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\\192.168.1.119\controldesk$\Planilhas\03.Olist\03.Relatórios\2025\04.Abril\01.Painel_produtividade\"/>
    </mc:Choice>
  </mc:AlternateContent>
  <xr:revisionPtr revIDLastSave="0" documentId="13_ncr:1_{2607F627-2092-40B4-9AA3-35F8D9B886E1}" xr6:coauthVersionLast="47" xr6:coauthVersionMax="47" xr10:uidLastSave="{00000000-0000-0000-0000-000000000000}"/>
  <bookViews>
    <workbookView xWindow="-120" yWindow="-120" windowWidth="29040" windowHeight="15990" firstSheet="8" activeTab="8" xr2:uid="{00000000-000D-0000-FFFF-FFFF00000000}"/>
  </bookViews>
  <sheets>
    <sheet name="LOJAS" sheetId="13" state="hidden" r:id="rId1"/>
    <sheet name="Operadores" sheetId="7" state="hidden" r:id="rId2"/>
    <sheet name="qualidade_resumida" sheetId="10" state="hidden" r:id="rId3"/>
    <sheet name="ABS" sheetId="9" state="hidden" r:id="rId4"/>
    <sheet name="quadro_olist" sheetId="8" state="hidden" r:id="rId5"/>
    <sheet name="lojass" sheetId="22" state="hidden" r:id="rId6"/>
    <sheet name="base_acao_final" sheetId="5" state="hidden" r:id="rId7"/>
    <sheet name="base_fcr" sheetId="3" state="hidden" r:id="rId8"/>
    <sheet name="base_seller" sheetId="20" r:id="rId9"/>
    <sheet name="Planilha1" sheetId="23" r:id="rId10"/>
    <sheet name="base_zendesk" sheetId="12" r:id="rId11"/>
  </sheets>
  <definedNames>
    <definedName name="_xlnm._FilterDatabase" localSheetId="8" hidden="1">base_seller!$A$1:$U$1405</definedName>
    <definedName name="_xlnm._FilterDatabase" localSheetId="10" hidden="1">base_zendesk!$A$1:$W$3890</definedName>
    <definedName name="_xlnm._FilterDatabase" localSheetId="5" hidden="1">lojass!$A$1:$B$62</definedName>
    <definedName name="DadosExternos_1" localSheetId="8" hidden="1">base_seller!$A$1:$O$1</definedName>
    <definedName name="DadosExternos_1" localSheetId="10" hidden="1">base_zendesk!$A$1:$W$2096</definedName>
    <definedName name="DadosExternos_2" localSheetId="7" hidden="1">base_fcr!$A$1:$E$114</definedName>
    <definedName name="DadosExternos_4" localSheetId="6" hidden="1">base_acao_final!$A$1:$C$29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419" i="20" l="1"/>
  <c r="T1419" i="20" s="1"/>
  <c r="U1419" i="20" s="1"/>
  <c r="R1419" i="20"/>
  <c r="Q1419" i="20"/>
  <c r="P1419" i="20"/>
  <c r="S1418" i="20"/>
  <c r="T1418" i="20" s="1"/>
  <c r="U1418" i="20" s="1"/>
  <c r="Q1418" i="20"/>
  <c r="R1418" i="20" s="1"/>
  <c r="P1418" i="20"/>
  <c r="T1417" i="20"/>
  <c r="U1417" i="20" s="1"/>
  <c r="S1417" i="20"/>
  <c r="Q1417" i="20"/>
  <c r="R1417" i="20" s="1"/>
  <c r="P1417" i="20"/>
  <c r="S1416" i="20"/>
  <c r="T1416" i="20" s="1"/>
  <c r="U1416" i="20" s="1"/>
  <c r="Q1416" i="20"/>
  <c r="R1416" i="20" s="1"/>
  <c r="P1416" i="20"/>
  <c r="S1415" i="20"/>
  <c r="T1415" i="20" s="1"/>
  <c r="U1415" i="20" s="1"/>
  <c r="Q1415" i="20"/>
  <c r="R1415" i="20" s="1"/>
  <c r="P1415" i="20"/>
  <c r="S1414" i="20"/>
  <c r="T1414" i="20" s="1"/>
  <c r="U1414" i="20" s="1"/>
  <c r="R1414" i="20"/>
  <c r="Q1414" i="20"/>
  <c r="P1414" i="20"/>
  <c r="S1413" i="20"/>
  <c r="T1413" i="20" s="1"/>
  <c r="U1413" i="20" s="1"/>
  <c r="R1413" i="20"/>
  <c r="Q1413" i="20"/>
  <c r="P1413" i="20"/>
  <c r="S1412" i="20"/>
  <c r="T1412" i="20" s="1"/>
  <c r="U1412" i="20" s="1"/>
  <c r="R1412" i="20"/>
  <c r="Q1412" i="20"/>
  <c r="P1412" i="20"/>
  <c r="S1411" i="20"/>
  <c r="T1411" i="20" s="1"/>
  <c r="U1411" i="20" s="1"/>
  <c r="R1411" i="20"/>
  <c r="Q1411" i="20"/>
  <c r="P1411" i="20"/>
  <c r="S1410" i="20"/>
  <c r="T1410" i="20" s="1"/>
  <c r="U1410" i="20" s="1"/>
  <c r="R1410" i="20"/>
  <c r="Q1410" i="20"/>
  <c r="P1410" i="20"/>
  <c r="S1409" i="20"/>
  <c r="T1409" i="20" s="1"/>
  <c r="U1409" i="20" s="1"/>
  <c r="Q1409" i="20"/>
  <c r="R1409" i="20" s="1"/>
  <c r="P1409" i="20"/>
  <c r="S1408" i="20"/>
  <c r="T1408" i="20" s="1"/>
  <c r="U1408" i="20" s="1"/>
  <c r="R1408" i="20"/>
  <c r="Q1408" i="20"/>
  <c r="P1408" i="20"/>
  <c r="S1407" i="20"/>
  <c r="T1407" i="20" s="1"/>
  <c r="U1407" i="20" s="1"/>
  <c r="R1407" i="20"/>
  <c r="Q1407" i="20"/>
  <c r="P1407" i="20"/>
  <c r="S1406" i="20"/>
  <c r="T1406" i="20" s="1"/>
  <c r="U1406" i="20" s="1"/>
  <c r="R1406" i="20"/>
  <c r="Q1406" i="20"/>
  <c r="P1406" i="20"/>
  <c r="S1405" i="20"/>
  <c r="R1405" i="20"/>
  <c r="Q1405" i="20"/>
  <c r="P1405" i="20"/>
  <c r="S1404" i="20"/>
  <c r="R1404" i="20"/>
  <c r="Q1404" i="20"/>
  <c r="P1404" i="20"/>
  <c r="S1403" i="20"/>
  <c r="Q1403" i="20"/>
  <c r="R1403" i="20" s="1"/>
  <c r="P1403" i="20"/>
  <c r="S1402" i="20"/>
  <c r="Q1402" i="20"/>
  <c r="R1402" i="20" s="1"/>
  <c r="P1402" i="20"/>
  <c r="S1401" i="20"/>
  <c r="R1401" i="20"/>
  <c r="Q1401" i="20"/>
  <c r="P1401" i="20"/>
  <c r="S1400" i="20"/>
  <c r="Q1400" i="20"/>
  <c r="R1400" i="20" s="1"/>
  <c r="P1400" i="20"/>
  <c r="S1399" i="20"/>
  <c r="R1399" i="20"/>
  <c r="Q1399" i="20"/>
  <c r="P1399" i="20"/>
  <c r="S1398" i="20"/>
  <c r="R1398" i="20"/>
  <c r="Q1398" i="20"/>
  <c r="P1398" i="20"/>
  <c r="S1397" i="20"/>
  <c r="R1397" i="20"/>
  <c r="Q1397" i="20"/>
  <c r="P1397" i="20"/>
  <c r="S1396" i="20"/>
  <c r="Q1396" i="20"/>
  <c r="R1396" i="20" s="1"/>
  <c r="P1396" i="20"/>
  <c r="S1395" i="20"/>
  <c r="Q1395" i="20"/>
  <c r="R1395" i="20" s="1"/>
  <c r="P1395" i="20"/>
  <c r="S1394" i="20"/>
  <c r="Q1394" i="20"/>
  <c r="R1394" i="20" s="1"/>
  <c r="P1394" i="20"/>
  <c r="S1393" i="20"/>
  <c r="R1393" i="20"/>
  <c r="Q1393" i="20"/>
  <c r="P1393" i="20"/>
  <c r="S1392" i="20"/>
  <c r="R1392" i="20"/>
  <c r="Q1392" i="20"/>
  <c r="P1392" i="20"/>
  <c r="S1391" i="20"/>
  <c r="R1391" i="20"/>
  <c r="Q1391" i="20"/>
  <c r="P1391" i="20"/>
  <c r="S1390" i="20"/>
  <c r="R1390" i="20"/>
  <c r="Q1390" i="20"/>
  <c r="P1390" i="20"/>
  <c r="S1389" i="20"/>
  <c r="R1389" i="20"/>
  <c r="Q1389" i="20"/>
  <c r="P1389" i="20"/>
  <c r="S1388" i="20"/>
  <c r="R1388" i="20"/>
  <c r="Q1388" i="20"/>
  <c r="P1388" i="20"/>
  <c r="S1387" i="20"/>
  <c r="Q1387" i="20"/>
  <c r="R1387" i="20" s="1"/>
  <c r="P1387" i="20"/>
  <c r="S1386" i="20"/>
  <c r="R1386" i="20"/>
  <c r="Q1386" i="20"/>
  <c r="P1386" i="20"/>
  <c r="S1385" i="20"/>
  <c r="R1385" i="20"/>
  <c r="Q1385" i="20"/>
  <c r="P1385" i="20"/>
  <c r="S1384" i="20"/>
  <c r="Q1384" i="20"/>
  <c r="R1384" i="20" s="1"/>
  <c r="P1384" i="20"/>
  <c r="S1383" i="20"/>
  <c r="Q1383" i="20"/>
  <c r="P1383" i="20"/>
  <c r="S1382" i="20"/>
  <c r="R1382" i="20"/>
  <c r="Q1382" i="20"/>
  <c r="P1382" i="20"/>
  <c r="S1381" i="20"/>
  <c r="R1381" i="20"/>
  <c r="Q1381" i="20"/>
  <c r="P1381" i="20"/>
  <c r="S1380" i="20"/>
  <c r="R1380" i="20"/>
  <c r="Q1380" i="20"/>
  <c r="P1380" i="20"/>
  <c r="S1379" i="20"/>
  <c r="R1379" i="20"/>
  <c r="Q1379" i="20"/>
  <c r="P1379" i="20"/>
  <c r="S1378" i="20"/>
  <c r="R1378" i="20"/>
  <c r="Q1378" i="20"/>
  <c r="P1378" i="20"/>
  <c r="S1377" i="20"/>
  <c r="Q1377" i="20"/>
  <c r="R1377" i="20" s="1"/>
  <c r="P1377" i="20"/>
  <c r="S1376" i="20"/>
  <c r="R1376" i="20"/>
  <c r="Q1376" i="20"/>
  <c r="P1376" i="20"/>
  <c r="S1375" i="20"/>
  <c r="Q1375" i="20"/>
  <c r="P1375" i="20"/>
  <c r="S1374" i="20"/>
  <c r="R1374" i="20"/>
  <c r="Q1374" i="20"/>
  <c r="P1374" i="20"/>
  <c r="S1373" i="20"/>
  <c r="Q1373" i="20"/>
  <c r="R1373" i="20" s="1"/>
  <c r="P1373" i="20"/>
  <c r="S1372" i="20"/>
  <c r="R1372" i="20"/>
  <c r="Q1372" i="20"/>
  <c r="P1372" i="20"/>
  <c r="S1371" i="20"/>
  <c r="R1371" i="20"/>
  <c r="Q1371" i="20"/>
  <c r="P1371" i="20"/>
  <c r="S1370" i="20"/>
  <c r="R1370" i="20"/>
  <c r="Q1370" i="20"/>
  <c r="P1370" i="20"/>
  <c r="S1369" i="20"/>
  <c r="R1369" i="20"/>
  <c r="Q1369" i="20"/>
  <c r="P1369" i="20"/>
  <c r="S1368" i="20"/>
  <c r="R1368" i="20"/>
  <c r="Q1368" i="20"/>
  <c r="P1368" i="20"/>
  <c r="S1367" i="20"/>
  <c r="R1367" i="20"/>
  <c r="Q1367" i="20"/>
  <c r="P1367" i="20"/>
  <c r="S1366" i="20"/>
  <c r="Q1366" i="20"/>
  <c r="R1366" i="20" s="1"/>
  <c r="P1366" i="20"/>
  <c r="S1365" i="20"/>
  <c r="R1365" i="20"/>
  <c r="Q1365" i="20"/>
  <c r="P1365" i="20"/>
  <c r="S1364" i="20"/>
  <c r="R1364" i="20"/>
  <c r="Q1364" i="20"/>
  <c r="P1364" i="20"/>
  <c r="S1363" i="20"/>
  <c r="Q1363" i="20"/>
  <c r="P1363" i="20"/>
  <c r="S1362" i="20"/>
  <c r="R1362" i="20"/>
  <c r="Q1362" i="20"/>
  <c r="P1362" i="20"/>
  <c r="S1361" i="20"/>
  <c r="Q1361" i="20"/>
  <c r="P1361" i="20"/>
  <c r="S1360" i="20"/>
  <c r="Q1360" i="20"/>
  <c r="R1360" i="20" s="1"/>
  <c r="P1360" i="20"/>
  <c r="S1359" i="20"/>
  <c r="Q1359" i="20"/>
  <c r="R1359" i="20" s="1"/>
  <c r="P1359" i="20"/>
  <c r="S1358" i="20"/>
  <c r="Q1358" i="20"/>
  <c r="P1358" i="20"/>
  <c r="S1357" i="20"/>
  <c r="R1357" i="20"/>
  <c r="Q1357" i="20"/>
  <c r="P1357" i="20"/>
  <c r="S1356" i="20"/>
  <c r="Q1356" i="20"/>
  <c r="R1356" i="20" s="1"/>
  <c r="P1356" i="20"/>
  <c r="S1355" i="20"/>
  <c r="R1355" i="20"/>
  <c r="Q1355" i="20"/>
  <c r="P1355" i="20"/>
  <c r="S1354" i="20"/>
  <c r="R1354" i="20"/>
  <c r="Q1354" i="20"/>
  <c r="P1354" i="20"/>
  <c r="S1353" i="20"/>
  <c r="Q1353" i="20"/>
  <c r="R1353" i="20" s="1"/>
  <c r="P1353" i="20"/>
  <c r="S1352" i="20"/>
  <c r="Q1352" i="20"/>
  <c r="P1352" i="20"/>
  <c r="S1351" i="20"/>
  <c r="R1351" i="20"/>
  <c r="Q1351" i="20"/>
  <c r="P1351" i="20"/>
  <c r="S1350" i="20"/>
  <c r="R1350" i="20"/>
  <c r="Q1350" i="20"/>
  <c r="P1350" i="20"/>
  <c r="S1349" i="20"/>
  <c r="Q1349" i="20"/>
  <c r="R1349" i="20" s="1"/>
  <c r="P1349" i="20"/>
  <c r="S1348" i="20"/>
  <c r="R1348" i="20"/>
  <c r="Q1348" i="20"/>
  <c r="P1348" i="20"/>
  <c r="S1347" i="20"/>
  <c r="Q1347" i="20"/>
  <c r="R1347" i="20" s="1"/>
  <c r="P1347" i="20"/>
  <c r="S1346" i="20"/>
  <c r="Q1346" i="20"/>
  <c r="P1346" i="20"/>
  <c r="S1345" i="20"/>
  <c r="Q1345" i="20"/>
  <c r="P1345" i="20"/>
  <c r="S1344" i="20"/>
  <c r="R1344" i="20"/>
  <c r="Q1344" i="20"/>
  <c r="P1344" i="20"/>
  <c r="S1343" i="20"/>
  <c r="Q1343" i="20"/>
  <c r="P1343" i="20"/>
  <c r="S1342" i="20"/>
  <c r="R1342" i="20"/>
  <c r="Q1342" i="20"/>
  <c r="P1342" i="20"/>
  <c r="S1341" i="20"/>
  <c r="Q1341" i="20"/>
  <c r="P1341" i="20"/>
  <c r="S1340" i="20"/>
  <c r="Q1340" i="20"/>
  <c r="R1340" i="20" s="1"/>
  <c r="P1340" i="20"/>
  <c r="S1339" i="20"/>
  <c r="R1339" i="20"/>
  <c r="Q1339" i="20"/>
  <c r="P1339" i="20"/>
  <c r="S1338" i="20"/>
  <c r="R1338" i="20"/>
  <c r="Q1338" i="20"/>
  <c r="P1338" i="20"/>
  <c r="S1337" i="20"/>
  <c r="R1337" i="20"/>
  <c r="Q1337" i="20"/>
  <c r="P1337" i="20"/>
  <c r="S1336" i="20"/>
  <c r="R1336" i="20"/>
  <c r="Q1336" i="20"/>
  <c r="P1336" i="20"/>
  <c r="S1335" i="20"/>
  <c r="Q1335" i="20"/>
  <c r="R1335" i="20" s="1"/>
  <c r="P1335" i="20"/>
  <c r="S1334" i="20"/>
  <c r="Q1334" i="20"/>
  <c r="P1334" i="20"/>
  <c r="S1333" i="20"/>
  <c r="R1333" i="20"/>
  <c r="Q1333" i="20"/>
  <c r="P1333" i="20"/>
  <c r="S1332" i="20"/>
  <c r="Q1332" i="20"/>
  <c r="P1332" i="20"/>
  <c r="S1331" i="20"/>
  <c r="R1331" i="20"/>
  <c r="Q1331" i="20"/>
  <c r="P1331" i="20"/>
  <c r="S1330" i="20"/>
  <c r="R1330" i="20"/>
  <c r="Q1330" i="20"/>
  <c r="P1330" i="20"/>
  <c r="S1329" i="20"/>
  <c r="Q1329" i="20"/>
  <c r="R1329" i="20" s="1"/>
  <c r="P1329" i="20"/>
  <c r="S1328" i="20"/>
  <c r="Q1328" i="20"/>
  <c r="P1328" i="20"/>
  <c r="S1327" i="20"/>
  <c r="Q1327" i="20"/>
  <c r="P1327" i="20"/>
  <c r="S1326" i="20"/>
  <c r="Q1326" i="20"/>
  <c r="P1326" i="20"/>
  <c r="S1325" i="20"/>
  <c r="Q1325" i="20"/>
  <c r="R1325" i="20" s="1"/>
  <c r="P1325" i="20"/>
  <c r="S1324" i="20"/>
  <c r="Q1324" i="20"/>
  <c r="R1324" i="20" s="1"/>
  <c r="P1324" i="20"/>
  <c r="S1323" i="20"/>
  <c r="Q1323" i="20"/>
  <c r="P1323" i="20"/>
  <c r="S1322" i="20"/>
  <c r="R1322" i="20"/>
  <c r="Q1322" i="20"/>
  <c r="P1322" i="20"/>
  <c r="S1321" i="20"/>
  <c r="Q1321" i="20"/>
  <c r="R1321" i="20" s="1"/>
  <c r="P1321" i="20"/>
  <c r="S1320" i="20"/>
  <c r="R1320" i="20"/>
  <c r="Q1320" i="20"/>
  <c r="P1320" i="20"/>
  <c r="S1319" i="20"/>
  <c r="Q1319" i="20"/>
  <c r="R1319" i="20" s="1"/>
  <c r="P1319" i="20"/>
  <c r="S1318" i="20"/>
  <c r="Q1318" i="20"/>
  <c r="R1318" i="20" s="1"/>
  <c r="P1318" i="20"/>
  <c r="S1317" i="20"/>
  <c r="R1317" i="20"/>
  <c r="Q1317" i="20"/>
  <c r="P1317" i="20"/>
  <c r="S1316" i="20"/>
  <c r="Q1316" i="20"/>
  <c r="R1316" i="20" s="1"/>
  <c r="P1316" i="20"/>
  <c r="S1315" i="20"/>
  <c r="R1315" i="20"/>
  <c r="Q1315" i="20"/>
  <c r="P1315" i="20"/>
  <c r="S1314" i="20"/>
  <c r="R1314" i="20"/>
  <c r="Q1314" i="20"/>
  <c r="P1314" i="20"/>
  <c r="S1313" i="20"/>
  <c r="R1313" i="20"/>
  <c r="Q1313" i="20"/>
  <c r="P1313" i="20"/>
  <c r="S1312" i="20"/>
  <c r="Q1312" i="20"/>
  <c r="P1312" i="20"/>
  <c r="S1311" i="20"/>
  <c r="Q1311" i="20"/>
  <c r="R1311" i="20" s="1"/>
  <c r="P1311" i="20"/>
  <c r="S1310" i="20"/>
  <c r="Q1310" i="20"/>
  <c r="R1310" i="20" s="1"/>
  <c r="P1310" i="20"/>
  <c r="S1309" i="20"/>
  <c r="R1309" i="20"/>
  <c r="Q1309" i="20"/>
  <c r="P1309" i="20"/>
  <c r="S1308" i="20"/>
  <c r="R1308" i="20"/>
  <c r="Q1308" i="20"/>
  <c r="P1308" i="20"/>
  <c r="S1307" i="20"/>
  <c r="R1307" i="20"/>
  <c r="Q1307" i="20"/>
  <c r="P1307" i="20"/>
  <c r="S1306" i="20"/>
  <c r="Q1306" i="20"/>
  <c r="R1306" i="20" s="1"/>
  <c r="P1306" i="20"/>
  <c r="S1305" i="20"/>
  <c r="Q1305" i="20"/>
  <c r="R1305" i="20" s="1"/>
  <c r="P1305" i="20"/>
  <c r="S1304" i="20"/>
  <c r="Q1304" i="20"/>
  <c r="R1304" i="20" s="1"/>
  <c r="P1304" i="20"/>
  <c r="S1303" i="20"/>
  <c r="R1303" i="20"/>
  <c r="Q1303" i="20"/>
  <c r="P1303" i="20"/>
  <c r="S1302" i="20"/>
  <c r="R1302" i="20"/>
  <c r="Q1302" i="20"/>
  <c r="P1302" i="20"/>
  <c r="S1301" i="20"/>
  <c r="Q1301" i="20"/>
  <c r="R1301" i="20" s="1"/>
  <c r="P1301" i="20"/>
  <c r="S1300" i="20"/>
  <c r="Q1300" i="20"/>
  <c r="R1300" i="20" s="1"/>
  <c r="P1300" i="20"/>
  <c r="S1299" i="20"/>
  <c r="R1299" i="20"/>
  <c r="Q1299" i="20"/>
  <c r="P1299" i="20"/>
  <c r="S1298" i="20"/>
  <c r="Q1298" i="20"/>
  <c r="R1298" i="20" s="1"/>
  <c r="P1298" i="20"/>
  <c r="S1297" i="20"/>
  <c r="Q1297" i="20"/>
  <c r="P1297" i="20"/>
  <c r="S1296" i="20"/>
  <c r="Q1296" i="20"/>
  <c r="P1296" i="20"/>
  <c r="S1295" i="20"/>
  <c r="Q1295" i="20"/>
  <c r="R1295" i="20" s="1"/>
  <c r="P1295" i="20"/>
  <c r="S1294" i="20"/>
  <c r="R1294" i="20"/>
  <c r="Q1294" i="20"/>
  <c r="P1294" i="20"/>
  <c r="S1293" i="20"/>
  <c r="R1293" i="20"/>
  <c r="Q1293" i="20"/>
  <c r="P1293" i="20"/>
  <c r="S1292" i="20"/>
  <c r="R1292" i="20"/>
  <c r="Q1292" i="20"/>
  <c r="P1292" i="20"/>
  <c r="S1291" i="20"/>
  <c r="R1291" i="20"/>
  <c r="Q1291" i="20"/>
  <c r="P1291" i="20"/>
  <c r="S1290" i="20"/>
  <c r="R1290" i="20"/>
  <c r="Q1290" i="20"/>
  <c r="P1290" i="20"/>
  <c r="S1289" i="20"/>
  <c r="R1289" i="20"/>
  <c r="Q1289" i="20"/>
  <c r="P1289" i="20"/>
  <c r="S1288" i="20"/>
  <c r="R1288" i="20"/>
  <c r="Q1288" i="20"/>
  <c r="P1288" i="20"/>
  <c r="S1287" i="20"/>
  <c r="Q1287" i="20"/>
  <c r="P1287" i="20"/>
  <c r="S1286" i="20"/>
  <c r="Q1286" i="20"/>
  <c r="R1286" i="20" s="1"/>
  <c r="P1286" i="20"/>
  <c r="S1285" i="20"/>
  <c r="Q1285" i="20"/>
  <c r="R1285" i="20" s="1"/>
  <c r="P1285" i="20"/>
  <c r="S1284" i="20"/>
  <c r="Q1284" i="20"/>
  <c r="R1284" i="20" s="1"/>
  <c r="P1284" i="20"/>
  <c r="S1283" i="20"/>
  <c r="R1283" i="20"/>
  <c r="Q1283" i="20"/>
  <c r="P1283" i="20"/>
  <c r="S1282" i="20"/>
  <c r="R1282" i="20"/>
  <c r="Q1282" i="20"/>
  <c r="P1282" i="20"/>
  <c r="S1281" i="20"/>
  <c r="R1281" i="20"/>
  <c r="Q1281" i="20"/>
  <c r="P1281" i="20"/>
  <c r="S1280" i="20"/>
  <c r="Q1280" i="20"/>
  <c r="P1280" i="20"/>
  <c r="S1279" i="20"/>
  <c r="Q1279" i="20"/>
  <c r="R1279" i="20" s="1"/>
  <c r="P1279" i="20"/>
  <c r="S1278" i="20"/>
  <c r="R1278" i="20"/>
  <c r="Q1278" i="20"/>
  <c r="P1278" i="20"/>
  <c r="S1277" i="20"/>
  <c r="R1277" i="20"/>
  <c r="Q1277" i="20"/>
  <c r="P1277" i="20"/>
  <c r="S1276" i="20"/>
  <c r="R1276" i="20"/>
  <c r="Q1276" i="20"/>
  <c r="P1276" i="20"/>
  <c r="S1275" i="20"/>
  <c r="Q1275" i="20"/>
  <c r="R1275" i="20" s="1"/>
  <c r="P1275" i="20"/>
  <c r="S1274" i="20"/>
  <c r="Q1274" i="20"/>
  <c r="R1274" i="20" s="1"/>
  <c r="P1274" i="20"/>
  <c r="S1273" i="20"/>
  <c r="R1273" i="20"/>
  <c r="Q1273" i="20"/>
  <c r="P1273" i="20"/>
  <c r="S1272" i="20"/>
  <c r="R1272" i="20"/>
  <c r="Q1272" i="20"/>
  <c r="P1272" i="20"/>
  <c r="S1271" i="20"/>
  <c r="Q1271" i="20"/>
  <c r="P1271" i="20"/>
  <c r="S1270" i="20"/>
  <c r="Q1270" i="20"/>
  <c r="R1270" i="20" s="1"/>
  <c r="P1270" i="20"/>
  <c r="S1269" i="20"/>
  <c r="Q1269" i="20"/>
  <c r="R1269" i="20" s="1"/>
  <c r="P1269" i="20"/>
  <c r="S1268" i="20"/>
  <c r="Q1268" i="20"/>
  <c r="R1268" i="20" s="1"/>
  <c r="P1268" i="20"/>
  <c r="S1267" i="20"/>
  <c r="Q1267" i="20"/>
  <c r="P1267" i="20"/>
  <c r="S1266" i="20"/>
  <c r="Q1266" i="20"/>
  <c r="R1266" i="20" s="1"/>
  <c r="P1266" i="20"/>
  <c r="S1265" i="20"/>
  <c r="Q1265" i="20"/>
  <c r="P1265" i="20"/>
  <c r="S1264" i="20"/>
  <c r="R1264" i="20"/>
  <c r="Q1264" i="20"/>
  <c r="P1264" i="20"/>
  <c r="S1263" i="20"/>
  <c r="Q1263" i="20"/>
  <c r="P1263" i="20"/>
  <c r="S1262" i="20"/>
  <c r="R1262" i="20"/>
  <c r="Q1262" i="20"/>
  <c r="P1262" i="20"/>
  <c r="S1261" i="20"/>
  <c r="Q1261" i="20"/>
  <c r="P1261" i="20"/>
  <c r="S1260" i="20"/>
  <c r="R1260" i="20"/>
  <c r="Q1260" i="20"/>
  <c r="P1260" i="20"/>
  <c r="S1259" i="20"/>
  <c r="R1259" i="20"/>
  <c r="Q1259" i="20"/>
  <c r="P1259" i="20"/>
  <c r="S1258" i="20"/>
  <c r="R1258" i="20"/>
  <c r="Q1258" i="20"/>
  <c r="P1258" i="20"/>
  <c r="S1257" i="20"/>
  <c r="R1257" i="20"/>
  <c r="Q1257" i="20"/>
  <c r="P1257" i="20"/>
  <c r="S1256" i="20"/>
  <c r="Q1256" i="20"/>
  <c r="P1256" i="20"/>
  <c r="S1255" i="20"/>
  <c r="R1255" i="20"/>
  <c r="Q1255" i="20"/>
  <c r="P1255" i="20"/>
  <c r="S1254" i="20"/>
  <c r="R1254" i="20"/>
  <c r="Q1254" i="20"/>
  <c r="P1254" i="20"/>
  <c r="S1253" i="20"/>
  <c r="Q1253" i="20"/>
  <c r="R1253" i="20" s="1"/>
  <c r="P1253" i="20"/>
  <c r="S1252" i="20"/>
  <c r="R1252" i="20"/>
  <c r="Q1252" i="20"/>
  <c r="P1252" i="20"/>
  <c r="S1251" i="20"/>
  <c r="Q1251" i="20"/>
  <c r="R1251" i="20" s="1"/>
  <c r="P1251" i="20"/>
  <c r="S1250" i="20"/>
  <c r="R1250" i="20"/>
  <c r="Q1250" i="20"/>
  <c r="P1250" i="20"/>
  <c r="S1249" i="20"/>
  <c r="Q1249" i="20"/>
  <c r="R1249" i="20" s="1"/>
  <c r="P1249" i="20"/>
  <c r="S1248" i="20"/>
  <c r="Q1248" i="20"/>
  <c r="P1248" i="20"/>
  <c r="S1247" i="20"/>
  <c r="Q1247" i="20"/>
  <c r="R1247" i="20" s="1"/>
  <c r="P1247" i="20"/>
  <c r="S1246" i="20"/>
  <c r="R1246" i="20"/>
  <c r="Q1246" i="20"/>
  <c r="P1246" i="20"/>
  <c r="S1245" i="20"/>
  <c r="R1245" i="20"/>
  <c r="Q1245" i="20"/>
  <c r="P1245" i="20"/>
  <c r="S1244" i="20"/>
  <c r="Q1244" i="20"/>
  <c r="R1244" i="20" s="1"/>
  <c r="P1244" i="20"/>
  <c r="S1243" i="20"/>
  <c r="Q1243" i="20"/>
  <c r="R1243" i="20" s="1"/>
  <c r="P1243" i="20"/>
  <c r="S1242" i="20"/>
  <c r="Q1242" i="20"/>
  <c r="P1242" i="20"/>
  <c r="S1241" i="20"/>
  <c r="R1241" i="20"/>
  <c r="Q1241" i="20"/>
  <c r="P1241" i="20"/>
  <c r="S1240" i="20"/>
  <c r="R1240" i="20"/>
  <c r="Q1240" i="20"/>
  <c r="P1240" i="20"/>
  <c r="S1239" i="20"/>
  <c r="R1239" i="20"/>
  <c r="Q1239" i="20"/>
  <c r="P1239" i="20"/>
  <c r="S1238" i="20"/>
  <c r="Q1238" i="20"/>
  <c r="R1238" i="20" s="1"/>
  <c r="P1238" i="20"/>
  <c r="S1237" i="20"/>
  <c r="R1237" i="20"/>
  <c r="Q1237" i="20"/>
  <c r="P1237" i="20"/>
  <c r="S1236" i="20"/>
  <c r="Q1236" i="20"/>
  <c r="R1236" i="20" s="1"/>
  <c r="P1236" i="20"/>
  <c r="S1235" i="20"/>
  <c r="R1235" i="20"/>
  <c r="Q1235" i="20"/>
  <c r="P1235" i="20"/>
  <c r="S1234" i="20"/>
  <c r="R1234" i="20"/>
  <c r="Q1234" i="20"/>
  <c r="P1234" i="20"/>
  <c r="S1233" i="20"/>
  <c r="Q1233" i="20"/>
  <c r="R1233" i="20" s="1"/>
  <c r="P1233" i="20"/>
  <c r="S1232" i="20"/>
  <c r="R1232" i="20"/>
  <c r="Q1232" i="20"/>
  <c r="P1232" i="20"/>
  <c r="S1231" i="20"/>
  <c r="Q1231" i="20"/>
  <c r="R1231" i="20" s="1"/>
  <c r="P1231" i="20"/>
  <c r="S1230" i="20"/>
  <c r="R1230" i="20"/>
  <c r="Q1230" i="20"/>
  <c r="P1230" i="20"/>
  <c r="S1229" i="20"/>
  <c r="Q1229" i="20"/>
  <c r="P1229" i="20"/>
  <c r="S1228" i="20"/>
  <c r="Q1228" i="20"/>
  <c r="R1228" i="20" s="1"/>
  <c r="P1228" i="20"/>
  <c r="S1227" i="20"/>
  <c r="R1227" i="20"/>
  <c r="Q1227" i="20"/>
  <c r="P1227" i="20"/>
  <c r="S1226" i="20"/>
  <c r="Q1226" i="20"/>
  <c r="R1226" i="20" s="1"/>
  <c r="P1226" i="20"/>
  <c r="S1225" i="20"/>
  <c r="Q1225" i="20"/>
  <c r="R1225" i="20" s="1"/>
  <c r="P1225" i="20"/>
  <c r="S1224" i="20"/>
  <c r="Q1224" i="20"/>
  <c r="P1224" i="20"/>
  <c r="S1223" i="20"/>
  <c r="R1223" i="20"/>
  <c r="Q1223" i="20"/>
  <c r="P1223" i="20"/>
  <c r="S1222" i="20"/>
  <c r="R1222" i="20"/>
  <c r="Q1222" i="20"/>
  <c r="P1222" i="20"/>
  <c r="S1221" i="20"/>
  <c r="Q1221" i="20"/>
  <c r="R1221" i="20" s="1"/>
  <c r="P1221" i="20"/>
  <c r="S1220" i="20"/>
  <c r="Q1220" i="20"/>
  <c r="R1220" i="20" s="1"/>
  <c r="P1220" i="20"/>
  <c r="S1219" i="20"/>
  <c r="R1219" i="20"/>
  <c r="Q1219" i="20"/>
  <c r="P1219" i="20"/>
  <c r="S1218" i="20"/>
  <c r="R1218" i="20"/>
  <c r="Q1218" i="20"/>
  <c r="P1218" i="20"/>
  <c r="S1217" i="20"/>
  <c r="R1217" i="20"/>
  <c r="Q1217" i="20"/>
  <c r="P1217" i="20"/>
  <c r="S1216" i="20"/>
  <c r="Q1216" i="20"/>
  <c r="R1216" i="20" s="1"/>
  <c r="P1216" i="20"/>
  <c r="S1215" i="20"/>
  <c r="R1215" i="20"/>
  <c r="Q1215" i="20"/>
  <c r="P1215" i="20"/>
  <c r="S1214" i="20"/>
  <c r="R1214" i="20"/>
  <c r="Q1214" i="20"/>
  <c r="P1214" i="20"/>
  <c r="S1213" i="20"/>
  <c r="R1213" i="20"/>
  <c r="Q1213" i="20"/>
  <c r="P1213" i="20"/>
  <c r="S1212" i="20"/>
  <c r="Q1212" i="20"/>
  <c r="P1212" i="20"/>
  <c r="S1211" i="20"/>
  <c r="Q1211" i="20"/>
  <c r="P1211" i="20"/>
  <c r="S1210" i="20"/>
  <c r="Q1210" i="20"/>
  <c r="R1210" i="20" s="1"/>
  <c r="P1210" i="20"/>
  <c r="S1209" i="20"/>
  <c r="Q1209" i="20"/>
  <c r="R1209" i="20" s="1"/>
  <c r="P1209" i="20"/>
  <c r="S1208" i="20"/>
  <c r="R1208" i="20"/>
  <c r="Q1208" i="20"/>
  <c r="P1208" i="20"/>
  <c r="S1207" i="20"/>
  <c r="Q1207" i="20"/>
  <c r="P1207" i="20"/>
  <c r="S1206" i="20"/>
  <c r="Q1206" i="20"/>
  <c r="R1206" i="20" s="1"/>
  <c r="P1206" i="20"/>
  <c r="S1205" i="20"/>
  <c r="Q1205" i="20"/>
  <c r="R1205" i="20" s="1"/>
  <c r="P1205" i="20"/>
  <c r="S1204" i="20"/>
  <c r="Q1204" i="20"/>
  <c r="R1204" i="20" s="1"/>
  <c r="P1204" i="20"/>
  <c r="S1203" i="20"/>
  <c r="Q1203" i="20"/>
  <c r="P1203" i="20"/>
  <c r="S1202" i="20"/>
  <c r="Q1202" i="20"/>
  <c r="P1202" i="20"/>
  <c r="S1201" i="20"/>
  <c r="R1201" i="20"/>
  <c r="Q1201" i="20"/>
  <c r="P1201" i="20"/>
  <c r="S1200" i="20"/>
  <c r="Q1200" i="20"/>
  <c r="P1200" i="20"/>
  <c r="S1199" i="20"/>
  <c r="Q1199" i="20"/>
  <c r="R1199" i="20" s="1"/>
  <c r="P1199" i="20"/>
  <c r="S1198" i="20"/>
  <c r="Q1198" i="20"/>
  <c r="R1198" i="20" s="1"/>
  <c r="P1198" i="20"/>
  <c r="S1197" i="20"/>
  <c r="Q1197" i="20"/>
  <c r="R1197" i="20" s="1"/>
  <c r="P1197" i="20"/>
  <c r="S1196" i="20"/>
  <c r="R1196" i="20"/>
  <c r="Q1196" i="20"/>
  <c r="P1196" i="20"/>
  <c r="S1195" i="20"/>
  <c r="Q1195" i="20"/>
  <c r="R1195" i="20" s="1"/>
  <c r="P1195" i="20"/>
  <c r="S1194" i="20"/>
  <c r="Q1194" i="20"/>
  <c r="R1194" i="20" s="1"/>
  <c r="P1194" i="20"/>
  <c r="S1193" i="20"/>
  <c r="Q1193" i="20"/>
  <c r="P1193" i="20"/>
  <c r="S1192" i="20"/>
  <c r="Q1192" i="20"/>
  <c r="P1192" i="20"/>
  <c r="S1191" i="20"/>
  <c r="R1191" i="20"/>
  <c r="Q1191" i="20"/>
  <c r="P1191" i="20"/>
  <c r="S1190" i="20"/>
  <c r="R1190" i="20"/>
  <c r="Q1190" i="20"/>
  <c r="P1190" i="20"/>
  <c r="S1189" i="20"/>
  <c r="Q1189" i="20"/>
  <c r="P1189" i="20"/>
  <c r="S1188" i="20"/>
  <c r="R1188" i="20"/>
  <c r="Q1188" i="20"/>
  <c r="P1188" i="20"/>
  <c r="S1187" i="20"/>
  <c r="Q1187" i="20"/>
  <c r="R1187" i="20" s="1"/>
  <c r="P1187" i="20"/>
  <c r="S1186" i="20"/>
  <c r="Q1186" i="20"/>
  <c r="P1186" i="20"/>
  <c r="S1185" i="20"/>
  <c r="Q1185" i="20"/>
  <c r="P1185" i="20"/>
  <c r="S1184" i="20"/>
  <c r="Q1184" i="20"/>
  <c r="R1184" i="20" s="1"/>
  <c r="P1184" i="20"/>
  <c r="S1183" i="20"/>
  <c r="Q1183" i="20"/>
  <c r="R1183" i="20" s="1"/>
  <c r="P1183" i="20"/>
  <c r="S1182" i="20"/>
  <c r="R1182" i="20"/>
  <c r="Q1182" i="20"/>
  <c r="P1182" i="20"/>
  <c r="S1181" i="20"/>
  <c r="Q1181" i="20"/>
  <c r="R1181" i="20" s="1"/>
  <c r="P1181" i="20"/>
  <c r="S1180" i="20"/>
  <c r="Q1180" i="20"/>
  <c r="R1180" i="20" s="1"/>
  <c r="P1180" i="20"/>
  <c r="S1179" i="20"/>
  <c r="Q1179" i="20"/>
  <c r="R1179" i="20" s="1"/>
  <c r="P1179" i="20"/>
  <c r="S1178" i="20"/>
  <c r="Q1178" i="20"/>
  <c r="R1178" i="20" s="1"/>
  <c r="P1178" i="20"/>
  <c r="S1177" i="20"/>
  <c r="Q1177" i="20"/>
  <c r="P1177" i="20"/>
  <c r="S1176" i="20"/>
  <c r="Q1176" i="20"/>
  <c r="P1176" i="20"/>
  <c r="S1175" i="20"/>
  <c r="Q1175" i="20"/>
  <c r="R1175" i="20" s="1"/>
  <c r="P1175" i="20"/>
  <c r="S1174" i="20"/>
  <c r="Q1174" i="20"/>
  <c r="R1174" i="20" s="1"/>
  <c r="P1174" i="20"/>
  <c r="S1173" i="20"/>
  <c r="Q1173" i="20"/>
  <c r="P1173" i="20"/>
  <c r="S1172" i="20"/>
  <c r="R1172" i="20"/>
  <c r="Q1172" i="20"/>
  <c r="P1172" i="20"/>
  <c r="S1171" i="20"/>
  <c r="Q1171" i="20"/>
  <c r="R1171" i="20" s="1"/>
  <c r="P1171" i="20"/>
  <c r="S1170" i="20"/>
  <c r="R1170" i="20"/>
  <c r="Q1170" i="20"/>
  <c r="P1170" i="20"/>
  <c r="S1169" i="20"/>
  <c r="Q1169" i="20"/>
  <c r="R1169" i="20" s="1"/>
  <c r="P1169" i="20"/>
  <c r="S1168" i="20"/>
  <c r="Q1168" i="20"/>
  <c r="R1168" i="20" s="1"/>
  <c r="P1168" i="20"/>
  <c r="S1167" i="20"/>
  <c r="R1167" i="20"/>
  <c r="Q1167" i="20"/>
  <c r="P1167" i="20"/>
  <c r="S1166" i="20"/>
  <c r="Q1166" i="20"/>
  <c r="P1166" i="20"/>
  <c r="S1165" i="20"/>
  <c r="Q1165" i="20"/>
  <c r="R1165" i="20" s="1"/>
  <c r="P1165" i="20"/>
  <c r="S1164" i="20"/>
  <c r="Q1164" i="20"/>
  <c r="P1164" i="20"/>
  <c r="S1163" i="20"/>
  <c r="Q1163" i="20"/>
  <c r="P1163" i="20"/>
  <c r="S1162" i="20"/>
  <c r="Q1162" i="20"/>
  <c r="P1162" i="20"/>
  <c r="S1161" i="20"/>
  <c r="Q1161" i="20"/>
  <c r="R1161" i="20" s="1"/>
  <c r="P1161" i="20"/>
  <c r="S1160" i="20"/>
  <c r="Q1160" i="20"/>
  <c r="R1160" i="20" s="1"/>
  <c r="P1160" i="20"/>
  <c r="S1159" i="20"/>
  <c r="Q1159" i="20"/>
  <c r="R1159" i="20" s="1"/>
  <c r="P1159" i="20"/>
  <c r="S1158" i="20"/>
  <c r="Q1158" i="20"/>
  <c r="P1158" i="20"/>
  <c r="S1157" i="20"/>
  <c r="Q1157" i="20"/>
  <c r="P1157" i="20"/>
  <c r="S1156" i="20"/>
  <c r="R1156" i="20"/>
  <c r="Q1156" i="20"/>
  <c r="P1156" i="20"/>
  <c r="S1155" i="20"/>
  <c r="Q1155" i="20"/>
  <c r="P1155" i="20"/>
  <c r="S1154" i="20"/>
  <c r="R1154" i="20"/>
  <c r="Q1154" i="20"/>
  <c r="P1154" i="20"/>
  <c r="S1153" i="20"/>
  <c r="R1153" i="20"/>
  <c r="Q1153" i="20"/>
  <c r="P1153" i="20"/>
  <c r="S1152" i="20"/>
  <c r="R1152" i="20"/>
  <c r="Q1152" i="20"/>
  <c r="P1152" i="20"/>
  <c r="S1151" i="20"/>
  <c r="R1151" i="20"/>
  <c r="Q1151" i="20"/>
  <c r="P1151" i="20"/>
  <c r="S1150" i="20"/>
  <c r="R1150" i="20"/>
  <c r="Q1150" i="20"/>
  <c r="P1150" i="20"/>
  <c r="S1149" i="20"/>
  <c r="Q1149" i="20"/>
  <c r="R1149" i="20" s="1"/>
  <c r="P1149" i="20"/>
  <c r="S1148" i="20"/>
  <c r="R1148" i="20"/>
  <c r="Q1148" i="20"/>
  <c r="P1148" i="20"/>
  <c r="S1147" i="20"/>
  <c r="Q1147" i="20"/>
  <c r="R1147" i="20" s="1"/>
  <c r="P1147" i="20"/>
  <c r="S1146" i="20"/>
  <c r="Q1146" i="20"/>
  <c r="R1146" i="20" s="1"/>
  <c r="P1146" i="20"/>
  <c r="S1145" i="20"/>
  <c r="Q1145" i="20"/>
  <c r="R1145" i="20" s="1"/>
  <c r="P1145" i="20"/>
  <c r="S1144" i="20"/>
  <c r="Q1144" i="20"/>
  <c r="R1144" i="20" s="1"/>
  <c r="P1144" i="20"/>
  <c r="S1143" i="20"/>
  <c r="Q1143" i="20"/>
  <c r="P1143" i="20"/>
  <c r="S1142" i="20"/>
  <c r="Q1142" i="20"/>
  <c r="P1142" i="20"/>
  <c r="S1141" i="20"/>
  <c r="Q1141" i="20"/>
  <c r="R1141" i="20" s="1"/>
  <c r="P1141" i="20"/>
  <c r="S1140" i="20"/>
  <c r="Q1140" i="20"/>
  <c r="R1140" i="20" s="1"/>
  <c r="P1140" i="20"/>
  <c r="S1139" i="20"/>
  <c r="Q1139" i="20"/>
  <c r="P1139" i="20"/>
  <c r="S1138" i="20"/>
  <c r="Q1138" i="20"/>
  <c r="R1138" i="20" s="1"/>
  <c r="P1138" i="20"/>
  <c r="S1137" i="20"/>
  <c r="Q1137" i="20"/>
  <c r="P1137" i="20"/>
  <c r="S1136" i="20"/>
  <c r="Q1136" i="20"/>
  <c r="P1136" i="20"/>
  <c r="S1135" i="20"/>
  <c r="R1135" i="20"/>
  <c r="Q1135" i="20"/>
  <c r="P1135" i="20"/>
  <c r="S1134" i="20"/>
  <c r="Q1134" i="20"/>
  <c r="P1134" i="20"/>
  <c r="S1133" i="20"/>
  <c r="Q1133" i="20"/>
  <c r="P1133" i="20"/>
  <c r="S1132" i="20"/>
  <c r="Q1132" i="20"/>
  <c r="R1132" i="20" s="1"/>
  <c r="P1132" i="20"/>
  <c r="S1131" i="20"/>
  <c r="Q1131" i="20"/>
  <c r="R1131" i="20" s="1"/>
  <c r="P1131" i="20"/>
  <c r="S1130" i="20"/>
  <c r="Q1130" i="20"/>
  <c r="P1130" i="20"/>
  <c r="S1129" i="20"/>
  <c r="Q1129" i="20"/>
  <c r="R1129" i="20" s="1"/>
  <c r="P1129" i="20"/>
  <c r="S1128" i="20"/>
  <c r="Q1128" i="20"/>
  <c r="P1128" i="20"/>
  <c r="S1127" i="20"/>
  <c r="Q1127" i="20"/>
  <c r="P1127" i="20"/>
  <c r="S1126" i="20"/>
  <c r="Q1126" i="20"/>
  <c r="P1126" i="20"/>
  <c r="S1125" i="20"/>
  <c r="R1125" i="20"/>
  <c r="Q1125" i="20"/>
  <c r="P1125" i="20"/>
  <c r="S1124" i="20"/>
  <c r="Q1124" i="20"/>
  <c r="P1124" i="20"/>
  <c r="S1123" i="20"/>
  <c r="R1123" i="20"/>
  <c r="Q1123" i="20"/>
  <c r="P1123" i="20"/>
  <c r="S1122" i="20"/>
  <c r="R1122" i="20"/>
  <c r="Q1122" i="20"/>
  <c r="P1122" i="20"/>
  <c r="S1121" i="20"/>
  <c r="Q1121" i="20"/>
  <c r="P1121" i="20"/>
  <c r="S1120" i="20"/>
  <c r="Q1120" i="20"/>
  <c r="P1120" i="20"/>
  <c r="S1119" i="20"/>
  <c r="Q1119" i="20"/>
  <c r="P1119" i="20"/>
  <c r="S1118" i="20"/>
  <c r="R1118" i="20"/>
  <c r="Q1118" i="20"/>
  <c r="P1118" i="20"/>
  <c r="S1117" i="20"/>
  <c r="Q1117" i="20"/>
  <c r="P1117" i="20"/>
  <c r="S1116" i="20"/>
  <c r="R1116" i="20"/>
  <c r="Q1116" i="20"/>
  <c r="P1116" i="20"/>
  <c r="S1115" i="20"/>
  <c r="R1115" i="20"/>
  <c r="Q1115" i="20"/>
  <c r="P1115" i="20"/>
  <c r="S1114" i="20"/>
  <c r="R1114" i="20"/>
  <c r="Q1114" i="20"/>
  <c r="P1114" i="20"/>
  <c r="S1113" i="20"/>
  <c r="R1113" i="20"/>
  <c r="Q1113" i="20"/>
  <c r="P1113" i="20"/>
  <c r="S1112" i="20"/>
  <c r="R1112" i="20"/>
  <c r="Q1112" i="20"/>
  <c r="P1112" i="20"/>
  <c r="S1111" i="20"/>
  <c r="R1111" i="20"/>
  <c r="Q1111" i="20"/>
  <c r="P1111" i="20"/>
  <c r="S1110" i="20"/>
  <c r="R1110" i="20"/>
  <c r="Q1110" i="20"/>
  <c r="P1110" i="20"/>
  <c r="S1109" i="20"/>
  <c r="R1109" i="20"/>
  <c r="Q1109" i="20"/>
  <c r="P1109" i="20"/>
  <c r="S1108" i="20"/>
  <c r="Q1108" i="20"/>
  <c r="P1108" i="20"/>
  <c r="S1107" i="20"/>
  <c r="R1107" i="20"/>
  <c r="Q1107" i="20"/>
  <c r="P1107" i="20"/>
  <c r="S1106" i="20"/>
  <c r="Q1106" i="20"/>
  <c r="P1106" i="20"/>
  <c r="S1105" i="20"/>
  <c r="Q1105" i="20"/>
  <c r="P1105" i="20"/>
  <c r="S1104" i="20"/>
  <c r="Q1104" i="20"/>
  <c r="R1104" i="20" s="1"/>
  <c r="P1104" i="20"/>
  <c r="S1103" i="20"/>
  <c r="Q1103" i="20"/>
  <c r="P1103" i="20"/>
  <c r="S1102" i="20"/>
  <c r="Q1102" i="20"/>
  <c r="R1102" i="20" s="1"/>
  <c r="P1102" i="20"/>
  <c r="S1101" i="20"/>
  <c r="Q1101" i="20"/>
  <c r="P1101" i="20"/>
  <c r="S1100" i="20"/>
  <c r="R1100" i="20"/>
  <c r="Q1100" i="20"/>
  <c r="P1100" i="20"/>
  <c r="S1099" i="20"/>
  <c r="Q1099" i="20"/>
  <c r="R1099" i="20" s="1"/>
  <c r="P1099" i="20"/>
  <c r="S1098" i="20"/>
  <c r="Q1098" i="20"/>
  <c r="P1098" i="20"/>
  <c r="S1097" i="20"/>
  <c r="Q1097" i="20"/>
  <c r="P1097" i="20"/>
  <c r="S1096" i="20"/>
  <c r="Q1096" i="20"/>
  <c r="R1096" i="20" s="1"/>
  <c r="P1096" i="20"/>
  <c r="S1095" i="20"/>
  <c r="R1095" i="20"/>
  <c r="Q1095" i="20"/>
  <c r="P1095" i="20"/>
  <c r="S1094" i="20"/>
  <c r="Q1094" i="20"/>
  <c r="P1094" i="20"/>
  <c r="S1093" i="20"/>
  <c r="R1093" i="20"/>
  <c r="Q1093" i="20"/>
  <c r="P1093" i="20"/>
  <c r="S1092" i="20"/>
  <c r="Q1092" i="20"/>
  <c r="P1092" i="20"/>
  <c r="S1091" i="20"/>
  <c r="R1091" i="20"/>
  <c r="Q1091" i="20"/>
  <c r="P1091" i="20"/>
  <c r="S1090" i="20"/>
  <c r="R1090" i="20"/>
  <c r="Q1090" i="20"/>
  <c r="P1090" i="20"/>
  <c r="S1089" i="20"/>
  <c r="Q1089" i="20"/>
  <c r="R1089" i="20" s="1"/>
  <c r="P1089" i="20"/>
  <c r="S1088" i="20"/>
  <c r="Q1088" i="20"/>
  <c r="P1088" i="20"/>
  <c r="S1087" i="20"/>
  <c r="Q1087" i="20"/>
  <c r="R1087" i="20" s="1"/>
  <c r="P1087" i="20"/>
  <c r="S1086" i="20"/>
  <c r="R1086" i="20"/>
  <c r="Q1086" i="20"/>
  <c r="P1086" i="20"/>
  <c r="S1085" i="20"/>
  <c r="R1085" i="20"/>
  <c r="Q1085" i="20"/>
  <c r="P1085" i="20"/>
  <c r="S1084" i="20"/>
  <c r="Q1084" i="20"/>
  <c r="P1084" i="20"/>
  <c r="S1083" i="20"/>
  <c r="Q1083" i="20"/>
  <c r="R1083" i="20" s="1"/>
  <c r="P1083" i="20"/>
  <c r="S1082" i="20"/>
  <c r="R1082" i="20"/>
  <c r="Q1082" i="20"/>
  <c r="P1082" i="20"/>
  <c r="S1081" i="20"/>
  <c r="R1081" i="20"/>
  <c r="Q1081" i="20"/>
  <c r="P1081" i="20"/>
  <c r="S1080" i="20"/>
  <c r="Q1080" i="20"/>
  <c r="P1080" i="20"/>
  <c r="S1079" i="20"/>
  <c r="R1079" i="20"/>
  <c r="Q1079" i="20"/>
  <c r="P1079" i="20"/>
  <c r="S1078" i="20"/>
  <c r="Q1078" i="20"/>
  <c r="P1078" i="20"/>
  <c r="S1077" i="20"/>
  <c r="R1077" i="20"/>
  <c r="Q1077" i="20"/>
  <c r="P1077" i="20"/>
  <c r="S1076" i="20"/>
  <c r="R1076" i="20"/>
  <c r="Q1076" i="20"/>
  <c r="P1076" i="20"/>
  <c r="S1075" i="20"/>
  <c r="Q1075" i="20"/>
  <c r="P1075" i="20"/>
  <c r="S1074" i="20"/>
  <c r="Q1074" i="20"/>
  <c r="P1074" i="20"/>
  <c r="S1073" i="20"/>
  <c r="Q1073" i="20"/>
  <c r="P1073" i="20"/>
  <c r="S1072" i="20"/>
  <c r="Q1072" i="20"/>
  <c r="P1072" i="20"/>
  <c r="S1071" i="20"/>
  <c r="Q1071" i="20"/>
  <c r="P1071" i="20"/>
  <c r="S1070" i="20"/>
  <c r="R1070" i="20"/>
  <c r="Q1070" i="20"/>
  <c r="P1070" i="20"/>
  <c r="S1069" i="20"/>
  <c r="Q1069" i="20"/>
  <c r="R1069" i="20" s="1"/>
  <c r="P1069" i="20"/>
  <c r="S1068" i="20"/>
  <c r="R1068" i="20"/>
  <c r="Q1068" i="20"/>
  <c r="P1068" i="20"/>
  <c r="S1067" i="20"/>
  <c r="Q1067" i="20"/>
  <c r="P1067" i="20"/>
  <c r="S1066" i="20"/>
  <c r="Q1066" i="20"/>
  <c r="P1066" i="20"/>
  <c r="S1065" i="20"/>
  <c r="Q1065" i="20"/>
  <c r="P1065" i="20"/>
  <c r="S1064" i="20"/>
  <c r="R1064" i="20"/>
  <c r="Q1064" i="20"/>
  <c r="P1064" i="20"/>
  <c r="S1063" i="20"/>
  <c r="Q1063" i="20"/>
  <c r="P1063" i="20"/>
  <c r="S1062" i="20"/>
  <c r="Q1062" i="20"/>
  <c r="P1062" i="20"/>
  <c r="S1061" i="20"/>
  <c r="R1061" i="20"/>
  <c r="Q1061" i="20"/>
  <c r="P1061" i="20"/>
  <c r="S1060" i="20"/>
  <c r="Q1060" i="20"/>
  <c r="P1060" i="20"/>
  <c r="S1059" i="20"/>
  <c r="Q1059" i="20"/>
  <c r="P1059" i="20"/>
  <c r="S1058" i="20"/>
  <c r="Q1058" i="20"/>
  <c r="R1058" i="20" s="1"/>
  <c r="P1058" i="20"/>
  <c r="S1057" i="20"/>
  <c r="Q1057" i="20"/>
  <c r="P1057" i="20"/>
  <c r="S1056" i="20"/>
  <c r="R1056" i="20"/>
  <c r="Q1056" i="20"/>
  <c r="P1056" i="20"/>
  <c r="S1055" i="20"/>
  <c r="Q1055" i="20"/>
  <c r="R1055" i="20" s="1"/>
  <c r="P1055" i="20"/>
  <c r="S1054" i="20"/>
  <c r="Q1054" i="20"/>
  <c r="P1054" i="20"/>
  <c r="S1053" i="20"/>
  <c r="R1053" i="20"/>
  <c r="Q1053" i="20"/>
  <c r="P1053" i="20"/>
  <c r="S1052" i="20"/>
  <c r="Q1052" i="20"/>
  <c r="R1052" i="20" s="1"/>
  <c r="P1052" i="20"/>
  <c r="S1051" i="20"/>
  <c r="Q1051" i="20"/>
  <c r="P1051" i="20"/>
  <c r="S1050" i="20"/>
  <c r="R1050" i="20"/>
  <c r="Q1050" i="20"/>
  <c r="P1050" i="20"/>
  <c r="S1049" i="20"/>
  <c r="Q1049" i="20"/>
  <c r="P1049" i="20"/>
  <c r="S1048" i="20"/>
  <c r="R1048" i="20"/>
  <c r="Q1048" i="20"/>
  <c r="P1048" i="20"/>
  <c r="S1047" i="20"/>
  <c r="Q1047" i="20"/>
  <c r="P1047" i="20"/>
  <c r="S1046" i="20"/>
  <c r="Q1046" i="20"/>
  <c r="P1046" i="20"/>
  <c r="S1045" i="20"/>
  <c r="Q1045" i="20"/>
  <c r="P1045" i="20"/>
  <c r="S1044" i="20"/>
  <c r="Q1044" i="20"/>
  <c r="R1044" i="20" s="1"/>
  <c r="P1044" i="20"/>
  <c r="S1043" i="20"/>
  <c r="Q1043" i="20"/>
  <c r="P1043" i="20"/>
  <c r="S1042" i="20"/>
  <c r="Q1042" i="20"/>
  <c r="P1042" i="20"/>
  <c r="S1041" i="20"/>
  <c r="Q1041" i="20"/>
  <c r="P1041" i="20"/>
  <c r="S1040" i="20"/>
  <c r="Q1040" i="20"/>
  <c r="P1040" i="20"/>
  <c r="S1039" i="20"/>
  <c r="Q1039" i="20"/>
  <c r="P1039" i="20"/>
  <c r="S1038" i="20"/>
  <c r="Q1038" i="20"/>
  <c r="P1038" i="20"/>
  <c r="S1037" i="20"/>
  <c r="Q1037" i="20"/>
  <c r="R1037" i="20" s="1"/>
  <c r="P1037" i="20"/>
  <c r="S1036" i="20"/>
  <c r="Q1036" i="20"/>
  <c r="P1036" i="20"/>
  <c r="S1035" i="20"/>
  <c r="R1035" i="20"/>
  <c r="Q1035" i="20"/>
  <c r="P1035" i="20"/>
  <c r="S1034" i="20"/>
  <c r="Q1034" i="20"/>
  <c r="P1034" i="20"/>
  <c r="S1033" i="20"/>
  <c r="Q1033" i="20"/>
  <c r="R1033" i="20" s="1"/>
  <c r="P1033" i="20"/>
  <c r="S1032" i="20"/>
  <c r="Q1032" i="20"/>
  <c r="P1032" i="20"/>
  <c r="S1031" i="20"/>
  <c r="Q1031" i="20"/>
  <c r="P1031" i="20"/>
  <c r="S1030" i="20"/>
  <c r="Q1030" i="20"/>
  <c r="P1030" i="20"/>
  <c r="S1029" i="20"/>
  <c r="Q1029" i="20"/>
  <c r="R1029" i="20" s="1"/>
  <c r="P1029" i="20"/>
  <c r="S1028" i="20"/>
  <c r="R1028" i="20"/>
  <c r="Q1028" i="20"/>
  <c r="P1028" i="20"/>
  <c r="S1027" i="20"/>
  <c r="R1027" i="20"/>
  <c r="Q1027" i="20"/>
  <c r="P1027" i="20"/>
  <c r="S1026" i="20"/>
  <c r="Q1026" i="20"/>
  <c r="P1026" i="20"/>
  <c r="S1025" i="20"/>
  <c r="Q1025" i="20"/>
  <c r="R1025" i="20" s="1"/>
  <c r="P1025" i="20"/>
  <c r="S1024" i="20"/>
  <c r="Q1024" i="20"/>
  <c r="R1024" i="20" s="1"/>
  <c r="P1024" i="20"/>
  <c r="S1023" i="20"/>
  <c r="Q1023" i="20"/>
  <c r="P1023" i="20"/>
  <c r="S1022" i="20"/>
  <c r="Q1022" i="20"/>
  <c r="P1022" i="20"/>
  <c r="S1021" i="20"/>
  <c r="Q1021" i="20"/>
  <c r="P1021" i="20"/>
  <c r="S1020" i="20"/>
  <c r="Q1020" i="20"/>
  <c r="P1020" i="20"/>
  <c r="S1019" i="20"/>
  <c r="Q1019" i="20"/>
  <c r="P1019" i="20"/>
  <c r="S1018" i="20"/>
  <c r="Q1018" i="20"/>
  <c r="P1018" i="20"/>
  <c r="S1017" i="20"/>
  <c r="Q1017" i="20"/>
  <c r="R1017" i="20" s="1"/>
  <c r="P1017" i="20"/>
  <c r="S1016" i="20"/>
  <c r="Q1016" i="20"/>
  <c r="P1016" i="20"/>
  <c r="S1015" i="20"/>
  <c r="Q1015" i="20"/>
  <c r="P1015" i="20"/>
  <c r="S1014" i="20"/>
  <c r="Q1014" i="20"/>
  <c r="P1014" i="20"/>
  <c r="S1013" i="20"/>
  <c r="Q1013" i="20"/>
  <c r="P1013" i="20"/>
  <c r="S1012" i="20"/>
  <c r="Q1012" i="20"/>
  <c r="P1012" i="20"/>
  <c r="S1011" i="20"/>
  <c r="R1011" i="20"/>
  <c r="Q1011" i="20"/>
  <c r="P1011" i="20"/>
  <c r="S1010" i="20"/>
  <c r="Q1010" i="20"/>
  <c r="P1010" i="20"/>
  <c r="S1009" i="20"/>
  <c r="Q1009" i="20"/>
  <c r="P1009" i="20"/>
  <c r="S1008" i="20"/>
  <c r="R1008" i="20"/>
  <c r="Q1008" i="20"/>
  <c r="P1008" i="20"/>
  <c r="S1007" i="20"/>
  <c r="Q1007" i="20"/>
  <c r="R1007" i="20" s="1"/>
  <c r="P1007" i="20"/>
  <c r="S1006" i="20"/>
  <c r="R1006" i="20"/>
  <c r="Q1006" i="20"/>
  <c r="P1006" i="20"/>
  <c r="S1005" i="20"/>
  <c r="R1005" i="20"/>
  <c r="Q1005" i="20"/>
  <c r="P1005" i="20"/>
  <c r="S1004" i="20"/>
  <c r="R1004" i="20"/>
  <c r="Q1004" i="20"/>
  <c r="P1004" i="20"/>
  <c r="S1003" i="20"/>
  <c r="Q1003" i="20"/>
  <c r="P1003" i="20"/>
  <c r="S1002" i="20"/>
  <c r="Q1002" i="20"/>
  <c r="P1002" i="20"/>
  <c r="S1001" i="20"/>
  <c r="Q1001" i="20"/>
  <c r="P1001" i="20"/>
  <c r="S1000" i="20"/>
  <c r="Q1000" i="20"/>
  <c r="P1000" i="20"/>
  <c r="S999" i="20"/>
  <c r="Q999" i="20"/>
  <c r="P999" i="20"/>
  <c r="S998" i="20"/>
  <c r="R998" i="20"/>
  <c r="Q998" i="20"/>
  <c r="P998" i="20"/>
  <c r="S997" i="20"/>
  <c r="Q997" i="20"/>
  <c r="P997" i="20"/>
  <c r="S996" i="20"/>
  <c r="Q996" i="20"/>
  <c r="P996" i="20"/>
  <c r="S995" i="20"/>
  <c r="Q995" i="20"/>
  <c r="R995" i="20" s="1"/>
  <c r="P995" i="20"/>
  <c r="S994" i="20"/>
  <c r="Q994" i="20"/>
  <c r="P994" i="20"/>
  <c r="S993" i="20"/>
  <c r="Q993" i="20"/>
  <c r="P993" i="20"/>
  <c r="S992" i="20"/>
  <c r="Q992" i="20"/>
  <c r="P992" i="20"/>
  <c r="S991" i="20"/>
  <c r="Q991" i="20"/>
  <c r="P991" i="20"/>
  <c r="S990" i="20"/>
  <c r="Q990" i="20"/>
  <c r="P990" i="20"/>
  <c r="S989" i="20"/>
  <c r="Q989" i="20"/>
  <c r="P989" i="20"/>
  <c r="S988" i="20"/>
  <c r="R988" i="20"/>
  <c r="Q988" i="20"/>
  <c r="P988" i="20"/>
  <c r="S987" i="20"/>
  <c r="Q987" i="20"/>
  <c r="P987" i="20"/>
  <c r="S986" i="20"/>
  <c r="Q986" i="20"/>
  <c r="R986" i="20" s="1"/>
  <c r="P986" i="20"/>
  <c r="S985" i="20"/>
  <c r="Q985" i="20"/>
  <c r="P985" i="20"/>
  <c r="S984" i="20"/>
  <c r="Q984" i="20"/>
  <c r="P984" i="20"/>
  <c r="S983" i="20"/>
  <c r="Q983" i="20"/>
  <c r="P983" i="20"/>
  <c r="S982" i="20"/>
  <c r="Q982" i="20"/>
  <c r="P982" i="20"/>
  <c r="S981" i="20"/>
  <c r="Q981" i="20"/>
  <c r="P981" i="20"/>
  <c r="S980" i="20"/>
  <c r="Q980" i="20"/>
  <c r="P980" i="20"/>
  <c r="S979" i="20"/>
  <c r="Q979" i="20"/>
  <c r="P979" i="20"/>
  <c r="S978" i="20"/>
  <c r="R978" i="20"/>
  <c r="Q978" i="20"/>
  <c r="P978" i="20"/>
  <c r="S977" i="20"/>
  <c r="Q977" i="20"/>
  <c r="R977" i="20" s="1"/>
  <c r="P977" i="20"/>
  <c r="S976" i="20"/>
  <c r="Q976" i="20"/>
  <c r="P976" i="20"/>
  <c r="S975" i="20"/>
  <c r="R975" i="20"/>
  <c r="Q975" i="20"/>
  <c r="P975" i="20"/>
  <c r="S974" i="20"/>
  <c r="Q974" i="20"/>
  <c r="P974" i="20"/>
  <c r="S973" i="20"/>
  <c r="Q973" i="20"/>
  <c r="P973" i="20"/>
  <c r="S972" i="20"/>
  <c r="R972" i="20"/>
  <c r="Q972" i="20"/>
  <c r="P972" i="20"/>
  <c r="S971" i="20"/>
  <c r="Q971" i="20"/>
  <c r="P971" i="20"/>
  <c r="S970" i="20"/>
  <c r="Q970" i="20"/>
  <c r="P970" i="20"/>
  <c r="S969" i="20"/>
  <c r="Q969" i="20"/>
  <c r="R969" i="20" s="1"/>
  <c r="P969" i="20"/>
  <c r="S968" i="20"/>
  <c r="Q968" i="20"/>
  <c r="P968" i="20"/>
  <c r="S967" i="20"/>
  <c r="Q967" i="20"/>
  <c r="P967" i="20"/>
  <c r="S966" i="20"/>
  <c r="Q966" i="20"/>
  <c r="P966" i="20"/>
  <c r="S965" i="20"/>
  <c r="Q965" i="20"/>
  <c r="P965" i="20"/>
  <c r="S964" i="20"/>
  <c r="R964" i="20"/>
  <c r="Q964" i="20"/>
  <c r="P964" i="20"/>
  <c r="S963" i="20"/>
  <c r="R963" i="20"/>
  <c r="Q963" i="20"/>
  <c r="P963" i="20"/>
  <c r="S962" i="20"/>
  <c r="R962" i="20"/>
  <c r="Q962" i="20"/>
  <c r="P962" i="20"/>
  <c r="S961" i="20"/>
  <c r="Q961" i="20"/>
  <c r="P961" i="20"/>
  <c r="S960" i="20"/>
  <c r="R960" i="20"/>
  <c r="Q960" i="20"/>
  <c r="P960" i="20"/>
  <c r="S959" i="20"/>
  <c r="R959" i="20"/>
  <c r="Q959" i="20"/>
  <c r="P959" i="20"/>
  <c r="S958" i="20"/>
  <c r="Q958" i="20"/>
  <c r="P958" i="20"/>
  <c r="S957" i="20"/>
  <c r="R957" i="20"/>
  <c r="Q957" i="20"/>
  <c r="P957" i="20"/>
  <c r="S956" i="20"/>
  <c r="Q956" i="20"/>
  <c r="P956" i="20"/>
  <c r="S955" i="20"/>
  <c r="R955" i="20"/>
  <c r="Q955" i="20"/>
  <c r="P955" i="20"/>
  <c r="S954" i="20"/>
  <c r="Q954" i="20"/>
  <c r="P954" i="20"/>
  <c r="S953" i="20"/>
  <c r="Q953" i="20"/>
  <c r="R953" i="20" s="1"/>
  <c r="P953" i="20"/>
  <c r="S952" i="20"/>
  <c r="Q952" i="20"/>
  <c r="P952" i="20"/>
  <c r="S951" i="20"/>
  <c r="Q951" i="20"/>
  <c r="R951" i="20" s="1"/>
  <c r="P951" i="20"/>
  <c r="S950" i="20"/>
  <c r="Q950" i="20"/>
  <c r="P950" i="20"/>
  <c r="S949" i="20"/>
  <c r="Q949" i="20"/>
  <c r="P949" i="20"/>
  <c r="S948" i="20"/>
  <c r="Q948" i="20"/>
  <c r="P948" i="20"/>
  <c r="S947" i="20"/>
  <c r="Q947" i="20"/>
  <c r="R947" i="20" s="1"/>
  <c r="P947" i="20"/>
  <c r="S946" i="20"/>
  <c r="Q946" i="20"/>
  <c r="R946" i="20" s="1"/>
  <c r="P946" i="20"/>
  <c r="S945" i="20"/>
  <c r="Q945" i="20"/>
  <c r="R945" i="20" s="1"/>
  <c r="P945" i="20"/>
  <c r="S944" i="20"/>
  <c r="Q944" i="20"/>
  <c r="P944" i="20"/>
  <c r="S943" i="20"/>
  <c r="Q943" i="20"/>
  <c r="R943" i="20" s="1"/>
  <c r="P943" i="20"/>
  <c r="S942" i="20"/>
  <c r="Q942" i="20"/>
  <c r="P942" i="20"/>
  <c r="S941" i="20"/>
  <c r="Q941" i="20"/>
  <c r="P941" i="20"/>
  <c r="S940" i="20"/>
  <c r="Q940" i="20"/>
  <c r="P940" i="20"/>
  <c r="S939" i="20"/>
  <c r="Q939" i="20"/>
  <c r="R939" i="20" s="1"/>
  <c r="P939" i="20"/>
  <c r="S938" i="20"/>
  <c r="R938" i="20"/>
  <c r="Q938" i="20"/>
  <c r="P938" i="20"/>
  <c r="S937" i="20"/>
  <c r="Q937" i="20"/>
  <c r="P937" i="20"/>
  <c r="S936" i="20"/>
  <c r="Q936" i="20"/>
  <c r="R936" i="20" s="1"/>
  <c r="P936" i="20"/>
  <c r="S935" i="20"/>
  <c r="R935" i="20"/>
  <c r="Q935" i="20"/>
  <c r="P935" i="20"/>
  <c r="S934" i="20"/>
  <c r="Q934" i="20"/>
  <c r="P934" i="20"/>
  <c r="S933" i="20"/>
  <c r="Q933" i="20"/>
  <c r="R933" i="20" s="1"/>
  <c r="P933" i="20"/>
  <c r="S932" i="20"/>
  <c r="Q932" i="20"/>
  <c r="P932" i="20"/>
  <c r="S931" i="20"/>
  <c r="Q931" i="20"/>
  <c r="P931" i="20"/>
  <c r="S930" i="20"/>
  <c r="Q930" i="20"/>
  <c r="P930" i="20"/>
  <c r="S929" i="20"/>
  <c r="Q929" i="20"/>
  <c r="R929" i="20" s="1"/>
  <c r="P929" i="20"/>
  <c r="S928" i="20"/>
  <c r="Q928" i="20"/>
  <c r="R928" i="20" s="1"/>
  <c r="P928" i="20"/>
  <c r="S927" i="20"/>
  <c r="Q927" i="20"/>
  <c r="P927" i="20"/>
  <c r="S926" i="20"/>
  <c r="Q926" i="20"/>
  <c r="P926" i="20"/>
  <c r="S925" i="20"/>
  <c r="Q925" i="20"/>
  <c r="P925" i="20"/>
  <c r="S924" i="20"/>
  <c r="R924" i="20"/>
  <c r="Q924" i="20"/>
  <c r="P924" i="20"/>
  <c r="S923" i="20"/>
  <c r="R923" i="20"/>
  <c r="Q923" i="20"/>
  <c r="P923" i="20"/>
  <c r="S922" i="20"/>
  <c r="Q922" i="20"/>
  <c r="R922" i="20" s="1"/>
  <c r="P922" i="20"/>
  <c r="S921" i="20"/>
  <c r="Q921" i="20"/>
  <c r="P921" i="20"/>
  <c r="S920" i="20"/>
  <c r="Q920" i="20"/>
  <c r="P920" i="20"/>
  <c r="S919" i="20"/>
  <c r="Q919" i="20"/>
  <c r="R919" i="20" s="1"/>
  <c r="P919" i="20"/>
  <c r="S918" i="20"/>
  <c r="Q918" i="20"/>
  <c r="R918" i="20" s="1"/>
  <c r="P918" i="20"/>
  <c r="S917" i="20"/>
  <c r="R917" i="20"/>
  <c r="Q917" i="20"/>
  <c r="P917" i="20"/>
  <c r="S916" i="20"/>
  <c r="Q916" i="20"/>
  <c r="P916" i="20"/>
  <c r="S915" i="20"/>
  <c r="Q915" i="20"/>
  <c r="P915" i="20"/>
  <c r="S914" i="20"/>
  <c r="R914" i="20"/>
  <c r="Q914" i="20"/>
  <c r="P914" i="20"/>
  <c r="S913" i="20"/>
  <c r="Q913" i="20"/>
  <c r="P913" i="20"/>
  <c r="S912" i="20"/>
  <c r="Q912" i="20"/>
  <c r="P912" i="20"/>
  <c r="S911" i="20"/>
  <c r="Q911" i="20"/>
  <c r="P911" i="20"/>
  <c r="S910" i="20"/>
  <c r="Q910" i="20"/>
  <c r="P910" i="20"/>
  <c r="S909" i="20"/>
  <c r="Q909" i="20"/>
  <c r="P909" i="20"/>
  <c r="S908" i="20"/>
  <c r="R908" i="20"/>
  <c r="Q908" i="20"/>
  <c r="P908" i="20"/>
  <c r="S907" i="20"/>
  <c r="R907" i="20"/>
  <c r="Q907" i="20"/>
  <c r="P907" i="20"/>
  <c r="S906" i="20"/>
  <c r="R906" i="20"/>
  <c r="Q906" i="20"/>
  <c r="P906" i="20"/>
  <c r="S905" i="20"/>
  <c r="Q905" i="20"/>
  <c r="R905" i="20" s="1"/>
  <c r="P905" i="20"/>
  <c r="S904" i="20"/>
  <c r="R904" i="20"/>
  <c r="Q904" i="20"/>
  <c r="P904" i="20"/>
  <c r="S903" i="20"/>
  <c r="Q903" i="20"/>
  <c r="P903" i="20"/>
  <c r="S902" i="20"/>
  <c r="R902" i="20"/>
  <c r="Q902" i="20"/>
  <c r="P902" i="20"/>
  <c r="S901" i="20"/>
  <c r="R901" i="20"/>
  <c r="Q901" i="20"/>
  <c r="P901" i="20"/>
  <c r="S900" i="20"/>
  <c r="Q900" i="20"/>
  <c r="P900" i="20"/>
  <c r="S899" i="20"/>
  <c r="Q899" i="20"/>
  <c r="R899" i="20" s="1"/>
  <c r="P899" i="20"/>
  <c r="S898" i="20"/>
  <c r="Q898" i="20"/>
  <c r="P898" i="20"/>
  <c r="S897" i="20"/>
  <c r="Q897" i="20"/>
  <c r="P897" i="20"/>
  <c r="S896" i="20"/>
  <c r="R896" i="20"/>
  <c r="Q896" i="20"/>
  <c r="P896" i="20"/>
  <c r="S895" i="20"/>
  <c r="Q895" i="20"/>
  <c r="P895" i="20"/>
  <c r="S894" i="20"/>
  <c r="R894" i="20"/>
  <c r="Q894" i="20"/>
  <c r="P894" i="20"/>
  <c r="S893" i="20"/>
  <c r="Q893" i="20"/>
  <c r="P893" i="20"/>
  <c r="S892" i="20"/>
  <c r="Q892" i="20"/>
  <c r="P892" i="20"/>
  <c r="S891" i="20"/>
  <c r="R891" i="20"/>
  <c r="Q891" i="20"/>
  <c r="P891" i="20"/>
  <c r="S890" i="20"/>
  <c r="R890" i="20"/>
  <c r="Q890" i="20"/>
  <c r="P890" i="20"/>
  <c r="S889" i="20"/>
  <c r="R889" i="20"/>
  <c r="Q889" i="20"/>
  <c r="P889" i="20"/>
  <c r="S888" i="20"/>
  <c r="R888" i="20"/>
  <c r="Q888" i="20"/>
  <c r="P888" i="20"/>
  <c r="S887" i="20"/>
  <c r="R887" i="20"/>
  <c r="Q887" i="20"/>
  <c r="P887" i="20"/>
  <c r="S886" i="20"/>
  <c r="Q886" i="20"/>
  <c r="R886" i="20" s="1"/>
  <c r="P886" i="20"/>
  <c r="S885" i="20"/>
  <c r="R885" i="20"/>
  <c r="Q885" i="20"/>
  <c r="P885" i="20"/>
  <c r="S884" i="20"/>
  <c r="Q884" i="20"/>
  <c r="P884" i="20"/>
  <c r="S883" i="20"/>
  <c r="R883" i="20"/>
  <c r="Q883" i="20"/>
  <c r="P883" i="20"/>
  <c r="S882" i="20"/>
  <c r="R882" i="20"/>
  <c r="Q882" i="20"/>
  <c r="P882" i="20"/>
  <c r="S881" i="20"/>
  <c r="Q881" i="20"/>
  <c r="P881" i="20"/>
  <c r="S880" i="20"/>
  <c r="R880" i="20"/>
  <c r="Q880" i="20"/>
  <c r="P880" i="20"/>
  <c r="S879" i="20"/>
  <c r="Q879" i="20"/>
  <c r="R879" i="20" s="1"/>
  <c r="P879" i="20"/>
  <c r="S878" i="20"/>
  <c r="R878" i="20"/>
  <c r="Q878" i="20"/>
  <c r="P878" i="20"/>
  <c r="S877" i="20"/>
  <c r="R877" i="20"/>
  <c r="Q877" i="20"/>
  <c r="P877" i="20"/>
  <c r="S876" i="20"/>
  <c r="Q876" i="20"/>
  <c r="P876" i="20"/>
  <c r="S875" i="20"/>
  <c r="Q875" i="20"/>
  <c r="P875" i="20"/>
  <c r="S874" i="20"/>
  <c r="R874" i="20"/>
  <c r="Q874" i="20"/>
  <c r="P874" i="20"/>
  <c r="S873" i="20"/>
  <c r="Q873" i="20"/>
  <c r="P873" i="20"/>
  <c r="S872" i="20"/>
  <c r="R872" i="20"/>
  <c r="Q872" i="20"/>
  <c r="P872" i="20"/>
  <c r="S871" i="20"/>
  <c r="Q871" i="20"/>
  <c r="R871" i="20" s="1"/>
  <c r="P871" i="20"/>
  <c r="S870" i="20"/>
  <c r="Q870" i="20"/>
  <c r="P870" i="20"/>
  <c r="S869" i="20"/>
  <c r="R869" i="20"/>
  <c r="Q869" i="20"/>
  <c r="P869" i="20"/>
  <c r="S868" i="20"/>
  <c r="Q868" i="20"/>
  <c r="P868" i="20"/>
  <c r="S867" i="20"/>
  <c r="R867" i="20"/>
  <c r="Q867" i="20"/>
  <c r="P867" i="20"/>
  <c r="S866" i="20"/>
  <c r="R866" i="20"/>
  <c r="Q866" i="20"/>
  <c r="P866" i="20"/>
  <c r="S865" i="20"/>
  <c r="Q865" i="20"/>
  <c r="P865" i="20"/>
  <c r="S864" i="20"/>
  <c r="R864" i="20"/>
  <c r="Q864" i="20"/>
  <c r="P864" i="20"/>
  <c r="S863" i="20"/>
  <c r="Q863" i="20"/>
  <c r="R863" i="20" s="1"/>
  <c r="P863" i="20"/>
  <c r="S862" i="20"/>
  <c r="Q862" i="20"/>
  <c r="P862" i="20"/>
  <c r="S861" i="20"/>
  <c r="Q861" i="20"/>
  <c r="P861" i="20"/>
  <c r="S860" i="20"/>
  <c r="Q860" i="20"/>
  <c r="P860" i="20"/>
  <c r="S859" i="20"/>
  <c r="Q859" i="20"/>
  <c r="P859" i="20"/>
  <c r="S858" i="20"/>
  <c r="Q858" i="20"/>
  <c r="P858" i="20"/>
  <c r="S857" i="20"/>
  <c r="Q857" i="20"/>
  <c r="P857" i="20"/>
  <c r="S856" i="20"/>
  <c r="Q856" i="20"/>
  <c r="P856" i="20"/>
  <c r="S855" i="20"/>
  <c r="Q855" i="20"/>
  <c r="P855" i="20"/>
  <c r="S854" i="20"/>
  <c r="R854" i="20"/>
  <c r="Q854" i="20"/>
  <c r="P854" i="20"/>
  <c r="S853" i="20"/>
  <c r="Q853" i="20"/>
  <c r="P853" i="20"/>
  <c r="S852" i="20"/>
  <c r="Q852" i="20"/>
  <c r="P852" i="20"/>
  <c r="S851" i="20"/>
  <c r="Q851" i="20"/>
  <c r="P851" i="20"/>
  <c r="S850" i="20"/>
  <c r="Q850" i="20"/>
  <c r="P850" i="20"/>
  <c r="S849" i="20"/>
  <c r="Q849" i="20"/>
  <c r="P849" i="20"/>
  <c r="S848" i="20"/>
  <c r="Q848" i="20"/>
  <c r="P848" i="20"/>
  <c r="S847" i="20"/>
  <c r="R847" i="20"/>
  <c r="Q847" i="20"/>
  <c r="P847" i="20"/>
  <c r="S846" i="20"/>
  <c r="Q846" i="20"/>
  <c r="R846" i="20" s="1"/>
  <c r="P846" i="20"/>
  <c r="S845" i="20"/>
  <c r="R845" i="20"/>
  <c r="Q845" i="20"/>
  <c r="P845" i="20"/>
  <c r="S844" i="20"/>
  <c r="R844" i="20"/>
  <c r="Q844" i="20"/>
  <c r="P844" i="20"/>
  <c r="S843" i="20"/>
  <c r="R843" i="20"/>
  <c r="Q843" i="20"/>
  <c r="P843" i="20"/>
  <c r="S842" i="20"/>
  <c r="R842" i="20"/>
  <c r="Q842" i="20"/>
  <c r="P842" i="20"/>
  <c r="S841" i="20"/>
  <c r="Q841" i="20"/>
  <c r="P841" i="20"/>
  <c r="S840" i="20"/>
  <c r="R840" i="20"/>
  <c r="Q840" i="20"/>
  <c r="P840" i="20"/>
  <c r="S839" i="20"/>
  <c r="Q839" i="20"/>
  <c r="P839" i="20"/>
  <c r="S838" i="20"/>
  <c r="Q838" i="20"/>
  <c r="P838" i="20"/>
  <c r="S837" i="20"/>
  <c r="Q837" i="20"/>
  <c r="R837" i="20" s="1"/>
  <c r="P837" i="20"/>
  <c r="S836" i="20"/>
  <c r="Q836" i="20"/>
  <c r="P836" i="20"/>
  <c r="S835" i="20"/>
  <c r="R835" i="20"/>
  <c r="Q835" i="20"/>
  <c r="P835" i="20"/>
  <c r="S834" i="20"/>
  <c r="Q834" i="20"/>
  <c r="P834" i="20"/>
  <c r="S833" i="20"/>
  <c r="R833" i="20"/>
  <c r="Q833" i="20"/>
  <c r="P833" i="20"/>
  <c r="S832" i="20"/>
  <c r="Q832" i="20"/>
  <c r="P832" i="20"/>
  <c r="S831" i="20"/>
  <c r="Q831" i="20"/>
  <c r="P831" i="20"/>
  <c r="S830" i="20"/>
  <c r="Q830" i="20"/>
  <c r="P830" i="20"/>
  <c r="S829" i="20"/>
  <c r="Q829" i="20"/>
  <c r="P829" i="20"/>
  <c r="S828" i="20"/>
  <c r="Q828" i="20"/>
  <c r="P828" i="20"/>
  <c r="S827" i="20"/>
  <c r="Q827" i="20"/>
  <c r="R827" i="20" s="1"/>
  <c r="P827" i="20"/>
  <c r="S826" i="20"/>
  <c r="R826" i="20"/>
  <c r="Q826" i="20"/>
  <c r="P826" i="20"/>
  <c r="S825" i="20"/>
  <c r="Q825" i="20"/>
  <c r="P825" i="20"/>
  <c r="S824" i="20"/>
  <c r="Q824" i="20"/>
  <c r="P824" i="20"/>
  <c r="S823" i="20"/>
  <c r="Q823" i="20"/>
  <c r="P823" i="20"/>
  <c r="S822" i="20"/>
  <c r="Q822" i="20"/>
  <c r="P822" i="20"/>
  <c r="S821" i="20"/>
  <c r="Q821" i="20"/>
  <c r="P821" i="20"/>
  <c r="S820" i="20"/>
  <c r="R820" i="20"/>
  <c r="Q820" i="20"/>
  <c r="P820" i="20"/>
  <c r="S819" i="20"/>
  <c r="Q819" i="20"/>
  <c r="P819" i="20"/>
  <c r="S818" i="20"/>
  <c r="Q818" i="20"/>
  <c r="P818" i="20"/>
  <c r="S817" i="20"/>
  <c r="Q817" i="20"/>
  <c r="R817" i="20" s="1"/>
  <c r="P817" i="20"/>
  <c r="S816" i="20"/>
  <c r="Q816" i="20"/>
  <c r="P816" i="20"/>
  <c r="S815" i="20"/>
  <c r="Q815" i="20"/>
  <c r="P815" i="20"/>
  <c r="S814" i="20"/>
  <c r="R814" i="20"/>
  <c r="Q814" i="20"/>
  <c r="P814" i="20"/>
  <c r="S813" i="20"/>
  <c r="Q813" i="20"/>
  <c r="P813" i="20"/>
  <c r="S812" i="20"/>
  <c r="Q812" i="20"/>
  <c r="R812" i="20" s="1"/>
  <c r="P812" i="20"/>
  <c r="S811" i="20"/>
  <c r="Q811" i="20"/>
  <c r="R811" i="20" s="1"/>
  <c r="P811" i="20"/>
  <c r="S810" i="20"/>
  <c r="Q810" i="20"/>
  <c r="P810" i="20"/>
  <c r="S809" i="20"/>
  <c r="R809" i="20"/>
  <c r="Q809" i="20"/>
  <c r="P809" i="20"/>
  <c r="S808" i="20"/>
  <c r="Q808" i="20"/>
  <c r="P808" i="20"/>
  <c r="S807" i="20"/>
  <c r="Q807" i="20"/>
  <c r="R807" i="20" s="1"/>
  <c r="P807" i="20"/>
  <c r="S806" i="20"/>
  <c r="R806" i="20"/>
  <c r="Q806" i="20"/>
  <c r="P806" i="20"/>
  <c r="S805" i="20"/>
  <c r="Q805" i="20"/>
  <c r="R805" i="20" s="1"/>
  <c r="P805" i="20"/>
  <c r="S804" i="20"/>
  <c r="R804" i="20"/>
  <c r="Q804" i="20"/>
  <c r="P804" i="20"/>
  <c r="S803" i="20"/>
  <c r="R803" i="20"/>
  <c r="Q803" i="20"/>
  <c r="P803" i="20"/>
  <c r="S802" i="20"/>
  <c r="R802" i="20"/>
  <c r="Q802" i="20"/>
  <c r="P802" i="20"/>
  <c r="S801" i="20"/>
  <c r="R801" i="20"/>
  <c r="Q801" i="20"/>
  <c r="P801" i="20"/>
  <c r="S800" i="20"/>
  <c r="Q800" i="20"/>
  <c r="P800" i="20"/>
  <c r="S799" i="20"/>
  <c r="Q799" i="20"/>
  <c r="P799" i="20"/>
  <c r="S798" i="20"/>
  <c r="R798" i="20"/>
  <c r="Q798" i="20"/>
  <c r="P798" i="20"/>
  <c r="S797" i="20"/>
  <c r="Q797" i="20"/>
  <c r="P797" i="20"/>
  <c r="S796" i="20"/>
  <c r="Q796" i="20"/>
  <c r="P796" i="20"/>
  <c r="S795" i="20"/>
  <c r="Q795" i="20"/>
  <c r="P795" i="20"/>
  <c r="S794" i="20"/>
  <c r="Q794" i="20"/>
  <c r="P794" i="20"/>
  <c r="S793" i="20"/>
  <c r="Q793" i="20"/>
  <c r="R793" i="20" s="1"/>
  <c r="P793" i="20"/>
  <c r="S792" i="20"/>
  <c r="R792" i="20"/>
  <c r="Q792" i="20"/>
  <c r="P792" i="20"/>
  <c r="S791" i="20"/>
  <c r="R791" i="20"/>
  <c r="Q791" i="20"/>
  <c r="P791" i="20"/>
  <c r="S790" i="20"/>
  <c r="Q790" i="20"/>
  <c r="P790" i="20"/>
  <c r="S789" i="20"/>
  <c r="Q789" i="20"/>
  <c r="P789" i="20"/>
  <c r="S788" i="20"/>
  <c r="Q788" i="20"/>
  <c r="P788" i="20"/>
  <c r="S787" i="20"/>
  <c r="Q787" i="20"/>
  <c r="R787" i="20" s="1"/>
  <c r="P787" i="20"/>
  <c r="S786" i="20"/>
  <c r="Q786" i="20"/>
  <c r="R786" i="20" s="1"/>
  <c r="P786" i="20"/>
  <c r="S785" i="20"/>
  <c r="Q785" i="20"/>
  <c r="P785" i="20"/>
  <c r="S784" i="20"/>
  <c r="Q784" i="20"/>
  <c r="P784" i="20"/>
  <c r="S783" i="20"/>
  <c r="Q783" i="20"/>
  <c r="R783" i="20" s="1"/>
  <c r="P783" i="20"/>
  <c r="S782" i="20"/>
  <c r="Q782" i="20"/>
  <c r="P782" i="20"/>
  <c r="S781" i="20"/>
  <c r="R781" i="20"/>
  <c r="Q781" i="20"/>
  <c r="P781" i="20"/>
  <c r="S780" i="20"/>
  <c r="Q780" i="20"/>
  <c r="P780" i="20"/>
  <c r="S779" i="20"/>
  <c r="Q779" i="20"/>
  <c r="P779" i="20"/>
  <c r="S778" i="20"/>
  <c r="Q778" i="20"/>
  <c r="R778" i="20" s="1"/>
  <c r="P778" i="20"/>
  <c r="S777" i="20"/>
  <c r="Q777" i="20"/>
  <c r="R777" i="20" s="1"/>
  <c r="P777" i="20"/>
  <c r="S776" i="20"/>
  <c r="Q776" i="20"/>
  <c r="P776" i="20"/>
  <c r="S775" i="20"/>
  <c r="R775" i="20"/>
  <c r="Q775" i="20"/>
  <c r="P775" i="20"/>
  <c r="S774" i="20"/>
  <c r="Q774" i="20"/>
  <c r="P774" i="20"/>
  <c r="S773" i="20"/>
  <c r="R773" i="20"/>
  <c r="Q773" i="20"/>
  <c r="P773" i="20"/>
  <c r="S772" i="20"/>
  <c r="R772" i="20"/>
  <c r="Q772" i="20"/>
  <c r="P772" i="20"/>
  <c r="S771" i="20"/>
  <c r="R771" i="20"/>
  <c r="Q771" i="20"/>
  <c r="P771" i="20"/>
  <c r="S770" i="20"/>
  <c r="Q770" i="20"/>
  <c r="R770" i="20" s="1"/>
  <c r="P770" i="20"/>
  <c r="S769" i="20"/>
  <c r="Q769" i="20"/>
  <c r="R769" i="20" s="1"/>
  <c r="P769" i="20"/>
  <c r="S768" i="20"/>
  <c r="Q768" i="20"/>
  <c r="P768" i="20"/>
  <c r="S767" i="20"/>
  <c r="Q767" i="20"/>
  <c r="P767" i="20"/>
  <c r="S766" i="20"/>
  <c r="R766" i="20"/>
  <c r="Q766" i="20"/>
  <c r="P766" i="20"/>
  <c r="S765" i="20"/>
  <c r="Q765" i="20"/>
  <c r="R765" i="20" s="1"/>
  <c r="P765" i="20"/>
  <c r="S764" i="20"/>
  <c r="R764" i="20"/>
  <c r="Q764" i="20"/>
  <c r="P764" i="20"/>
  <c r="S763" i="20"/>
  <c r="Q763" i="20"/>
  <c r="R763" i="20" s="1"/>
  <c r="P763" i="20"/>
  <c r="S762" i="20"/>
  <c r="Q762" i="20"/>
  <c r="P762" i="20"/>
  <c r="S761" i="20"/>
  <c r="Q761" i="20"/>
  <c r="P761" i="20"/>
  <c r="S760" i="20"/>
  <c r="Q760" i="20"/>
  <c r="R760" i="20" s="1"/>
  <c r="P760" i="20"/>
  <c r="S759" i="20"/>
  <c r="Q759" i="20"/>
  <c r="R759" i="20" s="1"/>
  <c r="P759" i="20"/>
  <c r="S758" i="20"/>
  <c r="Q758" i="20"/>
  <c r="P758" i="20"/>
  <c r="S757" i="20"/>
  <c r="R757" i="20"/>
  <c r="Q757" i="20"/>
  <c r="P757" i="20"/>
  <c r="S756" i="20"/>
  <c r="R756" i="20"/>
  <c r="Q756" i="20"/>
  <c r="P756" i="20"/>
  <c r="S755" i="20"/>
  <c r="R755" i="20"/>
  <c r="Q755" i="20"/>
  <c r="P755" i="20"/>
  <c r="S754" i="20"/>
  <c r="Q754" i="20"/>
  <c r="P754" i="20"/>
  <c r="S753" i="20"/>
  <c r="Q753" i="20"/>
  <c r="R753" i="20" s="1"/>
  <c r="P753" i="20"/>
  <c r="S752" i="20"/>
  <c r="Q752" i="20"/>
  <c r="R752" i="20" s="1"/>
  <c r="P752" i="20"/>
  <c r="S751" i="20"/>
  <c r="Q751" i="20"/>
  <c r="P751" i="20"/>
  <c r="S750" i="20"/>
  <c r="Q750" i="20"/>
  <c r="P750" i="20"/>
  <c r="S749" i="20"/>
  <c r="Q749" i="20"/>
  <c r="R749" i="20" s="1"/>
  <c r="P749" i="20"/>
  <c r="S748" i="20"/>
  <c r="Q748" i="20"/>
  <c r="P748" i="20"/>
  <c r="S747" i="20"/>
  <c r="Q747" i="20"/>
  <c r="P747" i="20"/>
  <c r="S746" i="20"/>
  <c r="Q746" i="20"/>
  <c r="P746" i="20"/>
  <c r="S745" i="20"/>
  <c r="Q745" i="20"/>
  <c r="P745" i="20"/>
  <c r="S744" i="20"/>
  <c r="Q744" i="20"/>
  <c r="P744" i="20"/>
  <c r="S743" i="20"/>
  <c r="Q743" i="20"/>
  <c r="P743" i="20"/>
  <c r="S742" i="20"/>
  <c r="Q742" i="20"/>
  <c r="P742" i="20"/>
  <c r="S741" i="20"/>
  <c r="Q741" i="20"/>
  <c r="R741" i="20" s="1"/>
  <c r="P741" i="20"/>
  <c r="S740" i="20"/>
  <c r="Q740" i="20"/>
  <c r="P740" i="20"/>
  <c r="S739" i="20"/>
  <c r="R739" i="20"/>
  <c r="Q739" i="20"/>
  <c r="P739" i="20"/>
  <c r="S738" i="20"/>
  <c r="Q738" i="20"/>
  <c r="P738" i="20"/>
  <c r="S737" i="20"/>
  <c r="Q737" i="20"/>
  <c r="P737" i="20"/>
  <c r="S736" i="20"/>
  <c r="Q736" i="20"/>
  <c r="P736" i="20"/>
  <c r="S735" i="20"/>
  <c r="Q735" i="20"/>
  <c r="P735" i="20"/>
  <c r="S734" i="20"/>
  <c r="R734" i="20"/>
  <c r="Q734" i="20"/>
  <c r="P734" i="20"/>
  <c r="S733" i="20"/>
  <c r="R733" i="20"/>
  <c r="Q733" i="20"/>
  <c r="P733" i="20"/>
  <c r="S732" i="20"/>
  <c r="Q732" i="20"/>
  <c r="P732" i="20"/>
  <c r="S731" i="20"/>
  <c r="Q731" i="20"/>
  <c r="P731" i="20"/>
  <c r="S730" i="20"/>
  <c r="Q730" i="20"/>
  <c r="R730" i="20" s="1"/>
  <c r="P730" i="20"/>
  <c r="S729" i="20"/>
  <c r="Q729" i="20"/>
  <c r="P729" i="20"/>
  <c r="S728" i="20"/>
  <c r="Q728" i="20"/>
  <c r="P728" i="20"/>
  <c r="S727" i="20"/>
  <c r="Q727" i="20"/>
  <c r="P727" i="20"/>
  <c r="S726" i="20"/>
  <c r="Q726" i="20"/>
  <c r="R726" i="20" s="1"/>
  <c r="P726" i="20"/>
  <c r="S725" i="20"/>
  <c r="Q725" i="20"/>
  <c r="R725" i="20" s="1"/>
  <c r="P725" i="20"/>
  <c r="S724" i="20"/>
  <c r="R724" i="20"/>
  <c r="Q724" i="20"/>
  <c r="P724" i="20"/>
  <c r="S723" i="20"/>
  <c r="Q723" i="20"/>
  <c r="P723" i="20"/>
  <c r="S722" i="20"/>
  <c r="Q722" i="20"/>
  <c r="P722" i="20"/>
  <c r="S721" i="20"/>
  <c r="Q721" i="20"/>
  <c r="R721" i="20" s="1"/>
  <c r="P721" i="20"/>
  <c r="S720" i="20"/>
  <c r="Q720" i="20"/>
  <c r="P720" i="20"/>
  <c r="S719" i="20"/>
  <c r="Q719" i="20"/>
  <c r="P719" i="20"/>
  <c r="S718" i="20"/>
  <c r="Q718" i="20"/>
  <c r="P718" i="20"/>
  <c r="S717" i="20"/>
  <c r="Q717" i="20"/>
  <c r="R717" i="20" s="1"/>
  <c r="P717" i="20"/>
  <c r="S716" i="20"/>
  <c r="Q716" i="20"/>
  <c r="R716" i="20" s="1"/>
  <c r="P716" i="20"/>
  <c r="S715" i="20"/>
  <c r="Q715" i="20"/>
  <c r="P715" i="20"/>
  <c r="S714" i="20"/>
  <c r="Q714" i="20"/>
  <c r="P714" i="20"/>
  <c r="S713" i="20"/>
  <c r="R713" i="20"/>
  <c r="Q713" i="20"/>
  <c r="P713" i="20"/>
  <c r="S712" i="20"/>
  <c r="R712" i="20"/>
  <c r="Q712" i="20"/>
  <c r="P712" i="20"/>
  <c r="S711" i="20"/>
  <c r="R711" i="20"/>
  <c r="Q711" i="20"/>
  <c r="P711" i="20"/>
  <c r="S710" i="20"/>
  <c r="Q710" i="20"/>
  <c r="P710" i="20"/>
  <c r="S709" i="20"/>
  <c r="R709" i="20"/>
  <c r="Q709" i="20"/>
  <c r="P709" i="20"/>
  <c r="S708" i="20"/>
  <c r="R708" i="20"/>
  <c r="Q708" i="20"/>
  <c r="P708" i="20"/>
  <c r="S707" i="20"/>
  <c r="Q707" i="20"/>
  <c r="R707" i="20" s="1"/>
  <c r="P707" i="20"/>
  <c r="S706" i="20"/>
  <c r="R706" i="20"/>
  <c r="Q706" i="20"/>
  <c r="P706" i="20"/>
  <c r="S705" i="20"/>
  <c r="Q705" i="20"/>
  <c r="P705" i="20"/>
  <c r="S704" i="20"/>
  <c r="R704" i="20"/>
  <c r="Q704" i="20"/>
  <c r="P704" i="20"/>
  <c r="S703" i="20"/>
  <c r="R703" i="20"/>
  <c r="Q703" i="20"/>
  <c r="P703" i="20"/>
  <c r="S702" i="20"/>
  <c r="Q702" i="20"/>
  <c r="P702" i="20"/>
  <c r="S701" i="20"/>
  <c r="Q701" i="20"/>
  <c r="R701" i="20" s="1"/>
  <c r="P701" i="20"/>
  <c r="S700" i="20"/>
  <c r="Q700" i="20"/>
  <c r="R700" i="20" s="1"/>
  <c r="P700" i="20"/>
  <c r="S699" i="20"/>
  <c r="Q699" i="20"/>
  <c r="P699" i="20"/>
  <c r="S698" i="20"/>
  <c r="Q698" i="20"/>
  <c r="P698" i="20"/>
  <c r="S697" i="20"/>
  <c r="Q697" i="20"/>
  <c r="P697" i="20"/>
  <c r="S696" i="20"/>
  <c r="Q696" i="20"/>
  <c r="P696" i="20"/>
  <c r="S695" i="20"/>
  <c r="Q695" i="20"/>
  <c r="P695" i="20"/>
  <c r="S694" i="20"/>
  <c r="R694" i="20"/>
  <c r="Q694" i="20"/>
  <c r="P694" i="20"/>
  <c r="S693" i="20"/>
  <c r="R693" i="20"/>
  <c r="Q693" i="20"/>
  <c r="P693" i="20"/>
  <c r="S692" i="20"/>
  <c r="R692" i="20"/>
  <c r="Q692" i="20"/>
  <c r="P692" i="20"/>
  <c r="S691" i="20"/>
  <c r="R691" i="20"/>
  <c r="Q691" i="20"/>
  <c r="P691" i="20"/>
  <c r="S690" i="20"/>
  <c r="R690" i="20"/>
  <c r="Q690" i="20"/>
  <c r="P690" i="20"/>
  <c r="S689" i="20"/>
  <c r="Q689" i="20"/>
  <c r="P689" i="20"/>
  <c r="S688" i="20"/>
  <c r="R688" i="20"/>
  <c r="Q688" i="20"/>
  <c r="P688" i="20"/>
  <c r="S687" i="20"/>
  <c r="Q687" i="20"/>
  <c r="P687" i="20"/>
  <c r="S686" i="20"/>
  <c r="Q686" i="20"/>
  <c r="R686" i="20" s="1"/>
  <c r="P686" i="20"/>
  <c r="S685" i="20"/>
  <c r="Q685" i="20"/>
  <c r="P685" i="20"/>
  <c r="S684" i="20"/>
  <c r="Q684" i="20"/>
  <c r="P684" i="20"/>
  <c r="S683" i="20"/>
  <c r="Q683" i="20"/>
  <c r="R683" i="20" s="1"/>
  <c r="P683" i="20"/>
  <c r="S682" i="20"/>
  <c r="R682" i="20"/>
  <c r="Q682" i="20"/>
  <c r="P682" i="20"/>
  <c r="S681" i="20"/>
  <c r="Q681" i="20"/>
  <c r="P681" i="20"/>
  <c r="S680" i="20"/>
  <c r="Q680" i="20"/>
  <c r="P680" i="20"/>
  <c r="S679" i="20"/>
  <c r="R679" i="20"/>
  <c r="Q679" i="20"/>
  <c r="P679" i="20"/>
  <c r="S678" i="20"/>
  <c r="R678" i="20"/>
  <c r="Q678" i="20"/>
  <c r="P678" i="20"/>
  <c r="S677" i="20"/>
  <c r="Q677" i="20"/>
  <c r="P677" i="20"/>
  <c r="S676" i="20"/>
  <c r="R676" i="20"/>
  <c r="Q676" i="20"/>
  <c r="P676" i="20"/>
  <c r="S675" i="20"/>
  <c r="Q675" i="20"/>
  <c r="R675" i="20" s="1"/>
  <c r="P675" i="20"/>
  <c r="S674" i="20"/>
  <c r="Q674" i="20"/>
  <c r="R674" i="20" s="1"/>
  <c r="P674" i="20"/>
  <c r="S673" i="20"/>
  <c r="Q673" i="20"/>
  <c r="P673" i="20"/>
  <c r="S672" i="20"/>
  <c r="Q672" i="20"/>
  <c r="P672" i="20"/>
  <c r="S671" i="20"/>
  <c r="R671" i="20"/>
  <c r="Q671" i="20"/>
  <c r="P671" i="20"/>
  <c r="S670" i="20"/>
  <c r="Q670" i="20"/>
  <c r="P670" i="20"/>
  <c r="S669" i="20"/>
  <c r="Q669" i="20"/>
  <c r="R669" i="20" s="1"/>
  <c r="P669" i="20"/>
  <c r="S668" i="20"/>
  <c r="Q668" i="20"/>
  <c r="P668" i="20"/>
  <c r="S667" i="20"/>
  <c r="Q667" i="20"/>
  <c r="P667" i="20"/>
  <c r="S666" i="20"/>
  <c r="Q666" i="20"/>
  <c r="R666" i="20" s="1"/>
  <c r="P666" i="20"/>
  <c r="S665" i="20"/>
  <c r="R665" i="20"/>
  <c r="Q665" i="20"/>
  <c r="P665" i="20"/>
  <c r="S664" i="20"/>
  <c r="Q664" i="20"/>
  <c r="P664" i="20"/>
  <c r="S663" i="20"/>
  <c r="Q663" i="20"/>
  <c r="P663" i="20"/>
  <c r="S662" i="20"/>
  <c r="Q662" i="20"/>
  <c r="P662" i="20"/>
  <c r="S661" i="20"/>
  <c r="Q661" i="20"/>
  <c r="P661" i="20"/>
  <c r="S660" i="20"/>
  <c r="R660" i="20"/>
  <c r="Q660" i="20"/>
  <c r="P660" i="20"/>
  <c r="S659" i="20"/>
  <c r="Q659" i="20"/>
  <c r="P659" i="20"/>
  <c r="S658" i="20"/>
  <c r="Q658" i="20"/>
  <c r="P658" i="20"/>
  <c r="S657" i="20"/>
  <c r="R657" i="20"/>
  <c r="Q657" i="20"/>
  <c r="P657" i="20"/>
  <c r="S656" i="20"/>
  <c r="R656" i="20"/>
  <c r="Q656" i="20"/>
  <c r="P656" i="20"/>
  <c r="S655" i="20"/>
  <c r="R655" i="20"/>
  <c r="Q655" i="20"/>
  <c r="P655" i="20"/>
  <c r="S654" i="20"/>
  <c r="R654" i="20"/>
  <c r="Q654" i="20"/>
  <c r="P654" i="20"/>
  <c r="S653" i="20"/>
  <c r="R653" i="20"/>
  <c r="Q653" i="20"/>
  <c r="P653" i="20"/>
  <c r="S652" i="20"/>
  <c r="R652" i="20"/>
  <c r="Q652" i="20"/>
  <c r="P652" i="20"/>
  <c r="S651" i="20"/>
  <c r="R651" i="20"/>
  <c r="Q651" i="20"/>
  <c r="P651" i="20"/>
  <c r="S650" i="20"/>
  <c r="R650" i="20"/>
  <c r="Q650" i="20"/>
  <c r="P650" i="20"/>
  <c r="S649" i="20"/>
  <c r="R649" i="20"/>
  <c r="Q649" i="20"/>
  <c r="P649" i="20"/>
  <c r="S648" i="20"/>
  <c r="Q648" i="20"/>
  <c r="P648" i="20"/>
  <c r="S647" i="20"/>
  <c r="R647" i="20"/>
  <c r="Q647" i="20"/>
  <c r="P647" i="20"/>
  <c r="S646" i="20"/>
  <c r="Q646" i="20"/>
  <c r="P646" i="20"/>
  <c r="S645" i="20"/>
  <c r="R645" i="20"/>
  <c r="Q645" i="20"/>
  <c r="P645" i="20"/>
  <c r="S644" i="20"/>
  <c r="Q644" i="20"/>
  <c r="P644" i="20"/>
  <c r="S643" i="20"/>
  <c r="R643" i="20"/>
  <c r="Q643" i="20"/>
  <c r="P643" i="20"/>
  <c r="S642" i="20"/>
  <c r="R642" i="20"/>
  <c r="Q642" i="20"/>
  <c r="P642" i="20"/>
  <c r="S641" i="20"/>
  <c r="Q641" i="20"/>
  <c r="P641" i="20"/>
  <c r="S640" i="20"/>
  <c r="Q640" i="20"/>
  <c r="P640" i="20"/>
  <c r="S639" i="20"/>
  <c r="Q639" i="20"/>
  <c r="P639" i="20"/>
  <c r="S638" i="20"/>
  <c r="Q638" i="20"/>
  <c r="P638" i="20"/>
  <c r="S637" i="20"/>
  <c r="R637" i="20"/>
  <c r="Q637" i="20"/>
  <c r="P637" i="20"/>
  <c r="S636" i="20"/>
  <c r="Q636" i="20"/>
  <c r="P636" i="20"/>
  <c r="S635" i="20"/>
  <c r="Q635" i="20"/>
  <c r="P635" i="20"/>
  <c r="S634" i="20"/>
  <c r="Q634" i="20"/>
  <c r="R634" i="20" s="1"/>
  <c r="P634" i="20"/>
  <c r="S633" i="20"/>
  <c r="Q633" i="20"/>
  <c r="R633" i="20" s="1"/>
  <c r="P633" i="20"/>
  <c r="S632" i="20"/>
  <c r="R632" i="20"/>
  <c r="Q632" i="20"/>
  <c r="P632" i="20"/>
  <c r="S631" i="20"/>
  <c r="Q631" i="20"/>
  <c r="P631" i="20"/>
  <c r="S630" i="20"/>
  <c r="Q630" i="20"/>
  <c r="P630" i="20"/>
  <c r="S629" i="20"/>
  <c r="R629" i="20"/>
  <c r="Q629" i="20"/>
  <c r="P629" i="20"/>
  <c r="S628" i="20"/>
  <c r="Q628" i="20"/>
  <c r="P628" i="20"/>
  <c r="S627" i="20"/>
  <c r="Q627" i="20"/>
  <c r="P627" i="20"/>
  <c r="S626" i="20"/>
  <c r="Q626" i="20"/>
  <c r="P626" i="20"/>
  <c r="S625" i="20"/>
  <c r="Q625" i="20"/>
  <c r="P625" i="20"/>
  <c r="S624" i="20"/>
  <c r="R624" i="20"/>
  <c r="Q624" i="20"/>
  <c r="P624" i="20"/>
  <c r="S623" i="20"/>
  <c r="R623" i="20"/>
  <c r="Q623" i="20"/>
  <c r="P623" i="20"/>
  <c r="S622" i="20"/>
  <c r="R622" i="20"/>
  <c r="Q622" i="20"/>
  <c r="P622" i="20"/>
  <c r="S621" i="20"/>
  <c r="Q621" i="20"/>
  <c r="P621" i="20"/>
  <c r="S620" i="20"/>
  <c r="R620" i="20"/>
  <c r="Q620" i="20"/>
  <c r="P620" i="20"/>
  <c r="S619" i="20"/>
  <c r="Q619" i="20"/>
  <c r="P619" i="20"/>
  <c r="S618" i="20"/>
  <c r="R618" i="20"/>
  <c r="Q618" i="20"/>
  <c r="P618" i="20"/>
  <c r="S617" i="20"/>
  <c r="Q617" i="20"/>
  <c r="P617" i="20"/>
  <c r="S616" i="20"/>
  <c r="R616" i="20"/>
  <c r="Q616" i="20"/>
  <c r="P616" i="20"/>
  <c r="S615" i="20"/>
  <c r="R615" i="20"/>
  <c r="Q615" i="20"/>
  <c r="P615" i="20"/>
  <c r="S614" i="20"/>
  <c r="Q614" i="20"/>
  <c r="P614" i="20"/>
  <c r="S613" i="20"/>
  <c r="R613" i="20"/>
  <c r="Q613" i="20"/>
  <c r="P613" i="20"/>
  <c r="S612" i="20"/>
  <c r="Q612" i="20"/>
  <c r="P612" i="20"/>
  <c r="S611" i="20"/>
  <c r="R611" i="20"/>
  <c r="Q611" i="20"/>
  <c r="P611" i="20"/>
  <c r="S610" i="20"/>
  <c r="R610" i="20"/>
  <c r="Q610" i="20"/>
  <c r="P610" i="20"/>
  <c r="S609" i="20"/>
  <c r="R609" i="20"/>
  <c r="Q609" i="20"/>
  <c r="P609" i="20"/>
  <c r="S608" i="20"/>
  <c r="R608" i="20"/>
  <c r="Q608" i="20"/>
  <c r="P608" i="20"/>
  <c r="S607" i="20"/>
  <c r="R607" i="20"/>
  <c r="Q607" i="20"/>
  <c r="P607" i="20"/>
  <c r="S606" i="20"/>
  <c r="R606" i="20"/>
  <c r="Q606" i="20"/>
  <c r="P606" i="20"/>
  <c r="S605" i="20"/>
  <c r="R605" i="20"/>
  <c r="Q605" i="20"/>
  <c r="P605" i="20"/>
  <c r="S604" i="20"/>
  <c r="Q604" i="20"/>
  <c r="P604" i="20"/>
  <c r="S603" i="20"/>
  <c r="R603" i="20"/>
  <c r="Q603" i="20"/>
  <c r="P603" i="20"/>
  <c r="S602" i="20"/>
  <c r="Q602" i="20"/>
  <c r="P602" i="20"/>
  <c r="S601" i="20"/>
  <c r="R601" i="20"/>
  <c r="Q601" i="20"/>
  <c r="P601" i="20"/>
  <c r="S600" i="20"/>
  <c r="Q600" i="20"/>
  <c r="P600" i="20"/>
  <c r="S599" i="20"/>
  <c r="R599" i="20"/>
  <c r="Q599" i="20"/>
  <c r="P599" i="20"/>
  <c r="S598" i="20"/>
  <c r="Q598" i="20"/>
  <c r="P598" i="20"/>
  <c r="S597" i="20"/>
  <c r="Q597" i="20"/>
  <c r="P597" i="20"/>
  <c r="S596" i="20"/>
  <c r="Q596" i="20"/>
  <c r="P596" i="20"/>
  <c r="S595" i="20"/>
  <c r="R595" i="20"/>
  <c r="Q595" i="20"/>
  <c r="P595" i="20"/>
  <c r="S594" i="20"/>
  <c r="R594" i="20"/>
  <c r="Q594" i="20"/>
  <c r="P594" i="20"/>
  <c r="S593" i="20"/>
  <c r="Q593" i="20"/>
  <c r="P593" i="20"/>
  <c r="S592" i="20"/>
  <c r="R592" i="20"/>
  <c r="Q592" i="20"/>
  <c r="P592" i="20"/>
  <c r="S591" i="20"/>
  <c r="Q591" i="20"/>
  <c r="P591" i="20"/>
  <c r="S590" i="20"/>
  <c r="R590" i="20"/>
  <c r="Q590" i="20"/>
  <c r="P590" i="20"/>
  <c r="S589" i="20"/>
  <c r="Q589" i="20"/>
  <c r="P589" i="20"/>
  <c r="S588" i="20"/>
  <c r="Q588" i="20"/>
  <c r="P588" i="20"/>
  <c r="S587" i="20"/>
  <c r="R587" i="20"/>
  <c r="Q587" i="20"/>
  <c r="P587" i="20"/>
  <c r="S586" i="20"/>
  <c r="R586" i="20"/>
  <c r="Q586" i="20"/>
  <c r="P586" i="20"/>
  <c r="S585" i="20"/>
  <c r="Q585" i="20"/>
  <c r="P585" i="20"/>
  <c r="S584" i="20"/>
  <c r="Q584" i="20"/>
  <c r="P584" i="20"/>
  <c r="S583" i="20"/>
  <c r="R583" i="20"/>
  <c r="Q583" i="20"/>
  <c r="P583" i="20"/>
  <c r="S582" i="20"/>
  <c r="R582" i="20"/>
  <c r="Q582" i="20"/>
  <c r="P582" i="20"/>
  <c r="S581" i="20"/>
  <c r="R581" i="20"/>
  <c r="Q581" i="20"/>
  <c r="P581" i="20"/>
  <c r="S580" i="20"/>
  <c r="Q580" i="20"/>
  <c r="P580" i="20"/>
  <c r="S579" i="20"/>
  <c r="R579" i="20"/>
  <c r="Q579" i="20"/>
  <c r="P579" i="20"/>
  <c r="S578" i="20"/>
  <c r="Q578" i="20"/>
  <c r="P578" i="20"/>
  <c r="S577" i="20"/>
  <c r="Q577" i="20"/>
  <c r="P577" i="20"/>
  <c r="S576" i="20"/>
  <c r="Q576" i="20"/>
  <c r="P576" i="20"/>
  <c r="S575" i="20"/>
  <c r="R575" i="20"/>
  <c r="Q575" i="20"/>
  <c r="P575" i="20"/>
  <c r="S574" i="20"/>
  <c r="Q574" i="20"/>
  <c r="P574" i="20"/>
  <c r="S573" i="20"/>
  <c r="Q573" i="20"/>
  <c r="P573" i="20"/>
  <c r="S572" i="20"/>
  <c r="Q572" i="20"/>
  <c r="P572" i="20"/>
  <c r="S571" i="20"/>
  <c r="Q571" i="20"/>
  <c r="P571" i="20"/>
  <c r="S570" i="20"/>
  <c r="Q570" i="20"/>
  <c r="R570" i="20" s="1"/>
  <c r="P570" i="20"/>
  <c r="S569" i="20"/>
  <c r="R569" i="20"/>
  <c r="Q569" i="20"/>
  <c r="P569" i="20"/>
  <c r="S568" i="20"/>
  <c r="Q568" i="20"/>
  <c r="P568" i="20"/>
  <c r="S567" i="20"/>
  <c r="Q567" i="20"/>
  <c r="P567" i="20"/>
  <c r="S566" i="20"/>
  <c r="R566" i="20"/>
  <c r="Q566" i="20"/>
  <c r="P566" i="20"/>
  <c r="S565" i="20"/>
  <c r="Q565" i="20"/>
  <c r="P565" i="20"/>
  <c r="S564" i="20"/>
  <c r="Q564" i="20"/>
  <c r="P564" i="20"/>
  <c r="S563" i="20"/>
  <c r="R563" i="20"/>
  <c r="Q563" i="20"/>
  <c r="P563" i="20"/>
  <c r="S562" i="20"/>
  <c r="R562" i="20"/>
  <c r="Q562" i="20"/>
  <c r="P562" i="20"/>
  <c r="S561" i="20"/>
  <c r="Q561" i="20"/>
  <c r="P561" i="20"/>
  <c r="S560" i="20"/>
  <c r="R560" i="20"/>
  <c r="Q560" i="20"/>
  <c r="P560" i="20"/>
  <c r="S559" i="20"/>
  <c r="Q559" i="20"/>
  <c r="P559" i="20"/>
  <c r="S558" i="20"/>
  <c r="R558" i="20"/>
  <c r="Q558" i="20"/>
  <c r="P558" i="20"/>
  <c r="S557" i="20"/>
  <c r="Q557" i="20"/>
  <c r="P557" i="20"/>
  <c r="S556" i="20"/>
  <c r="R556" i="20"/>
  <c r="Q556" i="20"/>
  <c r="P556" i="20"/>
  <c r="S555" i="20"/>
  <c r="R555" i="20"/>
  <c r="Q555" i="20"/>
  <c r="P555" i="20"/>
  <c r="S554" i="20"/>
  <c r="Q554" i="20"/>
  <c r="R554" i="20" s="1"/>
  <c r="P554" i="20"/>
  <c r="S553" i="20"/>
  <c r="Q553" i="20"/>
  <c r="P553" i="20"/>
  <c r="S552" i="20"/>
  <c r="Q552" i="20"/>
  <c r="P552" i="20"/>
  <c r="S551" i="20"/>
  <c r="R551" i="20"/>
  <c r="Q551" i="20"/>
  <c r="P551" i="20"/>
  <c r="S550" i="20"/>
  <c r="Q550" i="20"/>
  <c r="P550" i="20"/>
  <c r="S549" i="20"/>
  <c r="R549" i="20"/>
  <c r="Q549" i="20"/>
  <c r="P549" i="20"/>
  <c r="S548" i="20"/>
  <c r="Q548" i="20"/>
  <c r="P548" i="20"/>
  <c r="S547" i="20"/>
  <c r="R547" i="20"/>
  <c r="Q547" i="20"/>
  <c r="P547" i="20"/>
  <c r="S546" i="20"/>
  <c r="R546" i="20"/>
  <c r="Q546" i="20"/>
  <c r="P546" i="20"/>
  <c r="S545" i="20"/>
  <c r="R545" i="20"/>
  <c r="Q545" i="20"/>
  <c r="P545" i="20"/>
  <c r="S544" i="20"/>
  <c r="Q544" i="20"/>
  <c r="P544" i="20"/>
  <c r="S543" i="20"/>
  <c r="Q543" i="20"/>
  <c r="P543" i="20"/>
  <c r="S542" i="20"/>
  <c r="Q542" i="20"/>
  <c r="P542" i="20"/>
  <c r="S541" i="20"/>
  <c r="Q541" i="20"/>
  <c r="P541" i="20"/>
  <c r="S540" i="20"/>
  <c r="R540" i="20"/>
  <c r="Q540" i="20"/>
  <c r="P540" i="20"/>
  <c r="S539" i="20"/>
  <c r="Q539" i="20"/>
  <c r="P539" i="20"/>
  <c r="S538" i="20"/>
  <c r="Q538" i="20"/>
  <c r="P538" i="20"/>
  <c r="S537" i="20"/>
  <c r="Q537" i="20"/>
  <c r="P537" i="20"/>
  <c r="S536" i="20"/>
  <c r="Q536" i="20"/>
  <c r="R536" i="20" s="1"/>
  <c r="P536" i="20"/>
  <c r="S535" i="20"/>
  <c r="Q535" i="20"/>
  <c r="P535" i="20"/>
  <c r="S534" i="20"/>
  <c r="Q534" i="20"/>
  <c r="P534" i="20"/>
  <c r="S533" i="20"/>
  <c r="R533" i="20"/>
  <c r="Q533" i="20"/>
  <c r="P533" i="20"/>
  <c r="S532" i="20"/>
  <c r="R532" i="20"/>
  <c r="Q532" i="20"/>
  <c r="P532" i="20"/>
  <c r="S531" i="20"/>
  <c r="R531" i="20"/>
  <c r="Q531" i="20"/>
  <c r="P531" i="20"/>
  <c r="S530" i="20"/>
  <c r="Q530" i="20"/>
  <c r="P530" i="20"/>
  <c r="S529" i="20"/>
  <c r="Q529" i="20"/>
  <c r="R529" i="20" s="1"/>
  <c r="P529" i="20"/>
  <c r="S528" i="20"/>
  <c r="Q528" i="20"/>
  <c r="P528" i="20"/>
  <c r="S527" i="20"/>
  <c r="Q527" i="20"/>
  <c r="P527" i="20"/>
  <c r="S526" i="20"/>
  <c r="Q526" i="20"/>
  <c r="P526" i="20"/>
  <c r="S525" i="20"/>
  <c r="Q525" i="20"/>
  <c r="P525" i="20"/>
  <c r="S524" i="20"/>
  <c r="R524" i="20"/>
  <c r="Q524" i="20"/>
  <c r="P524" i="20"/>
  <c r="S523" i="20"/>
  <c r="R523" i="20"/>
  <c r="Q523" i="20"/>
  <c r="P523" i="20"/>
  <c r="S522" i="20"/>
  <c r="R522" i="20"/>
  <c r="Q522" i="20"/>
  <c r="P522" i="20"/>
  <c r="S521" i="20"/>
  <c r="R521" i="20"/>
  <c r="Q521" i="20"/>
  <c r="P521" i="20"/>
  <c r="S520" i="20"/>
  <c r="R520" i="20"/>
  <c r="Q520" i="20"/>
  <c r="P520" i="20"/>
  <c r="S519" i="20"/>
  <c r="R519" i="20"/>
  <c r="Q519" i="20"/>
  <c r="P519" i="20"/>
  <c r="S518" i="20"/>
  <c r="R518" i="20"/>
  <c r="Q518" i="20"/>
  <c r="P518" i="20"/>
  <c r="S517" i="20"/>
  <c r="R517" i="20"/>
  <c r="Q517" i="20"/>
  <c r="P517" i="20"/>
  <c r="S516" i="20"/>
  <c r="Q516" i="20"/>
  <c r="P516" i="20"/>
  <c r="S515" i="20"/>
  <c r="Q515" i="20"/>
  <c r="P515" i="20"/>
  <c r="S514" i="20"/>
  <c r="R514" i="20"/>
  <c r="Q514" i="20"/>
  <c r="P514" i="20"/>
  <c r="S513" i="20"/>
  <c r="R513" i="20"/>
  <c r="Q513" i="20"/>
  <c r="P513" i="20"/>
  <c r="S512" i="20"/>
  <c r="Q512" i="20"/>
  <c r="P512" i="20"/>
  <c r="S511" i="20"/>
  <c r="R511" i="20"/>
  <c r="Q511" i="20"/>
  <c r="P511" i="20"/>
  <c r="S510" i="20"/>
  <c r="Q510" i="20"/>
  <c r="P510" i="20"/>
  <c r="S509" i="20"/>
  <c r="Q509" i="20"/>
  <c r="P509" i="20"/>
  <c r="S508" i="20"/>
  <c r="R508" i="20"/>
  <c r="Q508" i="20"/>
  <c r="P508" i="20"/>
  <c r="S507" i="20"/>
  <c r="Q507" i="20"/>
  <c r="P507" i="20"/>
  <c r="S506" i="20"/>
  <c r="Q506" i="20"/>
  <c r="P506" i="20"/>
  <c r="S505" i="20"/>
  <c r="R505" i="20"/>
  <c r="Q505" i="20"/>
  <c r="P505" i="20"/>
  <c r="S504" i="20"/>
  <c r="Q504" i="20"/>
  <c r="R504" i="20" s="1"/>
  <c r="P504" i="20"/>
  <c r="S503" i="20"/>
  <c r="R503" i="20"/>
  <c r="Q503" i="20"/>
  <c r="P503" i="20"/>
  <c r="S502" i="20"/>
  <c r="R502" i="20"/>
  <c r="Q502" i="20"/>
  <c r="P502" i="20"/>
  <c r="S501" i="20"/>
  <c r="R501" i="20"/>
  <c r="Q501" i="20"/>
  <c r="P501" i="20"/>
  <c r="S500" i="20"/>
  <c r="Q500" i="20"/>
  <c r="P500" i="20"/>
  <c r="S499" i="20"/>
  <c r="R499" i="20"/>
  <c r="Q499" i="20"/>
  <c r="P499" i="20"/>
  <c r="S498" i="20"/>
  <c r="Q498" i="20"/>
  <c r="P498" i="20"/>
  <c r="S497" i="20"/>
  <c r="Q497" i="20"/>
  <c r="P497" i="20"/>
  <c r="S496" i="20"/>
  <c r="Q496" i="20"/>
  <c r="R496" i="20" s="1"/>
  <c r="P496" i="20"/>
  <c r="S495" i="20"/>
  <c r="Q495" i="20"/>
  <c r="P495" i="20"/>
  <c r="S494" i="20"/>
  <c r="R494" i="20"/>
  <c r="Q494" i="20"/>
  <c r="P494" i="20"/>
  <c r="S493" i="20"/>
  <c r="R493" i="20"/>
  <c r="Q493" i="20"/>
  <c r="P493" i="20"/>
  <c r="S492" i="20"/>
  <c r="Q492" i="20"/>
  <c r="P492" i="20"/>
  <c r="S491" i="20"/>
  <c r="Q491" i="20"/>
  <c r="P491" i="20"/>
  <c r="S490" i="20"/>
  <c r="Q490" i="20"/>
  <c r="P490" i="20"/>
  <c r="S489" i="20"/>
  <c r="Q489" i="20"/>
  <c r="P489" i="20"/>
  <c r="S488" i="20"/>
  <c r="Q488" i="20"/>
  <c r="P488" i="20"/>
  <c r="S487" i="20"/>
  <c r="Q487" i="20"/>
  <c r="P487" i="20"/>
  <c r="S486" i="20"/>
  <c r="R486" i="20"/>
  <c r="Q486" i="20"/>
  <c r="P486" i="20"/>
  <c r="S485" i="20"/>
  <c r="Q485" i="20"/>
  <c r="P485" i="20"/>
  <c r="S484" i="20"/>
  <c r="R484" i="20"/>
  <c r="Q484" i="20"/>
  <c r="P484" i="20"/>
  <c r="S483" i="20"/>
  <c r="Q483" i="20"/>
  <c r="P483" i="20"/>
  <c r="S482" i="20"/>
  <c r="R482" i="20"/>
  <c r="Q482" i="20"/>
  <c r="P482" i="20"/>
  <c r="S481" i="20"/>
  <c r="Q481" i="20"/>
  <c r="P481" i="20"/>
  <c r="S480" i="20"/>
  <c r="Q480" i="20"/>
  <c r="P480" i="20"/>
  <c r="S479" i="20"/>
  <c r="R479" i="20"/>
  <c r="Q479" i="20"/>
  <c r="P479" i="20"/>
  <c r="S478" i="20"/>
  <c r="Q478" i="20"/>
  <c r="P478" i="20"/>
  <c r="S477" i="20"/>
  <c r="R477" i="20"/>
  <c r="Q477" i="20"/>
  <c r="P477" i="20"/>
  <c r="S476" i="20"/>
  <c r="Q476" i="20"/>
  <c r="P476" i="20"/>
  <c r="S475" i="20"/>
  <c r="Q475" i="20"/>
  <c r="P475" i="20"/>
  <c r="S474" i="20"/>
  <c r="Q474" i="20"/>
  <c r="P474" i="20"/>
  <c r="S473" i="20"/>
  <c r="Q473" i="20"/>
  <c r="P473" i="20"/>
  <c r="S472" i="20"/>
  <c r="Q472" i="20"/>
  <c r="P472" i="20"/>
  <c r="S471" i="20"/>
  <c r="R471" i="20"/>
  <c r="Q471" i="20"/>
  <c r="P471" i="20"/>
  <c r="S470" i="20"/>
  <c r="R470" i="20"/>
  <c r="Q470" i="20"/>
  <c r="P470" i="20"/>
  <c r="S469" i="20"/>
  <c r="Q469" i="20"/>
  <c r="P469" i="20"/>
  <c r="S468" i="20"/>
  <c r="R468" i="20"/>
  <c r="Q468" i="20"/>
  <c r="P468" i="20"/>
  <c r="S467" i="20"/>
  <c r="Q467" i="20"/>
  <c r="P467" i="20"/>
  <c r="S466" i="20"/>
  <c r="Q466" i="20"/>
  <c r="P466" i="20"/>
  <c r="S465" i="20"/>
  <c r="R465" i="20"/>
  <c r="Q465" i="20"/>
  <c r="P465" i="20"/>
  <c r="S464" i="20"/>
  <c r="R464" i="20"/>
  <c r="Q464" i="20"/>
  <c r="P464" i="20"/>
  <c r="S463" i="20"/>
  <c r="Q463" i="20"/>
  <c r="P463" i="20"/>
  <c r="S462" i="20"/>
  <c r="Q462" i="20"/>
  <c r="P462" i="20"/>
  <c r="S461" i="20"/>
  <c r="R461" i="20"/>
  <c r="Q461" i="20"/>
  <c r="P461" i="20"/>
  <c r="S460" i="20"/>
  <c r="Q460" i="20"/>
  <c r="P460" i="20"/>
  <c r="S459" i="20"/>
  <c r="Q459" i="20"/>
  <c r="P459" i="20"/>
  <c r="S458" i="20"/>
  <c r="Q458" i="20"/>
  <c r="P458" i="20"/>
  <c r="S457" i="20"/>
  <c r="R457" i="20"/>
  <c r="Q457" i="20"/>
  <c r="P457" i="20"/>
  <c r="S456" i="20"/>
  <c r="R456" i="20"/>
  <c r="Q456" i="20"/>
  <c r="P456" i="20"/>
  <c r="S455" i="20"/>
  <c r="Q455" i="20"/>
  <c r="P455" i="20"/>
  <c r="S454" i="20"/>
  <c r="Q454" i="20"/>
  <c r="P454" i="20"/>
  <c r="S453" i="20"/>
  <c r="Q453" i="20"/>
  <c r="P453" i="20"/>
  <c r="S452" i="20"/>
  <c r="R452" i="20"/>
  <c r="Q452" i="20"/>
  <c r="P452" i="20"/>
  <c r="S451" i="20"/>
  <c r="Q451" i="20"/>
  <c r="P451" i="20"/>
  <c r="S450" i="20"/>
  <c r="R450" i="20"/>
  <c r="Q450" i="20"/>
  <c r="P450" i="20"/>
  <c r="S449" i="20"/>
  <c r="Q449" i="20"/>
  <c r="P449" i="20"/>
  <c r="S448" i="20"/>
  <c r="R448" i="20"/>
  <c r="Q448" i="20"/>
  <c r="P448" i="20"/>
  <c r="S447" i="20"/>
  <c r="R447" i="20"/>
  <c r="Q447" i="20"/>
  <c r="P447" i="20"/>
  <c r="S446" i="20"/>
  <c r="R446" i="20"/>
  <c r="Q446" i="20"/>
  <c r="P446" i="20"/>
  <c r="S445" i="20"/>
  <c r="Q445" i="20"/>
  <c r="P445" i="20"/>
  <c r="S444" i="20"/>
  <c r="Q444" i="20"/>
  <c r="P444" i="20"/>
  <c r="S443" i="20"/>
  <c r="Q443" i="20"/>
  <c r="P443" i="20"/>
  <c r="S442" i="20"/>
  <c r="Q442" i="20"/>
  <c r="P442" i="20"/>
  <c r="S441" i="20"/>
  <c r="Q441" i="20"/>
  <c r="P441" i="20"/>
  <c r="S440" i="20"/>
  <c r="Q440" i="20"/>
  <c r="P440" i="20"/>
  <c r="S439" i="20"/>
  <c r="R439" i="20"/>
  <c r="Q439" i="20"/>
  <c r="P439" i="20"/>
  <c r="S438" i="20"/>
  <c r="R438" i="20"/>
  <c r="Q438" i="20"/>
  <c r="P438" i="20"/>
  <c r="S437" i="20"/>
  <c r="R437" i="20"/>
  <c r="Q437" i="20"/>
  <c r="P437" i="20"/>
  <c r="S436" i="20"/>
  <c r="R436" i="20"/>
  <c r="Q436" i="20"/>
  <c r="P436" i="20"/>
  <c r="S435" i="20"/>
  <c r="R435" i="20"/>
  <c r="Q435" i="20"/>
  <c r="P435" i="20"/>
  <c r="S434" i="20"/>
  <c r="R434" i="20"/>
  <c r="Q434" i="20"/>
  <c r="P434" i="20"/>
  <c r="S433" i="20"/>
  <c r="Q433" i="20"/>
  <c r="P433" i="20"/>
  <c r="S432" i="20"/>
  <c r="R432" i="20"/>
  <c r="Q432" i="20"/>
  <c r="P432" i="20"/>
  <c r="S431" i="20"/>
  <c r="Q431" i="20"/>
  <c r="P431" i="20"/>
  <c r="S430" i="20"/>
  <c r="R430" i="20"/>
  <c r="Q430" i="20"/>
  <c r="P430" i="20"/>
  <c r="S429" i="20"/>
  <c r="R429" i="20"/>
  <c r="Q429" i="20"/>
  <c r="P429" i="20"/>
  <c r="S428" i="20"/>
  <c r="Q428" i="20"/>
  <c r="P428" i="20"/>
  <c r="S427" i="20"/>
  <c r="Q427" i="20"/>
  <c r="P427" i="20"/>
  <c r="S426" i="20"/>
  <c r="Q426" i="20"/>
  <c r="P426" i="20"/>
  <c r="S425" i="20"/>
  <c r="Q425" i="20"/>
  <c r="P425" i="20"/>
  <c r="S424" i="20"/>
  <c r="Q424" i="20"/>
  <c r="P424" i="20"/>
  <c r="S423" i="20"/>
  <c r="Q423" i="20"/>
  <c r="R423" i="20" s="1"/>
  <c r="P423" i="20"/>
  <c r="S422" i="20"/>
  <c r="Q422" i="20"/>
  <c r="P422" i="20"/>
  <c r="S421" i="20"/>
  <c r="R421" i="20"/>
  <c r="Q421" i="20"/>
  <c r="P421" i="20"/>
  <c r="S420" i="20"/>
  <c r="Q420" i="20"/>
  <c r="P420" i="20"/>
  <c r="S419" i="20"/>
  <c r="R419" i="20"/>
  <c r="Q419" i="20"/>
  <c r="P419" i="20"/>
  <c r="S418" i="20"/>
  <c r="R418" i="20"/>
  <c r="Q418" i="20"/>
  <c r="P418" i="20"/>
  <c r="S417" i="20"/>
  <c r="R417" i="20"/>
  <c r="Q417" i="20"/>
  <c r="P417" i="20"/>
  <c r="S416" i="20"/>
  <c r="R416" i="20"/>
  <c r="Q416" i="20"/>
  <c r="P416" i="20"/>
  <c r="S415" i="20"/>
  <c r="Q415" i="20"/>
  <c r="P415" i="20"/>
  <c r="S414" i="20"/>
  <c r="R414" i="20"/>
  <c r="Q414" i="20"/>
  <c r="P414" i="20"/>
  <c r="S413" i="20"/>
  <c r="R413" i="20"/>
  <c r="Q413" i="20"/>
  <c r="P413" i="20"/>
  <c r="S412" i="20"/>
  <c r="R412" i="20"/>
  <c r="Q412" i="20"/>
  <c r="P412" i="20"/>
  <c r="S411" i="20"/>
  <c r="R411" i="20"/>
  <c r="Q411" i="20"/>
  <c r="P411" i="20"/>
  <c r="S410" i="20"/>
  <c r="Q410" i="20"/>
  <c r="P410" i="20"/>
  <c r="S409" i="20"/>
  <c r="Q409" i="20"/>
  <c r="P409" i="20"/>
  <c r="S408" i="20"/>
  <c r="Q408" i="20"/>
  <c r="P408" i="20"/>
  <c r="S407" i="20"/>
  <c r="Q407" i="20"/>
  <c r="P407" i="20"/>
  <c r="S406" i="20"/>
  <c r="R406" i="20"/>
  <c r="Q406" i="20"/>
  <c r="P406" i="20"/>
  <c r="S405" i="20"/>
  <c r="Q405" i="20"/>
  <c r="P405" i="20"/>
  <c r="S404" i="20"/>
  <c r="R404" i="20"/>
  <c r="Q404" i="20"/>
  <c r="P404" i="20"/>
  <c r="S403" i="20"/>
  <c r="Q403" i="20"/>
  <c r="P403" i="20"/>
  <c r="S402" i="20"/>
  <c r="R402" i="20"/>
  <c r="Q402" i="20"/>
  <c r="P402" i="20"/>
  <c r="S401" i="20"/>
  <c r="R401" i="20"/>
  <c r="Q401" i="20"/>
  <c r="P401" i="20"/>
  <c r="S400" i="20"/>
  <c r="Q400" i="20"/>
  <c r="P400" i="20"/>
  <c r="S399" i="20"/>
  <c r="Q399" i="20"/>
  <c r="P399" i="20"/>
  <c r="S398" i="20"/>
  <c r="Q398" i="20"/>
  <c r="P398" i="20"/>
  <c r="S397" i="20"/>
  <c r="Q397" i="20"/>
  <c r="P397" i="20"/>
  <c r="S396" i="20"/>
  <c r="Q396" i="20"/>
  <c r="P396" i="20"/>
  <c r="S395" i="20"/>
  <c r="Q395" i="20"/>
  <c r="P395" i="20"/>
  <c r="S394" i="20"/>
  <c r="Q394" i="20"/>
  <c r="P394" i="20"/>
  <c r="S393" i="20"/>
  <c r="Q393" i="20"/>
  <c r="P393" i="20"/>
  <c r="S392" i="20"/>
  <c r="Q392" i="20"/>
  <c r="P392" i="20"/>
  <c r="S391" i="20"/>
  <c r="Q391" i="20"/>
  <c r="P391" i="20"/>
  <c r="S390" i="20"/>
  <c r="R390" i="20"/>
  <c r="Q390" i="20"/>
  <c r="P390" i="20"/>
  <c r="S389" i="20"/>
  <c r="Q389" i="20"/>
  <c r="P389" i="20"/>
  <c r="S388" i="20"/>
  <c r="R388" i="20"/>
  <c r="Q388" i="20"/>
  <c r="P388" i="20"/>
  <c r="S387" i="20"/>
  <c r="R387" i="20"/>
  <c r="Q387" i="20"/>
  <c r="P387" i="20"/>
  <c r="S386" i="20"/>
  <c r="Q386" i="20"/>
  <c r="P386" i="20"/>
  <c r="S385" i="20"/>
  <c r="R385" i="20"/>
  <c r="Q385" i="20"/>
  <c r="P385" i="20"/>
  <c r="S384" i="20"/>
  <c r="Q384" i="20"/>
  <c r="P384" i="20"/>
  <c r="S383" i="20"/>
  <c r="Q383" i="20"/>
  <c r="P383" i="20"/>
  <c r="S382" i="20"/>
  <c r="R382" i="20"/>
  <c r="Q382" i="20"/>
  <c r="P382" i="20"/>
  <c r="S381" i="20"/>
  <c r="R381" i="20"/>
  <c r="Q381" i="20"/>
  <c r="P381" i="20"/>
  <c r="S380" i="20"/>
  <c r="Q380" i="20"/>
  <c r="P380" i="20"/>
  <c r="S379" i="20"/>
  <c r="Q379" i="20"/>
  <c r="P379" i="20"/>
  <c r="S378" i="20"/>
  <c r="Q378" i="20"/>
  <c r="P378" i="20"/>
  <c r="S377" i="20"/>
  <c r="Q377" i="20"/>
  <c r="P377" i="20"/>
  <c r="S376" i="20"/>
  <c r="R376" i="20"/>
  <c r="Q376" i="20"/>
  <c r="P376" i="20"/>
  <c r="S375" i="20"/>
  <c r="Q375" i="20"/>
  <c r="P375" i="20"/>
  <c r="S374" i="20"/>
  <c r="Q374" i="20"/>
  <c r="P374" i="20"/>
  <c r="S373" i="20"/>
  <c r="R373" i="20"/>
  <c r="Q373" i="20"/>
  <c r="P373" i="20"/>
  <c r="S372" i="20"/>
  <c r="Q372" i="20"/>
  <c r="P372" i="20"/>
  <c r="S371" i="20"/>
  <c r="Q371" i="20"/>
  <c r="P371" i="20"/>
  <c r="S370" i="20"/>
  <c r="Q370" i="20"/>
  <c r="P370" i="20"/>
  <c r="S369" i="20"/>
  <c r="Q369" i="20"/>
  <c r="P369" i="20"/>
  <c r="S368" i="20"/>
  <c r="R368" i="20"/>
  <c r="Q368" i="20"/>
  <c r="P368" i="20"/>
  <c r="S367" i="20"/>
  <c r="R367" i="20"/>
  <c r="Q367" i="20"/>
  <c r="P367" i="20"/>
  <c r="S366" i="20"/>
  <c r="R366" i="20"/>
  <c r="Q366" i="20"/>
  <c r="P366" i="20"/>
  <c r="S365" i="20"/>
  <c r="Q365" i="20"/>
  <c r="P365" i="20"/>
  <c r="S364" i="20"/>
  <c r="Q364" i="20"/>
  <c r="P364" i="20"/>
  <c r="S363" i="20"/>
  <c r="R363" i="20"/>
  <c r="Q363" i="20"/>
  <c r="P363" i="20"/>
  <c r="S362" i="20"/>
  <c r="R362" i="20"/>
  <c r="Q362" i="20"/>
  <c r="P362" i="20"/>
  <c r="S361" i="20"/>
  <c r="Q361" i="20"/>
  <c r="P361" i="20"/>
  <c r="S360" i="20"/>
  <c r="Q360" i="20"/>
  <c r="R360" i="20" s="1"/>
  <c r="P360" i="20"/>
  <c r="S359" i="20"/>
  <c r="R359" i="20"/>
  <c r="Q359" i="20"/>
  <c r="P359" i="20"/>
  <c r="S358" i="20"/>
  <c r="R358" i="20"/>
  <c r="Q358" i="20"/>
  <c r="P358" i="20"/>
  <c r="S357" i="20"/>
  <c r="R357" i="20"/>
  <c r="Q357" i="20"/>
  <c r="P357" i="20"/>
  <c r="S356" i="20"/>
  <c r="Q356" i="20"/>
  <c r="P356" i="20"/>
  <c r="S355" i="20"/>
  <c r="Q355" i="20"/>
  <c r="R355" i="20" s="1"/>
  <c r="P355" i="20"/>
  <c r="S354" i="20"/>
  <c r="Q354" i="20"/>
  <c r="P354" i="20"/>
  <c r="S353" i="20"/>
  <c r="R353" i="20"/>
  <c r="Q353" i="20"/>
  <c r="P353" i="20"/>
  <c r="S352" i="20"/>
  <c r="R352" i="20"/>
  <c r="Q352" i="20"/>
  <c r="P352" i="20"/>
  <c r="S351" i="20"/>
  <c r="R351" i="20"/>
  <c r="Q351" i="20"/>
  <c r="P351" i="20"/>
  <c r="S350" i="20"/>
  <c r="R350" i="20"/>
  <c r="Q350" i="20"/>
  <c r="P350" i="20"/>
  <c r="S349" i="20"/>
  <c r="R349" i="20"/>
  <c r="Q349" i="20"/>
  <c r="P349" i="20"/>
  <c r="S348" i="20"/>
  <c r="R348" i="20"/>
  <c r="Q348" i="20"/>
  <c r="P348" i="20"/>
  <c r="S347" i="20"/>
  <c r="R347" i="20"/>
  <c r="Q347" i="20"/>
  <c r="P347" i="20"/>
  <c r="S346" i="20"/>
  <c r="R346" i="20"/>
  <c r="Q346" i="20"/>
  <c r="P346" i="20"/>
  <c r="S345" i="20"/>
  <c r="R345" i="20"/>
  <c r="Q345" i="20"/>
  <c r="P345" i="20"/>
  <c r="S344" i="20"/>
  <c r="R344" i="20"/>
  <c r="Q344" i="20"/>
  <c r="P344" i="20"/>
  <c r="S343" i="20"/>
  <c r="R343" i="20"/>
  <c r="Q343" i="20"/>
  <c r="P343" i="20"/>
  <c r="S342" i="20"/>
  <c r="R342" i="20"/>
  <c r="Q342" i="20"/>
  <c r="P342" i="20"/>
  <c r="S341" i="20"/>
  <c r="R341" i="20"/>
  <c r="Q341" i="20"/>
  <c r="P341" i="20"/>
  <c r="S340" i="20"/>
  <c r="R340" i="20"/>
  <c r="Q340" i="20"/>
  <c r="P340" i="20"/>
  <c r="S339" i="20"/>
  <c r="R339" i="20"/>
  <c r="Q339" i="20"/>
  <c r="P339" i="20"/>
  <c r="S338" i="20"/>
  <c r="R338" i="20"/>
  <c r="Q338" i="20"/>
  <c r="P338" i="20"/>
  <c r="S337" i="20"/>
  <c r="R337" i="20"/>
  <c r="Q337" i="20"/>
  <c r="P337" i="20"/>
  <c r="S336" i="20"/>
  <c r="R336" i="20"/>
  <c r="Q336" i="20"/>
  <c r="P336" i="20"/>
  <c r="S335" i="20"/>
  <c r="R335" i="20"/>
  <c r="Q335" i="20"/>
  <c r="P335" i="20"/>
  <c r="S334" i="20"/>
  <c r="R334" i="20"/>
  <c r="Q334" i="20"/>
  <c r="P334" i="20"/>
  <c r="S333" i="20"/>
  <c r="R333" i="20"/>
  <c r="Q333" i="20"/>
  <c r="P333" i="20"/>
  <c r="S332" i="20"/>
  <c r="R332" i="20"/>
  <c r="Q332" i="20"/>
  <c r="P332" i="20"/>
  <c r="S331" i="20"/>
  <c r="Q331" i="20"/>
  <c r="P331" i="20"/>
  <c r="S330" i="20"/>
  <c r="R330" i="20"/>
  <c r="Q330" i="20"/>
  <c r="P330" i="20"/>
  <c r="S329" i="20"/>
  <c r="R329" i="20"/>
  <c r="Q329" i="20"/>
  <c r="P329" i="20"/>
  <c r="S328" i="20"/>
  <c r="R328" i="20"/>
  <c r="Q328" i="20"/>
  <c r="P328" i="20"/>
  <c r="S327" i="20"/>
  <c r="R327" i="20"/>
  <c r="Q327" i="20"/>
  <c r="P327" i="20"/>
  <c r="S326" i="20"/>
  <c r="R326" i="20"/>
  <c r="Q326" i="20"/>
  <c r="P326" i="20"/>
  <c r="S325" i="20"/>
  <c r="R325" i="20"/>
  <c r="Q325" i="20"/>
  <c r="P325" i="20"/>
  <c r="S324" i="20"/>
  <c r="R324" i="20"/>
  <c r="Q324" i="20"/>
  <c r="P324" i="20"/>
  <c r="S323" i="20"/>
  <c r="R323" i="20"/>
  <c r="Q323" i="20"/>
  <c r="P323" i="20"/>
  <c r="S322" i="20"/>
  <c r="R322" i="20"/>
  <c r="Q322" i="20"/>
  <c r="P322" i="20"/>
  <c r="S321" i="20"/>
  <c r="Q321" i="20"/>
  <c r="P321" i="20"/>
  <c r="S320" i="20"/>
  <c r="R320" i="20"/>
  <c r="Q320" i="20"/>
  <c r="P320" i="20"/>
  <c r="S319" i="20"/>
  <c r="R319" i="20"/>
  <c r="Q319" i="20"/>
  <c r="P319" i="20"/>
  <c r="S318" i="20"/>
  <c r="R318" i="20"/>
  <c r="Q318" i="20"/>
  <c r="P318" i="20"/>
  <c r="S317" i="20"/>
  <c r="R317" i="20"/>
  <c r="Q317" i="20"/>
  <c r="P317" i="20"/>
  <c r="S316" i="20"/>
  <c r="R316" i="20"/>
  <c r="Q316" i="20"/>
  <c r="P316" i="20"/>
  <c r="S315" i="20"/>
  <c r="R315" i="20"/>
  <c r="Q315" i="20"/>
  <c r="P315" i="20"/>
  <c r="S314" i="20"/>
  <c r="Q314" i="20"/>
  <c r="P314" i="20"/>
  <c r="S313" i="20"/>
  <c r="R313" i="20"/>
  <c r="Q313" i="20"/>
  <c r="P313" i="20"/>
  <c r="S312" i="20"/>
  <c r="R312" i="20"/>
  <c r="Q312" i="20"/>
  <c r="P312" i="20"/>
  <c r="S311" i="20"/>
  <c r="R311" i="20"/>
  <c r="Q311" i="20"/>
  <c r="P311" i="20"/>
  <c r="S310" i="20"/>
  <c r="R310" i="20"/>
  <c r="Q310" i="20"/>
  <c r="P310" i="20"/>
  <c r="S309" i="20"/>
  <c r="R309" i="20"/>
  <c r="Q309" i="20"/>
  <c r="P309" i="20"/>
  <c r="S308" i="20"/>
  <c r="R308" i="20"/>
  <c r="Q308" i="20"/>
  <c r="P308" i="20"/>
  <c r="S307" i="20"/>
  <c r="R307" i="20"/>
  <c r="Q307" i="20"/>
  <c r="P307" i="20"/>
  <c r="S306" i="20"/>
  <c r="R306" i="20"/>
  <c r="Q306" i="20"/>
  <c r="P306" i="20"/>
  <c r="S305" i="20"/>
  <c r="R305" i="20"/>
  <c r="Q305" i="20"/>
  <c r="P305" i="20"/>
  <c r="S304" i="20"/>
  <c r="R304" i="20"/>
  <c r="Q304" i="20"/>
  <c r="P304" i="20"/>
  <c r="S303" i="20"/>
  <c r="Q303" i="20"/>
  <c r="P303" i="20"/>
  <c r="S302" i="20"/>
  <c r="Q302" i="20"/>
  <c r="P302" i="20"/>
  <c r="S301" i="20"/>
  <c r="Q301" i="20"/>
  <c r="P301" i="20"/>
  <c r="S300" i="20"/>
  <c r="R300" i="20"/>
  <c r="Q300" i="20"/>
  <c r="P300" i="20"/>
  <c r="S299" i="20"/>
  <c r="Q299" i="20"/>
  <c r="R299" i="20" s="1"/>
  <c r="P299" i="20"/>
  <c r="S298" i="20"/>
  <c r="R298" i="20"/>
  <c r="Q298" i="20"/>
  <c r="P298" i="20"/>
  <c r="S297" i="20"/>
  <c r="R297" i="20"/>
  <c r="Q297" i="20"/>
  <c r="P297" i="20"/>
  <c r="S296" i="20"/>
  <c r="Q296" i="20"/>
  <c r="P296" i="20"/>
  <c r="S295" i="20"/>
  <c r="Q295" i="20"/>
  <c r="P295" i="20"/>
  <c r="S294" i="20"/>
  <c r="Q294" i="20"/>
  <c r="P294" i="20"/>
  <c r="S293" i="20"/>
  <c r="R293" i="20"/>
  <c r="Q293" i="20"/>
  <c r="P293" i="20"/>
  <c r="S292" i="20"/>
  <c r="Q292" i="20"/>
  <c r="P292" i="20"/>
  <c r="S291" i="20"/>
  <c r="Q291" i="20"/>
  <c r="P291" i="20"/>
  <c r="S290" i="20"/>
  <c r="Q290" i="20"/>
  <c r="P290" i="20"/>
  <c r="S289" i="20"/>
  <c r="Q289" i="20"/>
  <c r="P289" i="20"/>
  <c r="S288" i="20"/>
  <c r="R288" i="20"/>
  <c r="Q288" i="20"/>
  <c r="P288" i="20"/>
  <c r="S287" i="20"/>
  <c r="R287" i="20"/>
  <c r="Q287" i="20"/>
  <c r="P287" i="20"/>
  <c r="S286" i="20"/>
  <c r="R286" i="20"/>
  <c r="Q286" i="20"/>
  <c r="P286" i="20"/>
  <c r="S285" i="20"/>
  <c r="R285" i="20"/>
  <c r="Q285" i="20"/>
  <c r="P285" i="20"/>
  <c r="S284" i="20"/>
  <c r="Q284" i="20"/>
  <c r="P284" i="20"/>
  <c r="S283" i="20"/>
  <c r="Q283" i="20"/>
  <c r="P283" i="20"/>
  <c r="S282" i="20"/>
  <c r="Q282" i="20"/>
  <c r="P282" i="20"/>
  <c r="S281" i="20"/>
  <c r="R281" i="20"/>
  <c r="Q281" i="20"/>
  <c r="P281" i="20"/>
  <c r="S280" i="20"/>
  <c r="Q280" i="20"/>
  <c r="P280" i="20"/>
  <c r="S279" i="20"/>
  <c r="R279" i="20"/>
  <c r="Q279" i="20"/>
  <c r="P279" i="20"/>
  <c r="S278" i="20"/>
  <c r="R278" i="20"/>
  <c r="Q278" i="20"/>
  <c r="P278" i="20"/>
  <c r="S277" i="20"/>
  <c r="R277" i="20"/>
  <c r="Q277" i="20"/>
  <c r="P277" i="20"/>
  <c r="S276" i="20"/>
  <c r="Q276" i="20"/>
  <c r="P276" i="20"/>
  <c r="S275" i="20"/>
  <c r="R275" i="20"/>
  <c r="Q275" i="20"/>
  <c r="P275" i="20"/>
  <c r="S274" i="20"/>
  <c r="Q274" i="20"/>
  <c r="P274" i="20"/>
  <c r="S273" i="20"/>
  <c r="R273" i="20"/>
  <c r="Q273" i="20"/>
  <c r="P273" i="20"/>
  <c r="S272" i="20"/>
  <c r="R272" i="20"/>
  <c r="Q272" i="20"/>
  <c r="P272" i="20"/>
  <c r="S271" i="20"/>
  <c r="Q271" i="20"/>
  <c r="P271" i="20"/>
  <c r="S270" i="20"/>
  <c r="R270" i="20"/>
  <c r="Q270" i="20"/>
  <c r="P270" i="20"/>
  <c r="S269" i="20"/>
  <c r="Q269" i="20"/>
  <c r="P269" i="20"/>
  <c r="S268" i="20"/>
  <c r="Q268" i="20"/>
  <c r="P268" i="20"/>
  <c r="S267" i="20"/>
  <c r="R267" i="20"/>
  <c r="Q267" i="20"/>
  <c r="P267" i="20"/>
  <c r="S266" i="20"/>
  <c r="Q266" i="20"/>
  <c r="P266" i="20"/>
  <c r="S265" i="20"/>
  <c r="Q265" i="20"/>
  <c r="P265" i="20"/>
  <c r="S264" i="20"/>
  <c r="Q264" i="20"/>
  <c r="P264" i="20"/>
  <c r="S263" i="20"/>
  <c r="Q263" i="20"/>
  <c r="P263" i="20"/>
  <c r="S262" i="20"/>
  <c r="R262" i="20"/>
  <c r="Q262" i="20"/>
  <c r="P262" i="20"/>
  <c r="S261" i="20"/>
  <c r="Q261" i="20"/>
  <c r="P261" i="20"/>
  <c r="S260" i="20"/>
  <c r="Q260" i="20"/>
  <c r="P260" i="20"/>
  <c r="S259" i="20"/>
  <c r="Q259" i="20"/>
  <c r="P259" i="20"/>
  <c r="S258" i="20"/>
  <c r="Q258" i="20"/>
  <c r="R258" i="20" s="1"/>
  <c r="P258" i="20"/>
  <c r="S257" i="20"/>
  <c r="Q257" i="20"/>
  <c r="P257" i="20"/>
  <c r="S256" i="20"/>
  <c r="Q256" i="20"/>
  <c r="P256" i="20"/>
  <c r="S255" i="20"/>
  <c r="Q255" i="20"/>
  <c r="P255" i="20"/>
  <c r="S254" i="20"/>
  <c r="Q254" i="20"/>
  <c r="P254" i="20"/>
  <c r="S253" i="20"/>
  <c r="Q253" i="20"/>
  <c r="P253" i="20"/>
  <c r="S252" i="20"/>
  <c r="R252" i="20"/>
  <c r="Q252" i="20"/>
  <c r="P252" i="20"/>
  <c r="S251" i="20"/>
  <c r="R251" i="20"/>
  <c r="Q251" i="20"/>
  <c r="P251" i="20"/>
  <c r="S250" i="20"/>
  <c r="R250" i="20"/>
  <c r="Q250" i="20"/>
  <c r="P250" i="20"/>
  <c r="S249" i="20"/>
  <c r="R249" i="20"/>
  <c r="Q249" i="20"/>
  <c r="P249" i="20"/>
  <c r="S248" i="20"/>
  <c r="R248" i="20"/>
  <c r="Q248" i="20"/>
  <c r="P248" i="20"/>
  <c r="S247" i="20"/>
  <c r="R247" i="20"/>
  <c r="Q247" i="20"/>
  <c r="P247" i="20"/>
  <c r="S246" i="20"/>
  <c r="R246" i="20"/>
  <c r="Q246" i="20"/>
  <c r="P246" i="20"/>
  <c r="S245" i="20"/>
  <c r="Q245" i="20"/>
  <c r="P245" i="20"/>
  <c r="S244" i="20"/>
  <c r="R244" i="20"/>
  <c r="Q244" i="20"/>
  <c r="P244" i="20"/>
  <c r="S243" i="20"/>
  <c r="R243" i="20"/>
  <c r="Q243" i="20"/>
  <c r="P243" i="20"/>
  <c r="S242" i="20"/>
  <c r="Q242" i="20"/>
  <c r="P242" i="20"/>
  <c r="S241" i="20"/>
  <c r="Q241" i="20"/>
  <c r="P241" i="20"/>
  <c r="S240" i="20"/>
  <c r="Q240" i="20"/>
  <c r="P240" i="20"/>
  <c r="S239" i="20"/>
  <c r="R239" i="20"/>
  <c r="Q239" i="20"/>
  <c r="P239" i="20"/>
  <c r="S238" i="20"/>
  <c r="Q238" i="20"/>
  <c r="P238" i="20"/>
  <c r="S237" i="20"/>
  <c r="R237" i="20"/>
  <c r="Q237" i="20"/>
  <c r="P237" i="20"/>
  <c r="S236" i="20"/>
  <c r="Q236" i="20"/>
  <c r="P236" i="20"/>
  <c r="S235" i="20"/>
  <c r="Q235" i="20"/>
  <c r="P235" i="20"/>
  <c r="S234" i="20"/>
  <c r="Q234" i="20"/>
  <c r="P234" i="20"/>
  <c r="S233" i="20"/>
  <c r="Q233" i="20"/>
  <c r="P233" i="20"/>
  <c r="S232" i="20"/>
  <c r="Q232" i="20"/>
  <c r="P232" i="20"/>
  <c r="S231" i="20"/>
  <c r="Q231" i="20"/>
  <c r="P231" i="20"/>
  <c r="S230" i="20"/>
  <c r="Q230" i="20"/>
  <c r="P230" i="20"/>
  <c r="S229" i="20"/>
  <c r="Q229" i="20"/>
  <c r="P229" i="20"/>
  <c r="S228" i="20"/>
  <c r="R228" i="20"/>
  <c r="Q228" i="20"/>
  <c r="P228" i="20"/>
  <c r="S227" i="20"/>
  <c r="R227" i="20"/>
  <c r="Q227" i="20"/>
  <c r="P227" i="20"/>
  <c r="S226" i="20"/>
  <c r="Q226" i="20"/>
  <c r="P226" i="20"/>
  <c r="S225" i="20"/>
  <c r="Q225" i="20"/>
  <c r="R225" i="20" s="1"/>
  <c r="P225" i="20"/>
  <c r="S224" i="20"/>
  <c r="Q224" i="20"/>
  <c r="P224" i="20"/>
  <c r="S223" i="20"/>
  <c r="Q223" i="20"/>
  <c r="P223" i="20"/>
  <c r="S222" i="20"/>
  <c r="R222" i="20"/>
  <c r="Q222" i="20"/>
  <c r="P222" i="20"/>
  <c r="S221" i="20"/>
  <c r="R221" i="20"/>
  <c r="Q221" i="20"/>
  <c r="P221" i="20"/>
  <c r="S220" i="20"/>
  <c r="Q220" i="20"/>
  <c r="P220" i="20"/>
  <c r="S219" i="20"/>
  <c r="Q219" i="20"/>
  <c r="P219" i="20"/>
  <c r="S218" i="20"/>
  <c r="R218" i="20"/>
  <c r="Q218" i="20"/>
  <c r="P218" i="20"/>
  <c r="S217" i="20"/>
  <c r="Q217" i="20"/>
  <c r="P217" i="20"/>
  <c r="S216" i="20"/>
  <c r="R216" i="20"/>
  <c r="Q216" i="20"/>
  <c r="P216" i="20"/>
  <c r="S215" i="20"/>
  <c r="Q215" i="20"/>
  <c r="P215" i="20"/>
  <c r="S214" i="20"/>
  <c r="Q214" i="20"/>
  <c r="P214" i="20"/>
  <c r="S213" i="20"/>
  <c r="Q213" i="20"/>
  <c r="P213" i="20"/>
  <c r="S212" i="20"/>
  <c r="R212" i="20"/>
  <c r="Q212" i="20"/>
  <c r="P212" i="20"/>
  <c r="S211" i="20"/>
  <c r="Q211" i="20"/>
  <c r="P211" i="20"/>
  <c r="S210" i="20"/>
  <c r="R210" i="20"/>
  <c r="Q210" i="20"/>
  <c r="P210" i="20"/>
  <c r="S209" i="20"/>
  <c r="Q209" i="20"/>
  <c r="P209" i="20"/>
  <c r="S208" i="20"/>
  <c r="Q208" i="20"/>
  <c r="P208" i="20"/>
  <c r="S207" i="20"/>
  <c r="Q207" i="20"/>
  <c r="P207" i="20"/>
  <c r="S206" i="20"/>
  <c r="Q206" i="20"/>
  <c r="P206" i="20"/>
  <c r="S205" i="20"/>
  <c r="R205" i="20"/>
  <c r="Q205" i="20"/>
  <c r="P205" i="20"/>
  <c r="S204" i="20"/>
  <c r="Q204" i="20"/>
  <c r="P204" i="20"/>
  <c r="S203" i="20"/>
  <c r="Q203" i="20"/>
  <c r="P203" i="20"/>
  <c r="S202" i="20"/>
  <c r="Q202" i="20"/>
  <c r="P202" i="20"/>
  <c r="S201" i="20"/>
  <c r="R201" i="20"/>
  <c r="Q201" i="20"/>
  <c r="P201" i="20"/>
  <c r="S200" i="20"/>
  <c r="Q200" i="20"/>
  <c r="P200" i="20"/>
  <c r="S199" i="20"/>
  <c r="R199" i="20"/>
  <c r="Q199" i="20"/>
  <c r="P199" i="20"/>
  <c r="S198" i="20"/>
  <c r="Q198" i="20"/>
  <c r="P198" i="20"/>
  <c r="S197" i="20"/>
  <c r="Q197" i="20"/>
  <c r="P197" i="20"/>
  <c r="S196" i="20"/>
  <c r="Q196" i="20"/>
  <c r="P196" i="20"/>
  <c r="S195" i="20"/>
  <c r="R195" i="20"/>
  <c r="Q195" i="20"/>
  <c r="P195" i="20"/>
  <c r="S194" i="20"/>
  <c r="R194" i="20"/>
  <c r="Q194" i="20"/>
  <c r="P194" i="20"/>
  <c r="S193" i="20"/>
  <c r="Q193" i="20"/>
  <c r="P193" i="20"/>
  <c r="S192" i="20"/>
  <c r="Q192" i="20"/>
  <c r="P192" i="20"/>
  <c r="S191" i="20"/>
  <c r="Q191" i="20"/>
  <c r="P191" i="20"/>
  <c r="S190" i="20"/>
  <c r="Q190" i="20"/>
  <c r="P190" i="20"/>
  <c r="S189" i="20"/>
  <c r="Q189" i="20"/>
  <c r="P189" i="20"/>
  <c r="S188" i="20"/>
  <c r="Q188" i="20"/>
  <c r="P188" i="20"/>
  <c r="S187" i="20"/>
  <c r="Q187" i="20"/>
  <c r="P187" i="20"/>
  <c r="S186" i="20"/>
  <c r="R186" i="20"/>
  <c r="Q186" i="20"/>
  <c r="P186" i="20"/>
  <c r="S185" i="20"/>
  <c r="Q185" i="20"/>
  <c r="P185" i="20"/>
  <c r="S184" i="20"/>
  <c r="Q184" i="20"/>
  <c r="P184" i="20"/>
  <c r="S183" i="20"/>
  <c r="Q183" i="20"/>
  <c r="P183" i="20"/>
  <c r="S182" i="20"/>
  <c r="Q182" i="20"/>
  <c r="P182" i="20"/>
  <c r="S181" i="20"/>
  <c r="Q181" i="20"/>
  <c r="P181" i="20"/>
  <c r="S180" i="20"/>
  <c r="Q180" i="20"/>
  <c r="P180" i="20"/>
  <c r="S179" i="20"/>
  <c r="R179" i="20"/>
  <c r="Q179" i="20"/>
  <c r="P179" i="20"/>
  <c r="S178" i="20"/>
  <c r="R178" i="20"/>
  <c r="Q178" i="20"/>
  <c r="P178" i="20"/>
  <c r="S177" i="20"/>
  <c r="R177" i="20"/>
  <c r="Q177" i="20"/>
  <c r="P177" i="20"/>
  <c r="S176" i="20"/>
  <c r="Q176" i="20"/>
  <c r="P176" i="20"/>
  <c r="S175" i="20"/>
  <c r="Q175" i="20"/>
  <c r="P175" i="20"/>
  <c r="S174" i="20"/>
  <c r="Q174" i="20"/>
  <c r="R174" i="20" s="1"/>
  <c r="P174" i="20"/>
  <c r="S173" i="20"/>
  <c r="Q173" i="20"/>
  <c r="P173" i="20"/>
  <c r="S172" i="20"/>
  <c r="Q172" i="20"/>
  <c r="P172" i="20"/>
  <c r="S171" i="20"/>
  <c r="R171" i="20"/>
  <c r="Q171" i="20"/>
  <c r="P171" i="20"/>
  <c r="S170" i="20"/>
  <c r="Q170" i="20"/>
  <c r="P170" i="20"/>
  <c r="S169" i="20"/>
  <c r="Q169" i="20"/>
  <c r="P169" i="20"/>
  <c r="S168" i="20"/>
  <c r="R168" i="20"/>
  <c r="Q168" i="20"/>
  <c r="P168" i="20"/>
  <c r="S167" i="20"/>
  <c r="R167" i="20"/>
  <c r="Q167" i="20"/>
  <c r="P167" i="20"/>
  <c r="S166" i="20"/>
  <c r="R166" i="20"/>
  <c r="Q166" i="20"/>
  <c r="P166" i="20"/>
  <c r="S165" i="20"/>
  <c r="Q165" i="20"/>
  <c r="P165" i="20"/>
  <c r="S164" i="20"/>
  <c r="R164" i="20"/>
  <c r="Q164" i="20"/>
  <c r="P164" i="20"/>
  <c r="S163" i="20"/>
  <c r="R163" i="20"/>
  <c r="Q163" i="20"/>
  <c r="P163" i="20"/>
  <c r="S162" i="20"/>
  <c r="Q162" i="20"/>
  <c r="P162" i="20"/>
  <c r="S161" i="20"/>
  <c r="R161" i="20"/>
  <c r="Q161" i="20"/>
  <c r="P161" i="20"/>
  <c r="S160" i="20"/>
  <c r="R160" i="20"/>
  <c r="Q160" i="20"/>
  <c r="P160" i="20"/>
  <c r="S159" i="20"/>
  <c r="R159" i="20"/>
  <c r="Q159" i="20"/>
  <c r="P159" i="20"/>
  <c r="S158" i="20"/>
  <c r="R158" i="20"/>
  <c r="Q158" i="20"/>
  <c r="P158" i="20"/>
  <c r="S157" i="20"/>
  <c r="Q157" i="20"/>
  <c r="P157" i="20"/>
  <c r="S156" i="20"/>
  <c r="Q156" i="20"/>
  <c r="P156" i="20"/>
  <c r="S155" i="20"/>
  <c r="Q155" i="20"/>
  <c r="P155" i="20"/>
  <c r="S154" i="20"/>
  <c r="Q154" i="20"/>
  <c r="P154" i="20"/>
  <c r="S153" i="20"/>
  <c r="R153" i="20"/>
  <c r="Q153" i="20"/>
  <c r="P153" i="20"/>
  <c r="S152" i="20"/>
  <c r="Q152" i="20"/>
  <c r="P152" i="20"/>
  <c r="S151" i="20"/>
  <c r="Q151" i="20"/>
  <c r="P151" i="20"/>
  <c r="S150" i="20"/>
  <c r="Q150" i="20"/>
  <c r="P150" i="20"/>
  <c r="S149" i="20"/>
  <c r="Q149" i="20"/>
  <c r="P149" i="20"/>
  <c r="S148" i="20"/>
  <c r="Q148" i="20"/>
  <c r="P148" i="20"/>
  <c r="S147" i="20"/>
  <c r="Q147" i="20"/>
  <c r="P147" i="20"/>
  <c r="S146" i="20"/>
  <c r="Q146" i="20"/>
  <c r="P146" i="20"/>
  <c r="S145" i="20"/>
  <c r="Q145" i="20"/>
  <c r="P145" i="20"/>
  <c r="S144" i="20"/>
  <c r="Q144" i="20"/>
  <c r="P144" i="20"/>
  <c r="S143" i="20"/>
  <c r="Q143" i="20"/>
  <c r="P143" i="20"/>
  <c r="R942" i="20" l="1"/>
  <c r="R976" i="20"/>
  <c r="R985" i="20"/>
  <c r="R994" i="20"/>
  <c r="R1003" i="20"/>
  <c r="R1020" i="20"/>
  <c r="R1121" i="20"/>
  <c r="R1155" i="20"/>
  <c r="R1164" i="20"/>
  <c r="R1263" i="20"/>
  <c r="R1328" i="20"/>
  <c r="R1352" i="20"/>
  <c r="R1383" i="20"/>
  <c r="R396" i="20"/>
  <c r="R420" i="20"/>
  <c r="R722" i="20"/>
  <c r="R731" i="20"/>
  <c r="R774" i="20"/>
  <c r="R808" i="20"/>
  <c r="R868" i="20"/>
  <c r="R884" i="20"/>
  <c r="R934" i="20"/>
  <c r="R968" i="20"/>
  <c r="R1073" i="20"/>
  <c r="R1130" i="20"/>
  <c r="R1139" i="20"/>
  <c r="R1173" i="20"/>
  <c r="R1224" i="20"/>
  <c r="R1248" i="20"/>
  <c r="R1256" i="20"/>
  <c r="R1280" i="20"/>
  <c r="R1312" i="20"/>
  <c r="R1361" i="20"/>
  <c r="R1030" i="20"/>
  <c r="R1065" i="20"/>
  <c r="R1098" i="20"/>
  <c r="R1200" i="20"/>
  <c r="R1296" i="20"/>
  <c r="R1345" i="20"/>
  <c r="R926" i="20"/>
  <c r="R961" i="20"/>
  <c r="R1166" i="20"/>
  <c r="R1157" i="20"/>
  <c r="R1192" i="20"/>
  <c r="R1265" i="20"/>
  <c r="R1297" i="20"/>
  <c r="R1346" i="20"/>
  <c r="R1363" i="20"/>
  <c r="R979" i="20"/>
  <c r="R1014" i="20"/>
  <c r="R1032" i="20"/>
  <c r="R1041" i="20"/>
  <c r="R1158" i="20"/>
  <c r="R1193" i="20"/>
  <c r="R1242" i="20"/>
  <c r="R1124" i="20"/>
  <c r="R1133" i="20"/>
  <c r="R1142" i="20"/>
  <c r="R1176" i="20"/>
  <c r="R1185" i="20"/>
  <c r="R1202" i="20"/>
  <c r="R1211" i="20"/>
  <c r="R261" i="20"/>
  <c r="R1323" i="20"/>
  <c r="R1051" i="20"/>
  <c r="R1101" i="20"/>
  <c r="R1134" i="20"/>
  <c r="R1143" i="20"/>
  <c r="R1177" i="20"/>
  <c r="R1186" i="20"/>
  <c r="R1203" i="20"/>
  <c r="R1212" i="20"/>
  <c r="R1267" i="20"/>
  <c r="R1332" i="20"/>
  <c r="R211" i="20"/>
  <c r="R440" i="20"/>
  <c r="R796" i="20"/>
  <c r="R912" i="20"/>
  <c r="R956" i="20"/>
  <c r="R1034" i="20"/>
  <c r="R1043" i="20"/>
  <c r="R677" i="20"/>
  <c r="R702" i="20"/>
  <c r="R718" i="20"/>
  <c r="R727" i="20"/>
  <c r="R754" i="20"/>
  <c r="R779" i="20"/>
  <c r="R788" i="20"/>
  <c r="R973" i="20"/>
  <c r="R1026" i="20"/>
  <c r="R1126" i="20"/>
  <c r="R1229" i="20"/>
  <c r="R1341" i="20"/>
  <c r="R965" i="20"/>
  <c r="R974" i="20"/>
  <c r="R1127" i="20"/>
  <c r="R1136" i="20"/>
  <c r="R1261" i="20"/>
  <c r="R1334" i="20"/>
  <c r="R1358" i="20"/>
  <c r="R940" i="20"/>
  <c r="R983" i="20"/>
  <c r="R992" i="20"/>
  <c r="R1001" i="20"/>
  <c r="R1009" i="20"/>
  <c r="R1162" i="20"/>
  <c r="R1326" i="20"/>
  <c r="R841" i="20"/>
  <c r="R932" i="20"/>
  <c r="R966" i="20"/>
  <c r="R1054" i="20"/>
  <c r="R1128" i="20"/>
  <c r="R1137" i="20"/>
  <c r="R1189" i="20"/>
  <c r="R695" i="20"/>
  <c r="R815" i="20"/>
  <c r="R941" i="20"/>
  <c r="R1046" i="20"/>
  <c r="R1063" i="20"/>
  <c r="R1120" i="20"/>
  <c r="R1163" i="20"/>
  <c r="R1327" i="20"/>
  <c r="R1343" i="20"/>
  <c r="R1207" i="20"/>
  <c r="R1271" i="20"/>
  <c r="R1287" i="20"/>
  <c r="R1375" i="20"/>
  <c r="R1097" i="20"/>
  <c r="R1074" i="20"/>
  <c r="R1088" i="20"/>
  <c r="R612" i="20"/>
  <c r="R628" i="20"/>
  <c r="R856" i="20"/>
  <c r="R865" i="20"/>
  <c r="R873" i="20"/>
  <c r="R881" i="20"/>
  <c r="R913" i="20"/>
  <c r="R930" i="20"/>
  <c r="R980" i="20"/>
  <c r="R989" i="20"/>
  <c r="R1015" i="20"/>
  <c r="R1066" i="20"/>
  <c r="R1105" i="20"/>
  <c r="R737" i="20"/>
  <c r="R746" i="20"/>
  <c r="R823" i="20"/>
  <c r="R832" i="20"/>
  <c r="R848" i="20"/>
  <c r="R857" i="20"/>
  <c r="R931" i="20"/>
  <c r="R948" i="20"/>
  <c r="R981" i="20"/>
  <c r="R990" i="20"/>
  <c r="R999" i="20"/>
  <c r="R1016" i="20"/>
  <c r="R1042" i="20"/>
  <c r="R1067" i="20"/>
  <c r="R1075" i="20"/>
  <c r="R1106" i="20"/>
  <c r="R1059" i="20"/>
  <c r="R738" i="20"/>
  <c r="R747" i="20"/>
  <c r="R824" i="20"/>
  <c r="R982" i="20"/>
  <c r="R991" i="20"/>
  <c r="R1000" i="20"/>
  <c r="R614" i="20"/>
  <c r="R630" i="20"/>
  <c r="R799" i="20"/>
  <c r="R875" i="20"/>
  <c r="R915" i="20"/>
  <c r="R949" i="20"/>
  <c r="R1060" i="20"/>
  <c r="R1018" i="20"/>
  <c r="R916" i="20"/>
  <c r="R950" i="20"/>
  <c r="R958" i="20"/>
  <c r="R1084" i="20"/>
  <c r="R1092" i="20"/>
  <c r="R1108" i="20"/>
  <c r="R697" i="20"/>
  <c r="R851" i="20"/>
  <c r="R860" i="20"/>
  <c r="R925" i="20"/>
  <c r="R984" i="20"/>
  <c r="R993" i="20"/>
  <c r="R1002" i="20"/>
  <c r="R1010" i="20"/>
  <c r="R1019" i="20"/>
  <c r="R1036" i="20"/>
  <c r="R1045" i="20"/>
  <c r="R967" i="20"/>
  <c r="R1062" i="20"/>
  <c r="R1078" i="20"/>
  <c r="R893" i="20"/>
  <c r="R909" i="20"/>
  <c r="R952" i="20"/>
  <c r="R1117" i="20"/>
  <c r="R810" i="20"/>
  <c r="R927" i="20"/>
  <c r="R944" i="20"/>
  <c r="R1021" i="20"/>
  <c r="R1038" i="20"/>
  <c r="R1094" i="20"/>
  <c r="R819" i="20"/>
  <c r="R853" i="20"/>
  <c r="R862" i="20"/>
  <c r="R870" i="20"/>
  <c r="R910" i="20"/>
  <c r="R1012" i="20"/>
  <c r="R1047" i="20"/>
  <c r="R1071" i="20"/>
  <c r="R987" i="20"/>
  <c r="R996" i="20"/>
  <c r="R1022" i="20"/>
  <c r="R1039" i="20"/>
  <c r="R903" i="20"/>
  <c r="R911" i="20"/>
  <c r="R1013" i="20"/>
  <c r="R1072" i="20"/>
  <c r="R1080" i="20"/>
  <c r="R1103" i="20"/>
  <c r="R302" i="20"/>
  <c r="R920" i="20"/>
  <c r="R937" i="20"/>
  <c r="R954" i="20"/>
  <c r="R970" i="20"/>
  <c r="R1031" i="20"/>
  <c r="R303" i="20"/>
  <c r="R997" i="20"/>
  <c r="R1023" i="20"/>
  <c r="R1040" i="20"/>
  <c r="R1119" i="20"/>
  <c r="R921" i="20"/>
  <c r="R971" i="20"/>
  <c r="R1049" i="20"/>
  <c r="R1057" i="20"/>
  <c r="R740" i="20"/>
  <c r="R892" i="20"/>
  <c r="R641" i="20"/>
  <c r="R673" i="20"/>
  <c r="R723" i="20"/>
  <c r="R732" i="20"/>
  <c r="R758" i="20"/>
  <c r="R577" i="20"/>
  <c r="R593" i="20"/>
  <c r="R698" i="20"/>
  <c r="R714" i="20"/>
  <c r="R750" i="20"/>
  <c r="R767" i="20"/>
  <c r="R784" i="20"/>
  <c r="R818" i="20"/>
  <c r="R852" i="20"/>
  <c r="R861" i="20"/>
  <c r="R836" i="20"/>
  <c r="R602" i="20"/>
  <c r="R617" i="20"/>
  <c r="R699" i="20"/>
  <c r="R715" i="20"/>
  <c r="R751" i="20"/>
  <c r="R768" i="20"/>
  <c r="R776" i="20"/>
  <c r="R785" i="20"/>
  <c r="R742" i="20"/>
  <c r="R794" i="20"/>
  <c r="R828" i="20"/>
  <c r="R743" i="20"/>
  <c r="R795" i="20"/>
  <c r="R829" i="20"/>
  <c r="R635" i="20"/>
  <c r="R667" i="20"/>
  <c r="R684" i="20"/>
  <c r="R761" i="20"/>
  <c r="R838" i="20"/>
  <c r="R895" i="20"/>
  <c r="R473" i="20"/>
  <c r="R490" i="20"/>
  <c r="R735" i="20"/>
  <c r="R744" i="20"/>
  <c r="R821" i="20"/>
  <c r="R830" i="20"/>
  <c r="R855" i="20"/>
  <c r="R596" i="20"/>
  <c r="R636" i="20"/>
  <c r="R668" i="20"/>
  <c r="R685" i="20"/>
  <c r="R762" i="20"/>
  <c r="R839" i="20"/>
  <c r="R813" i="20"/>
  <c r="R710" i="20"/>
  <c r="R736" i="20"/>
  <c r="R745" i="20"/>
  <c r="R797" i="20"/>
  <c r="R822" i="20"/>
  <c r="R831" i="20"/>
  <c r="R283" i="20"/>
  <c r="R291" i="20"/>
  <c r="R719" i="20"/>
  <c r="R728" i="20"/>
  <c r="R780" i="20"/>
  <c r="R789" i="20"/>
  <c r="R897" i="20"/>
  <c r="R598" i="20"/>
  <c r="R621" i="20"/>
  <c r="R646" i="20"/>
  <c r="R661" i="20"/>
  <c r="R670" i="20"/>
  <c r="R687" i="20"/>
  <c r="R720" i="20"/>
  <c r="R729" i="20"/>
  <c r="R790" i="20"/>
  <c r="R898" i="20"/>
  <c r="R849" i="20"/>
  <c r="R858" i="20"/>
  <c r="R444" i="20"/>
  <c r="R696" i="20"/>
  <c r="R748" i="20"/>
  <c r="R782" i="20"/>
  <c r="R816" i="20"/>
  <c r="R825" i="20"/>
  <c r="R850" i="20"/>
  <c r="R859" i="20"/>
  <c r="R146" i="20"/>
  <c r="R155" i="20"/>
  <c r="R631" i="20"/>
  <c r="R663" i="20"/>
  <c r="R680" i="20"/>
  <c r="R705" i="20"/>
  <c r="R800" i="20"/>
  <c r="R834" i="20"/>
  <c r="R876" i="20"/>
  <c r="R900" i="20"/>
  <c r="R371" i="20"/>
  <c r="R380" i="20"/>
  <c r="R664" i="20"/>
  <c r="R681" i="20"/>
  <c r="R190" i="20"/>
  <c r="R181" i="20"/>
  <c r="R207" i="20"/>
  <c r="R165" i="20"/>
  <c r="R173" i="20"/>
  <c r="R625" i="20"/>
  <c r="R626" i="20"/>
  <c r="R658" i="20"/>
  <c r="R400" i="20"/>
  <c r="R408" i="20"/>
  <c r="R481" i="20"/>
  <c r="R498" i="20"/>
  <c r="R538" i="20"/>
  <c r="R151" i="20"/>
  <c r="R235" i="20"/>
  <c r="R268" i="20"/>
  <c r="R276" i="20"/>
  <c r="R284" i="20"/>
  <c r="R292" i="20"/>
  <c r="R604" i="20"/>
  <c r="R619" i="20"/>
  <c r="R627" i="20"/>
  <c r="R644" i="20"/>
  <c r="R659" i="20"/>
  <c r="R507" i="20"/>
  <c r="R515" i="20"/>
  <c r="R572" i="20"/>
  <c r="R410" i="20"/>
  <c r="R466" i="20"/>
  <c r="R597" i="20"/>
  <c r="R394" i="20"/>
  <c r="R427" i="20"/>
  <c r="R459" i="20"/>
  <c r="R638" i="20"/>
  <c r="R369" i="20"/>
  <c r="R662" i="20"/>
  <c r="R591" i="20"/>
  <c r="R639" i="20"/>
  <c r="R485" i="20"/>
  <c r="R379" i="20"/>
  <c r="R469" i="20"/>
  <c r="R534" i="20"/>
  <c r="R543" i="20"/>
  <c r="R559" i="20"/>
  <c r="R567" i="20"/>
  <c r="R600" i="20"/>
  <c r="R640" i="20"/>
  <c r="R648" i="20"/>
  <c r="R672" i="20"/>
  <c r="R689" i="20"/>
  <c r="R541" i="20"/>
  <c r="R574" i="20"/>
  <c r="R230" i="20"/>
  <c r="R296" i="20"/>
  <c r="R510" i="20"/>
  <c r="R525" i="20"/>
  <c r="R584" i="20"/>
  <c r="R405" i="20"/>
  <c r="R453" i="20"/>
  <c r="R478" i="20"/>
  <c r="R364" i="20"/>
  <c r="R462" i="20"/>
  <c r="R527" i="20"/>
  <c r="R552" i="20"/>
  <c r="R389" i="20"/>
  <c r="R398" i="20"/>
  <c r="R431" i="20"/>
  <c r="R455" i="20"/>
  <c r="R488" i="20"/>
  <c r="R384" i="20"/>
  <c r="R392" i="20"/>
  <c r="R425" i="20"/>
  <c r="R449" i="20"/>
  <c r="R548" i="20"/>
  <c r="R564" i="20"/>
  <c r="R442" i="20"/>
  <c r="R475" i="20"/>
  <c r="R492" i="20"/>
  <c r="R578" i="20"/>
  <c r="R361" i="20"/>
  <c r="R370" i="20"/>
  <c r="R391" i="20"/>
  <c r="R395" i="20"/>
  <c r="R399" i="20"/>
  <c r="R407" i="20"/>
  <c r="R415" i="20"/>
  <c r="R424" i="20"/>
  <c r="R428" i="20"/>
  <c r="R441" i="20"/>
  <c r="R445" i="20"/>
  <c r="R454" i="20"/>
  <c r="R460" i="20"/>
  <c r="R467" i="20"/>
  <c r="R474" i="20"/>
  <c r="R480" i="20"/>
  <c r="R487" i="20"/>
  <c r="R491" i="20"/>
  <c r="R497" i="20"/>
  <c r="R506" i="20"/>
  <c r="R512" i="20"/>
  <c r="R526" i="20"/>
  <c r="R530" i="20"/>
  <c r="R537" i="20"/>
  <c r="R542" i="20"/>
  <c r="R550" i="20"/>
  <c r="R557" i="20"/>
  <c r="R565" i="20"/>
  <c r="R571" i="20"/>
  <c r="R576" i="20"/>
  <c r="R585" i="20"/>
  <c r="R331" i="20"/>
  <c r="R255" i="20"/>
  <c r="R264" i="20"/>
  <c r="R378" i="20"/>
  <c r="R386" i="20"/>
  <c r="R393" i="20"/>
  <c r="R397" i="20"/>
  <c r="R403" i="20"/>
  <c r="R409" i="20"/>
  <c r="R422" i="20"/>
  <c r="R426" i="20"/>
  <c r="R433" i="20"/>
  <c r="R443" i="20"/>
  <c r="R451" i="20"/>
  <c r="R458" i="20"/>
  <c r="R463" i="20"/>
  <c r="R472" i="20"/>
  <c r="R476" i="20"/>
  <c r="R483" i="20"/>
  <c r="R489" i="20"/>
  <c r="R495" i="20"/>
  <c r="R500" i="20"/>
  <c r="R509" i="20"/>
  <c r="R516" i="20"/>
  <c r="R528" i="20"/>
  <c r="R535" i="20"/>
  <c r="R539" i="20"/>
  <c r="R544" i="20"/>
  <c r="R553" i="20"/>
  <c r="R561" i="20"/>
  <c r="R568" i="20"/>
  <c r="R573" i="20"/>
  <c r="R580" i="20"/>
  <c r="R589" i="20"/>
  <c r="R588" i="20"/>
  <c r="R193" i="20"/>
  <c r="R152" i="20"/>
  <c r="R236" i="20"/>
  <c r="R269" i="20"/>
  <c r="R301" i="20"/>
  <c r="R294" i="20"/>
  <c r="R377" i="20"/>
  <c r="R375" i="20"/>
  <c r="R176" i="20"/>
  <c r="R144" i="20"/>
  <c r="R204" i="20"/>
  <c r="R271" i="20"/>
  <c r="R295" i="20"/>
  <c r="R354" i="20"/>
  <c r="R280" i="20"/>
  <c r="R383" i="20"/>
  <c r="R180" i="20"/>
  <c r="R189" i="20"/>
  <c r="R206" i="20"/>
  <c r="R240" i="20"/>
  <c r="R184" i="20"/>
  <c r="R289" i="20"/>
  <c r="R356" i="20"/>
  <c r="R372" i="20"/>
  <c r="R224" i="20"/>
  <c r="R257" i="20"/>
  <c r="R274" i="20"/>
  <c r="R260" i="20"/>
  <c r="R266" i="20"/>
  <c r="R282" i="20"/>
  <c r="R290" i="20"/>
  <c r="R182" i="20"/>
  <c r="R321" i="20"/>
  <c r="R365" i="20"/>
  <c r="R314" i="20"/>
  <c r="R374" i="20"/>
  <c r="R150" i="20"/>
  <c r="R217" i="20"/>
  <c r="R143" i="20"/>
  <c r="R200" i="20"/>
  <c r="R234" i="20"/>
  <c r="R183" i="20"/>
  <c r="R192" i="20"/>
  <c r="R209" i="20"/>
  <c r="R175" i="20"/>
  <c r="R226" i="20"/>
  <c r="R259" i="20"/>
  <c r="R185" i="20"/>
  <c r="R202" i="20"/>
  <c r="R219" i="20"/>
  <c r="R245" i="20"/>
  <c r="R253" i="20"/>
  <c r="R154" i="20"/>
  <c r="R229" i="20"/>
  <c r="R238" i="20"/>
  <c r="R220" i="20"/>
  <c r="R145" i="20"/>
  <c r="R162" i="20"/>
  <c r="R170" i="20"/>
  <c r="R187" i="20"/>
  <c r="R203" i="20"/>
  <c r="R169" i="20"/>
  <c r="R196" i="20"/>
  <c r="R213" i="20"/>
  <c r="R254" i="20"/>
  <c r="R263" i="20"/>
  <c r="R188" i="20"/>
  <c r="R197" i="20"/>
  <c r="R214" i="20"/>
  <c r="R147" i="20"/>
  <c r="R156" i="20"/>
  <c r="R231" i="20"/>
  <c r="R198" i="20"/>
  <c r="R223" i="20"/>
  <c r="R265" i="20"/>
  <c r="R148" i="20"/>
  <c r="R157" i="20"/>
  <c r="R232" i="20"/>
  <c r="R172" i="20"/>
  <c r="R215" i="20"/>
  <c r="R256" i="20"/>
  <c r="R241" i="20"/>
  <c r="R233" i="20"/>
  <c r="R149" i="20"/>
  <c r="R191" i="20"/>
  <c r="R208" i="20"/>
  <c r="R242" i="20"/>
  <c r="S142" i="20"/>
  <c r="Q142" i="20"/>
  <c r="P142" i="20"/>
  <c r="S141" i="20"/>
  <c r="Q141" i="20"/>
  <c r="P141" i="20"/>
  <c r="S140" i="20"/>
  <c r="Q140" i="20"/>
  <c r="P140" i="20"/>
  <c r="S139" i="20"/>
  <c r="Q139" i="20"/>
  <c r="P139" i="20"/>
  <c r="S138" i="20"/>
  <c r="R138" i="20"/>
  <c r="Q138" i="20"/>
  <c r="P138" i="20"/>
  <c r="S137" i="20"/>
  <c r="Q137" i="20"/>
  <c r="P137" i="20"/>
  <c r="S136" i="20"/>
  <c r="Q136" i="20"/>
  <c r="P136" i="20"/>
  <c r="S135" i="20"/>
  <c r="Q135" i="20"/>
  <c r="P135" i="20"/>
  <c r="S134" i="20"/>
  <c r="Q134" i="20"/>
  <c r="P134" i="20"/>
  <c r="S133" i="20"/>
  <c r="Q133" i="20"/>
  <c r="P133" i="20"/>
  <c r="S132" i="20"/>
  <c r="Q132" i="20"/>
  <c r="P132" i="20"/>
  <c r="S131" i="20"/>
  <c r="R131" i="20"/>
  <c r="Q131" i="20"/>
  <c r="P131" i="20"/>
  <c r="S130" i="20"/>
  <c r="R130" i="20"/>
  <c r="Q130" i="20"/>
  <c r="P130" i="20"/>
  <c r="S129" i="20"/>
  <c r="Q129" i="20"/>
  <c r="P129" i="20"/>
  <c r="S128" i="20"/>
  <c r="Q128" i="20"/>
  <c r="P128" i="20"/>
  <c r="S127" i="20"/>
  <c r="Q127" i="20"/>
  <c r="P127" i="20"/>
  <c r="S126" i="20"/>
  <c r="Q126" i="20"/>
  <c r="P126" i="20"/>
  <c r="S125" i="20"/>
  <c r="Q125" i="20"/>
  <c r="P125" i="20"/>
  <c r="S124" i="20"/>
  <c r="Q124" i="20"/>
  <c r="P124" i="20"/>
  <c r="S123" i="20"/>
  <c r="R123" i="20"/>
  <c r="Q123" i="20"/>
  <c r="P123" i="20"/>
  <c r="S122" i="20"/>
  <c r="Q122" i="20"/>
  <c r="P122" i="20"/>
  <c r="S121" i="20"/>
  <c r="Q121" i="20"/>
  <c r="R121" i="20" s="1"/>
  <c r="P121" i="20"/>
  <c r="S120" i="20"/>
  <c r="Q120" i="20"/>
  <c r="P120" i="20"/>
  <c r="S119" i="20"/>
  <c r="Q119" i="20"/>
  <c r="P119" i="20"/>
  <c r="S118" i="20"/>
  <c r="Q118" i="20"/>
  <c r="P118" i="20"/>
  <c r="S117" i="20"/>
  <c r="Q117" i="20"/>
  <c r="P117" i="20"/>
  <c r="S116" i="20"/>
  <c r="Q116" i="20"/>
  <c r="P116" i="20"/>
  <c r="S115" i="20"/>
  <c r="Q115" i="20"/>
  <c r="P115" i="20"/>
  <c r="S114" i="20"/>
  <c r="Q114" i="20"/>
  <c r="P114" i="20"/>
  <c r="S113" i="20"/>
  <c r="R113" i="20"/>
  <c r="Q113" i="20"/>
  <c r="P113" i="20"/>
  <c r="S112" i="20"/>
  <c r="R112" i="20"/>
  <c r="Q112" i="20"/>
  <c r="P112" i="20"/>
  <c r="S111" i="20"/>
  <c r="R111" i="20"/>
  <c r="Q111" i="20"/>
  <c r="P111" i="20"/>
  <c r="S110" i="20"/>
  <c r="Q110" i="20"/>
  <c r="P110" i="20"/>
  <c r="S109" i="20"/>
  <c r="Q109" i="20"/>
  <c r="P109" i="20"/>
  <c r="S108" i="20"/>
  <c r="Q108" i="20"/>
  <c r="P108" i="20"/>
  <c r="S107" i="20"/>
  <c r="Q107" i="20"/>
  <c r="P107" i="20"/>
  <c r="S106" i="20"/>
  <c r="Q106" i="20"/>
  <c r="P106" i="20"/>
  <c r="S105" i="20"/>
  <c r="Q105" i="20"/>
  <c r="P105" i="20"/>
  <c r="S104" i="20"/>
  <c r="Q104" i="20"/>
  <c r="R104" i="20" s="1"/>
  <c r="P104" i="20"/>
  <c r="S103" i="20"/>
  <c r="Q103" i="20"/>
  <c r="P103" i="20"/>
  <c r="S102" i="20"/>
  <c r="Q102" i="20"/>
  <c r="P102" i="20"/>
  <c r="S101" i="20"/>
  <c r="Q101" i="20"/>
  <c r="P101" i="20"/>
  <c r="S100" i="20"/>
  <c r="Q100" i="20"/>
  <c r="P100" i="20"/>
  <c r="S99" i="20"/>
  <c r="R99" i="20"/>
  <c r="Q99" i="20"/>
  <c r="P99" i="20"/>
  <c r="S98" i="20"/>
  <c r="R98" i="20"/>
  <c r="Q98" i="20"/>
  <c r="P98" i="20"/>
  <c r="S97" i="20"/>
  <c r="R97" i="20"/>
  <c r="Q97" i="20"/>
  <c r="P97" i="20"/>
  <c r="S96" i="20"/>
  <c r="Q96" i="20"/>
  <c r="P96" i="20"/>
  <c r="S95" i="20"/>
  <c r="R95" i="20"/>
  <c r="Q95" i="20"/>
  <c r="P95" i="20"/>
  <c r="S94" i="20"/>
  <c r="Q94" i="20"/>
  <c r="P94" i="20"/>
  <c r="S93" i="20"/>
  <c r="Q93" i="20"/>
  <c r="P93" i="20"/>
  <c r="S92" i="20"/>
  <c r="Q92" i="20"/>
  <c r="P92" i="20"/>
  <c r="S91" i="20"/>
  <c r="Q91" i="20"/>
  <c r="P91" i="20"/>
  <c r="S90" i="20"/>
  <c r="Q90" i="20"/>
  <c r="P90" i="20"/>
  <c r="S89" i="20"/>
  <c r="Q89" i="20"/>
  <c r="P89" i="20"/>
  <c r="S88" i="20"/>
  <c r="Q88" i="20"/>
  <c r="R88" i="20" s="1"/>
  <c r="P88" i="20"/>
  <c r="S87" i="20"/>
  <c r="Q87" i="20"/>
  <c r="P87" i="20"/>
  <c r="S86" i="20"/>
  <c r="Q86" i="20"/>
  <c r="P86" i="20"/>
  <c r="S85" i="20"/>
  <c r="R85" i="20"/>
  <c r="Q85" i="20"/>
  <c r="P85" i="20"/>
  <c r="S84" i="20"/>
  <c r="Q84" i="20"/>
  <c r="P84" i="20"/>
  <c r="S83" i="20"/>
  <c r="Q83" i="20"/>
  <c r="P83" i="20"/>
  <c r="S82" i="20"/>
  <c r="Q82" i="20"/>
  <c r="P82" i="20"/>
  <c r="S81" i="20"/>
  <c r="Q81" i="20"/>
  <c r="P81" i="20"/>
  <c r="S80" i="20"/>
  <c r="Q80" i="20"/>
  <c r="P80" i="20"/>
  <c r="S79" i="20"/>
  <c r="Q79" i="20"/>
  <c r="R79" i="20" s="1"/>
  <c r="P79" i="20"/>
  <c r="S78" i="20"/>
  <c r="Q78" i="20"/>
  <c r="P78" i="20"/>
  <c r="S77" i="20"/>
  <c r="Q77" i="20"/>
  <c r="P77" i="20"/>
  <c r="S76" i="20"/>
  <c r="R76" i="20"/>
  <c r="Q76" i="20"/>
  <c r="P76" i="20"/>
  <c r="S75" i="20"/>
  <c r="Q75" i="20"/>
  <c r="P75" i="20"/>
  <c r="S74" i="20"/>
  <c r="Q74" i="20"/>
  <c r="P74" i="20"/>
  <c r="S73" i="20"/>
  <c r="Q73" i="20"/>
  <c r="P73" i="20"/>
  <c r="S72" i="20"/>
  <c r="Q72" i="20"/>
  <c r="P72" i="20"/>
  <c r="S71" i="20"/>
  <c r="R71" i="20"/>
  <c r="Q71" i="20"/>
  <c r="P71" i="20"/>
  <c r="S70" i="20"/>
  <c r="Q70" i="20"/>
  <c r="P70" i="20"/>
  <c r="S69" i="20"/>
  <c r="Q69" i="20"/>
  <c r="R69" i="20" s="1"/>
  <c r="P69" i="20"/>
  <c r="S68" i="20"/>
  <c r="R68" i="20"/>
  <c r="Q68" i="20"/>
  <c r="P68" i="20"/>
  <c r="S67" i="20"/>
  <c r="Q67" i="20"/>
  <c r="P67" i="20"/>
  <c r="S66" i="20"/>
  <c r="Q66" i="20"/>
  <c r="P66" i="20"/>
  <c r="S65" i="20"/>
  <c r="Q65" i="20"/>
  <c r="P65" i="20"/>
  <c r="S64" i="20"/>
  <c r="Q64" i="20"/>
  <c r="P64" i="20"/>
  <c r="S63" i="20"/>
  <c r="Q63" i="20"/>
  <c r="P63" i="20"/>
  <c r="S62" i="20"/>
  <c r="Q62" i="20"/>
  <c r="P62" i="20"/>
  <c r="S61" i="20"/>
  <c r="Q61" i="20"/>
  <c r="P61" i="20"/>
  <c r="S60" i="20"/>
  <c r="R60" i="20"/>
  <c r="Q60" i="20"/>
  <c r="P60" i="20"/>
  <c r="S59" i="20"/>
  <c r="R59" i="20"/>
  <c r="Q59" i="20"/>
  <c r="P59" i="20"/>
  <c r="S58" i="20"/>
  <c r="Q58" i="20"/>
  <c r="P58" i="20"/>
  <c r="S57" i="20"/>
  <c r="Q57" i="20"/>
  <c r="P57" i="20"/>
  <c r="S56" i="20"/>
  <c r="Q56" i="20"/>
  <c r="P56" i="20"/>
  <c r="S55" i="20"/>
  <c r="Q55" i="20"/>
  <c r="P55" i="20"/>
  <c r="S54" i="20"/>
  <c r="Q54" i="20"/>
  <c r="P54" i="20"/>
  <c r="S53" i="20"/>
  <c r="Q53" i="20"/>
  <c r="P53" i="20"/>
  <c r="S52" i="20"/>
  <c r="Q52" i="20"/>
  <c r="P52" i="20"/>
  <c r="S51" i="20"/>
  <c r="Q51" i="20"/>
  <c r="P51" i="20"/>
  <c r="S50" i="20"/>
  <c r="R50" i="20"/>
  <c r="Q50" i="20"/>
  <c r="P50" i="20"/>
  <c r="S49" i="20"/>
  <c r="Q49" i="20"/>
  <c r="P49" i="20"/>
  <c r="S48" i="20"/>
  <c r="Q48" i="20"/>
  <c r="P48" i="20"/>
  <c r="S47" i="20"/>
  <c r="Q47" i="20"/>
  <c r="P47" i="20"/>
  <c r="S46" i="20"/>
  <c r="Q46" i="20"/>
  <c r="P46" i="20"/>
  <c r="S45" i="20"/>
  <c r="Q45" i="20"/>
  <c r="P45" i="20"/>
  <c r="S44" i="20"/>
  <c r="Q44" i="20"/>
  <c r="P44" i="20"/>
  <c r="S43" i="20"/>
  <c r="Q43" i="20"/>
  <c r="P43" i="20"/>
  <c r="S42" i="20"/>
  <c r="R42" i="20"/>
  <c r="Q42" i="20"/>
  <c r="P42" i="20"/>
  <c r="S41" i="20"/>
  <c r="Q41" i="20"/>
  <c r="P41" i="20"/>
  <c r="S40" i="20"/>
  <c r="R40" i="20"/>
  <c r="Q40" i="20"/>
  <c r="P40" i="20"/>
  <c r="S39" i="20"/>
  <c r="R39" i="20"/>
  <c r="Q39" i="20"/>
  <c r="P39" i="20"/>
  <c r="S38" i="20"/>
  <c r="Q38" i="20"/>
  <c r="P38" i="20"/>
  <c r="S37" i="20"/>
  <c r="Q37" i="20"/>
  <c r="P37" i="20"/>
  <c r="S36" i="20"/>
  <c r="Q36" i="20"/>
  <c r="P36" i="20"/>
  <c r="S35" i="20"/>
  <c r="Q35" i="20"/>
  <c r="P35" i="20"/>
  <c r="S34" i="20"/>
  <c r="Q34" i="20"/>
  <c r="P34" i="20"/>
  <c r="S33" i="20"/>
  <c r="Q33" i="20"/>
  <c r="P33" i="20"/>
  <c r="S32" i="20"/>
  <c r="R32" i="20"/>
  <c r="Q32" i="20"/>
  <c r="P32" i="20"/>
  <c r="S31" i="20"/>
  <c r="R31" i="20"/>
  <c r="Q31" i="20"/>
  <c r="P31" i="20"/>
  <c r="S30" i="20"/>
  <c r="Q30" i="20"/>
  <c r="P30" i="20"/>
  <c r="S29" i="20"/>
  <c r="Q29" i="20"/>
  <c r="P29" i="20"/>
  <c r="S28" i="20"/>
  <c r="R28" i="20"/>
  <c r="Q28" i="20"/>
  <c r="P28" i="20"/>
  <c r="S27" i="20"/>
  <c r="Q27" i="20"/>
  <c r="R27" i="20" s="1"/>
  <c r="P27" i="20"/>
  <c r="S26" i="20"/>
  <c r="Q26" i="20"/>
  <c r="P26" i="20"/>
  <c r="S25" i="20"/>
  <c r="Q25" i="20"/>
  <c r="P25" i="20"/>
  <c r="S24" i="20"/>
  <c r="Q24" i="20"/>
  <c r="P24" i="20"/>
  <c r="S23" i="20"/>
  <c r="Q23" i="20"/>
  <c r="P23" i="20"/>
  <c r="S22" i="20"/>
  <c r="Q22" i="20"/>
  <c r="P22" i="20"/>
  <c r="S21" i="20"/>
  <c r="Q21" i="20"/>
  <c r="P21" i="20"/>
  <c r="S20" i="20"/>
  <c r="Q20" i="20"/>
  <c r="P20" i="20"/>
  <c r="S19" i="20"/>
  <c r="Q19" i="20"/>
  <c r="P19" i="20"/>
  <c r="S18" i="20"/>
  <c r="Q18" i="20"/>
  <c r="P18" i="20"/>
  <c r="S17" i="20"/>
  <c r="Q17" i="20"/>
  <c r="P17" i="20"/>
  <c r="S16" i="20"/>
  <c r="Q16" i="20"/>
  <c r="P16" i="20"/>
  <c r="S15" i="20"/>
  <c r="Q15" i="20"/>
  <c r="P15" i="20"/>
  <c r="S14" i="20"/>
  <c r="Q14" i="20"/>
  <c r="P14" i="20"/>
  <c r="S13" i="20"/>
  <c r="R13" i="20"/>
  <c r="Q13" i="20"/>
  <c r="P13" i="20"/>
  <c r="S12" i="20"/>
  <c r="R12" i="20"/>
  <c r="Q12" i="20"/>
  <c r="P12" i="20"/>
  <c r="S11" i="20"/>
  <c r="Q11" i="20"/>
  <c r="P11" i="20"/>
  <c r="S10" i="20"/>
  <c r="Q10" i="20"/>
  <c r="P10" i="20"/>
  <c r="S9" i="20"/>
  <c r="Q9" i="20"/>
  <c r="R9" i="20" s="1"/>
  <c r="P9" i="20"/>
  <c r="S8" i="20"/>
  <c r="Q8" i="20"/>
  <c r="R8" i="20" s="1"/>
  <c r="P8" i="20"/>
  <c r="S7" i="20"/>
  <c r="Q7" i="20"/>
  <c r="P7" i="20"/>
  <c r="S6" i="20"/>
  <c r="Q6" i="20"/>
  <c r="P6" i="20"/>
  <c r="S5" i="20"/>
  <c r="T1344" i="20" s="1"/>
  <c r="U1344" i="20" s="1"/>
  <c r="Q5" i="20"/>
  <c r="P5" i="20"/>
  <c r="S4" i="20"/>
  <c r="Q4" i="20"/>
  <c r="R4" i="20" s="1"/>
  <c r="P4" i="20"/>
  <c r="S3" i="20"/>
  <c r="Q3" i="20"/>
  <c r="P3" i="20"/>
  <c r="S2" i="20"/>
  <c r="Q2" i="20"/>
  <c r="P2" i="20"/>
  <c r="T1363" i="20" l="1"/>
  <c r="U1363" i="20" s="1"/>
  <c r="T1351" i="20"/>
  <c r="U1351" i="20" s="1"/>
  <c r="T1301" i="20"/>
  <c r="U1301" i="20" s="1"/>
  <c r="T1230" i="20"/>
  <c r="U1230" i="20" s="1"/>
  <c r="T1331" i="20"/>
  <c r="U1331" i="20" s="1"/>
  <c r="T1313" i="20"/>
  <c r="U1313" i="20" s="1"/>
  <c r="T1280" i="20"/>
  <c r="U1280" i="20" s="1"/>
  <c r="T1343" i="20"/>
  <c r="U1343" i="20" s="1"/>
  <c r="T1285" i="20"/>
  <c r="U1285" i="20" s="1"/>
  <c r="T1222" i="20"/>
  <c r="U1222" i="20" s="1"/>
  <c r="T1259" i="20"/>
  <c r="U1259" i="20" s="1"/>
  <c r="T1305" i="20"/>
  <c r="U1305" i="20" s="1"/>
  <c r="T1272" i="20"/>
  <c r="U1272" i="20" s="1"/>
  <c r="T1327" i="20"/>
  <c r="U1327" i="20" s="1"/>
  <c r="T1277" i="20"/>
  <c r="U1277" i="20" s="1"/>
  <c r="T1324" i="20"/>
  <c r="U1324" i="20" s="1"/>
  <c r="T1393" i="20"/>
  <c r="U1393" i="20" s="1"/>
  <c r="T1289" i="20"/>
  <c r="U1289" i="20" s="1"/>
  <c r="T1264" i="20"/>
  <c r="U1264" i="20" s="1"/>
  <c r="T1367" i="20"/>
  <c r="U1367" i="20" s="1"/>
  <c r="T1254" i="20"/>
  <c r="U1254" i="20" s="1"/>
  <c r="T1402" i="20"/>
  <c r="U1402" i="20" s="1"/>
  <c r="T1347" i="20"/>
  <c r="U1347" i="20" s="1"/>
  <c r="T1281" i="20"/>
  <c r="U1281" i="20" s="1"/>
  <c r="T1249" i="20"/>
  <c r="U1249" i="20" s="1"/>
  <c r="T1359" i="20"/>
  <c r="U1359" i="20" s="1"/>
  <c r="T1246" i="20"/>
  <c r="U1246" i="20" s="1"/>
  <c r="T1340" i="20"/>
  <c r="U1340" i="20" s="1"/>
  <c r="T1322" i="20"/>
  <c r="U1322" i="20" s="1"/>
  <c r="T1273" i="20"/>
  <c r="U1273" i="20" s="1"/>
  <c r="T1398" i="20"/>
  <c r="U1398" i="20" s="1"/>
  <c r="T1335" i="20"/>
  <c r="U1335" i="20" s="1"/>
  <c r="T1231" i="20"/>
  <c r="U1231" i="20" s="1"/>
  <c r="T1260" i="20"/>
  <c r="U1260" i="20" s="1"/>
  <c r="T1314" i="20"/>
  <c r="U1314" i="20" s="1"/>
  <c r="T1250" i="20"/>
  <c r="U1250" i="20" s="1"/>
  <c r="T1247" i="20"/>
  <c r="U1247" i="20" s="1"/>
  <c r="T1239" i="20"/>
  <c r="U1239" i="20" s="1"/>
  <c r="T1269" i="20"/>
  <c r="U1269" i="20" s="1"/>
  <c r="T1261" i="20"/>
  <c r="U1261" i="20" s="1"/>
  <c r="T1318" i="20"/>
  <c r="U1318" i="20" s="1"/>
  <c r="T1223" i="20"/>
  <c r="U1223" i="20" s="1"/>
  <c r="T1394" i="20"/>
  <c r="U1394" i="20" s="1"/>
  <c r="T1290" i="20"/>
  <c r="U1290" i="20" s="1"/>
  <c r="T1242" i="20"/>
  <c r="U1242" i="20" s="1"/>
  <c r="T1295" i="20"/>
  <c r="U1295" i="20" s="1"/>
  <c r="T1310" i="20"/>
  <c r="U1310" i="20" s="1"/>
  <c r="T1373" i="20"/>
  <c r="U1373" i="20" s="1"/>
  <c r="T1387" i="20"/>
  <c r="U1387" i="20" s="1"/>
  <c r="T1282" i="20"/>
  <c r="U1282" i="20" s="1"/>
  <c r="T1227" i="20"/>
  <c r="U1227" i="20" s="1"/>
  <c r="T1383" i="20"/>
  <c r="U1383" i="20" s="1"/>
  <c r="T1302" i="20"/>
  <c r="U1302" i="20" s="1"/>
  <c r="T1325" i="20"/>
  <c r="U1325" i="20" s="1"/>
  <c r="T1356" i="20"/>
  <c r="U1356" i="20" s="1"/>
  <c r="T1236" i="20"/>
  <c r="U1236" i="20" s="1"/>
  <c r="T1399" i="20"/>
  <c r="U1399" i="20" s="1"/>
  <c r="T1368" i="20"/>
  <c r="U1368" i="20" s="1"/>
  <c r="T1278" i="20"/>
  <c r="U1278" i="20" s="1"/>
  <c r="T1395" i="20"/>
  <c r="U1395" i="20" s="1"/>
  <c r="T1348" i="20"/>
  <c r="U1348" i="20" s="1"/>
  <c r="T1378" i="20"/>
  <c r="U1378" i="20" s="1"/>
  <c r="T1377" i="20"/>
  <c r="U1377" i="20" s="1"/>
  <c r="T1352" i="20"/>
  <c r="U1352" i="20" s="1"/>
  <c r="T1265" i="20"/>
  <c r="U1265" i="20" s="1"/>
  <c r="T1336" i="20"/>
  <c r="U1336" i="20" s="1"/>
  <c r="T1255" i="20"/>
  <c r="U1255" i="20" s="1"/>
  <c r="T1388" i="20"/>
  <c r="U1388" i="20" s="1"/>
  <c r="T1332" i="20"/>
  <c r="U1332" i="20" s="1"/>
  <c r="T1232" i="20"/>
  <c r="U1232" i="20" s="1"/>
  <c r="T1357" i="20"/>
  <c r="U1357" i="20" s="1"/>
  <c r="T1315" i="20"/>
  <c r="U1315" i="20" s="1"/>
  <c r="T1306" i="20"/>
  <c r="U1306" i="20" s="1"/>
  <c r="T1369" i="20"/>
  <c r="U1369" i="20" s="1"/>
  <c r="T1328" i="20"/>
  <c r="U1328" i="20" s="1"/>
  <c r="T1374" i="20"/>
  <c r="U1374" i="20" s="1"/>
  <c r="T1341" i="20"/>
  <c r="U1341" i="20" s="1"/>
  <c r="T1291" i="20"/>
  <c r="U1291" i="20" s="1"/>
  <c r="T1274" i="20"/>
  <c r="U1274" i="20" s="1"/>
  <c r="T1345" i="20"/>
  <c r="U1345" i="20" s="1"/>
  <c r="T1303" i="20"/>
  <c r="U1303" i="20" s="1"/>
  <c r="T1286" i="20"/>
  <c r="U1286" i="20" s="1"/>
  <c r="T1333" i="20"/>
  <c r="U1333" i="20" s="1"/>
  <c r="T1283" i="20"/>
  <c r="U1283" i="20" s="1"/>
  <c r="T1251" i="20"/>
  <c r="U1251" i="20" s="1"/>
  <c r="T1337" i="20"/>
  <c r="U1337" i="20" s="1"/>
  <c r="T1294" i="20"/>
  <c r="U1294" i="20" s="1"/>
  <c r="T1270" i="20"/>
  <c r="U1270" i="20" s="1"/>
  <c r="T1292" i="20"/>
  <c r="U1292" i="20" s="1"/>
  <c r="T1237" i="20"/>
  <c r="U1237" i="20" s="1"/>
  <c r="T1243" i="20"/>
  <c r="U1243" i="20" s="1"/>
  <c r="T1296" i="20"/>
  <c r="U1296" i="20" s="1"/>
  <c r="T1287" i="20"/>
  <c r="U1287" i="20" s="1"/>
  <c r="T1262" i="20"/>
  <c r="U1262" i="20" s="1"/>
  <c r="T1380" i="20"/>
  <c r="U1380" i="20" s="1"/>
  <c r="T1379" i="20"/>
  <c r="U1379" i="20" s="1"/>
  <c r="T1228" i="20"/>
  <c r="U1228" i="20" s="1"/>
  <c r="T1384" i="20"/>
  <c r="U1384" i="20" s="1"/>
  <c r="T1271" i="20"/>
  <c r="U1271" i="20" s="1"/>
  <c r="T1275" i="20"/>
  <c r="U1275" i="20" s="1"/>
  <c r="T1224" i="20"/>
  <c r="U1224" i="20" s="1"/>
  <c r="T1365" i="20"/>
  <c r="U1365" i="20" s="1"/>
  <c r="T1364" i="20"/>
  <c r="U1364" i="20" s="1"/>
  <c r="T1400" i="20"/>
  <c r="U1400" i="20" s="1"/>
  <c r="T1353" i="20"/>
  <c r="U1353" i="20" s="1"/>
  <c r="T1263" i="20"/>
  <c r="U1263" i="20" s="1"/>
  <c r="T1298" i="20"/>
  <c r="U1298" i="20" s="1"/>
  <c r="T1342" i="20"/>
  <c r="U1342" i="20" s="1"/>
  <c r="T1349" i="20"/>
  <c r="U1349" i="20" s="1"/>
  <c r="T1323" i="20"/>
  <c r="U1323" i="20" s="1"/>
  <c r="T1370" i="20"/>
  <c r="U1370" i="20" s="1"/>
  <c r="T1329" i="20"/>
  <c r="U1329" i="20" s="1"/>
  <c r="T1225" i="20"/>
  <c r="U1225" i="20" s="1"/>
  <c r="T1297" i="20"/>
  <c r="U1297" i="20" s="1"/>
  <c r="T1326" i="20"/>
  <c r="U1326" i="20" s="1"/>
  <c r="T1316" i="20"/>
  <c r="U1316" i="20" s="1"/>
  <c r="T1307" i="20"/>
  <c r="U1307" i="20" s="1"/>
  <c r="T1338" i="20"/>
  <c r="U1338" i="20" s="1"/>
  <c r="T1320" i="20"/>
  <c r="U1320" i="20" s="1"/>
  <c r="T1360" i="20"/>
  <c r="U1360" i="20" s="1"/>
  <c r="T1404" i="20"/>
  <c r="U1404" i="20" s="1"/>
  <c r="T1293" i="20"/>
  <c r="U1293" i="20" s="1"/>
  <c r="T1308" i="20"/>
  <c r="U1308" i="20" s="1"/>
  <c r="T1267" i="20"/>
  <c r="U1267" i="20" s="1"/>
  <c r="T1385" i="20"/>
  <c r="U1385" i="20" s="1"/>
  <c r="T1304" i="20"/>
  <c r="U1304" i="20" s="1"/>
  <c r="T1319" i="20"/>
  <c r="U1319" i="20" s="1"/>
  <c r="T1390" i="20"/>
  <c r="U1390" i="20" s="1"/>
  <c r="T1396" i="20"/>
  <c r="U1396" i="20" s="1"/>
  <c r="T1300" i="20"/>
  <c r="U1300" i="20" s="1"/>
  <c r="T1252" i="20"/>
  <c r="U1252" i="20" s="1"/>
  <c r="T1354" i="20"/>
  <c r="U1354" i="20" s="1"/>
  <c r="T1257" i="20"/>
  <c r="U1257" i="20" s="1"/>
  <c r="T1311" i="20"/>
  <c r="U1311" i="20" s="1"/>
  <c r="T1403" i="20"/>
  <c r="U1403" i="20" s="1"/>
  <c r="T1381" i="20"/>
  <c r="U1381" i="20" s="1"/>
  <c r="T1284" i="20"/>
  <c r="U1284" i="20" s="1"/>
  <c r="T1371" i="20"/>
  <c r="U1371" i="20" s="1"/>
  <c r="T1346" i="20"/>
  <c r="U1346" i="20" s="1"/>
  <c r="T1241" i="20"/>
  <c r="U1241" i="20" s="1"/>
  <c r="T1279" i="20"/>
  <c r="U1279" i="20" s="1"/>
  <c r="T1389" i="20"/>
  <c r="U1389" i="20" s="1"/>
  <c r="T1358" i="20"/>
  <c r="U1358" i="20" s="1"/>
  <c r="T1238" i="20"/>
  <c r="U1238" i="20" s="1"/>
  <c r="T1339" i="20"/>
  <c r="U1339" i="20" s="1"/>
  <c r="T1330" i="20"/>
  <c r="U1330" i="20" s="1"/>
  <c r="T1234" i="20"/>
  <c r="U1234" i="20" s="1"/>
  <c r="T1256" i="20"/>
  <c r="U1256" i="20" s="1"/>
  <c r="T1401" i="20"/>
  <c r="U1401" i="20" s="1"/>
  <c r="T1350" i="20"/>
  <c r="U1350" i="20" s="1"/>
  <c r="T1372" i="20"/>
  <c r="U1372" i="20" s="1"/>
  <c r="T1299" i="20"/>
  <c r="U1299" i="20" s="1"/>
  <c r="T1258" i="20"/>
  <c r="U1258" i="20" s="1"/>
  <c r="T1391" i="20"/>
  <c r="U1391" i="20" s="1"/>
  <c r="T1248" i="20"/>
  <c r="U1248" i="20" s="1"/>
  <c r="T1405" i="20"/>
  <c r="U1405" i="20" s="1"/>
  <c r="T1334" i="20"/>
  <c r="U1334" i="20" s="1"/>
  <c r="T1276" i="20"/>
  <c r="U1276" i="20" s="1"/>
  <c r="T1244" i="20"/>
  <c r="U1244" i="20" s="1"/>
  <c r="T1235" i="20"/>
  <c r="U1235" i="20" s="1"/>
  <c r="T1376" i="20"/>
  <c r="U1376" i="20" s="1"/>
  <c r="T1233" i="20"/>
  <c r="U1233" i="20" s="1"/>
  <c r="T1375" i="20"/>
  <c r="U1375" i="20" s="1"/>
  <c r="T1317" i="20"/>
  <c r="U1317" i="20" s="1"/>
  <c r="T1268" i="20"/>
  <c r="U1268" i="20" s="1"/>
  <c r="T1229" i="20"/>
  <c r="U1229" i="20" s="1"/>
  <c r="T1392" i="20"/>
  <c r="U1392" i="20" s="1"/>
  <c r="T1361" i="20"/>
  <c r="U1361" i="20" s="1"/>
  <c r="T1266" i="20"/>
  <c r="U1266" i="20" s="1"/>
  <c r="T1397" i="20"/>
  <c r="U1397" i="20" s="1"/>
  <c r="T1309" i="20"/>
  <c r="U1309" i="20" s="1"/>
  <c r="T1253" i="20"/>
  <c r="U1253" i="20" s="1"/>
  <c r="T1386" i="20"/>
  <c r="U1386" i="20" s="1"/>
  <c r="T1362" i="20"/>
  <c r="U1362" i="20" s="1"/>
  <c r="T1312" i="20"/>
  <c r="U1312" i="20" s="1"/>
  <c r="T1226" i="20"/>
  <c r="U1226" i="20" s="1"/>
  <c r="T1382" i="20"/>
  <c r="U1382" i="20" s="1"/>
  <c r="T1366" i="20"/>
  <c r="U1366" i="20" s="1"/>
  <c r="T1245" i="20"/>
  <c r="U1245" i="20" s="1"/>
  <c r="T1355" i="20"/>
  <c r="U1355" i="20" s="1"/>
  <c r="T1321" i="20"/>
  <c r="U1321" i="20" s="1"/>
  <c r="T1288" i="20"/>
  <c r="U1288" i="20" s="1"/>
  <c r="T1240" i="20"/>
  <c r="U1240" i="20" s="1"/>
  <c r="T1158" i="20"/>
  <c r="U1158" i="20" s="1"/>
  <c r="T1192" i="20"/>
  <c r="U1192" i="20" s="1"/>
  <c r="T1220" i="20"/>
  <c r="U1220" i="20" s="1"/>
  <c r="T1184" i="20"/>
  <c r="U1184" i="20" s="1"/>
  <c r="T1164" i="20"/>
  <c r="U1164" i="20" s="1"/>
  <c r="T1068" i="20"/>
  <c r="U1068" i="20" s="1"/>
  <c r="T1179" i="20"/>
  <c r="U1179" i="20" s="1"/>
  <c r="T1176" i="20"/>
  <c r="U1176" i="20" s="1"/>
  <c r="T1171" i="20"/>
  <c r="U1171" i="20" s="1"/>
  <c r="T1168" i="20"/>
  <c r="U1168" i="20" s="1"/>
  <c r="T1212" i="20"/>
  <c r="U1212" i="20" s="1"/>
  <c r="T1188" i="20"/>
  <c r="U1188" i="20" s="1"/>
  <c r="T1195" i="20"/>
  <c r="U1195" i="20" s="1"/>
  <c r="T1200" i="20"/>
  <c r="U1200" i="20" s="1"/>
  <c r="T1155" i="20"/>
  <c r="U1155" i="20" s="1"/>
  <c r="T1191" i="20"/>
  <c r="U1191" i="20" s="1"/>
  <c r="T1219" i="20"/>
  <c r="U1219" i="20" s="1"/>
  <c r="T1183" i="20"/>
  <c r="U1183" i="20" s="1"/>
  <c r="T1163" i="20"/>
  <c r="U1163" i="20" s="1"/>
  <c r="T1175" i="20"/>
  <c r="U1175" i="20" s="1"/>
  <c r="T1203" i="20"/>
  <c r="U1203" i="20" s="1"/>
  <c r="T1216" i="20"/>
  <c r="U1216" i="20" s="1"/>
  <c r="T1186" i="20"/>
  <c r="U1186" i="20" s="1"/>
  <c r="T1208" i="20"/>
  <c r="U1208" i="20" s="1"/>
  <c r="T925" i="20"/>
  <c r="U925" i="20" s="1"/>
  <c r="T1178" i="20"/>
  <c r="U1178" i="20" s="1"/>
  <c r="T1167" i="20"/>
  <c r="U1167" i="20" s="1"/>
  <c r="T1211" i="20"/>
  <c r="U1211" i="20" s="1"/>
  <c r="T1199" i="20"/>
  <c r="U1199" i="20" s="1"/>
  <c r="T1194" i="20"/>
  <c r="U1194" i="20" s="1"/>
  <c r="T1182" i="20"/>
  <c r="U1182" i="20" s="1"/>
  <c r="T1170" i="20"/>
  <c r="U1170" i="20" s="1"/>
  <c r="T1215" i="20"/>
  <c r="U1215" i="20" s="1"/>
  <c r="T1154" i="20"/>
  <c r="U1154" i="20" s="1"/>
  <c r="T1190" i="20"/>
  <c r="U1190" i="20" s="1"/>
  <c r="T1162" i="20"/>
  <c r="U1162" i="20" s="1"/>
  <c r="T1207" i="20"/>
  <c r="U1207" i="20" s="1"/>
  <c r="T1202" i="20"/>
  <c r="U1202" i="20" s="1"/>
  <c r="T1218" i="20"/>
  <c r="U1218" i="20" s="1"/>
  <c r="T1187" i="20"/>
  <c r="U1187" i="20" s="1"/>
  <c r="T1185" i="20"/>
  <c r="U1185" i="20" s="1"/>
  <c r="T1092" i="20"/>
  <c r="U1092" i="20" s="1"/>
  <c r="T1180" i="20"/>
  <c r="U1180" i="20" s="1"/>
  <c r="T1204" i="20"/>
  <c r="U1204" i="20" s="1"/>
  <c r="T1160" i="20"/>
  <c r="U1160" i="20" s="1"/>
  <c r="T1174" i="20"/>
  <c r="U1174" i="20" s="1"/>
  <c r="T1173" i="20"/>
  <c r="U1173" i="20" s="1"/>
  <c r="T1152" i="20"/>
  <c r="U1152" i="20" s="1"/>
  <c r="T1210" i="20"/>
  <c r="U1210" i="20" s="1"/>
  <c r="T1181" i="20"/>
  <c r="U1181" i="20" s="1"/>
  <c r="T1217" i="20"/>
  <c r="U1217" i="20" s="1"/>
  <c r="T1193" i="20"/>
  <c r="U1193" i="20" s="1"/>
  <c r="T1214" i="20"/>
  <c r="U1214" i="20" s="1"/>
  <c r="T1198" i="20"/>
  <c r="U1198" i="20" s="1"/>
  <c r="T1177" i="20"/>
  <c r="U1177" i="20" s="1"/>
  <c r="T1206" i="20"/>
  <c r="U1206" i="20" s="1"/>
  <c r="T1221" i="20"/>
  <c r="U1221" i="20" s="1"/>
  <c r="T1189" i="20"/>
  <c r="U1189" i="20" s="1"/>
  <c r="T1205" i="20"/>
  <c r="U1205" i="20" s="1"/>
  <c r="T1169" i="20"/>
  <c r="U1169" i="20" s="1"/>
  <c r="T1197" i="20"/>
  <c r="U1197" i="20" s="1"/>
  <c r="T1172" i="20"/>
  <c r="U1172" i="20" s="1"/>
  <c r="T1161" i="20"/>
  <c r="U1161" i="20" s="1"/>
  <c r="T1165" i="20"/>
  <c r="U1165" i="20" s="1"/>
  <c r="T1213" i="20"/>
  <c r="U1213" i="20" s="1"/>
  <c r="T1153" i="20"/>
  <c r="U1153" i="20" s="1"/>
  <c r="T1157" i="20"/>
  <c r="U1157" i="20" s="1"/>
  <c r="T1196" i="20"/>
  <c r="U1196" i="20" s="1"/>
  <c r="T1201" i="20"/>
  <c r="U1201" i="20" s="1"/>
  <c r="T1159" i="20"/>
  <c r="U1159" i="20" s="1"/>
  <c r="T1156" i="20"/>
  <c r="U1156" i="20" s="1"/>
  <c r="T1209" i="20"/>
  <c r="U1209" i="20" s="1"/>
  <c r="T1166" i="20"/>
  <c r="U1166" i="20" s="1"/>
  <c r="T972" i="20"/>
  <c r="U972" i="20" s="1"/>
  <c r="T1014" i="20"/>
  <c r="U1014" i="20" s="1"/>
  <c r="T1095" i="20"/>
  <c r="U1095" i="20" s="1"/>
  <c r="T936" i="20"/>
  <c r="U936" i="20" s="1"/>
  <c r="T1117" i="20"/>
  <c r="U1117" i="20" s="1"/>
  <c r="T1109" i="20"/>
  <c r="U1109" i="20" s="1"/>
  <c r="T1099" i="20"/>
  <c r="U1099" i="20" s="1"/>
  <c r="T1106" i="20"/>
  <c r="U1106" i="20" s="1"/>
  <c r="T963" i="20"/>
  <c r="U963" i="20" s="1"/>
  <c r="T979" i="20"/>
  <c r="U979" i="20" s="1"/>
  <c r="T1080" i="20"/>
  <c r="U1080" i="20" s="1"/>
  <c r="T919" i="20"/>
  <c r="U919" i="20" s="1"/>
  <c r="T1085" i="20"/>
  <c r="U1085" i="20" s="1"/>
  <c r="T1052" i="20"/>
  <c r="U1052" i="20" s="1"/>
  <c r="T1034" i="20"/>
  <c r="U1034" i="20" s="1"/>
  <c r="T1089" i="20"/>
  <c r="U1089" i="20" s="1"/>
  <c r="T997" i="20"/>
  <c r="U997" i="20" s="1"/>
  <c r="T989" i="20"/>
  <c r="U989" i="20" s="1"/>
  <c r="T1072" i="20"/>
  <c r="U1072" i="20" s="1"/>
  <c r="T922" i="20"/>
  <c r="U922" i="20" s="1"/>
  <c r="T1063" i="20"/>
  <c r="U1063" i="20" s="1"/>
  <c r="T1062" i="20"/>
  <c r="U1062" i="20" s="1"/>
  <c r="T1026" i="20"/>
  <c r="U1026" i="20" s="1"/>
  <c r="T1050" i="20"/>
  <c r="U1050" i="20" s="1"/>
  <c r="T970" i="20"/>
  <c r="U970" i="20" s="1"/>
  <c r="T980" i="20"/>
  <c r="U980" i="20" s="1"/>
  <c r="T962" i="20"/>
  <c r="U962" i="20" s="1"/>
  <c r="T1079" i="20"/>
  <c r="U1079" i="20" s="1"/>
  <c r="T1028" i="20"/>
  <c r="U1028" i="20" s="1"/>
  <c r="T965" i="20"/>
  <c r="U965" i="20" s="1"/>
  <c r="T1032" i="20"/>
  <c r="U1032" i="20" s="1"/>
  <c r="T978" i="20"/>
  <c r="U978" i="20" s="1"/>
  <c r="T971" i="20"/>
  <c r="U971" i="20" s="1"/>
  <c r="T929" i="20"/>
  <c r="U929" i="20" s="1"/>
  <c r="T1013" i="20"/>
  <c r="U1013" i="20" s="1"/>
  <c r="T1071" i="20"/>
  <c r="U1071" i="20" s="1"/>
  <c r="T1029" i="20"/>
  <c r="U1029" i="20" s="1"/>
  <c r="T967" i="20"/>
  <c r="U967" i="20" s="1"/>
  <c r="T941" i="20"/>
  <c r="U941" i="20" s="1"/>
  <c r="T1033" i="20"/>
  <c r="U1033" i="20" s="1"/>
  <c r="T1024" i="20"/>
  <c r="U1024" i="20" s="1"/>
  <c r="T961" i="20"/>
  <c r="U961" i="20" s="1"/>
  <c r="T988" i="20"/>
  <c r="U988" i="20" s="1"/>
  <c r="T1055" i="20"/>
  <c r="U1055" i="20" s="1"/>
  <c r="T959" i="20"/>
  <c r="U959" i="20" s="1"/>
  <c r="T1107" i="20"/>
  <c r="U1107" i="20" s="1"/>
  <c r="T1025" i="20"/>
  <c r="U1025" i="20" s="1"/>
  <c r="T996" i="20"/>
  <c r="U996" i="20" s="1"/>
  <c r="T1051" i="20"/>
  <c r="U1051" i="20" s="1"/>
  <c r="T1143" i="20"/>
  <c r="U1143" i="20" s="1"/>
  <c r="T1047" i="20"/>
  <c r="U1047" i="20" s="1"/>
  <c r="T917" i="20"/>
  <c r="U917" i="20" s="1"/>
  <c r="T1147" i="20"/>
  <c r="U1147" i="20" s="1"/>
  <c r="T1091" i="20"/>
  <c r="U1091" i="20" s="1"/>
  <c r="T964" i="20"/>
  <c r="U964" i="20" s="1"/>
  <c r="T1006" i="20"/>
  <c r="U1006" i="20" s="1"/>
  <c r="T987" i="20"/>
  <c r="U987" i="20" s="1"/>
  <c r="T1102" i="20"/>
  <c r="U1102" i="20" s="1"/>
  <c r="T1135" i="20"/>
  <c r="U1135" i="20" s="1"/>
  <c r="T1012" i="20"/>
  <c r="U1012" i="20" s="1"/>
  <c r="T935" i="20"/>
  <c r="U935" i="20" s="1"/>
  <c r="T1124" i="20"/>
  <c r="U1124" i="20" s="1"/>
  <c r="T1139" i="20"/>
  <c r="U1139" i="20" s="1"/>
  <c r="T1076" i="20"/>
  <c r="U1076" i="20" s="1"/>
  <c r="T940" i="20"/>
  <c r="U940" i="20" s="1"/>
  <c r="T1007" i="20"/>
  <c r="U1007" i="20" s="1"/>
  <c r="T923" i="20"/>
  <c r="U923" i="20" s="1"/>
  <c r="T995" i="20"/>
  <c r="U995" i="20" s="1"/>
  <c r="T1146" i="20"/>
  <c r="U1146" i="20" s="1"/>
  <c r="T1119" i="20"/>
  <c r="U1119" i="20" s="1"/>
  <c r="T1149" i="20"/>
  <c r="U1149" i="20" s="1"/>
  <c r="T918" i="20"/>
  <c r="U918" i="20" s="1"/>
  <c r="T1123" i="20"/>
  <c r="U1123" i="20" s="1"/>
  <c r="T1060" i="20"/>
  <c r="U1060" i="20" s="1"/>
  <c r="T955" i="20"/>
  <c r="U955" i="20" s="1"/>
  <c r="T986" i="20"/>
  <c r="U986" i="20" s="1"/>
  <c r="T1127" i="20"/>
  <c r="U1127" i="20" s="1"/>
  <c r="T1131" i="20"/>
  <c r="U1131" i="20" s="1"/>
  <c r="T977" i="20"/>
  <c r="U977" i="20" s="1"/>
  <c r="T1144" i="20"/>
  <c r="U1144" i="20" s="1"/>
  <c r="T1088" i="20"/>
  <c r="U1088" i="20" s="1"/>
  <c r="T1118" i="20"/>
  <c r="U1118" i="20" s="1"/>
  <c r="T1110" i="20"/>
  <c r="U1110" i="20" s="1"/>
  <c r="T1115" i="20"/>
  <c r="U1115" i="20" s="1"/>
  <c r="T957" i="20"/>
  <c r="U957" i="20" s="1"/>
  <c r="T938" i="20"/>
  <c r="U938" i="20" s="1"/>
  <c r="T960" i="20"/>
  <c r="U960" i="20" s="1"/>
  <c r="T1142" i="20"/>
  <c r="U1142" i="20" s="1"/>
  <c r="T1040" i="20"/>
  <c r="U1040" i="20" s="1"/>
  <c r="T1094" i="20"/>
  <c r="U1094" i="20" s="1"/>
  <c r="T951" i="20"/>
  <c r="U951" i="20" s="1"/>
  <c r="T1150" i="20"/>
  <c r="U1150" i="20" s="1"/>
  <c r="T949" i="20"/>
  <c r="U949" i="20" s="1"/>
  <c r="T1148" i="20"/>
  <c r="U1148" i="20" s="1"/>
  <c r="T1004" i="20"/>
  <c r="U1004" i="20" s="1"/>
  <c r="T968" i="20"/>
  <c r="U968" i="20" s="1"/>
  <c r="T1140" i="20"/>
  <c r="U1140" i="20" s="1"/>
  <c r="T1023" i="20"/>
  <c r="U1023" i="20" s="1"/>
  <c r="T1087" i="20"/>
  <c r="U1087" i="20" s="1"/>
  <c r="T1086" i="20"/>
  <c r="U1086" i="20" s="1"/>
  <c r="T1070" i="20"/>
  <c r="U1070" i="20" s="1"/>
  <c r="T934" i="20"/>
  <c r="U934" i="20" s="1"/>
  <c r="T1084" i="20"/>
  <c r="U1084" i="20" s="1"/>
  <c r="T1122" i="20"/>
  <c r="U1122" i="20" s="1"/>
  <c r="T1059" i="20"/>
  <c r="U1059" i="20" s="1"/>
  <c r="T939" i="20"/>
  <c r="U939" i="20" s="1"/>
  <c r="T994" i="20"/>
  <c r="U994" i="20" s="1"/>
  <c r="T1136" i="20"/>
  <c r="U1136" i="20" s="1"/>
  <c r="T946" i="20"/>
  <c r="U946" i="20" s="1"/>
  <c r="T1046" i="20"/>
  <c r="U1046" i="20" s="1"/>
  <c r="T1100" i="20"/>
  <c r="U1100" i="20" s="1"/>
  <c r="T958" i="20"/>
  <c r="U958" i="20" s="1"/>
  <c r="T1114" i="20"/>
  <c r="U1114" i="20" s="1"/>
  <c r="T1145" i="20"/>
  <c r="U1145" i="20" s="1"/>
  <c r="T985" i="20"/>
  <c r="U985" i="20" s="1"/>
  <c r="T1132" i="20"/>
  <c r="U1132" i="20" s="1"/>
  <c r="T1011" i="20"/>
  <c r="U1011" i="20" s="1"/>
  <c r="T1053" i="20"/>
  <c r="U1053" i="20" s="1"/>
  <c r="T950" i="20"/>
  <c r="U950" i="20" s="1"/>
  <c r="T1137" i="20"/>
  <c r="U1137" i="20" s="1"/>
  <c r="T976" i="20"/>
  <c r="U976" i="20" s="1"/>
  <c r="T1128" i="20"/>
  <c r="U1128" i="20" s="1"/>
  <c r="T1056" i="20"/>
  <c r="U1056" i="20" s="1"/>
  <c r="T1039" i="20"/>
  <c r="U1039" i="20" s="1"/>
  <c r="T1038" i="20"/>
  <c r="U1038" i="20" s="1"/>
  <c r="T952" i="20"/>
  <c r="U952" i="20" s="1"/>
  <c r="T1045" i="20"/>
  <c r="U1045" i="20" s="1"/>
  <c r="T933" i="20"/>
  <c r="U933" i="20" s="1"/>
  <c r="T1043" i="20"/>
  <c r="U1043" i="20" s="1"/>
  <c r="T1129" i="20"/>
  <c r="U1129" i="20" s="1"/>
  <c r="R119" i="20"/>
  <c r="R128" i="20"/>
  <c r="T984" i="20"/>
  <c r="U984" i="20" s="1"/>
  <c r="T1108" i="20"/>
  <c r="U1108" i="20" s="1"/>
  <c r="T1048" i="20"/>
  <c r="U1048" i="20" s="1"/>
  <c r="T1022" i="20"/>
  <c r="U1022" i="20" s="1"/>
  <c r="T1021" i="20"/>
  <c r="U1021" i="20" s="1"/>
  <c r="T1101" i="20"/>
  <c r="U1101" i="20" s="1"/>
  <c r="T1036" i="20"/>
  <c r="U1036" i="20" s="1"/>
  <c r="T1017" i="20"/>
  <c r="U1017" i="20" s="1"/>
  <c r="T1090" i="20"/>
  <c r="U1090" i="20" s="1"/>
  <c r="T993" i="20"/>
  <c r="U993" i="20" s="1"/>
  <c r="T1138" i="20"/>
  <c r="U1138" i="20" s="1"/>
  <c r="T1093" i="20"/>
  <c r="U1093" i="20" s="1"/>
  <c r="T1019" i="20"/>
  <c r="U1019" i="20" s="1"/>
  <c r="T1008" i="20"/>
  <c r="U1008" i="20" s="1"/>
  <c r="T1075" i="20"/>
  <c r="U1075" i="20" s="1"/>
  <c r="T975" i="20"/>
  <c r="U975" i="20" s="1"/>
  <c r="T1134" i="20"/>
  <c r="U1134" i="20" s="1"/>
  <c r="T1031" i="20"/>
  <c r="U1031" i="20" s="1"/>
  <c r="T945" i="20"/>
  <c r="U945" i="20" s="1"/>
  <c r="T944" i="20"/>
  <c r="U944" i="20" s="1"/>
  <c r="T1054" i="20"/>
  <c r="U1054" i="20" s="1"/>
  <c r="T1010" i="20"/>
  <c r="U1010" i="20" s="1"/>
  <c r="T1000" i="20"/>
  <c r="U1000" i="20" s="1"/>
  <c r="T1067" i="20"/>
  <c r="U1067" i="20" s="1"/>
  <c r="T966" i="20"/>
  <c r="U966" i="20" s="1"/>
  <c r="T1130" i="20"/>
  <c r="U1130" i="20" s="1"/>
  <c r="T927" i="20"/>
  <c r="U927" i="20" s="1"/>
  <c r="T1037" i="20"/>
  <c r="U1037" i="20" s="1"/>
  <c r="T1002" i="20"/>
  <c r="U1002" i="20" s="1"/>
  <c r="T1044" i="20"/>
  <c r="U1044" i="20" s="1"/>
  <c r="T1112" i="20"/>
  <c r="U1112" i="20" s="1"/>
  <c r="T1035" i="20"/>
  <c r="U1035" i="20" s="1"/>
  <c r="T932" i="20"/>
  <c r="U932" i="20" s="1"/>
  <c r="T1042" i="20"/>
  <c r="U1042" i="20" s="1"/>
  <c r="T1105" i="20"/>
  <c r="U1105" i="20" s="1"/>
  <c r="T1081" i="20"/>
  <c r="U1081" i="20" s="1"/>
  <c r="R103" i="20"/>
  <c r="T983" i="20"/>
  <c r="U983" i="20" s="1"/>
  <c r="T1151" i="20"/>
  <c r="U1151" i="20" s="1"/>
  <c r="T1003" i="20"/>
  <c r="U1003" i="20" s="1"/>
  <c r="T1077" i="20"/>
  <c r="U1077" i="20" s="1"/>
  <c r="T1018" i="20"/>
  <c r="U1018" i="20" s="1"/>
  <c r="T1016" i="20"/>
  <c r="U1016" i="20" s="1"/>
  <c r="T1074" i="20"/>
  <c r="U1074" i="20" s="1"/>
  <c r="T1057" i="20"/>
  <c r="U1057" i="20" s="1"/>
  <c r="T1020" i="20"/>
  <c r="U1020" i="20" s="1"/>
  <c r="T974" i="20"/>
  <c r="U974" i="20" s="1"/>
  <c r="T1104" i="20"/>
  <c r="U1104" i="20" s="1"/>
  <c r="T954" i="20"/>
  <c r="U954" i="20" s="1"/>
  <c r="T1030" i="20"/>
  <c r="U1030" i="20" s="1"/>
  <c r="T1061" i="20"/>
  <c r="U1061" i="20" s="1"/>
  <c r="T1009" i="20"/>
  <c r="U1009" i="20" s="1"/>
  <c r="T999" i="20"/>
  <c r="U999" i="20" s="1"/>
  <c r="T1066" i="20"/>
  <c r="U1066" i="20" s="1"/>
  <c r="T1049" i="20"/>
  <c r="U1049" i="20" s="1"/>
  <c r="T991" i="20"/>
  <c r="U991" i="20" s="1"/>
  <c r="T1096" i="20"/>
  <c r="U1096" i="20" s="1"/>
  <c r="T937" i="20"/>
  <c r="U937" i="20" s="1"/>
  <c r="T943" i="20"/>
  <c r="U943" i="20" s="1"/>
  <c r="T1001" i="20"/>
  <c r="U1001" i="20" s="1"/>
  <c r="T931" i="20"/>
  <c r="U931" i="20" s="1"/>
  <c r="T1015" i="20"/>
  <c r="U1015" i="20" s="1"/>
  <c r="T921" i="20"/>
  <c r="U921" i="20" s="1"/>
  <c r="T1005" i="20"/>
  <c r="U1005" i="20" s="1"/>
  <c r="T982" i="20"/>
  <c r="U982" i="20" s="1"/>
  <c r="T1073" i="20"/>
  <c r="U1073" i="20" s="1"/>
  <c r="T920" i="20"/>
  <c r="U920" i="20" s="1"/>
  <c r="T926" i="20"/>
  <c r="U926" i="20" s="1"/>
  <c r="T1121" i="20"/>
  <c r="U1121" i="20" s="1"/>
  <c r="T998" i="20"/>
  <c r="U998" i="20" s="1"/>
  <c r="T1064" i="20"/>
  <c r="U1064" i="20" s="1"/>
  <c r="T1078" i="20"/>
  <c r="U1078" i="20" s="1"/>
  <c r="T1069" i="20"/>
  <c r="U1069" i="20" s="1"/>
  <c r="T942" i="20"/>
  <c r="U942" i="20" s="1"/>
  <c r="T1083" i="20"/>
  <c r="U1083" i="20" s="1"/>
  <c r="T948" i="20"/>
  <c r="U948" i="20" s="1"/>
  <c r="T956" i="20"/>
  <c r="U956" i="20" s="1"/>
  <c r="T1041" i="20"/>
  <c r="U1041" i="20" s="1"/>
  <c r="T973" i="20"/>
  <c r="U973" i="20" s="1"/>
  <c r="T1065" i="20"/>
  <c r="U1065" i="20" s="1"/>
  <c r="T1141" i="20"/>
  <c r="U1141" i="20" s="1"/>
  <c r="T1113" i="20"/>
  <c r="U1113" i="20" s="1"/>
  <c r="T947" i="20"/>
  <c r="U947" i="20" s="1"/>
  <c r="T928" i="20"/>
  <c r="U928" i="20" s="1"/>
  <c r="T992" i="20"/>
  <c r="U992" i="20" s="1"/>
  <c r="T981" i="20"/>
  <c r="U981" i="20" s="1"/>
  <c r="T1111" i="20"/>
  <c r="U1111" i="20" s="1"/>
  <c r="T969" i="20"/>
  <c r="U969" i="20" s="1"/>
  <c r="T1133" i="20"/>
  <c r="U1133" i="20" s="1"/>
  <c r="T924" i="20"/>
  <c r="U924" i="20" s="1"/>
  <c r="T1058" i="20"/>
  <c r="U1058" i="20" s="1"/>
  <c r="T930" i="20"/>
  <c r="U930" i="20" s="1"/>
  <c r="T1097" i="20"/>
  <c r="U1097" i="20" s="1"/>
  <c r="T1126" i="20"/>
  <c r="U1126" i="20" s="1"/>
  <c r="T990" i="20"/>
  <c r="U990" i="20" s="1"/>
  <c r="T1103" i="20"/>
  <c r="U1103" i="20" s="1"/>
  <c r="T953" i="20"/>
  <c r="U953" i="20" s="1"/>
  <c r="T1125" i="20"/>
  <c r="U1125" i="20" s="1"/>
  <c r="T1116" i="20"/>
  <c r="U1116" i="20" s="1"/>
  <c r="T1098" i="20"/>
  <c r="U1098" i="20" s="1"/>
  <c r="T1082" i="20"/>
  <c r="U1082" i="20" s="1"/>
  <c r="T1120" i="20"/>
  <c r="U1120" i="20" s="1"/>
  <c r="T1027" i="20"/>
  <c r="U1027" i="20" s="1"/>
  <c r="R19" i="20"/>
  <c r="R45" i="20"/>
  <c r="R54" i="20"/>
  <c r="R115" i="20"/>
  <c r="R124" i="20"/>
  <c r="T715" i="20"/>
  <c r="U715" i="20" s="1"/>
  <c r="T622" i="20"/>
  <c r="U622" i="20" s="1"/>
  <c r="T787" i="20"/>
  <c r="U787" i="20" s="1"/>
  <c r="T845" i="20"/>
  <c r="U845" i="20" s="1"/>
  <c r="T911" i="20"/>
  <c r="U911" i="20" s="1"/>
  <c r="T891" i="20"/>
  <c r="U891" i="20" s="1"/>
  <c r="T887" i="20"/>
  <c r="U887" i="20" s="1"/>
  <c r="T876" i="20"/>
  <c r="U876" i="20" s="1"/>
  <c r="T854" i="20"/>
  <c r="U854" i="20" s="1"/>
  <c r="T839" i="20"/>
  <c r="U839" i="20" s="1"/>
  <c r="T823" i="20"/>
  <c r="U823" i="20" s="1"/>
  <c r="T809" i="20"/>
  <c r="U809" i="20" s="1"/>
  <c r="T788" i="20"/>
  <c r="U788" i="20" s="1"/>
  <c r="T774" i="20"/>
  <c r="U774" i="20" s="1"/>
  <c r="T762" i="20"/>
  <c r="U762" i="20" s="1"/>
  <c r="T754" i="20"/>
  <c r="U754" i="20" s="1"/>
  <c r="T773" i="20"/>
  <c r="U773" i="20" s="1"/>
  <c r="T720" i="20"/>
  <c r="U720" i="20" s="1"/>
  <c r="T707" i="20"/>
  <c r="U707" i="20" s="1"/>
  <c r="T906" i="20"/>
  <c r="U906" i="20" s="1"/>
  <c r="T880" i="20"/>
  <c r="U880" i="20" s="1"/>
  <c r="T864" i="20"/>
  <c r="U864" i="20" s="1"/>
  <c r="T850" i="20"/>
  <c r="U850" i="20" s="1"/>
  <c r="T836" i="20"/>
  <c r="U836" i="20" s="1"/>
  <c r="T824" i="20"/>
  <c r="U824" i="20" s="1"/>
  <c r="T810" i="20"/>
  <c r="U810" i="20" s="1"/>
  <c r="T801" i="20"/>
  <c r="U801" i="20" s="1"/>
  <c r="T785" i="20"/>
  <c r="U785" i="20" s="1"/>
  <c r="T767" i="20"/>
  <c r="U767" i="20" s="1"/>
  <c r="T743" i="20"/>
  <c r="U743" i="20" s="1"/>
  <c r="T733" i="20"/>
  <c r="U733" i="20" s="1"/>
  <c r="T717" i="20"/>
  <c r="U717" i="20" s="1"/>
  <c r="T710" i="20"/>
  <c r="U710" i="20" s="1"/>
  <c r="T899" i="20"/>
  <c r="U899" i="20" s="1"/>
  <c r="T882" i="20"/>
  <c r="U882" i="20" s="1"/>
  <c r="T867" i="20"/>
  <c r="U867" i="20" s="1"/>
  <c r="T856" i="20"/>
  <c r="U856" i="20" s="1"/>
  <c r="T837" i="20"/>
  <c r="U837" i="20" s="1"/>
  <c r="T821" i="20"/>
  <c r="U821" i="20" s="1"/>
  <c r="T805" i="20"/>
  <c r="U805" i="20" s="1"/>
  <c r="T790" i="20"/>
  <c r="U790" i="20" s="1"/>
  <c r="T760" i="20"/>
  <c r="U760" i="20" s="1"/>
  <c r="T740" i="20"/>
  <c r="U740" i="20" s="1"/>
  <c r="T718" i="20"/>
  <c r="U718" i="20" s="1"/>
  <c r="T902" i="20"/>
  <c r="U902" i="20" s="1"/>
  <c r="T895" i="20"/>
  <c r="U895" i="20" s="1"/>
  <c r="T869" i="20"/>
  <c r="U869" i="20" s="1"/>
  <c r="T852" i="20"/>
  <c r="U852" i="20" s="1"/>
  <c r="T822" i="20"/>
  <c r="U822" i="20" s="1"/>
  <c r="T798" i="20"/>
  <c r="U798" i="20" s="1"/>
  <c r="T771" i="20"/>
  <c r="U771" i="20" s="1"/>
  <c r="T753" i="20"/>
  <c r="U753" i="20" s="1"/>
  <c r="T736" i="20"/>
  <c r="U736" i="20" s="1"/>
  <c r="T719" i="20"/>
  <c r="U719" i="20" s="1"/>
  <c r="T737" i="20"/>
  <c r="U737" i="20" s="1"/>
  <c r="T793" i="20"/>
  <c r="U793" i="20" s="1"/>
  <c r="T904" i="20"/>
  <c r="U904" i="20" s="1"/>
  <c r="T890" i="20"/>
  <c r="U890" i="20" s="1"/>
  <c r="T886" i="20"/>
  <c r="U886" i="20" s="1"/>
  <c r="T870" i="20"/>
  <c r="U870" i="20" s="1"/>
  <c r="T853" i="20"/>
  <c r="U853" i="20" s="1"/>
  <c r="T833" i="20"/>
  <c r="U833" i="20" s="1"/>
  <c r="T818" i="20"/>
  <c r="U818" i="20" s="1"/>
  <c r="T808" i="20"/>
  <c r="U808" i="20" s="1"/>
  <c r="T784" i="20"/>
  <c r="U784" i="20" s="1"/>
  <c r="T766" i="20"/>
  <c r="U766" i="20" s="1"/>
  <c r="T757" i="20"/>
  <c r="U757" i="20" s="1"/>
  <c r="T750" i="20"/>
  <c r="U750" i="20" s="1"/>
  <c r="T731" i="20"/>
  <c r="U731" i="20" s="1"/>
  <c r="T716" i="20"/>
  <c r="U716" i="20" s="1"/>
  <c r="T912" i="20"/>
  <c r="U912" i="20" s="1"/>
  <c r="T905" i="20"/>
  <c r="U905" i="20" s="1"/>
  <c r="T879" i="20"/>
  <c r="U879" i="20" s="1"/>
  <c r="T863" i="20"/>
  <c r="U863" i="20" s="1"/>
  <c r="T844" i="20"/>
  <c r="U844" i="20" s="1"/>
  <c r="T835" i="20"/>
  <c r="U835" i="20" s="1"/>
  <c r="T820" i="20"/>
  <c r="U820" i="20" s="1"/>
  <c r="T804" i="20"/>
  <c r="U804" i="20" s="1"/>
  <c r="T800" i="20"/>
  <c r="U800" i="20" s="1"/>
  <c r="T778" i="20"/>
  <c r="U778" i="20" s="1"/>
  <c r="T759" i="20"/>
  <c r="U759" i="20" s="1"/>
  <c r="T739" i="20"/>
  <c r="U739" i="20" s="1"/>
  <c r="T732" i="20"/>
  <c r="U732" i="20" s="1"/>
  <c r="T713" i="20"/>
  <c r="U713" i="20" s="1"/>
  <c r="T914" i="20"/>
  <c r="U914" i="20" s="1"/>
  <c r="T894" i="20"/>
  <c r="U894" i="20" s="1"/>
  <c r="T881" i="20"/>
  <c r="U881" i="20" s="1"/>
  <c r="T866" i="20"/>
  <c r="U866" i="20" s="1"/>
  <c r="T851" i="20"/>
  <c r="U851" i="20" s="1"/>
  <c r="T830" i="20"/>
  <c r="U830" i="20" s="1"/>
  <c r="T816" i="20"/>
  <c r="U816" i="20" s="1"/>
  <c r="T796" i="20"/>
  <c r="U796" i="20" s="1"/>
  <c r="T781" i="20"/>
  <c r="U781" i="20" s="1"/>
  <c r="T752" i="20"/>
  <c r="U752" i="20" s="1"/>
  <c r="T735" i="20"/>
  <c r="U735" i="20" s="1"/>
  <c r="T714" i="20"/>
  <c r="U714" i="20" s="1"/>
  <c r="T901" i="20"/>
  <c r="U901" i="20" s="1"/>
  <c r="T885" i="20"/>
  <c r="U885" i="20" s="1"/>
  <c r="T868" i="20"/>
  <c r="U868" i="20" s="1"/>
  <c r="T848" i="20"/>
  <c r="U848" i="20" s="1"/>
  <c r="T817" i="20"/>
  <c r="U817" i="20" s="1"/>
  <c r="T797" i="20"/>
  <c r="U797" i="20" s="1"/>
  <c r="T770" i="20"/>
  <c r="U770" i="20" s="1"/>
  <c r="T749" i="20"/>
  <c r="U749" i="20" s="1"/>
  <c r="T729" i="20"/>
  <c r="U729" i="20" s="1"/>
  <c r="T665" i="20"/>
  <c r="U665" i="20" s="1"/>
  <c r="T765" i="20"/>
  <c r="U765" i="20" s="1"/>
  <c r="T758" i="20"/>
  <c r="U758" i="20" s="1"/>
  <c r="T726" i="20"/>
  <c r="U726" i="20" s="1"/>
  <c r="T786" i="20"/>
  <c r="U786" i="20" s="1"/>
  <c r="T842" i="20"/>
  <c r="U842" i="20" s="1"/>
  <c r="T903" i="20"/>
  <c r="U903" i="20" s="1"/>
  <c r="T889" i="20"/>
  <c r="U889" i="20" s="1"/>
  <c r="T878" i="20"/>
  <c r="U878" i="20" s="1"/>
  <c r="T862" i="20"/>
  <c r="U862" i="20" s="1"/>
  <c r="T849" i="20"/>
  <c r="U849" i="20" s="1"/>
  <c r="T832" i="20"/>
  <c r="U832" i="20" s="1"/>
  <c r="T814" i="20"/>
  <c r="U814" i="20" s="1"/>
  <c r="T799" i="20"/>
  <c r="U799" i="20" s="1"/>
  <c r="T783" i="20"/>
  <c r="U783" i="20" s="1"/>
  <c r="T764" i="20"/>
  <c r="U764" i="20" s="1"/>
  <c r="T756" i="20"/>
  <c r="U756" i="20" s="1"/>
  <c r="T746" i="20"/>
  <c r="U746" i="20" s="1"/>
  <c r="T730" i="20"/>
  <c r="U730" i="20" s="1"/>
  <c r="T709" i="20"/>
  <c r="U709" i="20" s="1"/>
  <c r="T908" i="20"/>
  <c r="U908" i="20" s="1"/>
  <c r="T898" i="20"/>
  <c r="U898" i="20" s="1"/>
  <c r="T872" i="20"/>
  <c r="U872" i="20" s="1"/>
  <c r="T859" i="20"/>
  <c r="U859" i="20" s="1"/>
  <c r="T843" i="20"/>
  <c r="U843" i="20" s="1"/>
  <c r="T834" i="20"/>
  <c r="U834" i="20" s="1"/>
  <c r="T819" i="20"/>
  <c r="U819" i="20" s="1"/>
  <c r="T803" i="20"/>
  <c r="U803" i="20" s="1"/>
  <c r="T795" i="20"/>
  <c r="U795" i="20" s="1"/>
  <c r="T777" i="20"/>
  <c r="U777" i="20" s="1"/>
  <c r="T751" i="20"/>
  <c r="U751" i="20" s="1"/>
  <c r="T738" i="20"/>
  <c r="U738" i="20" s="1"/>
  <c r="T727" i="20"/>
  <c r="U727" i="20" s="1"/>
  <c r="T712" i="20"/>
  <c r="U712" i="20" s="1"/>
  <c r="T913" i="20"/>
  <c r="U913" i="20" s="1"/>
  <c r="T893" i="20"/>
  <c r="U893" i="20" s="1"/>
  <c r="T874" i="20"/>
  <c r="U874" i="20" s="1"/>
  <c r="T865" i="20"/>
  <c r="U865" i="20" s="1"/>
  <c r="T847" i="20"/>
  <c r="U847" i="20" s="1"/>
  <c r="T826" i="20"/>
  <c r="U826" i="20" s="1"/>
  <c r="T811" i="20"/>
  <c r="U811" i="20" s="1"/>
  <c r="T792" i="20"/>
  <c r="U792" i="20" s="1"/>
  <c r="T780" i="20"/>
  <c r="U780" i="20" s="1"/>
  <c r="T748" i="20"/>
  <c r="U748" i="20" s="1"/>
  <c r="T728" i="20"/>
  <c r="U728" i="20" s="1"/>
  <c r="T915" i="20"/>
  <c r="U915" i="20" s="1"/>
  <c r="T900" i="20"/>
  <c r="U900" i="20" s="1"/>
  <c r="T884" i="20"/>
  <c r="U884" i="20" s="1"/>
  <c r="T861" i="20"/>
  <c r="U861" i="20" s="1"/>
  <c r="T838" i="20"/>
  <c r="U838" i="20" s="1"/>
  <c r="T812" i="20"/>
  <c r="U812" i="20" s="1"/>
  <c r="T831" i="20"/>
  <c r="U831" i="20" s="1"/>
  <c r="T769" i="20"/>
  <c r="U769" i="20" s="1"/>
  <c r="T745" i="20"/>
  <c r="U745" i="20" s="1"/>
  <c r="T724" i="20"/>
  <c r="U724" i="20" s="1"/>
  <c r="T706" i="20"/>
  <c r="U706" i="20" s="1"/>
  <c r="T772" i="20"/>
  <c r="U772" i="20" s="1"/>
  <c r="T916" i="20"/>
  <c r="U916" i="20" s="1"/>
  <c r="T897" i="20"/>
  <c r="U897" i="20" s="1"/>
  <c r="T888" i="20"/>
  <c r="U888" i="20" s="1"/>
  <c r="T877" i="20"/>
  <c r="U877" i="20" s="1"/>
  <c r="T858" i="20"/>
  <c r="U858" i="20" s="1"/>
  <c r="T840" i="20"/>
  <c r="U840" i="20" s="1"/>
  <c r="T828" i="20"/>
  <c r="U828" i="20" s="1"/>
  <c r="T813" i="20"/>
  <c r="U813" i="20" s="1"/>
  <c r="T794" i="20"/>
  <c r="U794" i="20" s="1"/>
  <c r="T775" i="20"/>
  <c r="U775" i="20" s="1"/>
  <c r="T763" i="20"/>
  <c r="U763" i="20" s="1"/>
  <c r="T755" i="20"/>
  <c r="U755" i="20" s="1"/>
  <c r="T742" i="20"/>
  <c r="U742" i="20" s="1"/>
  <c r="T725" i="20"/>
  <c r="U725" i="20" s="1"/>
  <c r="T708" i="20"/>
  <c r="U708" i="20" s="1"/>
  <c r="T907" i="20"/>
  <c r="U907" i="20" s="1"/>
  <c r="T892" i="20"/>
  <c r="U892" i="20" s="1"/>
  <c r="T871" i="20"/>
  <c r="U871" i="20" s="1"/>
  <c r="T855" i="20"/>
  <c r="U855" i="20" s="1"/>
  <c r="T841" i="20"/>
  <c r="U841" i="20" s="1"/>
  <c r="T829" i="20"/>
  <c r="U829" i="20" s="1"/>
  <c r="T815" i="20"/>
  <c r="U815" i="20" s="1"/>
  <c r="T802" i="20"/>
  <c r="U802" i="20" s="1"/>
  <c r="T789" i="20"/>
  <c r="U789" i="20" s="1"/>
  <c r="T776" i="20"/>
  <c r="U776" i="20" s="1"/>
  <c r="T747" i="20"/>
  <c r="U747" i="20" s="1"/>
  <c r="T734" i="20"/>
  <c r="U734" i="20" s="1"/>
  <c r="T721" i="20"/>
  <c r="U721" i="20" s="1"/>
  <c r="T711" i="20"/>
  <c r="U711" i="20" s="1"/>
  <c r="T909" i="20"/>
  <c r="U909" i="20" s="1"/>
  <c r="T883" i="20"/>
  <c r="U883" i="20" s="1"/>
  <c r="T873" i="20"/>
  <c r="U873" i="20" s="1"/>
  <c r="T860" i="20"/>
  <c r="U860" i="20" s="1"/>
  <c r="T846" i="20"/>
  <c r="U846" i="20" s="1"/>
  <c r="T825" i="20"/>
  <c r="U825" i="20" s="1"/>
  <c r="T806" i="20"/>
  <c r="U806" i="20" s="1"/>
  <c r="T791" i="20"/>
  <c r="U791" i="20" s="1"/>
  <c r="T768" i="20"/>
  <c r="U768" i="20" s="1"/>
  <c r="T744" i="20"/>
  <c r="U744" i="20" s="1"/>
  <c r="T722" i="20"/>
  <c r="U722" i="20" s="1"/>
  <c r="T910" i="20"/>
  <c r="U910" i="20" s="1"/>
  <c r="T896" i="20"/>
  <c r="U896" i="20" s="1"/>
  <c r="T875" i="20"/>
  <c r="U875" i="20" s="1"/>
  <c r="T857" i="20"/>
  <c r="U857" i="20" s="1"/>
  <c r="T827" i="20"/>
  <c r="U827" i="20" s="1"/>
  <c r="T807" i="20"/>
  <c r="U807" i="20" s="1"/>
  <c r="T782" i="20"/>
  <c r="U782" i="20" s="1"/>
  <c r="T761" i="20"/>
  <c r="U761" i="20" s="1"/>
  <c r="T741" i="20"/>
  <c r="U741" i="20" s="1"/>
  <c r="T723" i="20"/>
  <c r="U723" i="20" s="1"/>
  <c r="T779" i="20"/>
  <c r="U779" i="20" s="1"/>
  <c r="T666" i="20"/>
  <c r="U666" i="20" s="1"/>
  <c r="T691" i="20"/>
  <c r="U691" i="20" s="1"/>
  <c r="T611" i="20"/>
  <c r="U611" i="20" s="1"/>
  <c r="T657" i="20"/>
  <c r="U657" i="20" s="1"/>
  <c r="T690" i="20"/>
  <c r="U690" i="20" s="1"/>
  <c r="T604" i="20"/>
  <c r="U604" i="20" s="1"/>
  <c r="T617" i="20"/>
  <c r="U617" i="20" s="1"/>
  <c r="T642" i="20"/>
  <c r="U642" i="20" s="1"/>
  <c r="T689" i="20"/>
  <c r="U689" i="20" s="1"/>
  <c r="T638" i="20"/>
  <c r="U638" i="20" s="1"/>
  <c r="T602" i="20"/>
  <c r="U602" i="20" s="1"/>
  <c r="T656" i="20"/>
  <c r="U656" i="20" s="1"/>
  <c r="T684" i="20"/>
  <c r="U684" i="20" s="1"/>
  <c r="T606" i="20"/>
  <c r="U606" i="20" s="1"/>
  <c r="T633" i="20"/>
  <c r="U633" i="20" s="1"/>
  <c r="T705" i="20"/>
  <c r="U705" i="20" s="1"/>
  <c r="T679" i="20"/>
  <c r="U679" i="20" s="1"/>
  <c r="T609" i="20"/>
  <c r="U609" i="20" s="1"/>
  <c r="T699" i="20"/>
  <c r="U699" i="20" s="1"/>
  <c r="T678" i="20"/>
  <c r="U678" i="20" s="1"/>
  <c r="T673" i="20"/>
  <c r="U673" i="20" s="1"/>
  <c r="T695" i="20"/>
  <c r="U695" i="20" s="1"/>
  <c r="T677" i="20"/>
  <c r="U677" i="20" s="1"/>
  <c r="T629" i="20"/>
  <c r="U629" i="20" s="1"/>
  <c r="R25" i="20"/>
  <c r="T664" i="20"/>
  <c r="U664" i="20" s="1"/>
  <c r="T685" i="20"/>
  <c r="U685" i="20" s="1"/>
  <c r="T621" i="20"/>
  <c r="U621" i="20" s="1"/>
  <c r="T635" i="20"/>
  <c r="U635" i="20" s="1"/>
  <c r="T655" i="20"/>
  <c r="U655" i="20" s="1"/>
  <c r="T680" i="20"/>
  <c r="U680" i="20" s="1"/>
  <c r="T613" i="20"/>
  <c r="U613" i="20" s="1"/>
  <c r="T672" i="20"/>
  <c r="U672" i="20" s="1"/>
  <c r="T686" i="20"/>
  <c r="U686" i="20" s="1"/>
  <c r="T598" i="20"/>
  <c r="U598" i="20" s="1"/>
  <c r="T674" i="20"/>
  <c r="U674" i="20" s="1"/>
  <c r="T663" i="20"/>
  <c r="U663" i="20" s="1"/>
  <c r="T682" i="20"/>
  <c r="U682" i="20" s="1"/>
  <c r="T594" i="20"/>
  <c r="U594" i="20" s="1"/>
  <c r="T647" i="20"/>
  <c r="U647" i="20" s="1"/>
  <c r="T681" i="20"/>
  <c r="U681" i="20" s="1"/>
  <c r="T631" i="20"/>
  <c r="U631" i="20" s="1"/>
  <c r="T641" i="20"/>
  <c r="U641" i="20" s="1"/>
  <c r="T671" i="20"/>
  <c r="U671" i="20" s="1"/>
  <c r="T700" i="20"/>
  <c r="U700" i="20" s="1"/>
  <c r="T624" i="20"/>
  <c r="U624" i="20" s="1"/>
  <c r="T662" i="20"/>
  <c r="U662" i="20" s="1"/>
  <c r="T696" i="20"/>
  <c r="U696" i="20" s="1"/>
  <c r="T637" i="20"/>
  <c r="U637" i="20" s="1"/>
  <c r="T646" i="20"/>
  <c r="U646" i="20" s="1"/>
  <c r="T701" i="20"/>
  <c r="U701" i="20" s="1"/>
  <c r="T645" i="20"/>
  <c r="U645" i="20" s="1"/>
  <c r="T643" i="20"/>
  <c r="U643" i="20" s="1"/>
  <c r="T632" i="20"/>
  <c r="U632" i="20" s="1"/>
  <c r="T661" i="20"/>
  <c r="U661" i="20" s="1"/>
  <c r="T697" i="20"/>
  <c r="U697" i="20" s="1"/>
  <c r="T620" i="20"/>
  <c r="U620" i="20" s="1"/>
  <c r="T626" i="20"/>
  <c r="U626" i="20" s="1"/>
  <c r="T649" i="20"/>
  <c r="U649" i="20" s="1"/>
  <c r="T670" i="20"/>
  <c r="U670" i="20" s="1"/>
  <c r="T688" i="20"/>
  <c r="U688" i="20" s="1"/>
  <c r="T605" i="20"/>
  <c r="U605" i="20" s="1"/>
  <c r="T618" i="20"/>
  <c r="U618" i="20" s="1"/>
  <c r="T616" i="20"/>
  <c r="U616" i="20" s="1"/>
  <c r="T653" i="20"/>
  <c r="U653" i="20" s="1"/>
  <c r="T687" i="20"/>
  <c r="U687" i="20" s="1"/>
  <c r="T628" i="20"/>
  <c r="U628" i="20" s="1"/>
  <c r="T603" i="20"/>
  <c r="U603" i="20" s="1"/>
  <c r="T601" i="20"/>
  <c r="U601" i="20" s="1"/>
  <c r="T660" i="20"/>
  <c r="U660" i="20" s="1"/>
  <c r="T683" i="20"/>
  <c r="U683" i="20" s="1"/>
  <c r="T607" i="20"/>
  <c r="U607" i="20" s="1"/>
  <c r="T612" i="20"/>
  <c r="U612" i="20" s="1"/>
  <c r="T608" i="20"/>
  <c r="U608" i="20" s="1"/>
  <c r="T669" i="20"/>
  <c r="U669" i="20" s="1"/>
  <c r="T676" i="20"/>
  <c r="U676" i="20" s="1"/>
  <c r="T644" i="20"/>
  <c r="U644" i="20" s="1"/>
  <c r="T675" i="20"/>
  <c r="U675" i="20" s="1"/>
  <c r="T639" i="20"/>
  <c r="U639" i="20" s="1"/>
  <c r="T623" i="20"/>
  <c r="U623" i="20" s="1"/>
  <c r="T668" i="20"/>
  <c r="U668" i="20" s="1"/>
  <c r="T703" i="20"/>
  <c r="U703" i="20" s="1"/>
  <c r="T599" i="20"/>
  <c r="U599" i="20" s="1"/>
  <c r="T636" i="20"/>
  <c r="U636" i="20" s="1"/>
  <c r="T648" i="20"/>
  <c r="U648" i="20" s="1"/>
  <c r="T652" i="20"/>
  <c r="U652" i="20" s="1"/>
  <c r="T659" i="20"/>
  <c r="U659" i="20" s="1"/>
  <c r="T702" i="20"/>
  <c r="U702" i="20" s="1"/>
  <c r="T640" i="20"/>
  <c r="U640" i="20" s="1"/>
  <c r="T704" i="20"/>
  <c r="U704" i="20" s="1"/>
  <c r="T651" i="20"/>
  <c r="U651" i="20" s="1"/>
  <c r="T698" i="20"/>
  <c r="U698" i="20" s="1"/>
  <c r="T654" i="20"/>
  <c r="U654" i="20" s="1"/>
  <c r="T615" i="20"/>
  <c r="U615" i="20" s="1"/>
  <c r="T667" i="20"/>
  <c r="U667" i="20" s="1"/>
  <c r="T694" i="20"/>
  <c r="U694" i="20" s="1"/>
  <c r="T610" i="20"/>
  <c r="U610" i="20" s="1"/>
  <c r="T600" i="20"/>
  <c r="U600" i="20" s="1"/>
  <c r="T658" i="20"/>
  <c r="U658" i="20" s="1"/>
  <c r="T693" i="20"/>
  <c r="U693" i="20" s="1"/>
  <c r="T630" i="20"/>
  <c r="U630" i="20" s="1"/>
  <c r="T627" i="20"/>
  <c r="U627" i="20" s="1"/>
  <c r="T634" i="20"/>
  <c r="U634" i="20" s="1"/>
  <c r="T650" i="20"/>
  <c r="U650" i="20" s="1"/>
  <c r="T692" i="20"/>
  <c r="U692" i="20" s="1"/>
  <c r="T614" i="20"/>
  <c r="U614" i="20" s="1"/>
  <c r="T619" i="20"/>
  <c r="U619" i="20" s="1"/>
  <c r="T625" i="20"/>
  <c r="U625" i="20" s="1"/>
  <c r="R36" i="20"/>
  <c r="R62" i="20"/>
  <c r="R132" i="20"/>
  <c r="R141" i="20"/>
  <c r="T595" i="20"/>
  <c r="U595" i="20" s="1"/>
  <c r="R66" i="20"/>
  <c r="T597" i="20"/>
  <c r="U597" i="20" s="1"/>
  <c r="T593" i="20"/>
  <c r="U593" i="20" s="1"/>
  <c r="T592" i="20"/>
  <c r="U592" i="20" s="1"/>
  <c r="T596" i="20"/>
  <c r="U596" i="20" s="1"/>
  <c r="T591" i="20"/>
  <c r="U591" i="20" s="1"/>
  <c r="R139" i="20"/>
  <c r="R14" i="20"/>
  <c r="R22" i="20"/>
  <c r="R26" i="20"/>
  <c r="R33" i="20"/>
  <c r="R67" i="20"/>
  <c r="R78" i="20"/>
  <c r="R87" i="20"/>
  <c r="R96" i="20"/>
  <c r="R137" i="20"/>
  <c r="R7" i="20"/>
  <c r="R106" i="20"/>
  <c r="R136" i="20"/>
  <c r="R2" i="20"/>
  <c r="R6" i="20"/>
  <c r="R20" i="20"/>
  <c r="R24" i="20"/>
  <c r="R29" i="20"/>
  <c r="R41" i="20"/>
  <c r="R46" i="20"/>
  <c r="R55" i="20"/>
  <c r="R116" i="20"/>
  <c r="R120" i="20"/>
  <c r="R125" i="20"/>
  <c r="R129" i="20"/>
  <c r="R140" i="20"/>
  <c r="R65" i="20"/>
  <c r="R135" i="20"/>
  <c r="R74" i="20"/>
  <c r="R83" i="20"/>
  <c r="R118" i="20"/>
  <c r="R127" i="20"/>
  <c r="R107" i="20"/>
  <c r="R133" i="20"/>
  <c r="R142" i="20"/>
  <c r="R73" i="20"/>
  <c r="R82" i="20"/>
  <c r="R91" i="20"/>
  <c r="R92" i="20"/>
  <c r="R48" i="20"/>
  <c r="R75" i="20"/>
  <c r="R84" i="20"/>
  <c r="R122" i="20"/>
  <c r="R38" i="20"/>
  <c r="R64" i="20"/>
  <c r="R108" i="20"/>
  <c r="R134" i="20"/>
  <c r="R3" i="20"/>
  <c r="R21" i="20"/>
  <c r="R30" i="20"/>
  <c r="R47" i="20"/>
  <c r="R56" i="20"/>
  <c r="R117" i="20"/>
  <c r="R126" i="20"/>
  <c r="R109" i="20"/>
  <c r="R100" i="20"/>
  <c r="R57" i="20"/>
  <c r="R110" i="20"/>
  <c r="R93" i="20"/>
  <c r="R101" i="20"/>
  <c r="R5" i="20"/>
  <c r="R23" i="20"/>
  <c r="R49" i="20"/>
  <c r="R58" i="20"/>
  <c r="R94" i="20"/>
  <c r="R102" i="20"/>
  <c r="R15" i="20"/>
  <c r="R77" i="20"/>
  <c r="R86" i="20"/>
  <c r="R16" i="20"/>
  <c r="R51" i="20"/>
  <c r="R34" i="20"/>
  <c r="R17" i="20"/>
  <c r="R43" i="20"/>
  <c r="R52" i="20"/>
  <c r="R35" i="20"/>
  <c r="R61" i="20"/>
  <c r="R70" i="20"/>
  <c r="R105" i="20"/>
  <c r="R18" i="20"/>
  <c r="R44" i="20"/>
  <c r="R53" i="20"/>
  <c r="R114" i="20"/>
  <c r="R10" i="20"/>
  <c r="R80" i="20"/>
  <c r="R89" i="20"/>
  <c r="R37" i="20"/>
  <c r="R63" i="20"/>
  <c r="R11" i="20"/>
  <c r="R72" i="20"/>
  <c r="R81" i="20"/>
  <c r="R90" i="20"/>
  <c r="T391" i="20" l="1"/>
  <c r="U391" i="20" s="1"/>
  <c r="T448" i="20"/>
  <c r="U448" i="20" s="1"/>
  <c r="T513" i="20"/>
  <c r="U513" i="20" s="1"/>
  <c r="T537" i="20"/>
  <c r="U537" i="20" s="1"/>
  <c r="T394" i="20"/>
  <c r="U394" i="20" s="1"/>
  <c r="T473" i="20"/>
  <c r="U473" i="20" s="1"/>
  <c r="T496" i="20"/>
  <c r="U496" i="20" s="1"/>
  <c r="T393" i="20"/>
  <c r="U393" i="20" s="1"/>
  <c r="T472" i="20"/>
  <c r="U472" i="20" s="1"/>
  <c r="T517" i="20"/>
  <c r="U517" i="20" s="1"/>
  <c r="T545" i="20"/>
  <c r="U545" i="20" s="1"/>
  <c r="T402" i="20"/>
  <c r="U402" i="20" s="1"/>
  <c r="T534" i="20"/>
  <c r="U534" i="20" s="1"/>
  <c r="T589" i="20"/>
  <c r="U589" i="20" s="1"/>
  <c r="T563" i="20"/>
  <c r="U563" i="20" s="1"/>
  <c r="T562" i="20"/>
  <c r="U562" i="20" s="1"/>
  <c r="T568" i="20"/>
  <c r="U568" i="20" s="1"/>
  <c r="T572" i="20"/>
  <c r="U572" i="20" s="1"/>
  <c r="T586" i="20"/>
  <c r="U586" i="20" s="1"/>
  <c r="T587" i="20"/>
  <c r="U587" i="20" s="1"/>
  <c r="T546" i="20"/>
  <c r="U546" i="20" s="1"/>
  <c r="T540" i="20"/>
  <c r="U540" i="20" s="1"/>
  <c r="T550" i="20"/>
  <c r="U550" i="20" s="1"/>
  <c r="T560" i="20"/>
  <c r="U560" i="20" s="1"/>
  <c r="T518" i="20"/>
  <c r="U518" i="20" s="1"/>
  <c r="T527" i="20"/>
  <c r="U527" i="20" s="1"/>
  <c r="T514" i="20"/>
  <c r="U514" i="20" s="1"/>
  <c r="T524" i="20"/>
  <c r="U524" i="20" s="1"/>
  <c r="T504" i="20"/>
  <c r="U504" i="20" s="1"/>
  <c r="T489" i="20"/>
  <c r="U489" i="20" s="1"/>
  <c r="T507" i="20"/>
  <c r="U507" i="20" s="1"/>
  <c r="T508" i="20"/>
  <c r="U508" i="20" s="1"/>
  <c r="T493" i="20"/>
  <c r="U493" i="20" s="1"/>
  <c r="T467" i="20"/>
  <c r="U467" i="20" s="1"/>
  <c r="T469" i="20"/>
  <c r="U469" i="20" s="1"/>
  <c r="T481" i="20"/>
  <c r="U481" i="20" s="1"/>
  <c r="T457" i="20"/>
  <c r="U457" i="20" s="1"/>
  <c r="T442" i="20"/>
  <c r="U442" i="20" s="1"/>
  <c r="T443" i="20"/>
  <c r="U443" i="20" s="1"/>
  <c r="T444" i="20"/>
  <c r="U444" i="20" s="1"/>
  <c r="T445" i="20"/>
  <c r="U445" i="20" s="1"/>
  <c r="T446" i="20"/>
  <c r="U446" i="20" s="1"/>
  <c r="T455" i="20"/>
  <c r="U455" i="20" s="1"/>
  <c r="T456" i="20"/>
  <c r="U456" i="20" s="1"/>
  <c r="T411" i="20"/>
  <c r="U411" i="20" s="1"/>
  <c r="T420" i="20"/>
  <c r="U420" i="20" s="1"/>
  <c r="T421" i="20"/>
  <c r="U421" i="20" s="1"/>
  <c r="T406" i="20"/>
  <c r="U406" i="20" s="1"/>
  <c r="T408" i="20"/>
  <c r="U408" i="20" s="1"/>
  <c r="T425" i="20"/>
  <c r="U425" i="20" s="1"/>
  <c r="T395" i="20"/>
  <c r="U395" i="20" s="1"/>
  <c r="T461" i="20"/>
  <c r="U461" i="20" s="1"/>
  <c r="T530" i="20"/>
  <c r="U530" i="20" s="1"/>
  <c r="T542" i="20"/>
  <c r="U542" i="20" s="1"/>
  <c r="T398" i="20"/>
  <c r="U398" i="20" s="1"/>
  <c r="T479" i="20"/>
  <c r="U479" i="20" s="1"/>
  <c r="T536" i="20"/>
  <c r="U536" i="20" s="1"/>
  <c r="T433" i="20"/>
  <c r="U433" i="20" s="1"/>
  <c r="T484" i="20"/>
  <c r="U484" i="20" s="1"/>
  <c r="T520" i="20"/>
  <c r="U520" i="20" s="1"/>
  <c r="T392" i="20"/>
  <c r="U392" i="20" s="1"/>
  <c r="T471" i="20"/>
  <c r="U471" i="20" s="1"/>
  <c r="T538" i="20"/>
  <c r="U538" i="20" s="1"/>
  <c r="T567" i="20"/>
  <c r="U567" i="20" s="1"/>
  <c r="T581" i="20"/>
  <c r="U581" i="20" s="1"/>
  <c r="T579" i="20"/>
  <c r="U579" i="20" s="1"/>
  <c r="T582" i="20"/>
  <c r="U582" i="20" s="1"/>
  <c r="T573" i="20"/>
  <c r="U573" i="20" s="1"/>
  <c r="T575" i="20"/>
  <c r="U575" i="20" s="1"/>
  <c r="T588" i="20"/>
  <c r="U588" i="20" s="1"/>
  <c r="T555" i="20"/>
  <c r="U555" i="20" s="1"/>
  <c r="T557" i="20"/>
  <c r="U557" i="20" s="1"/>
  <c r="T559" i="20"/>
  <c r="U559" i="20" s="1"/>
  <c r="T553" i="20"/>
  <c r="U553" i="20" s="1"/>
  <c r="T526" i="20"/>
  <c r="U526" i="20" s="1"/>
  <c r="T528" i="20"/>
  <c r="U528" i="20" s="1"/>
  <c r="T522" i="20"/>
  <c r="U522" i="20" s="1"/>
  <c r="T503" i="20"/>
  <c r="U503" i="20" s="1"/>
  <c r="T488" i="20"/>
  <c r="U488" i="20" s="1"/>
  <c r="T498" i="20"/>
  <c r="U498" i="20" s="1"/>
  <c r="T491" i="20"/>
  <c r="U491" i="20" s="1"/>
  <c r="T483" i="20"/>
  <c r="U483" i="20" s="1"/>
  <c r="T501" i="20"/>
  <c r="U501" i="20" s="1"/>
  <c r="T476" i="20"/>
  <c r="U476" i="20" s="1"/>
  <c r="T478" i="20"/>
  <c r="U478" i="20" s="1"/>
  <c r="T465" i="20"/>
  <c r="U465" i="20" s="1"/>
  <c r="T441" i="20"/>
  <c r="U441" i="20" s="1"/>
  <c r="T450" i="20"/>
  <c r="U450" i="20" s="1"/>
  <c r="T451" i="20"/>
  <c r="U451" i="20" s="1"/>
  <c r="T436" i="20"/>
  <c r="U436" i="20" s="1"/>
  <c r="T453" i="20"/>
  <c r="U453" i="20" s="1"/>
  <c r="T462" i="20"/>
  <c r="U462" i="20" s="1"/>
  <c r="T463" i="20"/>
  <c r="U463" i="20" s="1"/>
  <c r="T464" i="20"/>
  <c r="U464" i="20" s="1"/>
  <c r="T419" i="20"/>
  <c r="U419" i="20" s="1"/>
  <c r="T396" i="20"/>
  <c r="U396" i="20" s="1"/>
  <c r="T405" i="20"/>
  <c r="U405" i="20" s="1"/>
  <c r="T415" i="20"/>
  <c r="U415" i="20" s="1"/>
  <c r="T424" i="20"/>
  <c r="U424" i="20" s="1"/>
  <c r="T417" i="20"/>
  <c r="U417" i="20" s="1"/>
  <c r="T399" i="20"/>
  <c r="U399" i="20" s="1"/>
  <c r="T474" i="20"/>
  <c r="U474" i="20" s="1"/>
  <c r="T532" i="20"/>
  <c r="U532" i="20" s="1"/>
  <c r="T565" i="20"/>
  <c r="U565" i="20" s="1"/>
  <c r="T440" i="20"/>
  <c r="U440" i="20" s="1"/>
  <c r="T485" i="20"/>
  <c r="U485" i="20" s="1"/>
  <c r="T541" i="20"/>
  <c r="U541" i="20" s="1"/>
  <c r="T438" i="20"/>
  <c r="U438" i="20" s="1"/>
  <c r="T502" i="20"/>
  <c r="U502" i="20" s="1"/>
  <c r="T535" i="20"/>
  <c r="U535" i="20" s="1"/>
  <c r="T400" i="20"/>
  <c r="U400" i="20" s="1"/>
  <c r="T494" i="20"/>
  <c r="U494" i="20" s="1"/>
  <c r="T543" i="20"/>
  <c r="U543" i="20" s="1"/>
  <c r="T585" i="20"/>
  <c r="U585" i="20" s="1"/>
  <c r="T583" i="20"/>
  <c r="U583" i="20" s="1"/>
  <c r="T564" i="20"/>
  <c r="U564" i="20" s="1"/>
  <c r="T569" i="20"/>
  <c r="U569" i="20" s="1"/>
  <c r="T574" i="20"/>
  <c r="U574" i="20" s="1"/>
  <c r="T576" i="20"/>
  <c r="U576" i="20" s="1"/>
  <c r="T590" i="20"/>
  <c r="U590" i="20" s="1"/>
  <c r="T547" i="20"/>
  <c r="U547" i="20" s="1"/>
  <c r="T549" i="20"/>
  <c r="U549" i="20" s="1"/>
  <c r="T551" i="20"/>
  <c r="U551" i="20" s="1"/>
  <c r="T561" i="20"/>
  <c r="U561" i="20" s="1"/>
  <c r="T511" i="20"/>
  <c r="U511" i="20" s="1"/>
  <c r="T529" i="20"/>
  <c r="U529" i="20" s="1"/>
  <c r="T531" i="20"/>
  <c r="U531" i="20" s="1"/>
  <c r="T495" i="20"/>
  <c r="U495" i="20" s="1"/>
  <c r="T497" i="20"/>
  <c r="U497" i="20" s="1"/>
  <c r="T506" i="20"/>
  <c r="U506" i="20" s="1"/>
  <c r="T499" i="20"/>
  <c r="U499" i="20" s="1"/>
  <c r="T492" i="20"/>
  <c r="U492" i="20" s="1"/>
  <c r="T510" i="20"/>
  <c r="U510" i="20" s="1"/>
  <c r="T468" i="20"/>
  <c r="U468" i="20" s="1"/>
  <c r="T470" i="20"/>
  <c r="U470" i="20" s="1"/>
  <c r="T482" i="20"/>
  <c r="U482" i="20" s="1"/>
  <c r="T434" i="20"/>
  <c r="U434" i="20" s="1"/>
  <c r="T459" i="20"/>
  <c r="U459" i="20" s="1"/>
  <c r="T435" i="20"/>
  <c r="U435" i="20" s="1"/>
  <c r="T452" i="20"/>
  <c r="U452" i="20" s="1"/>
  <c r="T437" i="20"/>
  <c r="U437" i="20" s="1"/>
  <c r="T454" i="20"/>
  <c r="U454" i="20" s="1"/>
  <c r="T447" i="20"/>
  <c r="U447" i="20" s="1"/>
  <c r="T418" i="20"/>
  <c r="U418" i="20" s="1"/>
  <c r="T412" i="20"/>
  <c r="U412" i="20" s="1"/>
  <c r="T413" i="20"/>
  <c r="U413" i="20" s="1"/>
  <c r="T414" i="20"/>
  <c r="U414" i="20" s="1"/>
  <c r="T423" i="20"/>
  <c r="U423" i="20" s="1"/>
  <c r="T416" i="20"/>
  <c r="U416" i="20" s="1"/>
  <c r="T410" i="20"/>
  <c r="U410" i="20" s="1"/>
  <c r="T428" i="20"/>
  <c r="U428" i="20" s="1"/>
  <c r="T512" i="20"/>
  <c r="U512" i="20" s="1"/>
  <c r="T533" i="20"/>
  <c r="U533" i="20" s="1"/>
  <c r="T577" i="20"/>
  <c r="U577" i="20" s="1"/>
  <c r="T466" i="20"/>
  <c r="U466" i="20" s="1"/>
  <c r="T486" i="20"/>
  <c r="U486" i="20" s="1"/>
  <c r="T548" i="20"/>
  <c r="U548" i="20" s="1"/>
  <c r="T439" i="20"/>
  <c r="U439" i="20" s="1"/>
  <c r="T516" i="20"/>
  <c r="U516" i="20" s="1"/>
  <c r="T539" i="20"/>
  <c r="U539" i="20" s="1"/>
  <c r="T401" i="20"/>
  <c r="U401" i="20" s="1"/>
  <c r="T515" i="20"/>
  <c r="U515" i="20" s="1"/>
  <c r="T552" i="20"/>
  <c r="U552" i="20" s="1"/>
  <c r="T571" i="20"/>
  <c r="U571" i="20" s="1"/>
  <c r="T580" i="20"/>
  <c r="U580" i="20" s="1"/>
  <c r="T566" i="20"/>
  <c r="U566" i="20" s="1"/>
  <c r="T570" i="20"/>
  <c r="U570" i="20" s="1"/>
  <c r="T584" i="20"/>
  <c r="U584" i="20" s="1"/>
  <c r="T578" i="20"/>
  <c r="U578" i="20" s="1"/>
  <c r="T554" i="20"/>
  <c r="U554" i="20" s="1"/>
  <c r="T556" i="20"/>
  <c r="U556" i="20" s="1"/>
  <c r="T558" i="20"/>
  <c r="U558" i="20" s="1"/>
  <c r="T544" i="20"/>
  <c r="U544" i="20" s="1"/>
  <c r="T525" i="20"/>
  <c r="U525" i="20" s="1"/>
  <c r="T519" i="20"/>
  <c r="U519" i="20" s="1"/>
  <c r="T521" i="20"/>
  <c r="U521" i="20" s="1"/>
  <c r="T523" i="20"/>
  <c r="U523" i="20" s="1"/>
  <c r="T487" i="20"/>
  <c r="U487" i="20" s="1"/>
  <c r="T505" i="20"/>
  <c r="U505" i="20" s="1"/>
  <c r="T490" i="20"/>
  <c r="U490" i="20" s="1"/>
  <c r="T500" i="20"/>
  <c r="U500" i="20" s="1"/>
  <c r="T509" i="20"/>
  <c r="U509" i="20" s="1"/>
  <c r="T475" i="20"/>
  <c r="U475" i="20" s="1"/>
  <c r="T477" i="20"/>
  <c r="U477" i="20" s="1"/>
  <c r="T480" i="20"/>
  <c r="U480" i="20" s="1"/>
  <c r="T449" i="20"/>
  <c r="U449" i="20" s="1"/>
  <c r="T458" i="20"/>
  <c r="U458" i="20" s="1"/>
  <c r="T427" i="20"/>
  <c r="U427" i="20" s="1"/>
  <c r="T460" i="20"/>
  <c r="U460" i="20" s="1"/>
  <c r="T429" i="20"/>
  <c r="U429" i="20" s="1"/>
  <c r="T430" i="20"/>
  <c r="U430" i="20" s="1"/>
  <c r="T431" i="20"/>
  <c r="U431" i="20" s="1"/>
  <c r="T432" i="20"/>
  <c r="U432" i="20" s="1"/>
  <c r="T403" i="20"/>
  <c r="U403" i="20" s="1"/>
  <c r="T404" i="20"/>
  <c r="U404" i="20" s="1"/>
  <c r="T397" i="20"/>
  <c r="U397" i="20" s="1"/>
  <c r="T422" i="20"/>
  <c r="U422" i="20" s="1"/>
  <c r="T407" i="20"/>
  <c r="U407" i="20" s="1"/>
  <c r="T409" i="20"/>
  <c r="U409" i="20" s="1"/>
  <c r="T426" i="20"/>
  <c r="U426" i="20" s="1"/>
  <c r="T292" i="20"/>
  <c r="U292" i="20" s="1"/>
  <c r="T362" i="20"/>
  <c r="U362" i="20" s="1"/>
  <c r="T323" i="20"/>
  <c r="U323" i="20" s="1"/>
  <c r="T360" i="20"/>
  <c r="U360" i="20" s="1"/>
  <c r="T375" i="20"/>
  <c r="U375" i="20" s="1"/>
  <c r="T370" i="20"/>
  <c r="U370" i="20" s="1"/>
  <c r="T331" i="20"/>
  <c r="U331" i="20" s="1"/>
  <c r="T300" i="20"/>
  <c r="U300" i="20" s="1"/>
  <c r="T301" i="20"/>
  <c r="U301" i="20" s="1"/>
  <c r="T379" i="20"/>
  <c r="U379" i="20" s="1"/>
  <c r="T338" i="20"/>
  <c r="U338" i="20" s="1"/>
  <c r="T308" i="20"/>
  <c r="U308" i="20" s="1"/>
  <c r="T384" i="20"/>
  <c r="U384" i="20" s="1"/>
  <c r="T387" i="20"/>
  <c r="U387" i="20" s="1"/>
  <c r="T345" i="20"/>
  <c r="U345" i="20" s="1"/>
  <c r="T293" i="20"/>
  <c r="U293" i="20" s="1"/>
  <c r="T368" i="20"/>
  <c r="U368" i="20" s="1"/>
  <c r="T363" i="20"/>
  <c r="U363" i="20" s="1"/>
  <c r="T318" i="20"/>
  <c r="U318" i="20" s="1"/>
  <c r="T309" i="20"/>
  <c r="U309" i="20" s="1"/>
  <c r="T317" i="20"/>
  <c r="U317" i="20" s="1"/>
  <c r="T380" i="20"/>
  <c r="U380" i="20" s="1"/>
  <c r="T325" i="20"/>
  <c r="U325" i="20" s="1"/>
  <c r="T302" i="20"/>
  <c r="U302" i="20" s="1"/>
  <c r="T303" i="20"/>
  <c r="U303" i="20" s="1"/>
  <c r="T388" i="20"/>
  <c r="U388" i="20" s="1"/>
  <c r="T354" i="20"/>
  <c r="U354" i="20" s="1"/>
  <c r="T294" i="20"/>
  <c r="U294" i="20" s="1"/>
  <c r="T361" i="20"/>
  <c r="U361" i="20" s="1"/>
  <c r="T365" i="20"/>
  <c r="U365" i="20" s="1"/>
  <c r="T326" i="20"/>
  <c r="U326" i="20" s="1"/>
  <c r="T310" i="20"/>
  <c r="U310" i="20" s="1"/>
  <c r="T378" i="20"/>
  <c r="U378" i="20" s="1"/>
  <c r="T381" i="20"/>
  <c r="U381" i="20" s="1"/>
  <c r="T319" i="20"/>
  <c r="U319" i="20" s="1"/>
  <c r="T295" i="20"/>
  <c r="U295" i="20" s="1"/>
  <c r="T296" i="20"/>
  <c r="U296" i="20" s="1"/>
  <c r="T373" i="20"/>
  <c r="U373" i="20" s="1"/>
  <c r="T355" i="20"/>
  <c r="U355" i="20" s="1"/>
  <c r="T311" i="20"/>
  <c r="U311" i="20" s="1"/>
  <c r="T371" i="20"/>
  <c r="U371" i="20" s="1"/>
  <c r="T382" i="20"/>
  <c r="U382" i="20" s="1"/>
  <c r="T348" i="20"/>
  <c r="U348" i="20" s="1"/>
  <c r="T304" i="20"/>
  <c r="U304" i="20" s="1"/>
  <c r="T297" i="20"/>
  <c r="U297" i="20" s="1"/>
  <c r="T366" i="20"/>
  <c r="U366" i="20" s="1"/>
  <c r="T327" i="20"/>
  <c r="U327" i="20" s="1"/>
  <c r="T312" i="20"/>
  <c r="U312" i="20" s="1"/>
  <c r="T372" i="20"/>
  <c r="U372" i="20" s="1"/>
  <c r="T332" i="20"/>
  <c r="U332" i="20" s="1"/>
  <c r="T320" i="20"/>
  <c r="U320" i="20" s="1"/>
  <c r="T305" i="20"/>
  <c r="U305" i="20" s="1"/>
  <c r="T364" i="20"/>
  <c r="U364" i="20" s="1"/>
  <c r="T339" i="20"/>
  <c r="U339" i="20" s="1"/>
  <c r="T356" i="20"/>
  <c r="U356" i="20" s="1"/>
  <c r="T313" i="20"/>
  <c r="U313" i="20" s="1"/>
  <c r="T298" i="20"/>
  <c r="U298" i="20" s="1"/>
  <c r="T346" i="20"/>
  <c r="U346" i="20" s="1"/>
  <c r="T349" i="20"/>
  <c r="U349" i="20" s="1"/>
  <c r="T306" i="20"/>
  <c r="U306" i="20" s="1"/>
  <c r="T389" i="20"/>
  <c r="U389" i="20" s="1"/>
  <c r="T353" i="20"/>
  <c r="U353" i="20" s="1"/>
  <c r="T328" i="20"/>
  <c r="U328" i="20" s="1"/>
  <c r="T314" i="20"/>
  <c r="U314" i="20" s="1"/>
  <c r="T299" i="20"/>
  <c r="U299" i="20" s="1"/>
  <c r="T333" i="20"/>
  <c r="U333" i="20" s="1"/>
  <c r="T321" i="20"/>
  <c r="U321" i="20" s="1"/>
  <c r="T291" i="20"/>
  <c r="U291" i="20" s="1"/>
  <c r="T340" i="20"/>
  <c r="U340" i="20" s="1"/>
  <c r="T357" i="20"/>
  <c r="U357" i="20" s="1"/>
  <c r="T307" i="20"/>
  <c r="U307" i="20" s="1"/>
  <c r="T347" i="20"/>
  <c r="U347" i="20" s="1"/>
  <c r="T350" i="20"/>
  <c r="U350" i="20" s="1"/>
  <c r="T374" i="20"/>
  <c r="U374" i="20" s="1"/>
  <c r="T334" i="20"/>
  <c r="U334" i="20" s="1"/>
  <c r="T329" i="20"/>
  <c r="U329" i="20" s="1"/>
  <c r="T390" i="20"/>
  <c r="U390" i="20" s="1"/>
  <c r="T341" i="20"/>
  <c r="U341" i="20" s="1"/>
  <c r="T315" i="20"/>
  <c r="U315" i="20" s="1"/>
  <c r="T383" i="20"/>
  <c r="U383" i="20" s="1"/>
  <c r="T335" i="20"/>
  <c r="U335" i="20" s="1"/>
  <c r="T358" i="20"/>
  <c r="U358" i="20" s="1"/>
  <c r="T367" i="20"/>
  <c r="U367" i="20" s="1"/>
  <c r="T342" i="20"/>
  <c r="U342" i="20" s="1"/>
  <c r="T351" i="20"/>
  <c r="U351" i="20" s="1"/>
  <c r="T376" i="20"/>
  <c r="U376" i="20" s="1"/>
  <c r="T336" i="20"/>
  <c r="U336" i="20" s="1"/>
  <c r="T330" i="20"/>
  <c r="U330" i="20" s="1"/>
  <c r="T377" i="20"/>
  <c r="U377" i="20" s="1"/>
  <c r="T343" i="20"/>
  <c r="U343" i="20" s="1"/>
  <c r="T316" i="20"/>
  <c r="U316" i="20" s="1"/>
  <c r="T385" i="20"/>
  <c r="U385" i="20" s="1"/>
  <c r="T322" i="20"/>
  <c r="U322" i="20" s="1"/>
  <c r="T359" i="20"/>
  <c r="U359" i="20" s="1"/>
  <c r="T369" i="20"/>
  <c r="U369" i="20" s="1"/>
  <c r="T337" i="20"/>
  <c r="U337" i="20" s="1"/>
  <c r="T352" i="20"/>
  <c r="U352" i="20" s="1"/>
  <c r="T386" i="20"/>
  <c r="U386" i="20" s="1"/>
  <c r="T344" i="20"/>
  <c r="U344" i="20" s="1"/>
  <c r="T324" i="20"/>
  <c r="U324" i="20" s="1"/>
  <c r="T228" i="20"/>
  <c r="U228" i="20" s="1"/>
  <c r="T219" i="20"/>
  <c r="U219" i="20" s="1"/>
  <c r="T211" i="20"/>
  <c r="U211" i="20" s="1"/>
  <c r="T190" i="20"/>
  <c r="U190" i="20" s="1"/>
  <c r="T229" i="20"/>
  <c r="U229" i="20" s="1"/>
  <c r="T265" i="20"/>
  <c r="U265" i="20" s="1"/>
  <c r="T269" i="20"/>
  <c r="U269" i="20" s="1"/>
  <c r="T289" i="20"/>
  <c r="U289" i="20" s="1"/>
  <c r="T263" i="20"/>
  <c r="U263" i="20" s="1"/>
  <c r="T278" i="20"/>
  <c r="U278" i="20" s="1"/>
  <c r="T286" i="20"/>
  <c r="U286" i="20" s="1"/>
  <c r="T258" i="20"/>
  <c r="U258" i="20" s="1"/>
  <c r="T262" i="20"/>
  <c r="U262" i="20" s="1"/>
  <c r="T275" i="20"/>
  <c r="U275" i="20" s="1"/>
  <c r="T290" i="20"/>
  <c r="U290" i="20" s="1"/>
  <c r="T247" i="20"/>
  <c r="U247" i="20" s="1"/>
  <c r="T232" i="20"/>
  <c r="U232" i="20" s="1"/>
  <c r="T250" i="20"/>
  <c r="U250" i="20" s="1"/>
  <c r="T252" i="20"/>
  <c r="U252" i="20" s="1"/>
  <c r="T213" i="20"/>
  <c r="U213" i="20" s="1"/>
  <c r="T224" i="20"/>
  <c r="U224" i="20" s="1"/>
  <c r="T226" i="20"/>
  <c r="U226" i="20" s="1"/>
  <c r="T182" i="20"/>
  <c r="U182" i="20" s="1"/>
  <c r="T192" i="20"/>
  <c r="U192" i="20" s="1"/>
  <c r="T185" i="20"/>
  <c r="U185" i="20" s="1"/>
  <c r="T186" i="20"/>
  <c r="U186" i="20" s="1"/>
  <c r="T187" i="20"/>
  <c r="U187" i="20" s="1"/>
  <c r="T197" i="20"/>
  <c r="U197" i="20" s="1"/>
  <c r="T207" i="20"/>
  <c r="U207" i="20" s="1"/>
  <c r="T170" i="20"/>
  <c r="U170" i="20" s="1"/>
  <c r="T164" i="20"/>
  <c r="U164" i="20" s="1"/>
  <c r="T166" i="20"/>
  <c r="U166" i="20" s="1"/>
  <c r="T160" i="20"/>
  <c r="U160" i="20" s="1"/>
  <c r="T236" i="20"/>
  <c r="U236" i="20" s="1"/>
  <c r="T231" i="20"/>
  <c r="U231" i="20" s="1"/>
  <c r="T217" i="20"/>
  <c r="U217" i="20" s="1"/>
  <c r="T210" i="20"/>
  <c r="U210" i="20" s="1"/>
  <c r="T233" i="20"/>
  <c r="U233" i="20" s="1"/>
  <c r="T271" i="20"/>
  <c r="U271" i="20" s="1"/>
  <c r="T270" i="20"/>
  <c r="U270" i="20" s="1"/>
  <c r="T255" i="20"/>
  <c r="U255" i="20" s="1"/>
  <c r="T268" i="20"/>
  <c r="U268" i="20" s="1"/>
  <c r="T279" i="20"/>
  <c r="U279" i="20" s="1"/>
  <c r="T287" i="20"/>
  <c r="U287" i="20" s="1"/>
  <c r="T253" i="20"/>
  <c r="U253" i="20" s="1"/>
  <c r="T266" i="20"/>
  <c r="U266" i="20" s="1"/>
  <c r="T283" i="20"/>
  <c r="U283" i="20" s="1"/>
  <c r="T246" i="20"/>
  <c r="U246" i="20" s="1"/>
  <c r="T239" i="20"/>
  <c r="U239" i="20" s="1"/>
  <c r="T241" i="20"/>
  <c r="U241" i="20" s="1"/>
  <c r="T243" i="20"/>
  <c r="U243" i="20" s="1"/>
  <c r="T220" i="20"/>
  <c r="U220" i="20" s="1"/>
  <c r="T222" i="20"/>
  <c r="U222" i="20" s="1"/>
  <c r="T208" i="20"/>
  <c r="U208" i="20" s="1"/>
  <c r="T218" i="20"/>
  <c r="U218" i="20" s="1"/>
  <c r="T191" i="20"/>
  <c r="U191" i="20" s="1"/>
  <c r="T201" i="20"/>
  <c r="U201" i="20" s="1"/>
  <c r="T202" i="20"/>
  <c r="U202" i="20" s="1"/>
  <c r="T195" i="20"/>
  <c r="U195" i="20" s="1"/>
  <c r="T188" i="20"/>
  <c r="U188" i="20" s="1"/>
  <c r="T189" i="20"/>
  <c r="U189" i="20" s="1"/>
  <c r="T176" i="20"/>
  <c r="U176" i="20" s="1"/>
  <c r="T163" i="20"/>
  <c r="U163" i="20" s="1"/>
  <c r="T173" i="20"/>
  <c r="U173" i="20" s="1"/>
  <c r="T175" i="20"/>
  <c r="U175" i="20" s="1"/>
  <c r="T168" i="20"/>
  <c r="U168" i="20" s="1"/>
  <c r="T237" i="20"/>
  <c r="U237" i="20" s="1"/>
  <c r="T235" i="20"/>
  <c r="U235" i="20" s="1"/>
  <c r="T234" i="20"/>
  <c r="U234" i="20" s="1"/>
  <c r="T216" i="20"/>
  <c r="U216" i="20" s="1"/>
  <c r="T245" i="20"/>
  <c r="U245" i="20" s="1"/>
  <c r="T272" i="20"/>
  <c r="U272" i="20" s="1"/>
  <c r="T280" i="20"/>
  <c r="U280" i="20" s="1"/>
  <c r="T259" i="20"/>
  <c r="U259" i="20" s="1"/>
  <c r="T276" i="20"/>
  <c r="U276" i="20" s="1"/>
  <c r="T284" i="20"/>
  <c r="U284" i="20" s="1"/>
  <c r="T288" i="20"/>
  <c r="U288" i="20" s="1"/>
  <c r="T257" i="20"/>
  <c r="U257" i="20" s="1"/>
  <c r="T267" i="20"/>
  <c r="U267" i="20" s="1"/>
  <c r="T260" i="20"/>
  <c r="U260" i="20" s="1"/>
  <c r="T238" i="20"/>
  <c r="U238" i="20" s="1"/>
  <c r="T240" i="20"/>
  <c r="U240" i="20" s="1"/>
  <c r="T249" i="20"/>
  <c r="U249" i="20" s="1"/>
  <c r="T251" i="20"/>
  <c r="U251" i="20" s="1"/>
  <c r="T212" i="20"/>
  <c r="U212" i="20" s="1"/>
  <c r="T214" i="20"/>
  <c r="U214" i="20" s="1"/>
  <c r="T225" i="20"/>
  <c r="U225" i="20" s="1"/>
  <c r="T227" i="20"/>
  <c r="U227" i="20" s="1"/>
  <c r="T200" i="20"/>
  <c r="U200" i="20" s="1"/>
  <c r="T184" i="20"/>
  <c r="U184" i="20" s="1"/>
  <c r="T194" i="20"/>
  <c r="U194" i="20" s="1"/>
  <c r="T204" i="20"/>
  <c r="U204" i="20" s="1"/>
  <c r="T205" i="20"/>
  <c r="U205" i="20" s="1"/>
  <c r="T206" i="20"/>
  <c r="U206" i="20" s="1"/>
  <c r="T169" i="20"/>
  <c r="U169" i="20" s="1"/>
  <c r="T171" i="20"/>
  <c r="U171" i="20" s="1"/>
  <c r="T165" i="20"/>
  <c r="U165" i="20" s="1"/>
  <c r="T159" i="20"/>
  <c r="U159" i="20" s="1"/>
  <c r="T161" i="20"/>
  <c r="U161" i="20" s="1"/>
  <c r="T196" i="20"/>
  <c r="U196" i="20" s="1"/>
  <c r="T180" i="20"/>
  <c r="U180" i="20" s="1"/>
  <c r="T181" i="20"/>
  <c r="U181" i="20" s="1"/>
  <c r="T223" i="20"/>
  <c r="U223" i="20" s="1"/>
  <c r="T256" i="20"/>
  <c r="U256" i="20" s="1"/>
  <c r="T273" i="20"/>
  <c r="U273" i="20" s="1"/>
  <c r="T281" i="20"/>
  <c r="U281" i="20" s="1"/>
  <c r="T264" i="20"/>
  <c r="U264" i="20" s="1"/>
  <c r="T277" i="20"/>
  <c r="U277" i="20" s="1"/>
  <c r="T285" i="20"/>
  <c r="U285" i="20" s="1"/>
  <c r="T254" i="20"/>
  <c r="U254" i="20" s="1"/>
  <c r="T261" i="20"/>
  <c r="U261" i="20" s="1"/>
  <c r="T274" i="20"/>
  <c r="U274" i="20" s="1"/>
  <c r="T282" i="20"/>
  <c r="U282" i="20" s="1"/>
  <c r="T230" i="20"/>
  <c r="U230" i="20" s="1"/>
  <c r="T248" i="20"/>
  <c r="U248" i="20" s="1"/>
  <c r="T242" i="20"/>
  <c r="U242" i="20" s="1"/>
  <c r="T244" i="20"/>
  <c r="U244" i="20" s="1"/>
  <c r="T221" i="20"/>
  <c r="U221" i="20" s="1"/>
  <c r="T215" i="20"/>
  <c r="U215" i="20" s="1"/>
  <c r="T209" i="20"/>
  <c r="U209" i="20" s="1"/>
  <c r="T199" i="20"/>
  <c r="U199" i="20" s="1"/>
  <c r="T183" i="20"/>
  <c r="U183" i="20" s="1"/>
  <c r="T193" i="20"/>
  <c r="U193" i="20" s="1"/>
  <c r="T203" i="20"/>
  <c r="U203" i="20" s="1"/>
  <c r="T178" i="20"/>
  <c r="U178" i="20" s="1"/>
  <c r="T179" i="20"/>
  <c r="U179" i="20" s="1"/>
  <c r="T198" i="20"/>
  <c r="U198" i="20" s="1"/>
  <c r="T162" i="20"/>
  <c r="U162" i="20" s="1"/>
  <c r="T172" i="20"/>
  <c r="U172" i="20" s="1"/>
  <c r="T174" i="20"/>
  <c r="U174" i="20" s="1"/>
  <c r="T167" i="20"/>
  <c r="U167" i="20" s="1"/>
  <c r="T177" i="20"/>
  <c r="U177" i="20" s="1"/>
  <c r="T155" i="20"/>
  <c r="U155" i="20" s="1"/>
  <c r="T143" i="20"/>
  <c r="U143" i="20" s="1"/>
  <c r="T146" i="20"/>
  <c r="U146" i="20" s="1"/>
  <c r="T152" i="20"/>
  <c r="U152" i="20" s="1"/>
  <c r="T145" i="20"/>
  <c r="U145" i="20" s="1"/>
  <c r="T147" i="20"/>
  <c r="U147" i="20" s="1"/>
  <c r="T150" i="20"/>
  <c r="U150" i="20" s="1"/>
  <c r="T153" i="20"/>
  <c r="U153" i="20" s="1"/>
  <c r="T149" i="20"/>
  <c r="U149" i="20" s="1"/>
  <c r="T151" i="20"/>
  <c r="U151" i="20" s="1"/>
  <c r="T144" i="20"/>
  <c r="U144" i="20" s="1"/>
  <c r="T157" i="20"/>
  <c r="U157" i="20" s="1"/>
  <c r="T154" i="20"/>
  <c r="U154" i="20" s="1"/>
  <c r="T156" i="20"/>
  <c r="U156" i="20" s="1"/>
  <c r="T148" i="20"/>
  <c r="U148" i="20" s="1"/>
  <c r="T158" i="20"/>
  <c r="U158" i="20" s="1"/>
  <c r="T96" i="20"/>
  <c r="U96" i="20" s="1"/>
  <c r="T56" i="20"/>
  <c r="U56" i="20" s="1"/>
  <c r="T14" i="20"/>
  <c r="U14" i="20" s="1"/>
  <c r="T33" i="20"/>
  <c r="U33" i="20" s="1"/>
  <c r="T53" i="20"/>
  <c r="U53" i="20" s="1"/>
  <c r="T61" i="20"/>
  <c r="U61" i="20" s="1"/>
  <c r="T81" i="20"/>
  <c r="U81" i="20" s="1"/>
  <c r="T95" i="20"/>
  <c r="U95" i="20" s="1"/>
  <c r="T106" i="20"/>
  <c r="U106" i="20" s="1"/>
  <c r="T121" i="20"/>
  <c r="U121" i="20" s="1"/>
  <c r="T141" i="20"/>
  <c r="U141" i="20" s="1"/>
  <c r="T17" i="20"/>
  <c r="U17" i="20" s="1"/>
  <c r="T31" i="20"/>
  <c r="U31" i="20" s="1"/>
  <c r="T47" i="20"/>
  <c r="U47" i="20" s="1"/>
  <c r="T69" i="20"/>
  <c r="U69" i="20" s="1"/>
  <c r="T80" i="20"/>
  <c r="U80" i="20" s="1"/>
  <c r="T93" i="20"/>
  <c r="U93" i="20" s="1"/>
  <c r="T109" i="20"/>
  <c r="U109" i="20" s="1"/>
  <c r="T129" i="20"/>
  <c r="U129" i="20" s="1"/>
  <c r="T140" i="20"/>
  <c r="U140" i="20" s="1"/>
  <c r="T24" i="20"/>
  <c r="U24" i="20" s="1"/>
  <c r="T42" i="20"/>
  <c r="U42" i="20" s="1"/>
  <c r="T63" i="20"/>
  <c r="U63" i="20" s="1"/>
  <c r="T79" i="20"/>
  <c r="U79" i="20" s="1"/>
  <c r="T104" i="20"/>
  <c r="U104" i="20" s="1"/>
  <c r="T124" i="20"/>
  <c r="U124" i="20" s="1"/>
  <c r="T9" i="20"/>
  <c r="U9" i="20" s="1"/>
  <c r="T27" i="20"/>
  <c r="U27" i="20" s="1"/>
  <c r="T39" i="20"/>
  <c r="U39" i="20" s="1"/>
  <c r="T50" i="20"/>
  <c r="U50" i="20" s="1"/>
  <c r="T73" i="20"/>
  <c r="U73" i="20" s="1"/>
  <c r="T91" i="20"/>
  <c r="U91" i="20" s="1"/>
  <c r="T118" i="20"/>
  <c r="U118" i="20" s="1"/>
  <c r="T133" i="20"/>
  <c r="U133" i="20" s="1"/>
  <c r="T77" i="20"/>
  <c r="U77" i="20" s="1"/>
  <c r="T97" i="20"/>
  <c r="U97" i="20" s="1"/>
  <c r="T18" i="20"/>
  <c r="U18" i="20" s="1"/>
  <c r="T37" i="20"/>
  <c r="U37" i="20" s="1"/>
  <c r="T58" i="20"/>
  <c r="U58" i="20" s="1"/>
  <c r="T65" i="20"/>
  <c r="U65" i="20" s="1"/>
  <c r="T86" i="20"/>
  <c r="U86" i="20" s="1"/>
  <c r="T100" i="20"/>
  <c r="U100" i="20" s="1"/>
  <c r="T112" i="20"/>
  <c r="U112" i="20" s="1"/>
  <c r="T126" i="20"/>
  <c r="U126" i="20" s="1"/>
  <c r="T11" i="20"/>
  <c r="U11" i="20" s="1"/>
  <c r="T21" i="20"/>
  <c r="U21" i="20" s="1"/>
  <c r="T32" i="20"/>
  <c r="U32" i="20" s="1"/>
  <c r="T52" i="20"/>
  <c r="U52" i="20" s="1"/>
  <c r="T71" i="20"/>
  <c r="U71" i="20" s="1"/>
  <c r="T84" i="20"/>
  <c r="U84" i="20" s="1"/>
  <c r="T98" i="20"/>
  <c r="U98" i="20" s="1"/>
  <c r="T116" i="20"/>
  <c r="U116" i="20" s="1"/>
  <c r="T130" i="20"/>
  <c r="U130" i="20" s="1"/>
  <c r="T10" i="20"/>
  <c r="U10" i="20" s="1"/>
  <c r="T29" i="20"/>
  <c r="U29" i="20" s="1"/>
  <c r="T46" i="20"/>
  <c r="U46" i="20" s="1"/>
  <c r="T67" i="20"/>
  <c r="U67" i="20" s="1"/>
  <c r="T83" i="20"/>
  <c r="U83" i="20" s="1"/>
  <c r="T108" i="20"/>
  <c r="U108" i="20" s="1"/>
  <c r="T128" i="20"/>
  <c r="U128" i="20" s="1"/>
  <c r="T15" i="20"/>
  <c r="U15" i="20" s="1"/>
  <c r="T28" i="20"/>
  <c r="U28" i="20" s="1"/>
  <c r="T40" i="20"/>
  <c r="U40" i="20" s="1"/>
  <c r="T54" i="20"/>
  <c r="U54" i="20" s="1"/>
  <c r="T78" i="20"/>
  <c r="U78" i="20" s="1"/>
  <c r="T103" i="20"/>
  <c r="U103" i="20" s="1"/>
  <c r="T122" i="20"/>
  <c r="U122" i="20" s="1"/>
  <c r="T137" i="20"/>
  <c r="U137" i="20" s="1"/>
  <c r="T110" i="20"/>
  <c r="U110" i="20" s="1"/>
  <c r="T70" i="20"/>
  <c r="U70" i="20" s="1"/>
  <c r="T22" i="20"/>
  <c r="U22" i="20" s="1"/>
  <c r="T44" i="20"/>
  <c r="U44" i="20" s="1"/>
  <c r="T59" i="20"/>
  <c r="U59" i="20" s="1"/>
  <c r="T72" i="20"/>
  <c r="U72" i="20" s="1"/>
  <c r="T90" i="20"/>
  <c r="U90" i="20" s="1"/>
  <c r="T101" i="20"/>
  <c r="U101" i="20" s="1"/>
  <c r="T113" i="20"/>
  <c r="U113" i="20" s="1"/>
  <c r="T132" i="20"/>
  <c r="U132" i="20" s="1"/>
  <c r="T12" i="20"/>
  <c r="U12" i="20" s="1"/>
  <c r="T25" i="20"/>
  <c r="U25" i="20" s="1"/>
  <c r="T36" i="20"/>
  <c r="U36" i="20" s="1"/>
  <c r="T57" i="20"/>
  <c r="U57" i="20" s="1"/>
  <c r="T75" i="20"/>
  <c r="U75" i="20" s="1"/>
  <c r="T85" i="20"/>
  <c r="U85" i="20" s="1"/>
  <c r="T99" i="20"/>
  <c r="U99" i="20" s="1"/>
  <c r="T120" i="20"/>
  <c r="U120" i="20" s="1"/>
  <c r="T131" i="20"/>
  <c r="U131" i="20" s="1"/>
  <c r="T16" i="20"/>
  <c r="U16" i="20" s="1"/>
  <c r="T35" i="20"/>
  <c r="U35" i="20" s="1"/>
  <c r="T51" i="20"/>
  <c r="U51" i="20" s="1"/>
  <c r="T68" i="20"/>
  <c r="U68" i="20" s="1"/>
  <c r="T88" i="20"/>
  <c r="U88" i="20" s="1"/>
  <c r="T115" i="20"/>
  <c r="U115" i="20" s="1"/>
  <c r="T134" i="20"/>
  <c r="U134" i="20" s="1"/>
  <c r="T19" i="20"/>
  <c r="U19" i="20" s="1"/>
  <c r="T34" i="20"/>
  <c r="U34" i="20" s="1"/>
  <c r="T45" i="20"/>
  <c r="U45" i="20" s="1"/>
  <c r="T62" i="20"/>
  <c r="U62" i="20" s="1"/>
  <c r="T82" i="20"/>
  <c r="U82" i="20" s="1"/>
  <c r="T107" i="20"/>
  <c r="U107" i="20" s="1"/>
  <c r="T123" i="20"/>
  <c r="U123" i="20" s="1"/>
  <c r="T138" i="20"/>
  <c r="U138" i="20" s="1"/>
  <c r="T8" i="20"/>
  <c r="U8" i="20" s="1"/>
  <c r="T26" i="20"/>
  <c r="U26" i="20" s="1"/>
  <c r="T48" i="20"/>
  <c r="U48" i="20" s="1"/>
  <c r="T60" i="20"/>
  <c r="U60" i="20" s="1"/>
  <c r="T111" i="20"/>
  <c r="U111" i="20" s="1"/>
  <c r="T94" i="20"/>
  <c r="U94" i="20" s="1"/>
  <c r="T102" i="20"/>
  <c r="U102" i="20" s="1"/>
  <c r="T117" i="20"/>
  <c r="U117" i="20" s="1"/>
  <c r="T136" i="20"/>
  <c r="U136" i="20" s="1"/>
  <c r="T13" i="20"/>
  <c r="U13" i="20" s="1"/>
  <c r="T30" i="20"/>
  <c r="U30" i="20" s="1"/>
  <c r="T43" i="20"/>
  <c r="U43" i="20" s="1"/>
  <c r="T64" i="20"/>
  <c r="U64" i="20" s="1"/>
  <c r="T76" i="20"/>
  <c r="U76" i="20" s="1"/>
  <c r="T89" i="20"/>
  <c r="U89" i="20" s="1"/>
  <c r="T105" i="20"/>
  <c r="U105" i="20" s="1"/>
  <c r="T125" i="20"/>
  <c r="U125" i="20" s="1"/>
  <c r="T135" i="20"/>
  <c r="U135" i="20" s="1"/>
  <c r="T20" i="20"/>
  <c r="U20" i="20" s="1"/>
  <c r="T41" i="20"/>
  <c r="U41" i="20" s="1"/>
  <c r="T55" i="20"/>
  <c r="U55" i="20" s="1"/>
  <c r="T74" i="20"/>
  <c r="U74" i="20" s="1"/>
  <c r="T92" i="20"/>
  <c r="U92" i="20" s="1"/>
  <c r="T119" i="20"/>
  <c r="U119" i="20" s="1"/>
  <c r="T139" i="20"/>
  <c r="U139" i="20" s="1"/>
  <c r="T23" i="20"/>
  <c r="U23" i="20" s="1"/>
  <c r="T38" i="20"/>
  <c r="U38" i="20" s="1"/>
  <c r="T49" i="20"/>
  <c r="U49" i="20" s="1"/>
  <c r="T66" i="20"/>
  <c r="U66" i="20" s="1"/>
  <c r="T87" i="20"/>
  <c r="U87" i="20" s="1"/>
  <c r="T114" i="20"/>
  <c r="U114" i="20" s="1"/>
  <c r="T127" i="20"/>
  <c r="U127" i="20" s="1"/>
  <c r="T142" i="20"/>
  <c r="U142" i="20" s="1"/>
  <c r="T2" i="20"/>
  <c r="U2" i="20" s="1"/>
  <c r="T4" i="20"/>
  <c r="U4" i="20" s="1"/>
  <c r="T6" i="20"/>
  <c r="U6" i="20" s="1"/>
  <c r="T3" i="20"/>
  <c r="U3" i="20" s="1"/>
  <c r="T7" i="20"/>
  <c r="U7" i="20" s="1"/>
  <c r="T5" i="20"/>
  <c r="U5" i="20" s="1"/>
  <c r="F21" i="8" l="1"/>
  <c r="C19" i="7" s="1"/>
  <c r="F20" i="8"/>
  <c r="C17" i="7" s="1"/>
  <c r="F19" i="8"/>
  <c r="C15" i="7" s="1"/>
  <c r="F18" i="8"/>
  <c r="C18" i="7" s="1"/>
  <c r="F17" i="8"/>
  <c r="C16" i="7" s="1"/>
  <c r="F16" i="8"/>
  <c r="C14" i="7" s="1"/>
  <c r="F9" i="8"/>
  <c r="C7" i="7" s="1"/>
  <c r="F8" i="8"/>
  <c r="C12" i="7" s="1"/>
  <c r="F7" i="8"/>
  <c r="C13" i="7" s="1"/>
  <c r="F6" i="8"/>
  <c r="C9" i="7" s="1"/>
  <c r="F5" i="8"/>
  <c r="C10" i="7" s="1"/>
  <c r="F4" i="8"/>
  <c r="C11" i="7" s="1"/>
  <c r="F3" i="8"/>
  <c r="C6" i="7" s="1"/>
  <c r="F2" i="8"/>
  <c r="C8" i="7" s="1"/>
  <c r="AK31" i="9"/>
  <c r="AJ31" i="9"/>
  <c r="A31" i="9"/>
  <c r="B31" i="9" s="1"/>
  <c r="AK30" i="9"/>
  <c r="AJ30" i="9"/>
  <c r="A30" i="9"/>
  <c r="B30" i="9" s="1"/>
  <c r="AK29" i="9"/>
  <c r="AJ29" i="9"/>
  <c r="A29" i="9"/>
  <c r="B29" i="9" s="1"/>
  <c r="AK28" i="9"/>
  <c r="AJ28" i="9"/>
  <c r="A28" i="9"/>
  <c r="B28" i="9" s="1"/>
  <c r="AK27" i="9"/>
  <c r="AJ27" i="9"/>
  <c r="A27" i="9"/>
  <c r="B27" i="9" s="1"/>
  <c r="AK26" i="9"/>
  <c r="AJ26" i="9"/>
  <c r="A26" i="9"/>
  <c r="B26" i="9" s="1"/>
  <c r="AK25" i="9"/>
  <c r="AJ25" i="9"/>
  <c r="A25" i="9"/>
  <c r="B25" i="9" s="1"/>
  <c r="AK24" i="9"/>
  <c r="AJ24" i="9"/>
  <c r="A24" i="9"/>
  <c r="B24" i="9" s="1"/>
  <c r="AK23" i="9"/>
  <c r="AJ23" i="9"/>
  <c r="A23" i="9"/>
  <c r="B23" i="9" s="1"/>
  <c r="AK22" i="9"/>
  <c r="AJ22" i="9"/>
  <c r="A22" i="9"/>
  <c r="B22" i="9" s="1"/>
  <c r="AK21" i="9"/>
  <c r="AJ21" i="9"/>
  <c r="A21" i="9"/>
  <c r="B21" i="9" s="1"/>
  <c r="AK20" i="9"/>
  <c r="AJ20" i="9"/>
  <c r="A20" i="9"/>
  <c r="B20" i="9" s="1"/>
  <c r="AK19" i="9"/>
  <c r="AJ19" i="9"/>
  <c r="A19" i="9"/>
  <c r="B19" i="9" s="1"/>
  <c r="AK18" i="9"/>
  <c r="AJ18" i="9"/>
  <c r="A18" i="9"/>
  <c r="B18" i="9" s="1"/>
  <c r="AK15" i="9"/>
  <c r="AJ15" i="9"/>
  <c r="A15" i="9"/>
  <c r="B15" i="9" s="1"/>
  <c r="AK14" i="9"/>
  <c r="AJ14" i="9"/>
  <c r="A14" i="9"/>
  <c r="B14" i="9" s="1"/>
  <c r="AK13" i="9"/>
  <c r="AJ13" i="9"/>
  <c r="A13" i="9"/>
  <c r="B13" i="9" s="1"/>
  <c r="AK12" i="9"/>
  <c r="AJ12" i="9"/>
  <c r="A12" i="9"/>
  <c r="B12" i="9" s="1"/>
  <c r="AK11" i="9"/>
  <c r="AJ11" i="9"/>
  <c r="A11" i="9"/>
  <c r="B11" i="9" s="1"/>
  <c r="AK10" i="9"/>
  <c r="AJ10" i="9"/>
  <c r="A10" i="9"/>
  <c r="B10" i="9" s="1"/>
  <c r="AK9" i="9"/>
  <c r="AJ9" i="9"/>
  <c r="A9" i="9"/>
  <c r="B9" i="9" s="1"/>
  <c r="AK8" i="9"/>
  <c r="AJ8" i="9"/>
  <c r="A8" i="9"/>
  <c r="B8" i="9" s="1"/>
  <c r="AK7" i="9"/>
  <c r="AJ7" i="9"/>
  <c r="A7" i="9"/>
  <c r="B7" i="9" s="1"/>
  <c r="AK6" i="9"/>
  <c r="AJ6" i="9"/>
  <c r="A6" i="9"/>
  <c r="B6" i="9" s="1"/>
  <c r="AK5" i="9"/>
  <c r="AJ5" i="9"/>
  <c r="A5" i="9"/>
  <c r="B5" i="9" s="1"/>
  <c r="AK4" i="9"/>
  <c r="AJ4" i="9"/>
  <c r="A4" i="9"/>
  <c r="B4" i="9" s="1"/>
  <c r="AK3" i="9"/>
  <c r="AJ3" i="9"/>
  <c r="A3" i="9"/>
  <c r="B3" i="9" s="1"/>
  <c r="AK2" i="9"/>
  <c r="AJ2" i="9"/>
  <c r="A2" i="9"/>
  <c r="B2" i="9" s="1"/>
  <c r="H43" i="10"/>
  <c r="G43" i="10"/>
  <c r="H42" i="10"/>
  <c r="G42" i="10"/>
  <c r="H41" i="10"/>
  <c r="G41" i="10"/>
  <c r="H40" i="10"/>
  <c r="G40" i="10"/>
  <c r="H39" i="10"/>
  <c r="G39" i="10"/>
  <c r="H38" i="10"/>
  <c r="G38" i="10"/>
  <c r="H37" i="10"/>
  <c r="G37" i="10"/>
  <c r="H36" i="10"/>
  <c r="G36" i="10"/>
  <c r="H35" i="10"/>
  <c r="G35" i="10"/>
  <c r="H34" i="10"/>
  <c r="G34" i="10"/>
  <c r="H33" i="10"/>
  <c r="G33" i="10"/>
  <c r="H32" i="10"/>
  <c r="G32" i="10"/>
  <c r="H31" i="10"/>
  <c r="G31" i="10"/>
  <c r="H30" i="10"/>
  <c r="G30" i="10"/>
  <c r="H29" i="10"/>
  <c r="G29" i="10"/>
  <c r="H28" i="10"/>
  <c r="G28" i="10"/>
  <c r="H27" i="10"/>
  <c r="G27" i="10"/>
  <c r="H26" i="10"/>
  <c r="G26" i="10"/>
  <c r="H25" i="10"/>
  <c r="G25" i="10"/>
  <c r="H24" i="10"/>
  <c r="G24" i="10"/>
  <c r="H23" i="10"/>
  <c r="G23" i="10"/>
  <c r="H22" i="10"/>
  <c r="G22" i="10"/>
  <c r="H21" i="10"/>
  <c r="G21" i="10"/>
  <c r="H20" i="10"/>
  <c r="G20" i="10"/>
  <c r="H19" i="10"/>
  <c r="G19" i="10"/>
  <c r="H18" i="10"/>
  <c r="G18" i="10"/>
  <c r="H17" i="10"/>
  <c r="G17" i="10"/>
  <c r="H16" i="10"/>
  <c r="G16" i="10"/>
  <c r="H15" i="10"/>
  <c r="G15" i="10"/>
  <c r="H14" i="10"/>
  <c r="G14" i="10"/>
  <c r="H13" i="10"/>
  <c r="G13" i="10"/>
  <c r="H12" i="10"/>
  <c r="G12" i="10"/>
  <c r="H11" i="10"/>
  <c r="G11" i="10"/>
  <c r="H10" i="10"/>
  <c r="G10" i="10"/>
  <c r="H9" i="10"/>
  <c r="G9" i="10"/>
  <c r="H8" i="10"/>
  <c r="G8" i="10"/>
  <c r="H7" i="10"/>
  <c r="G7" i="10"/>
  <c r="H6" i="10"/>
  <c r="G6" i="10"/>
  <c r="H5" i="10"/>
  <c r="G5" i="10"/>
  <c r="H4" i="10"/>
  <c r="G4" i="10"/>
  <c r="H3" i="10"/>
  <c r="G3" i="10"/>
  <c r="H2" i="10"/>
  <c r="G2" i="10"/>
  <c r="BB19" i="7"/>
  <c r="BA19" i="7"/>
  <c r="AY19" i="7"/>
  <c r="AX19" i="7"/>
  <c r="AQ19" i="7"/>
  <c r="K19" i="7"/>
  <c r="J19" i="7"/>
  <c r="I19" i="7"/>
  <c r="BB18" i="7"/>
  <c r="BA18" i="7"/>
  <c r="AY18" i="7"/>
  <c r="AX18" i="7"/>
  <c r="AQ18" i="7"/>
  <c r="K18" i="7"/>
  <c r="J18" i="7"/>
  <c r="I18" i="7"/>
  <c r="BB17" i="7"/>
  <c r="BA17" i="7"/>
  <c r="AY17" i="7"/>
  <c r="AX17" i="7"/>
  <c r="AQ17" i="7"/>
  <c r="K17" i="7"/>
  <c r="J17" i="7"/>
  <c r="I17" i="7"/>
  <c r="BB16" i="7"/>
  <c r="BA16" i="7"/>
  <c r="AY16" i="7"/>
  <c r="AX16" i="7"/>
  <c r="AQ16" i="7"/>
  <c r="K16" i="7"/>
  <c r="J16" i="7"/>
  <c r="I16" i="7"/>
  <c r="BB15" i="7"/>
  <c r="BA15" i="7"/>
  <c r="AY15" i="7"/>
  <c r="AX15" i="7"/>
  <c r="AQ15" i="7"/>
  <c r="K15" i="7"/>
  <c r="J15" i="7"/>
  <c r="I15" i="7"/>
  <c r="BB14" i="7"/>
  <c r="BA14" i="7"/>
  <c r="AY14" i="7"/>
  <c r="AX14" i="7"/>
  <c r="AQ14" i="7"/>
  <c r="K14" i="7"/>
  <c r="J14" i="7"/>
  <c r="I14" i="7"/>
  <c r="BB13" i="7"/>
  <c r="BA13" i="7"/>
  <c r="AY13" i="7"/>
  <c r="AX13" i="7"/>
  <c r="AQ13" i="7"/>
  <c r="K13" i="7"/>
  <c r="J13" i="7"/>
  <c r="I13" i="7"/>
  <c r="BB12" i="7"/>
  <c r="BA12" i="7"/>
  <c r="AY12" i="7"/>
  <c r="AX12" i="7"/>
  <c r="AQ12" i="7"/>
  <c r="K12" i="7"/>
  <c r="J12" i="7"/>
  <c r="I12" i="7"/>
  <c r="BB11" i="7"/>
  <c r="BA11" i="7"/>
  <c r="AY11" i="7"/>
  <c r="AX11" i="7"/>
  <c r="AQ11" i="7"/>
  <c r="K11" i="7"/>
  <c r="J11" i="7"/>
  <c r="I11" i="7"/>
  <c r="BB10" i="7"/>
  <c r="BA10" i="7"/>
  <c r="AY10" i="7"/>
  <c r="AX10" i="7"/>
  <c r="AQ10" i="7"/>
  <c r="K10" i="7"/>
  <c r="J10" i="7"/>
  <c r="I10" i="7"/>
  <c r="BB9" i="7"/>
  <c r="BA9" i="7"/>
  <c r="AY9" i="7"/>
  <c r="AX9" i="7"/>
  <c r="AQ9" i="7"/>
  <c r="K9" i="7"/>
  <c r="J9" i="7"/>
  <c r="I9" i="7"/>
  <c r="BB8" i="7"/>
  <c r="BA8" i="7"/>
  <c r="AY8" i="7"/>
  <c r="AX8" i="7"/>
  <c r="AQ8" i="7"/>
  <c r="K8" i="7"/>
  <c r="J8" i="7"/>
  <c r="I8" i="7"/>
  <c r="BB7" i="7"/>
  <c r="BA7" i="7"/>
  <c r="AY7" i="7"/>
  <c r="AX7" i="7"/>
  <c r="AQ7" i="7"/>
  <c r="K7" i="7"/>
  <c r="J7" i="7"/>
  <c r="I7" i="7"/>
  <c r="BB6" i="7"/>
  <c r="BA6" i="7"/>
  <c r="AY6" i="7"/>
  <c r="AX6" i="7"/>
  <c r="AQ6" i="7"/>
  <c r="K6" i="7"/>
  <c r="J6" i="7"/>
  <c r="I6" i="7"/>
  <c r="L5" i="7"/>
  <c r="L6" i="7" s="1"/>
  <c r="AD7" i="13"/>
  <c r="AC7" i="13"/>
  <c r="AB7" i="13"/>
  <c r="AA7" i="13"/>
  <c r="Z7" i="13"/>
  <c r="Y7" i="13"/>
  <c r="X7" i="13"/>
  <c r="W7" i="13"/>
  <c r="V7" i="13"/>
  <c r="U7" i="13"/>
  <c r="S7" i="13"/>
  <c r="R7" i="13"/>
  <c r="Q7" i="13"/>
  <c r="P7" i="13"/>
  <c r="O7" i="13"/>
  <c r="N7" i="13"/>
  <c r="M7" i="13"/>
  <c r="L7" i="13"/>
  <c r="K7" i="13"/>
  <c r="J7" i="13"/>
  <c r="H7" i="13"/>
  <c r="G7" i="13"/>
  <c r="AD6" i="13"/>
  <c r="AC6" i="13"/>
  <c r="AB6" i="13"/>
  <c r="AA6" i="13"/>
  <c r="Z6" i="13"/>
  <c r="Y6" i="13"/>
  <c r="X6" i="13"/>
  <c r="W6" i="13"/>
  <c r="V6" i="13"/>
  <c r="U6" i="13"/>
  <c r="S6" i="13"/>
  <c r="R6" i="13"/>
  <c r="Q6" i="13"/>
  <c r="P6" i="13"/>
  <c r="O6" i="13"/>
  <c r="N6" i="13"/>
  <c r="M6" i="13"/>
  <c r="L6" i="13"/>
  <c r="K6" i="13"/>
  <c r="J6" i="13"/>
  <c r="H6" i="13"/>
  <c r="G6" i="13"/>
  <c r="AD5" i="13"/>
  <c r="AC5" i="13"/>
  <c r="AB5" i="13"/>
  <c r="AA5" i="13"/>
  <c r="Z5" i="13"/>
  <c r="Y5" i="13"/>
  <c r="X5" i="13"/>
  <c r="W5" i="13"/>
  <c r="V5" i="13"/>
  <c r="U5" i="13"/>
  <c r="S5" i="13"/>
  <c r="R5" i="13"/>
  <c r="Q5" i="13"/>
  <c r="P5" i="13"/>
  <c r="O5" i="13"/>
  <c r="N5" i="13"/>
  <c r="M5" i="13"/>
  <c r="L5" i="13"/>
  <c r="K5" i="13"/>
  <c r="J5" i="13"/>
  <c r="H5" i="13"/>
  <c r="G5" i="13"/>
  <c r="AD4" i="13"/>
  <c r="AC4" i="13"/>
  <c r="AB4" i="13"/>
  <c r="AA4" i="13"/>
  <c r="Z4" i="13"/>
  <c r="Y4" i="13"/>
  <c r="X4" i="13"/>
  <c r="W4" i="13"/>
  <c r="V4" i="13"/>
  <c r="U4" i="13"/>
  <c r="S4" i="13"/>
  <c r="R4" i="13"/>
  <c r="Q4" i="13"/>
  <c r="P4" i="13"/>
  <c r="O4" i="13"/>
  <c r="N4" i="13"/>
  <c r="M4" i="13"/>
  <c r="L4" i="13"/>
  <c r="K4" i="13"/>
  <c r="J4" i="13"/>
  <c r="H4" i="13"/>
  <c r="G4" i="13"/>
  <c r="L4" i="7" l="1"/>
  <c r="AU9" i="7"/>
  <c r="AU14" i="7"/>
  <c r="T7" i="13"/>
  <c r="AS12" i="7"/>
  <c r="AR10" i="7"/>
  <c r="AS14" i="7"/>
  <c r="AR16" i="7"/>
  <c r="AR14" i="7"/>
  <c r="AS7" i="7"/>
  <c r="AR18" i="7"/>
  <c r="AR7" i="7"/>
  <c r="AS19" i="7"/>
  <c r="AR9" i="7"/>
  <c r="AR15" i="7"/>
  <c r="AR19" i="7"/>
  <c r="AR11" i="7"/>
  <c r="AS17" i="7"/>
  <c r="AS10" i="7"/>
  <c r="AR6" i="7"/>
  <c r="AU12" i="7"/>
  <c r="AR8" i="7"/>
  <c r="AS8" i="7"/>
  <c r="AU10" i="7"/>
  <c r="L19" i="7"/>
  <c r="AS6" i="7"/>
  <c r="AU8" i="7"/>
  <c r="AU6" i="7"/>
  <c r="AR17" i="7"/>
  <c r="AS15" i="7"/>
  <c r="AU17" i="7"/>
  <c r="AR13" i="7"/>
  <c r="AU19" i="7"/>
  <c r="AS13" i="7"/>
  <c r="AU15" i="7"/>
  <c r="AS11" i="7"/>
  <c r="AU13" i="7"/>
  <c r="AS9" i="7"/>
  <c r="AU11" i="7"/>
  <c r="AU7" i="7"/>
  <c r="AS18" i="7"/>
  <c r="M5" i="7"/>
  <c r="M7" i="7" s="1"/>
  <c r="AW7" i="7"/>
  <c r="AS16" i="7"/>
  <c r="AU18" i="7"/>
  <c r="AU16" i="7"/>
  <c r="AR12" i="7"/>
  <c r="T6" i="13"/>
  <c r="T5" i="13"/>
  <c r="F7" i="13"/>
  <c r="AZ7" i="7"/>
  <c r="AZ18" i="7"/>
  <c r="AW18" i="7"/>
  <c r="F6" i="13"/>
  <c r="AW12" i="7"/>
  <c r="AW6" i="7"/>
  <c r="AZ15" i="7"/>
  <c r="AZ12" i="7"/>
  <c r="I5" i="13"/>
  <c r="AZ8" i="7"/>
  <c r="AW19" i="7"/>
  <c r="F4" i="13"/>
  <c r="AW15" i="7"/>
  <c r="AW13" i="7"/>
  <c r="AW11" i="7"/>
  <c r="AZ9" i="7"/>
  <c r="F5" i="13"/>
  <c r="AW8" i="7"/>
  <c r="AW14" i="7"/>
  <c r="AZ14" i="7"/>
  <c r="T4" i="13"/>
  <c r="I6" i="13"/>
  <c r="I4" i="13"/>
  <c r="I7" i="13"/>
  <c r="AZ6" i="7"/>
  <c r="AW16" i="7"/>
  <c r="AZ16" i="7"/>
  <c r="AZ17" i="7"/>
  <c r="AZ13" i="7"/>
  <c r="AZ11" i="7"/>
  <c r="AW9" i="7"/>
  <c r="AW10" i="7"/>
  <c r="L7" i="7"/>
  <c r="AZ19" i="7"/>
  <c r="AW17" i="7"/>
  <c r="AZ10" i="7"/>
  <c r="AT19" i="7" l="1"/>
  <c r="AT7" i="7"/>
  <c r="AT17" i="7"/>
  <c r="AT14" i="7"/>
  <c r="AT12" i="7"/>
  <c r="AT13" i="7"/>
  <c r="AT10" i="7"/>
  <c r="AT8" i="7"/>
  <c r="AT6" i="7"/>
  <c r="AT11" i="7"/>
  <c r="AT15" i="7"/>
  <c r="AT9" i="7"/>
  <c r="AT18" i="7"/>
  <c r="N5" i="7"/>
  <c r="N8" i="7" s="1"/>
  <c r="M4" i="7"/>
  <c r="M19" i="7"/>
  <c r="M6" i="7"/>
  <c r="AT16" i="7"/>
  <c r="E5" i="13"/>
  <c r="D4" i="13"/>
  <c r="D5" i="13"/>
  <c r="E7" i="13"/>
  <c r="E6" i="13"/>
  <c r="D7" i="13"/>
  <c r="E4" i="13"/>
  <c r="D6" i="13"/>
  <c r="L8" i="7"/>
  <c r="M8" i="7"/>
  <c r="C6" i="13" l="1"/>
  <c r="C5" i="13"/>
  <c r="N4" i="7"/>
  <c r="O5" i="7"/>
  <c r="N19" i="7"/>
  <c r="N6" i="7"/>
  <c r="N7" i="7"/>
  <c r="C7" i="13"/>
  <c r="C4" i="13"/>
  <c r="L9" i="7"/>
  <c r="N9" i="7"/>
  <c r="M9" i="7"/>
  <c r="P5" i="7" l="1"/>
  <c r="O4" i="7"/>
  <c r="O19" i="7"/>
  <c r="O6" i="7"/>
  <c r="O7" i="7"/>
  <c r="O8" i="7"/>
  <c r="O9" i="7"/>
  <c r="P10" i="7"/>
  <c r="N10" i="7"/>
  <c r="L10" i="7"/>
  <c r="O10" i="7"/>
  <c r="M10" i="7"/>
  <c r="Q5" i="7" l="1"/>
  <c r="Q11" i="7" s="1"/>
  <c r="P4" i="7"/>
  <c r="P19" i="7"/>
  <c r="P6" i="7"/>
  <c r="P7" i="7"/>
  <c r="P8" i="7"/>
  <c r="P9" i="7"/>
  <c r="P11" i="7"/>
  <c r="N11" i="7"/>
  <c r="M11" i="7"/>
  <c r="L11" i="7"/>
  <c r="O11" i="7"/>
  <c r="R5" i="7" l="1"/>
  <c r="Q4" i="7"/>
  <c r="Q19" i="7"/>
  <c r="Q6" i="7"/>
  <c r="Q7" i="7"/>
  <c r="Q8" i="7"/>
  <c r="Q9" i="7"/>
  <c r="Q10" i="7"/>
  <c r="Q12" i="7"/>
  <c r="N12" i="7"/>
  <c r="P12" i="7"/>
  <c r="O12" i="7"/>
  <c r="M12" i="7"/>
  <c r="L12" i="7"/>
  <c r="S5" i="7" l="1"/>
  <c r="R19" i="7"/>
  <c r="R4" i="7"/>
  <c r="R6" i="7"/>
  <c r="R7" i="7"/>
  <c r="R8" i="7"/>
  <c r="R9" i="7"/>
  <c r="R10" i="7"/>
  <c r="R11" i="7"/>
  <c r="R12" i="7"/>
  <c r="R13" i="7"/>
  <c r="S13" i="7"/>
  <c r="P13" i="7"/>
  <c r="N13" i="7"/>
  <c r="M13" i="7"/>
  <c r="L13" i="7"/>
  <c r="O13" i="7"/>
  <c r="Q13" i="7"/>
  <c r="S4" i="7" l="1"/>
  <c r="S19" i="7"/>
  <c r="S6" i="7"/>
  <c r="T5" i="7"/>
  <c r="S7" i="7"/>
  <c r="S8" i="7"/>
  <c r="S9" i="7"/>
  <c r="S10" i="7"/>
  <c r="S11" i="7"/>
  <c r="S12" i="7"/>
  <c r="S14" i="7"/>
  <c r="M14" i="7"/>
  <c r="L14" i="7"/>
  <c r="R14" i="7"/>
  <c r="Q14" i="7"/>
  <c r="T14" i="7"/>
  <c r="O14" i="7"/>
  <c r="N14" i="7"/>
  <c r="P14" i="7"/>
  <c r="T4" i="7" l="1"/>
  <c r="T6" i="7"/>
  <c r="T19" i="7"/>
  <c r="U5" i="7"/>
  <c r="U15" i="7" s="1"/>
  <c r="T7" i="7"/>
  <c r="T8" i="7"/>
  <c r="T9" i="7"/>
  <c r="T10" i="7"/>
  <c r="T11" i="7"/>
  <c r="T12" i="7"/>
  <c r="T13" i="7"/>
  <c r="L15" i="7"/>
  <c r="Q15" i="7"/>
  <c r="P15" i="7"/>
  <c r="M15" i="7"/>
  <c r="T15" i="7"/>
  <c r="O15" i="7"/>
  <c r="R15" i="7"/>
  <c r="S15" i="7"/>
  <c r="N15" i="7"/>
  <c r="U4" i="7" l="1"/>
  <c r="U6" i="7"/>
  <c r="U19" i="7"/>
  <c r="V5" i="7"/>
  <c r="V16" i="7" s="1"/>
  <c r="U7" i="7"/>
  <c r="U8" i="7"/>
  <c r="U9" i="7"/>
  <c r="U10" i="7"/>
  <c r="U11" i="7"/>
  <c r="U12" i="7"/>
  <c r="U13" i="7"/>
  <c r="U14" i="7"/>
  <c r="P16" i="7"/>
  <c r="L16" i="7"/>
  <c r="U16" i="7"/>
  <c r="T16" i="7"/>
  <c r="S16" i="7"/>
  <c r="Q16" i="7"/>
  <c r="O16" i="7"/>
  <c r="N16" i="7"/>
  <c r="M16" i="7"/>
  <c r="R16" i="7"/>
  <c r="V4" i="7" l="1"/>
  <c r="V19" i="7"/>
  <c r="V6" i="7"/>
  <c r="W5" i="7"/>
  <c r="V7" i="7"/>
  <c r="V8" i="7"/>
  <c r="V9" i="7"/>
  <c r="V10" i="7"/>
  <c r="V11" i="7"/>
  <c r="V12" i="7"/>
  <c r="V13" i="7"/>
  <c r="V14" i="7"/>
  <c r="V15" i="7"/>
  <c r="T17" i="7"/>
  <c r="S17" i="7"/>
  <c r="P17" i="7"/>
  <c r="O17" i="7"/>
  <c r="N17" i="7"/>
  <c r="L17" i="7"/>
  <c r="W17" i="7"/>
  <c r="U17" i="7"/>
  <c r="Q17" i="7"/>
  <c r="V17" i="7"/>
  <c r="R17" i="7"/>
  <c r="M17" i="7"/>
  <c r="W19" i="7" l="1"/>
  <c r="W6" i="7"/>
  <c r="X5" i="7"/>
  <c r="W4" i="7"/>
  <c r="W7" i="7"/>
  <c r="W8" i="7"/>
  <c r="W9" i="7"/>
  <c r="W10" i="7"/>
  <c r="W11" i="7"/>
  <c r="W12" i="7"/>
  <c r="W13" i="7"/>
  <c r="W14" i="7"/>
  <c r="W15" i="7"/>
  <c r="W16" i="7"/>
  <c r="X18" i="7"/>
  <c r="W18" i="7"/>
  <c r="T18" i="7"/>
  <c r="S18" i="7"/>
  <c r="R18" i="7"/>
  <c r="P18" i="7"/>
  <c r="N18" i="7"/>
  <c r="M18" i="7"/>
  <c r="L18" i="7"/>
  <c r="O18" i="7"/>
  <c r="V18" i="7"/>
  <c r="Q18" i="7"/>
  <c r="U18" i="7"/>
  <c r="X19" i="7" l="1"/>
  <c r="X6" i="7"/>
  <c r="Y5" i="7"/>
  <c r="X4" i="7"/>
  <c r="X7" i="7"/>
  <c r="X8" i="7"/>
  <c r="X9" i="7"/>
  <c r="X10" i="7"/>
  <c r="X11" i="7"/>
  <c r="X12" i="7"/>
  <c r="X13" i="7"/>
  <c r="X14" i="7"/>
  <c r="X15" i="7"/>
  <c r="X16" i="7"/>
  <c r="X17" i="7"/>
  <c r="Y19" i="7" l="1"/>
  <c r="Y6" i="7"/>
  <c r="Z5" i="7"/>
  <c r="Y4" i="7"/>
  <c r="Y7" i="7"/>
  <c r="Y8" i="7"/>
  <c r="Y9" i="7"/>
  <c r="Y10" i="7"/>
  <c r="Y11" i="7"/>
  <c r="Y12" i="7"/>
  <c r="Y13" i="7"/>
  <c r="Y14" i="7"/>
  <c r="Y15" i="7"/>
  <c r="Y16" i="7"/>
  <c r="Y17" i="7"/>
  <c r="Y18" i="7"/>
  <c r="Z19" i="7" l="1"/>
  <c r="AA5" i="7"/>
  <c r="Z6" i="7"/>
  <c r="Z4" i="7"/>
  <c r="Z7" i="7"/>
  <c r="Z8" i="7"/>
  <c r="Z9" i="7"/>
  <c r="Z10" i="7"/>
  <c r="Z11" i="7"/>
  <c r="Z12" i="7"/>
  <c r="Z13" i="7"/>
  <c r="Z14" i="7"/>
  <c r="Z15" i="7"/>
  <c r="Z16" i="7"/>
  <c r="Z17" i="7"/>
  <c r="Z18" i="7"/>
  <c r="AB5" i="7" l="1"/>
  <c r="AA19" i="7"/>
  <c r="AA6" i="7"/>
  <c r="AA4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B19" i="7" l="1"/>
  <c r="AB6" i="7"/>
  <c r="AC5" i="7"/>
  <c r="AB4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C19" i="7" l="1"/>
  <c r="AC6" i="7"/>
  <c r="AD5" i="7"/>
  <c r="AC4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D19" i="7" l="1"/>
  <c r="AD6" i="7"/>
  <c r="AD4" i="7"/>
  <c r="AE5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E19" i="7" l="1"/>
  <c r="AE4" i="7"/>
  <c r="AE6" i="7"/>
  <c r="AF5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F19" i="7" l="1"/>
  <c r="AF6" i="7"/>
  <c r="AG5" i="7"/>
  <c r="AF4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G19" i="7" l="1"/>
  <c r="AG6" i="7"/>
  <c r="AH5" i="7"/>
  <c r="AG4" i="7"/>
  <c r="AG7" i="7"/>
  <c r="AG8" i="7"/>
  <c r="AG9" i="7"/>
  <c r="AG10" i="7"/>
  <c r="AG11" i="7"/>
  <c r="AG12" i="7"/>
  <c r="AG13" i="7"/>
  <c r="AG14" i="7"/>
  <c r="AG15" i="7"/>
  <c r="AG16" i="7"/>
  <c r="AG17" i="7"/>
  <c r="AG18" i="7"/>
  <c r="AH19" i="7" l="1"/>
  <c r="AH6" i="7"/>
  <c r="AI5" i="7"/>
  <c r="AH4" i="7"/>
  <c r="AH7" i="7"/>
  <c r="AH8" i="7"/>
  <c r="AH9" i="7"/>
  <c r="AH10" i="7"/>
  <c r="AH11" i="7"/>
  <c r="AH12" i="7"/>
  <c r="AH13" i="7"/>
  <c r="AH14" i="7"/>
  <c r="AH15" i="7"/>
  <c r="AH16" i="7"/>
  <c r="AH17" i="7"/>
  <c r="AH18" i="7"/>
  <c r="AI19" i="7" l="1"/>
  <c r="AI6" i="7"/>
  <c r="AJ5" i="7"/>
  <c r="AI4" i="7"/>
  <c r="AI7" i="7"/>
  <c r="AI8" i="7"/>
  <c r="AI9" i="7"/>
  <c r="AI10" i="7"/>
  <c r="AI11" i="7"/>
  <c r="AI12" i="7"/>
  <c r="AI13" i="7"/>
  <c r="AI14" i="7"/>
  <c r="AI15" i="7"/>
  <c r="AI16" i="7"/>
  <c r="AI17" i="7"/>
  <c r="AI18" i="7"/>
  <c r="AJ19" i="7" l="1"/>
  <c r="AK5" i="7"/>
  <c r="AJ6" i="7"/>
  <c r="AJ4" i="7"/>
  <c r="AJ7" i="7"/>
  <c r="AJ8" i="7"/>
  <c r="AJ9" i="7"/>
  <c r="AJ10" i="7"/>
  <c r="AJ11" i="7"/>
  <c r="AJ12" i="7"/>
  <c r="AJ13" i="7"/>
  <c r="AJ14" i="7"/>
  <c r="AJ15" i="7"/>
  <c r="AJ16" i="7"/>
  <c r="AJ17" i="7"/>
  <c r="AJ18" i="7"/>
  <c r="AK6" i="7" l="1"/>
  <c r="AL5" i="7"/>
  <c r="AK4" i="7"/>
  <c r="AK19" i="7"/>
  <c r="AK7" i="7"/>
  <c r="AK8" i="7"/>
  <c r="AK9" i="7"/>
  <c r="AK10" i="7"/>
  <c r="AK11" i="7"/>
  <c r="AK12" i="7"/>
  <c r="AK13" i="7"/>
  <c r="AK14" i="7"/>
  <c r="AK15" i="7"/>
  <c r="AK16" i="7"/>
  <c r="AK17" i="7"/>
  <c r="AK18" i="7"/>
  <c r="AL6" i="7" l="1"/>
  <c r="AM5" i="7"/>
  <c r="AL4" i="7"/>
  <c r="AL19" i="7"/>
  <c r="AL7" i="7"/>
  <c r="AL8" i="7"/>
  <c r="AL9" i="7"/>
  <c r="AL10" i="7"/>
  <c r="AL11" i="7"/>
  <c r="AL12" i="7"/>
  <c r="AL13" i="7"/>
  <c r="AL14" i="7"/>
  <c r="AL15" i="7"/>
  <c r="AL16" i="7"/>
  <c r="AL17" i="7"/>
  <c r="AL18" i="7"/>
  <c r="AM6" i="7" l="1"/>
  <c r="AN5" i="7"/>
  <c r="AM4" i="7"/>
  <c r="AM19" i="7"/>
  <c r="AM7" i="7"/>
  <c r="AM8" i="7"/>
  <c r="AM9" i="7"/>
  <c r="AM10" i="7"/>
  <c r="AM11" i="7"/>
  <c r="AM12" i="7"/>
  <c r="AM13" i="7"/>
  <c r="AM14" i="7"/>
  <c r="AM15" i="7"/>
  <c r="AM16" i="7"/>
  <c r="AM17" i="7"/>
  <c r="AM18" i="7"/>
  <c r="AN6" i="7" l="1"/>
  <c r="AO5" i="7"/>
  <c r="AN4" i="7"/>
  <c r="AN19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P4" i="7" l="1"/>
  <c r="AO4" i="7"/>
  <c r="AP5" i="7" s="1"/>
  <c r="AO19" i="7"/>
  <c r="AO6" i="7"/>
  <c r="AO7" i="7"/>
  <c r="AO8" i="7"/>
  <c r="AO9" i="7"/>
  <c r="AO10" i="7"/>
  <c r="AO11" i="7"/>
  <c r="AO12" i="7"/>
  <c r="AO13" i="7"/>
  <c r="AO14" i="7"/>
  <c r="AO15" i="7"/>
  <c r="AO16" i="7"/>
  <c r="AO17" i="7"/>
  <c r="AO18" i="7"/>
  <c r="AP19" i="7" l="1"/>
  <c r="AP6" i="7"/>
  <c r="AP7" i="7"/>
  <c r="AP8" i="7"/>
  <c r="AP9" i="7"/>
  <c r="AP10" i="7"/>
  <c r="AP11" i="7"/>
  <c r="AP12" i="7"/>
  <c r="AP13" i="7"/>
  <c r="AP14" i="7"/>
  <c r="AP15" i="7"/>
  <c r="AP16" i="7"/>
  <c r="AP17" i="7"/>
  <c r="AP18" i="7"/>
  <c r="F18" i="7" l="1"/>
  <c r="D18" i="7"/>
  <c r="D17" i="7"/>
  <c r="F17" i="7"/>
  <c r="D16" i="7"/>
  <c r="F16" i="7"/>
  <c r="D15" i="7"/>
  <c r="F15" i="7"/>
  <c r="F14" i="7"/>
  <c r="D14" i="7"/>
  <c r="F13" i="7"/>
  <c r="D13" i="7"/>
  <c r="F12" i="7"/>
  <c r="D12" i="7"/>
  <c r="F11" i="7"/>
  <c r="D11" i="7"/>
  <c r="D10" i="7"/>
  <c r="F10" i="7"/>
  <c r="F9" i="7"/>
  <c r="D9" i="7"/>
  <c r="F8" i="7"/>
  <c r="D8" i="7"/>
  <c r="D7" i="7"/>
  <c r="F7" i="7"/>
  <c r="G8" i="7"/>
  <c r="H8" i="7" s="1"/>
  <c r="G19" i="7"/>
  <c r="H19" i="7" s="1"/>
  <c r="G17" i="7"/>
  <c r="H17" i="7" s="1"/>
  <c r="G18" i="7"/>
  <c r="H18" i="7" s="1"/>
  <c r="D6" i="7"/>
  <c r="G15" i="7"/>
  <c r="H15" i="7" s="1"/>
  <c r="F6" i="7"/>
  <c r="G14" i="7"/>
  <c r="H14" i="7" s="1"/>
  <c r="G10" i="7"/>
  <c r="H10" i="7" s="1"/>
  <c r="G16" i="7"/>
  <c r="H16" i="7" s="1"/>
  <c r="G7" i="7"/>
  <c r="H7" i="7" s="1"/>
  <c r="G9" i="7"/>
  <c r="H9" i="7" s="1"/>
  <c r="G13" i="7"/>
  <c r="H13" i="7" s="1"/>
  <c r="G12" i="7"/>
  <c r="H12" i="7" s="1"/>
  <c r="G11" i="7"/>
  <c r="H11" i="7" s="1"/>
  <c r="G6" i="7"/>
  <c r="H6" i="7" s="1"/>
  <c r="F19" i="7"/>
  <c r="D19" i="7"/>
  <c r="AV8" i="7" l="1"/>
  <c r="E8" i="7"/>
  <c r="E13" i="7"/>
  <c r="AV13" i="7"/>
  <c r="E14" i="7"/>
  <c r="AV14" i="7"/>
  <c r="AV15" i="7"/>
  <c r="E15" i="7"/>
  <c r="E9" i="7"/>
  <c r="AV9" i="7"/>
  <c r="E11" i="7"/>
  <c r="AV11" i="7"/>
  <c r="E12" i="7"/>
  <c r="AV12" i="7"/>
  <c r="E7" i="7"/>
  <c r="AV7" i="7"/>
  <c r="AV10" i="7"/>
  <c r="E10" i="7"/>
  <c r="AV16" i="7"/>
  <c r="E16" i="7"/>
  <c r="AV17" i="7"/>
  <c r="E17" i="7"/>
  <c r="AV19" i="7"/>
  <c r="E19" i="7"/>
  <c r="E6" i="7"/>
  <c r="AV6" i="7"/>
  <c r="E18" i="7"/>
  <c r="AV18" i="7"/>
</calcChain>
</file>

<file path=xl/sharedStrings.xml><?xml version="1.0" encoding="utf-8"?>
<sst xmlns="http://schemas.openxmlformats.org/spreadsheetml/2006/main" count="73251" uniqueCount="6600">
  <si>
    <t>DATA DE IMPORTAÇÃO</t>
  </si>
  <si>
    <t>RESPONSÁVEL</t>
  </si>
  <si>
    <t>DATA DE ENCAMINHAMENTO</t>
  </si>
  <si>
    <t>DATA RETORNO</t>
  </si>
  <si>
    <t>Pedido</t>
  </si>
  <si>
    <t>Letícia Daledone</t>
  </si>
  <si>
    <t>Respondido</t>
  </si>
  <si>
    <t>Magalu</t>
  </si>
  <si>
    <t>Entrega</t>
  </si>
  <si>
    <t>olistsp</t>
  </si>
  <si>
    <t>Quero saber sobre prazos de entrega</t>
  </si>
  <si>
    <t>Meu pedido está atrasado</t>
  </si>
  <si>
    <t/>
  </si>
  <si>
    <t>Interação com o buyer</t>
  </si>
  <si>
    <t>Não</t>
  </si>
  <si>
    <t>A entrega do meu produto não aconteceu</t>
  </si>
  <si>
    <t>Meu produto foi extraviado</t>
  </si>
  <si>
    <t>Cancelamento</t>
  </si>
  <si>
    <t>Produto</t>
  </si>
  <si>
    <t>Tive problema com produto/embalagem</t>
  </si>
  <si>
    <t>Meu produto veio errado</t>
  </si>
  <si>
    <t>Meu produto não funciona ou com defeito</t>
  </si>
  <si>
    <t>Compra</t>
  </si>
  <si>
    <t>Já fiz a compra e me arrependi</t>
  </si>
  <si>
    <t>Fiz a compra errada</t>
  </si>
  <si>
    <t>Interação com transportadora</t>
  </si>
  <si>
    <t>Meu produto está certo, mas não gostei</t>
  </si>
  <si>
    <t>Transportadora disse que entregou, mas eu não recebi</t>
  </si>
  <si>
    <t>A entrega aconteceu de forma incorreta</t>
  </si>
  <si>
    <t>Produto veio quebrado/embalagem está avariada</t>
  </si>
  <si>
    <t>Quero falar sobre o meu endereço</t>
  </si>
  <si>
    <t>Preciso trocar meu endereço de entrega</t>
  </si>
  <si>
    <t>Devolução do dinheiro - Com cancelamento do pedido</t>
  </si>
  <si>
    <t>Quero agradecer pela compra que eu fiz</t>
  </si>
  <si>
    <t>Suspensão no ADMIN</t>
  </si>
  <si>
    <t>A entrega veio faltando item</t>
  </si>
  <si>
    <t>Interação com seller</t>
  </si>
  <si>
    <t>Estou com dúvidas sobre realizar a retirada</t>
  </si>
  <si>
    <t>Quanto tempo demora pra chegar?</t>
  </si>
  <si>
    <t>Ágata Machado</t>
  </si>
  <si>
    <t>olistplusmagazineluiza</t>
  </si>
  <si>
    <t>Gabriel Lachowski</t>
  </si>
  <si>
    <t>LU-1342470731361677</t>
  </si>
  <si>
    <t>Atendimento N2</t>
  </si>
  <si>
    <t>Sim</t>
  </si>
  <si>
    <t>Roberta Gaisler</t>
  </si>
  <si>
    <t>Resolvido</t>
  </si>
  <si>
    <t>Meu endereço está incompleto</t>
  </si>
  <si>
    <t>Sem necessidade de resposta</t>
  </si>
  <si>
    <t>Cancelado</t>
  </si>
  <si>
    <t>LU-1346670734462928</t>
  </si>
  <si>
    <t>Nota Fiscal</t>
  </si>
  <si>
    <t>Estou com um problema na minha Nota Fiscal</t>
  </si>
  <si>
    <t>Preciso de uma alteração na minha NF</t>
  </si>
  <si>
    <t>Pedido entregue</t>
  </si>
  <si>
    <t>Não posso esperar que o produto chegue</t>
  </si>
  <si>
    <t>Kawan Domingues</t>
  </si>
  <si>
    <t>Matheus Castilho</t>
  </si>
  <si>
    <t>LU-1347470734893106</t>
  </si>
  <si>
    <t>Tenho dúvidas sobre o status do rastreio</t>
  </si>
  <si>
    <t>Estou com uma dúvida em relação ao produto que comprei</t>
  </si>
  <si>
    <t>Quais são as características do produto?</t>
  </si>
  <si>
    <t>Procedimentos adicionais</t>
  </si>
  <si>
    <t>Mau uso</t>
  </si>
  <si>
    <t>Produtos Não Eletrônicos</t>
  </si>
  <si>
    <t>Encontrei o mesmo produto por um preço menor</t>
  </si>
  <si>
    <t>Troca</t>
  </si>
  <si>
    <t>O produto chegou com sinais de uso</t>
  </si>
  <si>
    <t>Como funciona esse produto?</t>
  </si>
  <si>
    <t>Não estava em casa / cliente ausente</t>
  </si>
  <si>
    <t>Quero código de rastreio</t>
  </si>
  <si>
    <t>Ainda não fiz minha compra</t>
  </si>
  <si>
    <t>Tenho dúvidas sobre o produto</t>
  </si>
  <si>
    <t>Já fiz minha compra e tive um problema de pagamento</t>
  </si>
  <si>
    <t>A compra foi cancelada sem autorização</t>
  </si>
  <si>
    <t>Escalado N2 - Seller</t>
  </si>
  <si>
    <t>Coleta</t>
  </si>
  <si>
    <t>Interação com canal</t>
  </si>
  <si>
    <t>LU-1345270733572071</t>
  </si>
  <si>
    <t>Não era o que esperava</t>
  </si>
  <si>
    <t>Já fiz minha compra e quero falar sobre minha Nota Fiscal</t>
  </si>
  <si>
    <t>Quero Nota Fiscal</t>
  </si>
  <si>
    <t>Estou com ansiedade pela minha compra</t>
  </si>
  <si>
    <t>Quero personalizar meu produto</t>
  </si>
  <si>
    <t>olistcatalogmagazineluiza</t>
  </si>
  <si>
    <t>Fábio Silva</t>
  </si>
  <si>
    <t>LU-1345470733647822</t>
  </si>
  <si>
    <t>Quero falar sobre reembolso</t>
  </si>
  <si>
    <t>Meu reembolso não aconteceu</t>
  </si>
  <si>
    <t>Me arrependi da compra (motivo não informado)</t>
  </si>
  <si>
    <t>A transportadora não encontrou meu endereço</t>
  </si>
  <si>
    <t>Isabelly Pires</t>
  </si>
  <si>
    <t>A embalagem veio vazia</t>
  </si>
  <si>
    <t>Bug de estoque</t>
  </si>
  <si>
    <t>Status "Aprovado"</t>
  </si>
  <si>
    <t>LU-1335170727002013</t>
  </si>
  <si>
    <t>Item faltante</t>
  </si>
  <si>
    <t>olist1p</t>
  </si>
  <si>
    <t>Assistência técnica</t>
  </si>
  <si>
    <t>Erro de anúncio</t>
  </si>
  <si>
    <t>Fabíola Barbosa</t>
  </si>
  <si>
    <t>Falta de inscrição estadual</t>
  </si>
  <si>
    <t>Jennifer Nunes</t>
  </si>
  <si>
    <t>Interação com o buyer - Sem cancelamento do pedido</t>
  </si>
  <si>
    <t>Produto ou entrega é de outra pessoa</t>
  </si>
  <si>
    <t>Sem atuação no protocolo - Já tratado</t>
  </si>
  <si>
    <t>Meu produto está preso na Receita Federal</t>
  </si>
  <si>
    <t>Emanuelle Shaila</t>
  </si>
  <si>
    <t>coleta</t>
  </si>
  <si>
    <t>Esse produto está disponível para compra?</t>
  </si>
  <si>
    <t>LU-1338170728833686</t>
  </si>
  <si>
    <t>Erro de anúncio.</t>
  </si>
  <si>
    <t>LU-1340470730180240</t>
  </si>
  <si>
    <t>LU-1340570730234573</t>
  </si>
  <si>
    <t>Carrinho de compra</t>
  </si>
  <si>
    <t>Devolução</t>
  </si>
  <si>
    <t>atraso na entrega</t>
  </si>
  <si>
    <t>Pacote vazio (infração dos termos de uso)</t>
  </si>
  <si>
    <t>item faltante</t>
  </si>
  <si>
    <t>atraso</t>
  </si>
  <si>
    <t>LU-1343570732130814</t>
  </si>
  <si>
    <t>LU-1342970731732221</t>
  </si>
  <si>
    <t>Ocorrências de entrega</t>
  </si>
  <si>
    <t>Status "Faturado"</t>
  </si>
  <si>
    <t>LU-1348170735202663</t>
  </si>
  <si>
    <t>LU-1343870732317960</t>
  </si>
  <si>
    <t>Entregue</t>
  </si>
  <si>
    <t>LU-1339470729677583</t>
  </si>
  <si>
    <t>Pendencia seller</t>
  </si>
  <si>
    <t>Acho que o produto não é verdadeiro</t>
  </si>
  <si>
    <t>LU-1338770729260943</t>
  </si>
  <si>
    <t>LU-1344570733012172</t>
  </si>
  <si>
    <t>LU-1346570734328150</t>
  </si>
  <si>
    <t>Tenho dúvidas sobre o meu reembolso</t>
  </si>
  <si>
    <t>Recebi uma cobrança duplicada</t>
  </si>
  <si>
    <t>tema</t>
  </si>
  <si>
    <t>categoria</t>
  </si>
  <si>
    <t>assunto</t>
  </si>
  <si>
    <t>interacoes</t>
  </si>
  <si>
    <t>Esse produto é original?</t>
  </si>
  <si>
    <t>Não fiz uma compra que estão me cobrando</t>
  </si>
  <si>
    <t>Tenho dúvidas sobre minha futura compra</t>
  </si>
  <si>
    <t>Tenho dúvida sobre a entrega</t>
  </si>
  <si>
    <t>Tenho dúvidas sobre descontos e cupons</t>
  </si>
  <si>
    <t>Tenho dúvidas sobre pagamento</t>
  </si>
  <si>
    <t xml:space="preserve"> -</t>
  </si>
  <si>
    <t>Como cancelo só uma parte da minha compra?</t>
  </si>
  <si>
    <t>Como posso pagar o meu boleto?</t>
  </si>
  <si>
    <t>Fui cobrado por um valor mais alto</t>
  </si>
  <si>
    <t>Meu boleto está vencido e não consigo pagar</t>
  </si>
  <si>
    <t>Meu cartão foi recusado</t>
  </si>
  <si>
    <t>Meu pedido foi cancelado- mas eu recebi o produto</t>
  </si>
  <si>
    <t>Meu pedido foi cancelado, mas eu recebi o produto</t>
  </si>
  <si>
    <t>Meu PIX voltou</t>
  </si>
  <si>
    <t>Meu produto está certo- mas não gostei</t>
  </si>
  <si>
    <t>O que eu faço se eu me arrepender da compra?</t>
  </si>
  <si>
    <t>Preciso trocar a forma como vou receber meu reembolso</t>
  </si>
  <si>
    <t>Recebi só uma parte do reembolso</t>
  </si>
  <si>
    <t>A entrega do meu produto aconteceu de forma incorreta</t>
  </si>
  <si>
    <t>A transportadora me obrigou a receber o pedido</t>
  </si>
  <si>
    <t>Consigo agendar a entrega do meu produto?</t>
  </si>
  <si>
    <t>Me senti sem segurança na hora da entrega</t>
  </si>
  <si>
    <t>Meu endereço de entrega é uma caixa postal</t>
  </si>
  <si>
    <t>Não gostei da atitude de quem fez a entrega</t>
  </si>
  <si>
    <t>Quem fez a entrega está me procurando para assinar um documento- o que eu faço?</t>
  </si>
  <si>
    <t>Quem fez a entrega está me procurando para assinar um documento, o que eu faço?</t>
  </si>
  <si>
    <t>Quero saber em qual transportadora que meu pedido foi ou será enviado</t>
  </si>
  <si>
    <t>Sofri algum tipo de assédio na entrega</t>
  </si>
  <si>
    <t>Solicitei entrega SEDEX e chegou como PAC</t>
  </si>
  <si>
    <t>Tenho dúvidas sobre como o frete funciona</t>
  </si>
  <si>
    <t>Tive um problema com a troca do endereço</t>
  </si>
  <si>
    <t>Transportadora disse que entregou- mas eu não recebi</t>
  </si>
  <si>
    <t>Minha NF está com valores incorretos</t>
  </si>
  <si>
    <t>Minha NF está como cancelada- o que aconteceu?</t>
  </si>
  <si>
    <t>Minha NF está como cancelada, o que aconteceu?</t>
  </si>
  <si>
    <t>Para quê serve uma NF?</t>
  </si>
  <si>
    <t>Olist</t>
  </si>
  <si>
    <t>Tive um problema com o olist</t>
  </si>
  <si>
    <t>Abri um chamado no reclame aqui</t>
  </si>
  <si>
    <t>Quero falar sobre o olist</t>
  </si>
  <si>
    <t>Como faço para vender com o olist?</t>
  </si>
  <si>
    <t>Entraram em contato comigo falando ser do olist</t>
  </si>
  <si>
    <t>Que tipo de produto o olist vende?</t>
  </si>
  <si>
    <t>Quem é o olist?</t>
  </si>
  <si>
    <t>Quero dar minha opinião sobre o olist</t>
  </si>
  <si>
    <t>Tenho um processo contra o olist</t>
  </si>
  <si>
    <t>Meu produto veio fora da validade</t>
  </si>
  <si>
    <t>Vieram produtos a mais na minha compra</t>
  </si>
  <si>
    <t>temaCategoriaAssunto</t>
  </si>
  <si>
    <t>Ainda não fiz minha compraTenho dúvidas sobre o produtoComo funciona esse produto?</t>
  </si>
  <si>
    <t>Ainda não fiz minha compraTenho dúvidas sobre o produtoEsse produto é original?</t>
  </si>
  <si>
    <t>Ainda não fiz minha compraTenho dúvidas sobre o produtoEsse produto está disponível para compra?</t>
  </si>
  <si>
    <t>Ainda não fiz minha compraTenho dúvidas sobre o produtoNão fiz uma compra que estão me cobrando</t>
  </si>
  <si>
    <t>Ainda não fiz minha compraTenho dúvidas sobre o produtoQuais são as características do produto?</t>
  </si>
  <si>
    <t>Ainda não fiz minha compraTenho dúvidas sobre minha futura compraTenho dúvida sobre a entrega</t>
  </si>
  <si>
    <t>Ainda não fiz minha compraTenho dúvidas sobre minha futura compraTenho dúvidas sobre descontos e cupons</t>
  </si>
  <si>
    <t>Ainda não fiz minha compraTenho dúvidas sobre minha futura compraTenho dúvidas sobre pagamento</t>
  </si>
  <si>
    <t>CompraQuero agradecer pela compra que eu fiz -</t>
  </si>
  <si>
    <t>CompraJá fiz minha compra e tive um problema de pagamentoA compra foi cancelada sem autorização</t>
  </si>
  <si>
    <t>CompraQuero falar sobre reembolsoComo cancelo só uma parte da minha compra?</t>
  </si>
  <si>
    <t>CompraEstou com uma dúvida em relação ao produto que compreiComo funciona esse produto?</t>
  </si>
  <si>
    <t>CompraJá fiz minha compra e tive um problema de pagamentoComo posso pagar o meu boleto?</t>
  </si>
  <si>
    <t>CompraJá fiz a compra e me arrependiEncontrei o mesmo produto por um preço menor</t>
  </si>
  <si>
    <t>CompraEstou com uma dúvida em relação ao produto que compreiEsse produto é original?</t>
  </si>
  <si>
    <t>CompraJá fiz a compra e me arrependiFiz a compra errada</t>
  </si>
  <si>
    <t>CompraJá fiz minha compra e tive um problema de pagamentoFui cobrado por um valor mais alto</t>
  </si>
  <si>
    <t>CompraJá fiz a compra e me arrependiMe arrependi da compra (motivo não informado)</t>
  </si>
  <si>
    <t>CompraJá fiz minha compra e tive um problema de pagamentoMeu boleto está vencido e não consigo pagar</t>
  </si>
  <si>
    <t>CompraJá fiz minha compra e tive um problema de pagamentoMeu cartão foi recusado</t>
  </si>
  <si>
    <t>CompraJá fiz minha compra e tive um problema de pagamentoMeu pedido foi cancelado- mas eu recebi o produto</t>
  </si>
  <si>
    <t>CompraJá fiz minha compra e tive um problema de pagamentoMeu pedido foi cancelado, mas eu recebi o produto</t>
  </si>
  <si>
    <t>CompraJá fiz minha compra e tive um problema de pagamentoMeu PIX voltou</t>
  </si>
  <si>
    <t>CompraJá fiz a compra e me arrependiMeu produto está certo- mas não gostei</t>
  </si>
  <si>
    <t>CompraJá fiz a compra e me arrependiMeu produto está certo, mas não gostei</t>
  </si>
  <si>
    <t>CompraQuero falar sobre reembolsoMeu reembolso não aconteceu</t>
  </si>
  <si>
    <t>CompraJá fiz a compra e me arrependiNão era o que esperava</t>
  </si>
  <si>
    <t>CompraQuero falar sobre reembolsoNão fiz uma compra que estão me cobrando</t>
  </si>
  <si>
    <t>CompraJá fiz a compra e me arrependiNão posso esperar que o produto chegue</t>
  </si>
  <si>
    <t>CompraJá fiz a compra e me arrependiO que eu faço se eu me arrepender da compra?</t>
  </si>
  <si>
    <t>CompraQuero falar sobre reembolsoPreciso trocar a forma como vou receber meu reembolso</t>
  </si>
  <si>
    <t>CompraEstou com uma dúvida em relação ao produto que compreiQuais são as características do produto?</t>
  </si>
  <si>
    <t>CompraQuero agradecer pela compra que eu fizQuero agradecer pela compra que eu fiz</t>
  </si>
  <si>
    <t>CompraEstou com uma dúvida em relação ao produto que compreiQuero personalizar meu produto</t>
  </si>
  <si>
    <t>CompraQuero falar sobre reembolsoRecebi só uma parte do reembolso</t>
  </si>
  <si>
    <t>CompraJá fiz minha compra e tive um problema de pagamentoRecebi uma cobrança duplicada</t>
  </si>
  <si>
    <t>CompraQuero falar sobre reembolsoTenho dúvidas sobre o meu reembolso</t>
  </si>
  <si>
    <t>EntregaA entrega aconteceu de forma incorretaA embalagem veio vazia</t>
  </si>
  <si>
    <t>EntregaA entrega do meu produto aconteceu de forma incorretaA embalagem veio vazia</t>
  </si>
  <si>
    <t>EntregaA entrega aconteceu de forma incorretaA entrega veio faltando item</t>
  </si>
  <si>
    <t>EntregaA entrega do meu produto aconteceu de forma incorretaA entrega veio faltando item</t>
  </si>
  <si>
    <t>EntregaA entrega aconteceu de forma incorretaA transportadora me obrigou a receber o pedido</t>
  </si>
  <si>
    <t>EntregaA entrega do meu produto aconteceu de forma incorretaA transportadora me obrigou a receber o pedido</t>
  </si>
  <si>
    <t>EntregaA entrega do meu produto não aconteceuA transportadora não encontrou meu endereço</t>
  </si>
  <si>
    <t>EntregaQuero saber sobre prazos de entregaConsigo agendar a entrega do meu produto?</t>
  </si>
  <si>
    <t>EntregaQuero saber sobre prazos de entregaEstou com ansiedade pela minha compra</t>
  </si>
  <si>
    <t>EntregaQuero saber sobre prazos de entregaEstou com dúvidas sobre realizar a retirada</t>
  </si>
  <si>
    <t>EntregaA entrega aconteceu de forma incorretaMe senti sem segurança na hora da entrega</t>
  </si>
  <si>
    <t>EntregaA entrega do meu produto aconteceu de forma incorretaMe senti sem segurança na hora da entrega</t>
  </si>
  <si>
    <t>EntregaQuero falar sobre o meu endereçoMeu endereço de entrega é uma caixa postal</t>
  </si>
  <si>
    <t>EntregaQuero falar sobre o meu endereçoMeu endereço está incompleto</t>
  </si>
  <si>
    <t>EntregaQuero saber sobre prazos de entregaMeu pedido está atrasado</t>
  </si>
  <si>
    <t>EntregaA entrega do meu produto não aconteceuMeu produto está preso na Receita Federal</t>
  </si>
  <si>
    <t>EntregaA entrega do meu produto não aconteceuMeu produto foi extraviado</t>
  </si>
  <si>
    <t>EntregaA entrega do meu produto não aconteceuNão estava em casa / cliente ausente</t>
  </si>
  <si>
    <t>EntregaA entrega aconteceu de forma incorretaNão gostei da atitude de quem fez a entrega</t>
  </si>
  <si>
    <t>EntregaA entrega do meu produto aconteceu de forma incorretaNão gostei da atitude de quem fez a entrega</t>
  </si>
  <si>
    <t>EntregaQuero falar sobre o meu endereçoPreciso trocar meu endereço de entrega</t>
  </si>
  <si>
    <t>EntregaA entrega aconteceu de forma incorretaProduto ou entrega é de outra pessoa</t>
  </si>
  <si>
    <t>EntregaA entrega do meu produto aconteceu de forma incorretaProduto ou entrega é de outra pessoa</t>
  </si>
  <si>
    <t>EntregaA entrega aconteceu de forma incorretaProduto veio quebrado/embalagem está avariada</t>
  </si>
  <si>
    <t>EntregaA entrega do meu produto aconteceu de forma incorretaProduto veio quebrado/embalagem está avariada</t>
  </si>
  <si>
    <t>EntregaQuero saber sobre prazos de entregaQuanto tempo demora pra chegar?</t>
  </si>
  <si>
    <t>EntregaA entrega aconteceu de forma incorretaQuem fez a entrega está me procurando para assinar um documento- o que eu faço?</t>
  </si>
  <si>
    <t>EntregaA entrega do meu produto aconteceu de forma incorretaQuem fez a entrega está me procurando para assinar um documento- o que eu faço?</t>
  </si>
  <si>
    <t>EntregaA entrega aconteceu de forma incorretaQuem fez a entrega está me procurando para assinar um documento, o que eu faço?</t>
  </si>
  <si>
    <t>EntregaA entrega do meu produto aconteceu de forma incorretaQuem fez a entrega está me procurando para assinar um documento, o que eu faço?</t>
  </si>
  <si>
    <t>EntregaQuero saber sobre prazos de entregaQuero código de rastreio</t>
  </si>
  <si>
    <t>EntregaQuero saber sobre prazos de entregaQuero saber em qual transportadora que meu pedido foi ou será enviado</t>
  </si>
  <si>
    <t>EntregaA entrega aconteceu de forma incorretaSofri algum tipo de assédio na entrega</t>
  </si>
  <si>
    <t>EntregaA entrega do meu produto aconteceu de forma incorretaSofri algum tipo de assédio na entrega</t>
  </si>
  <si>
    <t>EntregaA entrega aconteceu de forma incorretaSolicitei entrega SEDEX e chegou como PAC</t>
  </si>
  <si>
    <t>EntregaA entrega do meu produto aconteceu de forma incorretaSolicitei entrega SEDEX e chegou como PAC</t>
  </si>
  <si>
    <t>EntregaQuero falar sobre o meu endereçoTenho dúvidas sobre como o frete funciona</t>
  </si>
  <si>
    <t>EntregaQuero saber sobre prazos de entregaTenho dúvidas sobre o status do rastreio</t>
  </si>
  <si>
    <t>EntregaA entrega do meu produto não aconteceuTive um problema com a troca do endereço</t>
  </si>
  <si>
    <t>EntregaA entrega do meu produto não aconteceuTransportadora disse que entregou- mas eu não recebi</t>
  </si>
  <si>
    <t>EntregaA entrega do meu produto não aconteceuTransportadora disse que entregou, mas eu não recebi</t>
  </si>
  <si>
    <t>Nota FiscalEstou com um problema na minha Nota FiscalMinha NF está com valores incorretos</t>
  </si>
  <si>
    <t>Nota FiscalEstou com um problema na minha Nota FiscalMinha NF está como cancelada- o que aconteceu?</t>
  </si>
  <si>
    <t>Nota FiscalEstou com um problema na minha Nota FiscalMinha NF está como cancelada, o que aconteceu?</t>
  </si>
  <si>
    <t>Nota FiscalJá fiz minha compra e quero falar sobre minha Nota FiscalPara quê serve uma NF?</t>
  </si>
  <si>
    <t>Nota FiscalEstou com um problema na minha Nota FiscalPreciso de uma alteração na minha NF</t>
  </si>
  <si>
    <t>Nota FiscalJá fiz minha compra e quero falar sobre minha Nota FiscalQuero Nota Fiscal</t>
  </si>
  <si>
    <t>OlistTive um problema com o olistAbri um chamado no reclame aqui</t>
  </si>
  <si>
    <t>OlistQuero falar sobre o olistComo faço para vender com o olist?</t>
  </si>
  <si>
    <t>OlistQuero falar sobre o olistEntraram em contato comigo falando ser do olist</t>
  </si>
  <si>
    <t>OlistQuero falar sobre o olistQue tipo de produto o olist vende?</t>
  </si>
  <si>
    <t>OlistQuero falar sobre o olistQuem é o olist?</t>
  </si>
  <si>
    <t>OlistQuero falar sobre o olistQuero dar minha opinião sobre o olist</t>
  </si>
  <si>
    <t>OlistTive um problema com o olistTenho um processo contra o olist</t>
  </si>
  <si>
    <t>ProdutoTive problema com produto/embalagemAcho que o produto não é verdadeiro</t>
  </si>
  <si>
    <t>ProdutoTive problema com produto/embalagemMeu produto não funciona ou com defeito</t>
  </si>
  <si>
    <t>ProdutoTive problema com produto/embalagemMeu produto veio errado</t>
  </si>
  <si>
    <t>ProdutoTive problema com produto/embalagemMeu produto veio fora da validade</t>
  </si>
  <si>
    <t>ProdutoTive problema com produto/embalagemO produto chegou com sinais de uso</t>
  </si>
  <si>
    <t>ProdutoTive problema com produto/embalagemVieram produtos a mais na minha compra</t>
  </si>
  <si>
    <t>Pedido escalado</t>
  </si>
  <si>
    <t>magazineluiza</t>
  </si>
  <si>
    <t>Sem retorno conclusivo da transportadora</t>
  </si>
  <si>
    <t>Reenvio realizado</t>
  </si>
  <si>
    <t>Lucas Claudino</t>
  </si>
  <si>
    <t>Pendência seller</t>
  </si>
  <si>
    <t>Incidente logistico</t>
  </si>
  <si>
    <t>ORDIBKCZTXOYEU8J</t>
  </si>
  <si>
    <t>ORDLR4Y7EEFWO2FW</t>
  </si>
  <si>
    <t>Acareação</t>
  </si>
  <si>
    <t>Falta de retorno</t>
  </si>
  <si>
    <t>LU-1341370730667370</t>
  </si>
  <si>
    <t>Extravio</t>
  </si>
  <si>
    <t>LU-1341170730620016</t>
  </si>
  <si>
    <t>ORDPWLED2ED4IO9R</t>
  </si>
  <si>
    <t>LU-1344670733062017</t>
  </si>
  <si>
    <t>ORDN6ISH2CLY9C4Q</t>
  </si>
  <si>
    <t>Daniel Barbosa</t>
  </si>
  <si>
    <t>LU-1331270724621646</t>
  </si>
  <si>
    <t>Cancelamento ADMIN</t>
  </si>
  <si>
    <t>Allan Carvalho</t>
  </si>
  <si>
    <t>LU-1347870735023323</t>
  </si>
  <si>
    <t>sem retorno transportadora</t>
  </si>
  <si>
    <t>Reclamação encerrada pelo buyer</t>
  </si>
  <si>
    <t>Produto entregue</t>
  </si>
  <si>
    <t>ORDVUQVWRPZ40VF3</t>
  </si>
  <si>
    <t>pendencia seller</t>
  </si>
  <si>
    <t>LU-1343770732240652</t>
  </si>
  <si>
    <t>ORDEB1HIF8WNM92R</t>
  </si>
  <si>
    <t>ORDRRNZUT3KZYXLO</t>
  </si>
  <si>
    <t>LU-1348570735437440</t>
  </si>
  <si>
    <t>Não estou conseguindo faturar o pedido</t>
  </si>
  <si>
    <t>LU-1345670733777172</t>
  </si>
  <si>
    <t>ORDF07UHWR9GHCLT</t>
  </si>
  <si>
    <t>LU-1346970734620812</t>
  </si>
  <si>
    <t>ORDXRBJ7NZD3T7XG</t>
  </si>
  <si>
    <t>Apreensão Fiscal</t>
  </si>
  <si>
    <t>Cancelamento do pedido no canal</t>
  </si>
  <si>
    <t>LU-1343870732357607</t>
  </si>
  <si>
    <t>ORD9VFR36CPPSX70</t>
  </si>
  <si>
    <t>LU-1343370732051613</t>
  </si>
  <si>
    <t>ORDGF2INLI2315WJ</t>
  </si>
  <si>
    <t>LU-1339570729729433</t>
  </si>
  <si>
    <t>ORDTZ7A48MQMMQWE</t>
  </si>
  <si>
    <t>Coleta do produto</t>
  </si>
  <si>
    <t>N2</t>
  </si>
  <si>
    <t>LU-1344670733114397</t>
  </si>
  <si>
    <t>LU-1346070734069809</t>
  </si>
  <si>
    <t>ORD6Y6IP2NQ3L56A</t>
  </si>
  <si>
    <t>Cancelamento parcial</t>
  </si>
  <si>
    <t>Sem estoque</t>
  </si>
  <si>
    <t>ORDJPYMT5WB5MEM2</t>
  </si>
  <si>
    <t>LU-1345270733601570</t>
  </si>
  <si>
    <t>ORDRYUVJNFIA3N4T</t>
  </si>
  <si>
    <t>LU-1346070734046162</t>
  </si>
  <si>
    <t>ORDVA5ETIXRCKBGS</t>
  </si>
  <si>
    <t>LU-1338870729301395</t>
  </si>
  <si>
    <t>Ação</t>
  </si>
  <si>
    <t xml:space="preserve">o que é </t>
  </si>
  <si>
    <t xml:space="preserve">Paga? </t>
  </si>
  <si>
    <t>Resposta no protocolo de atendimento</t>
  </si>
  <si>
    <t>Cancelar pedido no canal e admin</t>
  </si>
  <si>
    <t>Verificar status com a transportadora</t>
  </si>
  <si>
    <t>Protocolo encerrado pelo canal</t>
  </si>
  <si>
    <t>Canal finaliza o atendimento</t>
  </si>
  <si>
    <t>Pedido já cancelado</t>
  </si>
  <si>
    <t>Cancelamento do pedido já realizado</t>
  </si>
  <si>
    <t>Sem ação do agente para finalizar o atendimento</t>
  </si>
  <si>
    <t>Cancelar o pedido somente no canal</t>
  </si>
  <si>
    <t>Responder o buyer no canal de atendimento</t>
  </si>
  <si>
    <t>Responder diretamente o canal no atendimento</t>
  </si>
  <si>
    <t>Entrar em contato com a transportadora para informações e solicitações como barrar entrega</t>
  </si>
  <si>
    <t>Finalização de tratativa</t>
  </si>
  <si>
    <t>Finalizar o atendimento</t>
  </si>
  <si>
    <t>Fechamento no Zendesk</t>
  </si>
  <si>
    <t>Encerrar o ticket no zendesk</t>
  </si>
  <si>
    <t>Cancelar o pedido somente no admin</t>
  </si>
  <si>
    <t>Sem atuação no protocolo -  Já tratado</t>
  </si>
  <si>
    <t>Sem nenhuma ação no atendimento</t>
  </si>
  <si>
    <t>Time interno Olist realizou o atendimento</t>
  </si>
  <si>
    <t>Suspender no admin</t>
  </si>
  <si>
    <t>Abertura de solicitações ao seller pelo Zendesk</t>
  </si>
  <si>
    <t>Aguardando retorno do Seller</t>
  </si>
  <si>
    <t>Situações onde entra em contato para questionar ou solicitar algo ao seller</t>
  </si>
  <si>
    <t>Buyer encerrou a reclamação com o canal</t>
  </si>
  <si>
    <t>sem necessidade de resposta</t>
  </si>
  <si>
    <t>Interação com a transportadora</t>
  </si>
  <si>
    <t>Interação com o Seller</t>
  </si>
  <si>
    <t>Cancelamento do pedido</t>
  </si>
  <si>
    <t>Interação com o canal</t>
  </si>
  <si>
    <t>Cancelamento/reembolso</t>
  </si>
  <si>
    <t>acompanhamento indisponiveis</t>
  </si>
  <si>
    <t>Produto insdiponivel, cancelamento realizado</t>
  </si>
  <si>
    <t>Produto com defeito</t>
  </si>
  <si>
    <t>Atraso na entrega</t>
  </si>
  <si>
    <t>A transportadora disse que entregou e eu não recebi</t>
  </si>
  <si>
    <t>Arrependimento</t>
  </si>
  <si>
    <t>Samantha Alves</t>
  </si>
  <si>
    <t>Quero falar sobre a data de entrega</t>
  </si>
  <si>
    <t>-</t>
  </si>
  <si>
    <t>arrependimento</t>
  </si>
  <si>
    <t>produto errado</t>
  </si>
  <si>
    <t>avaria</t>
  </si>
  <si>
    <t>entrega</t>
  </si>
  <si>
    <t>LU-1336970728194566</t>
  </si>
  <si>
    <t>Aisha Cristine</t>
  </si>
  <si>
    <t>Maria Marques</t>
  </si>
  <si>
    <t>Ocorrência na entrega</t>
  </si>
  <si>
    <t>Luiz Chiodi</t>
  </si>
  <si>
    <t>LU-1338370728939117</t>
  </si>
  <si>
    <t>cancelamento</t>
  </si>
  <si>
    <t>"Tenho dúvidas sobre o status do rastreio "</t>
  </si>
  <si>
    <t>Erro no anuncio</t>
  </si>
  <si>
    <t>LU-1333970726119686</t>
  </si>
  <si>
    <t>Interação com o Buyer</t>
  </si>
  <si>
    <t>LU-1336270727685998</t>
  </si>
  <si>
    <t>Jessica Lima</t>
  </si>
  <si>
    <t>LU-1335170727021920</t>
  </si>
  <si>
    <t>incidente logistico</t>
  </si>
  <si>
    <t>Produto errado</t>
  </si>
  <si>
    <t>Produto sem estoque</t>
  </si>
  <si>
    <t>LU-1338970729398533</t>
  </si>
  <si>
    <t>erro de anuncio</t>
  </si>
  <si>
    <t>LU-1337370728468741</t>
  </si>
  <si>
    <t>atraso no envio</t>
  </si>
  <si>
    <t>coleta do produto</t>
  </si>
  <si>
    <t>LU-1340870730402445</t>
  </si>
  <si>
    <t>LU-1341970730998020</t>
  </si>
  <si>
    <t>erro de anúncio</t>
  </si>
  <si>
    <t>Erro de cadastro</t>
  </si>
  <si>
    <t>Insucesso Na Entrega</t>
  </si>
  <si>
    <t>entrega indevida</t>
  </si>
  <si>
    <t>LU-1341170730587731</t>
  </si>
  <si>
    <t>erro de cadastro</t>
  </si>
  <si>
    <t>não</t>
  </si>
  <si>
    <t>LU-1320070717816232</t>
  </si>
  <si>
    <t>Devolução por defeito</t>
  </si>
  <si>
    <t>Retorno da acareação não conclusivo</t>
  </si>
  <si>
    <t>LU-1344170732575147</t>
  </si>
  <si>
    <t>Incidente logístico</t>
  </si>
  <si>
    <t>Dados do recebedor</t>
  </si>
  <si>
    <t>Avaria</t>
  </si>
  <si>
    <t>Status "Enviado"</t>
  </si>
  <si>
    <t>LU-1343070731845653</t>
  </si>
  <si>
    <t>Aguardando Retirada</t>
  </si>
  <si>
    <t>LU-1338570729098232</t>
  </si>
  <si>
    <t>LU-1342170731121546</t>
  </si>
  <si>
    <t>LU-1339270729552224</t>
  </si>
  <si>
    <t>LU-1343870732300842</t>
  </si>
  <si>
    <t>LU-1344970733392326</t>
  </si>
  <si>
    <t>LU-1343670732218945</t>
  </si>
  <si>
    <t>LU-1341670730809216</t>
  </si>
  <si>
    <t>LU-1343570732082571</t>
  </si>
  <si>
    <t>erro de match</t>
  </si>
  <si>
    <t>Sem retorno da transportadora</t>
  </si>
  <si>
    <t>roberta gaisler</t>
  </si>
  <si>
    <t>Suspeita de produto falsificado</t>
  </si>
  <si>
    <t>LU-1344170732694255</t>
  </si>
  <si>
    <t>LU-1345770733807173</t>
  </si>
  <si>
    <t>LU-1342770731595839</t>
  </si>
  <si>
    <t>LU-1341170730607435</t>
  </si>
  <si>
    <t>LU-1345870733902045</t>
  </si>
  <si>
    <t>LU-1345970733960685</t>
  </si>
  <si>
    <t>n2</t>
  </si>
  <si>
    <t>LU-1342570731404553</t>
  </si>
  <si>
    <t>Solicitação de coleta</t>
  </si>
  <si>
    <t>LU-1344970733406910</t>
  </si>
  <si>
    <t>LU-1343370732036986</t>
  </si>
  <si>
    <t>LU-1342970731671275</t>
  </si>
  <si>
    <t>Seller</t>
  </si>
  <si>
    <t>LU-1328870723251985</t>
  </si>
  <si>
    <t>LU-1333470725775432</t>
  </si>
  <si>
    <t>Retorno da acareação</t>
  </si>
  <si>
    <t>LU-1340370730132871</t>
  </si>
  <si>
    <t>LU-1338370728932866</t>
  </si>
  <si>
    <t>Erro de anúncio (antes da entrega)</t>
  </si>
  <si>
    <t>LU-1338470729029474</t>
  </si>
  <si>
    <t>Problema com coleta Olist</t>
  </si>
  <si>
    <t>LU-1344070732487994</t>
  </si>
  <si>
    <t>Pendencia transportadora</t>
  </si>
  <si>
    <t>LU-1342970731730654</t>
  </si>
  <si>
    <t>LU-1344970733331693</t>
  </si>
  <si>
    <t>LU-1338370728945917</t>
  </si>
  <si>
    <t>LU-1344970733354509</t>
  </si>
  <si>
    <t>LU-1344170732665288</t>
  </si>
  <si>
    <t>LU-1346870734588822</t>
  </si>
  <si>
    <t>LU-1347170734709997</t>
  </si>
  <si>
    <t>Insucesso</t>
  </si>
  <si>
    <t>LU-1344970733383212</t>
  </si>
  <si>
    <t>falta de retorno</t>
  </si>
  <si>
    <t>LU-1343970732378524</t>
  </si>
  <si>
    <t>Voucher</t>
  </si>
  <si>
    <t>LU-1344370732861036</t>
  </si>
  <si>
    <t>LU-1186970384674584</t>
  </si>
  <si>
    <t>LU-1342270731157109</t>
  </si>
  <si>
    <t>LU-1346870734536042</t>
  </si>
  <si>
    <t>LU-1345970733974461</t>
  </si>
  <si>
    <t>LU-1341970730986787</t>
  </si>
  <si>
    <t>LU-1346770734493106</t>
  </si>
  <si>
    <t>LU-1346070734066472</t>
  </si>
  <si>
    <t>LU-1341670730818475</t>
  </si>
  <si>
    <t>LU-1346270734176397</t>
  </si>
  <si>
    <t>LU-1346070734077357</t>
  </si>
  <si>
    <t>LU-1341070730537776</t>
  </si>
  <si>
    <t>LU-1344170732663857</t>
  </si>
  <si>
    <t>Pendencia reembolso</t>
  </si>
  <si>
    <t>LU-1344970733305972</t>
  </si>
  <si>
    <t>LU-1342270731154636</t>
  </si>
  <si>
    <t>Incidente Logístico</t>
  </si>
  <si>
    <t>Atraso na entrega - Cancelamento</t>
  </si>
  <si>
    <t>LU-1348270735296030</t>
  </si>
  <si>
    <t>LU-1348470735393756</t>
  </si>
  <si>
    <t>voucher ofertado</t>
  </si>
  <si>
    <t>LU-1344070732473023</t>
  </si>
  <si>
    <t>Atraso no envio</t>
  </si>
  <si>
    <t>LU-1343570732140712</t>
  </si>
  <si>
    <t>data_vencimento</t>
  </si>
  <si>
    <t>SLA</t>
  </si>
  <si>
    <t>dentrodosla</t>
  </si>
  <si>
    <t>foradosla</t>
  </si>
  <si>
    <t>CompraQuero agradecer pela compra que eu fiz-</t>
  </si>
  <si>
    <t>Procedimentos adicionaisCarrinho de compraDevolução</t>
  </si>
  <si>
    <t>Procedimentos adicionaisNão estou conseguindo faturar o pedidoStatus "Faturado"</t>
  </si>
  <si>
    <t>Procedimentos adicionaisOcorrências de entregaDevolução</t>
  </si>
  <si>
    <t>Procedimentos adicionaisCancelamento parcialInsucesso Na Entrega</t>
  </si>
  <si>
    <t>Procedimentos adicionaisBug de estoqueStatus "Aprovado"</t>
  </si>
  <si>
    <t>Procedimentos adicionaisBug de estoqueStatus "Faturado"</t>
  </si>
  <si>
    <t>Procedimentos adicionaisOcorrências de entregaAguardando Retirada</t>
  </si>
  <si>
    <t>Procedimentos adicionaisBug de estoqueStatus "Enviado"</t>
  </si>
  <si>
    <t>Procedimentos adicionaisNão estou conseguindo faturar o pedidoStatus "Aprovado"</t>
  </si>
  <si>
    <t>Procedimentos adicionaisMau usoProdutos Não Eletrônicos</t>
  </si>
  <si>
    <t>Procedimentos adicionaisErro de anúncio (antes da entrega)Status "Enviado"</t>
  </si>
  <si>
    <t>Procedimentos adicionaisProblema com coleta OlistStatus "Aprovado"</t>
  </si>
  <si>
    <t>ProdutoTive problema com produto/embalagemPacote vazio (infração dos termos de uso)</t>
  </si>
  <si>
    <t>Procedimentos adicionaisOcorrências de entregaApreensão Fiscal</t>
  </si>
  <si>
    <t>Mês</t>
  </si>
  <si>
    <t>FCR</t>
  </si>
  <si>
    <t>qtd_FCR</t>
  </si>
  <si>
    <t>Novo acompanhamento FullTime</t>
  </si>
  <si>
    <t>Novo acompanhamento</t>
  </si>
  <si>
    <t>Backlog Magalu</t>
  </si>
  <si>
    <t>Indisponiveis</t>
  </si>
  <si>
    <t>Backlog</t>
  </si>
  <si>
    <t>Loja</t>
  </si>
  <si>
    <t>sim</t>
  </si>
  <si>
    <t>Produtividade</t>
  </si>
  <si>
    <t>SN</t>
  </si>
  <si>
    <t>Tickets Rem.</t>
  </si>
  <si>
    <t>Data</t>
  </si>
  <si>
    <t>Julho</t>
  </si>
  <si>
    <t>Entrega indevida</t>
  </si>
  <si>
    <t>Erro de anuncio</t>
  </si>
  <si>
    <t>Sem retorno do cliente</t>
  </si>
  <si>
    <t>Devolução por produto errado</t>
  </si>
  <si>
    <t>Sem retorno do seller</t>
  </si>
  <si>
    <t>Item faltante enviado</t>
  </si>
  <si>
    <t>LU-1335170726945634</t>
  </si>
  <si>
    <t>LU-1342470731279239</t>
  </si>
  <si>
    <t>ORDGHXI06VWVHEM9</t>
  </si>
  <si>
    <t>Compra fraudulenta</t>
  </si>
  <si>
    <t>ORDRB8EF4PGUYCAL</t>
  </si>
  <si>
    <t>ORDZNZ7ZEKV2EAK5</t>
  </si>
  <si>
    <t>ORDQLY4F1SSEGC4H</t>
  </si>
  <si>
    <t>LU-1341970731022501</t>
  </si>
  <si>
    <t>ORDPRPQV8AQO7Z0E</t>
  </si>
  <si>
    <t>LU-1343170731867392</t>
  </si>
  <si>
    <t>ORDTD2F3EUZO9G45</t>
  </si>
  <si>
    <t>Parado na fiscalização</t>
  </si>
  <si>
    <t>LU-1343270731927678</t>
  </si>
  <si>
    <t>ORDIX5A83R2QO9VL</t>
  </si>
  <si>
    <t>LU-1344370732854815</t>
  </si>
  <si>
    <t>ORD65I93FIAV6XM0</t>
  </si>
  <si>
    <t>Raonny Lopes</t>
  </si>
  <si>
    <t>ORDYGYFYAWNZADBJ</t>
  </si>
  <si>
    <t>ORDNXFQ23QAVNND8</t>
  </si>
  <si>
    <t>ORDFRC5V9ZHHLCUC</t>
  </si>
  <si>
    <t>ORDUV79RI7YBG115</t>
  </si>
  <si>
    <t>ORDO6WTXQCIQQVWB</t>
  </si>
  <si>
    <t>Atraso na Entrega</t>
  </si>
  <si>
    <t>Insucesso na Entrega</t>
  </si>
  <si>
    <t>LU-1345770733867566</t>
  </si>
  <si>
    <t>Cancelamento indevido</t>
  </si>
  <si>
    <t>ORDO6WEHNF73PFFC</t>
  </si>
  <si>
    <t>ORDU5IP5P5FED3EA</t>
  </si>
  <si>
    <t>Aguardando retorno da acareação</t>
  </si>
  <si>
    <t>ORD78QUGB4EZ85WO</t>
  </si>
  <si>
    <t>ORDGUBM9OGECH93M</t>
  </si>
  <si>
    <t>LU-1338370728930416</t>
  </si>
  <si>
    <t>LU-1348970735667035</t>
  </si>
  <si>
    <t>ORDHJP2ZY4IHBGMJ</t>
  </si>
  <si>
    <t>ORD1IVXVFQGQGTUN</t>
  </si>
  <si>
    <t>ORDJGGHCD67HNNS2</t>
  </si>
  <si>
    <t>LU-1349970736179312</t>
  </si>
  <si>
    <t>Operador</t>
  </si>
  <si>
    <t>Turno</t>
  </si>
  <si>
    <t>Meta</t>
  </si>
  <si>
    <t>%</t>
  </si>
  <si>
    <t>Indis.</t>
  </si>
  <si>
    <t>Média</t>
  </si>
  <si>
    <t>Geral</t>
  </si>
  <si>
    <t>Acomp.</t>
  </si>
  <si>
    <t>Presenças</t>
  </si>
  <si>
    <t>Faltas</t>
  </si>
  <si>
    <t>Abs</t>
  </si>
  <si>
    <t>Qualidade</t>
  </si>
  <si>
    <t>TMA</t>
  </si>
  <si>
    <t>SIM</t>
  </si>
  <si>
    <t>NÃO</t>
  </si>
  <si>
    <t>Curva</t>
  </si>
  <si>
    <t>Curva A</t>
  </si>
  <si>
    <t>Acima de 60</t>
  </si>
  <si>
    <t>Curva B</t>
  </si>
  <si>
    <t>de 45 até 59,99</t>
  </si>
  <si>
    <t>Curva C</t>
  </si>
  <si>
    <t>de 30 até 44,99</t>
  </si>
  <si>
    <t>Curva D</t>
  </si>
  <si>
    <t>abaixo de 30</t>
  </si>
  <si>
    <t>nome_base</t>
  </si>
  <si>
    <t>Colaborador</t>
  </si>
  <si>
    <t>Demanda</t>
  </si>
  <si>
    <t>E-mail</t>
  </si>
  <si>
    <t>Horário</t>
  </si>
  <si>
    <t>Supervisor</t>
  </si>
  <si>
    <t>Gabriel Vinicius Lachowski</t>
  </si>
  <si>
    <t>gabriel.lachowski@contactcorandini.com</t>
  </si>
  <si>
    <t>08:00 às 14:20</t>
  </si>
  <si>
    <t>Agata De Souza Machado</t>
  </si>
  <si>
    <t>agata.machado@contactcorandini.com</t>
  </si>
  <si>
    <t>Letícia Setim Daledone</t>
  </si>
  <si>
    <t>leticia.daledone@contactcorandini.com</t>
  </si>
  <si>
    <t>kawan.domingues@contactcorandini.com</t>
  </si>
  <si>
    <t>Jennifer Porto Nunes</t>
  </si>
  <si>
    <t>jennifer.nunes@contactcorandini.com</t>
  </si>
  <si>
    <t>Roberta De Paula Gaisler</t>
  </si>
  <si>
    <t>roberta.gaisler@contactcorandini.com</t>
  </si>
  <si>
    <t>Matheus Felipe Castilho Pereira</t>
  </si>
  <si>
    <t>matheus.castilho@contactcorandini.com</t>
  </si>
  <si>
    <t>Fábio Lucas Vieira Da Silva</t>
  </si>
  <si>
    <t>fabio.silva@contactcorandini.com</t>
  </si>
  <si>
    <t>14:00 às 20:20</t>
  </si>
  <si>
    <t>Luiz Eduardo da Silva Chiodi</t>
  </si>
  <si>
    <t>Supervisão</t>
  </si>
  <si>
    <t>14:00 às 22:20</t>
  </si>
  <si>
    <t>Jessica Cristina Danielski de Lima</t>
  </si>
  <si>
    <t>Coordenação</t>
  </si>
  <si>
    <t>08:00 às 17:00</t>
  </si>
  <si>
    <t>Josimar Flores</t>
  </si>
  <si>
    <t>JOSIMAR OSVALDO FLORES DE LIMA</t>
  </si>
  <si>
    <t>Gerencia</t>
  </si>
  <si>
    <t>AISHA CRISTINE PEREIRA</t>
  </si>
  <si>
    <t>Qualidade e Treinamento</t>
  </si>
  <si>
    <t>08:00 ás 17:00</t>
  </si>
  <si>
    <t>Samantha Aparecida Alves</t>
  </si>
  <si>
    <t>samantha.alves@contactcorandini.com</t>
  </si>
  <si>
    <t>08:00 ás 16:00</t>
  </si>
  <si>
    <t>Maria Carolina Marques Costa</t>
  </si>
  <si>
    <t>Team Leader</t>
  </si>
  <si>
    <t>maria.costa@contactcorandini.com</t>
  </si>
  <si>
    <t>12:00 às 18:20</t>
  </si>
  <si>
    <t>Allan Frigotto De Carvalho</t>
  </si>
  <si>
    <t>allan.carvalho@contactcorandini.com</t>
  </si>
  <si>
    <t>Fabiola Da Silva Barbosa</t>
  </si>
  <si>
    <t>fabiola.barbosa@contactcorandini.com</t>
  </si>
  <si>
    <t>Lucas Claudino Dos Santos</t>
  </si>
  <si>
    <t>lucas.santos@contactcorandini.com</t>
  </si>
  <si>
    <t>Daniel Jun Okamura Barbosa</t>
  </si>
  <si>
    <t>daniel.barbosa@contactcorandini.com</t>
  </si>
  <si>
    <t>Isabelly Pires Dos Santos</t>
  </si>
  <si>
    <t>isabelly.santos@contactcorandini.com</t>
  </si>
  <si>
    <t>Emanuelle Shaila Regina Da Silva</t>
  </si>
  <si>
    <t>emanuelle.silva@contactcorandini.com</t>
  </si>
  <si>
    <t>15:40 às 22:00</t>
  </si>
  <si>
    <t>OK</t>
  </si>
  <si>
    <t>Roberta de Paula Gaisler</t>
  </si>
  <si>
    <t>Home Office</t>
  </si>
  <si>
    <t>Isabelly Pires dos Santos</t>
  </si>
  <si>
    <t>S/D/F</t>
  </si>
  <si>
    <t>FNJ</t>
  </si>
  <si>
    <t>FOLGA</t>
  </si>
  <si>
    <t>TRNT</t>
  </si>
  <si>
    <t>Nome/Mês</t>
  </si>
  <si>
    <t>Nota</t>
  </si>
  <si>
    <t>Agata de Souza Machado</t>
  </si>
  <si>
    <t>Lucas Claudino dos Santos</t>
  </si>
  <si>
    <t>Data da Monitoria</t>
  </si>
  <si>
    <t>Semana</t>
  </si>
  <si>
    <t>Data do Atendimento</t>
  </si>
  <si>
    <t>Semana 3</t>
  </si>
  <si>
    <t>LU-133937072961323</t>
  </si>
  <si>
    <t>Semana 4</t>
  </si>
  <si>
    <t xml:space="preserve">LU-1344070732473923 </t>
  </si>
  <si>
    <t>Semana 1</t>
  </si>
  <si>
    <t>LU-1347670734910424</t>
  </si>
  <si>
    <t>LU-1346870734581585</t>
  </si>
  <si>
    <t>ORD1K8SRH3K02T90</t>
  </si>
  <si>
    <t>ORD0T74OVPKTVYT8</t>
  </si>
  <si>
    <t>LU-1347770734987530</t>
  </si>
  <si>
    <t>LU-1349670735991281</t>
  </si>
  <si>
    <t>ORDDTNA9RCXGMX2O</t>
  </si>
  <si>
    <t>LU-1347370734806033</t>
  </si>
  <si>
    <t>ORDU498X2F4K8A7K</t>
  </si>
  <si>
    <t>LU-1349870736077765</t>
  </si>
  <si>
    <t xml:space="preserve">LU-1349370735894321 </t>
  </si>
  <si>
    <t xml:space="preserve">LU-1345770733822973 </t>
  </si>
  <si>
    <t>N ORD</t>
  </si>
  <si>
    <t>Acompanhamentos Zendesk</t>
  </si>
  <si>
    <t>CX Corandini [Magalu] Comunicação com buyer</t>
  </si>
  <si>
    <t>CX Corandini [Magalu] Transportadoras</t>
  </si>
  <si>
    <t>CX Corandini| [Magalu] Seller</t>
  </si>
  <si>
    <t>data</t>
  </si>
  <si>
    <t>mês</t>
  </si>
  <si>
    <t>Acompanhamento Zendesk</t>
  </si>
  <si>
    <t>Aguardando reenvio</t>
  </si>
  <si>
    <t>LU-1342870731607423</t>
  </si>
  <si>
    <t>ORDW6RS56N09VNQC</t>
  </si>
  <si>
    <t>ORD63B6IDI1ICR2T</t>
  </si>
  <si>
    <t>Endereço inconsistente</t>
  </si>
  <si>
    <t>ORD365BW7MRO8KI7</t>
  </si>
  <si>
    <t>LU-1344970733358643</t>
  </si>
  <si>
    <t>AT</t>
  </si>
  <si>
    <t>Barrar envio</t>
  </si>
  <si>
    <t>LU-1347470734886916</t>
  </si>
  <si>
    <t>Coleta de produto</t>
  </si>
  <si>
    <t>Procedimentos adicionaisFalta de inscrição estadualStatus "Aprovado"</t>
  </si>
  <si>
    <t>Voucher ofertado</t>
  </si>
  <si>
    <t>LU-1349870736144315</t>
  </si>
  <si>
    <t>Assistencia tecnica</t>
  </si>
  <si>
    <t>LU-1342770731579586</t>
  </si>
  <si>
    <t>LU-1326370721634966</t>
  </si>
  <si>
    <t>Assistência</t>
  </si>
  <si>
    <t>Pendente</t>
  </si>
  <si>
    <t>LU-1346570734344601</t>
  </si>
  <si>
    <t>LU-1344470732931974</t>
  </si>
  <si>
    <t>Não enviado</t>
  </si>
  <si>
    <t>LU-1350270736404367</t>
  </si>
  <si>
    <t>LU-1345970733983666</t>
  </si>
  <si>
    <t>LU-1347170734759306</t>
  </si>
  <si>
    <t>sem retorno da transportadora</t>
  </si>
  <si>
    <t>LU-1348270735255702</t>
  </si>
  <si>
    <t>LU-1339770729827507</t>
  </si>
  <si>
    <t>pendencia reembolso</t>
  </si>
  <si>
    <t>Sem necessidade de respota</t>
  </si>
  <si>
    <t>ORD8I6B8OB5EW3H1</t>
  </si>
  <si>
    <t>Cancelamento Indevido</t>
  </si>
  <si>
    <t>Sem retorno transportadora</t>
  </si>
  <si>
    <t>LU-1350370736450061</t>
  </si>
  <si>
    <t>ORDMRAD92DAXM7J9</t>
  </si>
  <si>
    <t>ORDJEXX9F357FNB7</t>
  </si>
  <si>
    <t>ORDZ0ZXQRH91A4X7</t>
  </si>
  <si>
    <t>Amazon</t>
  </si>
  <si>
    <t>OCP</t>
  </si>
  <si>
    <t>Carrefour</t>
  </si>
  <si>
    <t>gabriel santana</t>
  </si>
  <si>
    <t>hillary zangari</t>
  </si>
  <si>
    <t>pedro firmiano</t>
  </si>
  <si>
    <t>elizandra martins</t>
  </si>
  <si>
    <t>702-8666074-0306654</t>
  </si>
  <si>
    <t>Troca por produto com defeito</t>
  </si>
  <si>
    <t>Atraso na entrega pela transportadora</t>
  </si>
  <si>
    <t>702-9443141-9006630</t>
  </si>
  <si>
    <t>erika felix</t>
  </si>
  <si>
    <t>Buyer desconhece entrega</t>
  </si>
  <si>
    <t>Troca por defeito</t>
  </si>
  <si>
    <t>Atraso</t>
  </si>
  <si>
    <t>Troca por produto errado</t>
  </si>
  <si>
    <t>Razão de contato (N2)</t>
  </si>
  <si>
    <t>Coleta Não Realizada</t>
  </si>
  <si>
    <t>Entender Motivo De Cancelamento Do Pedido</t>
  </si>
  <si>
    <t>Em aberto</t>
  </si>
  <si>
    <t>Escalado N2</t>
  </si>
  <si>
    <t>Cancelar Pedido Por Solicitação Direta Do Consumidor</t>
  </si>
  <si>
    <t>Entender Motivo De Produto Devolvido</t>
  </si>
  <si>
    <t>Dúvidas Sobre O Funcionamento Da Coleta</t>
  </si>
  <si>
    <t>Solicitar Cancelamento Da Parceria Com Olist</t>
  </si>
  <si>
    <t>Pacotes Coletados Parcialmente</t>
  </si>
  <si>
    <t>Problemas Com O Serviço De Coleta</t>
  </si>
  <si>
    <t>Entender Processo De Envio</t>
  </si>
  <si>
    <t>Entender Como Pausar Temporariamente O Recebimento</t>
  </si>
  <si>
    <t>Relatar Problemas Com A Transportadora</t>
  </si>
  <si>
    <t>Informar Característica De Operação Para A Coleta</t>
  </si>
  <si>
    <t>Problemas Com Pacotes Coletados</t>
  </si>
  <si>
    <t>Informar Recebimento De Devolução</t>
  </si>
  <si>
    <t>Confirmar Realização De Coleta</t>
  </si>
  <si>
    <t>Informar Envio Do Pacote Fora Do Contrato Olist</t>
  </si>
  <si>
    <t>contagem</t>
  </si>
  <si>
    <t>Entender Regras De Embalagem</t>
  </si>
  <si>
    <t>Entender Motivo De Suspensão Do Pedido</t>
  </si>
  <si>
    <t>Acompanhar Devolução De Pedido</t>
  </si>
  <si>
    <t>Cancelado indevidamente</t>
  </si>
  <si>
    <t>beatriz.melo</t>
  </si>
  <si>
    <t>702-8724435-7230614</t>
  </si>
  <si>
    <t>Suspeita de produto falsificado.</t>
  </si>
  <si>
    <t>441393283</t>
  </si>
  <si>
    <t>5452676400001-A</t>
  </si>
  <si>
    <t>Suspeita de Produto Falsificado</t>
  </si>
  <si>
    <t>LU-1350370736500956</t>
  </si>
  <si>
    <t>LU-1348070735166682</t>
  </si>
  <si>
    <t>b2w</t>
  </si>
  <si>
    <t>ORDAO7JHUO7KGUP8</t>
  </si>
  <si>
    <t>Reclame Aqui</t>
  </si>
  <si>
    <t>ORDW7LR2MLBL366Y</t>
  </si>
  <si>
    <t>fabio silva</t>
  </si>
  <si>
    <t>LU-1351770737464376</t>
  </si>
  <si>
    <t>gabriel lachowski</t>
  </si>
  <si>
    <t>kauã guedes</t>
  </si>
  <si>
    <t>joão medeiros</t>
  </si>
  <si>
    <t>LU-1351470737210873</t>
  </si>
  <si>
    <t>Abrir Uma Segunda Conta Olist</t>
  </si>
  <si>
    <t>Prolongar Data Para Envio</t>
  </si>
  <si>
    <t>beatriz melo</t>
  </si>
  <si>
    <t>raissa teixeira</t>
  </si>
  <si>
    <t>edina silva</t>
  </si>
  <si>
    <t>5460127080001-A</t>
  </si>
  <si>
    <t>raonny lopes</t>
  </si>
  <si>
    <t>702-0000091-4160222</t>
  </si>
  <si>
    <t>701-7051716-1338649</t>
  </si>
  <si>
    <t>701-0808500-0204236</t>
  </si>
  <si>
    <t>702-7575456-7996218</t>
  </si>
  <si>
    <t>702-6141885-3389062</t>
  </si>
  <si>
    <t>701-6670588-0717059</t>
  </si>
  <si>
    <t>2,01E+14</t>
  </si>
  <si>
    <t>1,00E+14</t>
  </si>
  <si>
    <t>Nota fiscal</t>
  </si>
  <si>
    <t>carrefour</t>
  </si>
  <si>
    <t>amazon</t>
  </si>
  <si>
    <t>B2W</t>
  </si>
  <si>
    <t>Incidente na entrega</t>
  </si>
  <si>
    <t>702-7857888-2775407</t>
  </si>
  <si>
    <t>701-6889749-1947416</t>
  </si>
  <si>
    <t>702-2836222-6465838</t>
  </si>
  <si>
    <t>702-8630446-4501057</t>
  </si>
  <si>
    <t>ORDL7M4S9RM1XI9M</t>
  </si>
  <si>
    <t>ORDK39MH9RQKRO30</t>
  </si>
  <si>
    <t>ORDQJF1FEMM4RU2P</t>
  </si>
  <si>
    <t>LU-1352570738183612</t>
  </si>
  <si>
    <t>LU-1352370737997827</t>
  </si>
  <si>
    <t>LU-1352370737944202</t>
  </si>
  <si>
    <t>LU-1350670736661575</t>
  </si>
  <si>
    <t>5460191130001-A</t>
  </si>
  <si>
    <t>702-9125660-9206646</t>
  </si>
  <si>
    <t>702-9560315-5902661</t>
  </si>
  <si>
    <t>701-9411994-0128219</t>
  </si>
  <si>
    <t>701-1301556-1296243</t>
  </si>
  <si>
    <t>Extravio - Cancelado</t>
  </si>
  <si>
    <t>Atraso no envio - Cancelamento</t>
  </si>
  <si>
    <t>jennifer nunes</t>
  </si>
  <si>
    <t>LU-1344970733308129</t>
  </si>
  <si>
    <t>LU-1353470738706825</t>
  </si>
  <si>
    <t>LU-1351070736963042</t>
  </si>
  <si>
    <t>ORDA6A7KDQVWQJ71</t>
  </si>
  <si>
    <t>ORDPY9FJD5HCMP8S</t>
  </si>
  <si>
    <t>ORDOJIGECEW6UM7J</t>
  </si>
  <si>
    <t>ORDEE2KXMY2PXSZ1</t>
  </si>
  <si>
    <t>ORDKAZN6OVY3ZUOO</t>
  </si>
  <si>
    <t>ORDFGCBM0Z942VR6</t>
  </si>
  <si>
    <t>ORDFNVQQ86L2FS2N</t>
  </si>
  <si>
    <t>ORDTOJW20IXCZEAT</t>
  </si>
  <si>
    <t>LU-1351470737215080</t>
  </si>
  <si>
    <t>ORDFOTCUYQH0C7GM</t>
  </si>
  <si>
    <t>ORDE8QZEWXSDQYPQ</t>
  </si>
  <si>
    <t>ORDG62ZT95AMWLFX</t>
  </si>
  <si>
    <t>ORDYQEDEXX2KPNCM</t>
  </si>
  <si>
    <t>ORD7JP7UCDE8JNAI</t>
  </si>
  <si>
    <t>ORDI5XWD69SUXRIJ</t>
  </si>
  <si>
    <t>ORDUHW86KC2QYCBW</t>
  </si>
  <si>
    <t>madeiramadeira</t>
  </si>
  <si>
    <t>ORDFIVJZZBF42RJJ</t>
  </si>
  <si>
    <t>Store</t>
  </si>
  <si>
    <t>BX | [Madeira] Tratativa seller</t>
  </si>
  <si>
    <t>SP</t>
  </si>
  <si>
    <t>Aberto</t>
  </si>
  <si>
    <t>ORDQ90WKV9KZI9AA</t>
  </si>
  <si>
    <t>BX | [Magalu] Tratativa seller</t>
  </si>
  <si>
    <t>1P</t>
  </si>
  <si>
    <t>2X</t>
  </si>
  <si>
    <t>LU-1354270739239185</t>
  </si>
  <si>
    <t>Dúvida do produto</t>
  </si>
  <si>
    <t>1448753387224-01</t>
  </si>
  <si>
    <t>1447423374669-01</t>
  </si>
  <si>
    <t>1446933370439-01</t>
  </si>
  <si>
    <t>5457630670001-A</t>
  </si>
  <si>
    <t>Item Faltante</t>
  </si>
  <si>
    <t>Pedido cancelado</t>
  </si>
  <si>
    <t>702-9006438-3878659</t>
  </si>
  <si>
    <t>ORDUDQI9MAGFSCVR</t>
  </si>
  <si>
    <t>olistcatalogamazon</t>
  </si>
  <si>
    <t>LU-1352870738357032</t>
  </si>
  <si>
    <t>LU-1353670738813287</t>
  </si>
  <si>
    <t>LU-1353970739072193</t>
  </si>
  <si>
    <t>LU-1350970736932810</t>
  </si>
  <si>
    <t>BX | [Amazon] Tratativa PAX</t>
  </si>
  <si>
    <t>BX | [Amazon] Tratativa seller</t>
  </si>
  <si>
    <t>Em espera</t>
  </si>
  <si>
    <t>ORD85RPZZARBHX41</t>
  </si>
  <si>
    <t>701-0635300-2378665</t>
  </si>
  <si>
    <t>Top</t>
  </si>
  <si>
    <t>ORD7Q40HMV9BPOWI</t>
  </si>
  <si>
    <t>ORD56OZV0T7RAD2U</t>
  </si>
  <si>
    <t>701-5393964-5568213</t>
  </si>
  <si>
    <t>ORD9F12Q3ZCXMVKE</t>
  </si>
  <si>
    <t>701-9031087-5610662</t>
  </si>
  <si>
    <t>BX | [Amazon] Transportadoras</t>
  </si>
  <si>
    <t>BX | [Americanas] Transportadoras</t>
  </si>
  <si>
    <t>Store BA</t>
  </si>
  <si>
    <t>ORDHYI4TBULVAQIY</t>
  </si>
  <si>
    <t>ORD7JD0MB4WJYPGD</t>
  </si>
  <si>
    <t>ORDRBBM3MGKJH0KP</t>
  </si>
  <si>
    <t>ORD43F6JTM8DPWO5</t>
  </si>
  <si>
    <t>ORDQEZIEC8BR5KTW</t>
  </si>
  <si>
    <t>ORD47Q240A8ARLN6</t>
  </si>
  <si>
    <t>Department</t>
  </si>
  <si>
    <t>BX | [Carrefour] Tratativa seller</t>
  </si>
  <si>
    <t>ORD7ODIQSX8IV624</t>
  </si>
  <si>
    <t>CX Corandini [Magalu]</t>
  </si>
  <si>
    <t>CX Corandini Seller [Magalu]</t>
  </si>
  <si>
    <t>ORDKGDHRANJXVENQ</t>
  </si>
  <si>
    <t>ORDDH4P8LJ2NXW7P</t>
  </si>
  <si>
    <t>Espera</t>
  </si>
  <si>
    <t>Coleta de Produto</t>
  </si>
  <si>
    <t>701-2038728-6149836</t>
  </si>
  <si>
    <t>701-7101293-1756240</t>
  </si>
  <si>
    <t>LU-1353870738962605</t>
  </si>
  <si>
    <t>LU-1344970733331295</t>
  </si>
  <si>
    <t>ORDOO1ANBN0XLII8</t>
  </si>
  <si>
    <t>ORDIHPAA9KD28P4G</t>
  </si>
  <si>
    <t>ORD2A678EM36WHK7</t>
  </si>
  <si>
    <t>ORDDNJJWQBFIQB5X</t>
  </si>
  <si>
    <t>ORD623W9HNWIISZE</t>
  </si>
  <si>
    <t>Novo</t>
  </si>
  <si>
    <t>em espera</t>
  </si>
  <si>
    <t>BX | [Carrefour] Transportadoras</t>
  </si>
  <si>
    <t>ORD636BFFOJVAI43</t>
  </si>
  <si>
    <t>magalu</t>
  </si>
  <si>
    <t>7473598</t>
  </si>
  <si>
    <t>702-3402090-6833029</t>
  </si>
  <si>
    <t>702-4079242-0937849</t>
  </si>
  <si>
    <t>701-3139905-3276203</t>
  </si>
  <si>
    <t>701-4901384-0101030</t>
  </si>
  <si>
    <t>Insucesso na entrega - Cancelamento</t>
  </si>
  <si>
    <t>ORDXT025CT9G5VJL</t>
  </si>
  <si>
    <t>ORDGTPQL6SGWWDBY</t>
  </si>
  <si>
    <t>LU-1353170738560852</t>
  </si>
  <si>
    <t>ORD0ALDQFMRIJTU1</t>
  </si>
  <si>
    <t>ORDLHXM32RRX9Y5A</t>
  </si>
  <si>
    <t>ORDAM7M46MYA9IXX</t>
  </si>
  <si>
    <t>ORDQ889JDRLRWUVH</t>
  </si>
  <si>
    <t>BX | [OCP's] Tratativa canal</t>
  </si>
  <si>
    <t>LU-1345570733723996</t>
  </si>
  <si>
    <t>LU-1354270739299058</t>
  </si>
  <si>
    <t>LU-1351570737246439</t>
  </si>
  <si>
    <t>LU-1353270738603155</t>
  </si>
  <si>
    <t>LU-1353670738830853</t>
  </si>
  <si>
    <t>ORDQNPGQ85VPLUIP</t>
  </si>
  <si>
    <t>Retido na fiscalização</t>
  </si>
  <si>
    <t>702-2152244-0117864</t>
  </si>
  <si>
    <t>Item faltante não enviado</t>
  </si>
  <si>
    <t>701-8932590-0533019</t>
  </si>
  <si>
    <t>701-5348738-3827413</t>
  </si>
  <si>
    <t>701-5676105-6332260</t>
  </si>
  <si>
    <t>5438187760001-A</t>
  </si>
  <si>
    <t>5463086310001-A</t>
  </si>
  <si>
    <t>LU-1351770737475194</t>
  </si>
  <si>
    <t>ORDKIZG955EBB4ME</t>
  </si>
  <si>
    <t>ORDT9A1ZUHL40M7W</t>
  </si>
  <si>
    <t>miriam.leticia</t>
  </si>
  <si>
    <t>kauane.pereira</t>
  </si>
  <si>
    <t>Ana.Klenk</t>
  </si>
  <si>
    <t>9,01E+14</t>
  </si>
  <si>
    <t>troca produto com defeito</t>
  </si>
  <si>
    <t>assitencia</t>
  </si>
  <si>
    <t>Data do msg recebida (dia/mês/ano hora:minuto)</t>
  </si>
  <si>
    <t>Shipment delay automation</t>
  </si>
  <si>
    <t>Incidentes graves na entrega</t>
  </si>
  <si>
    <t>702-6912954-4429839</t>
  </si>
  <si>
    <t>702-6018749-2799408</t>
  </si>
  <si>
    <t>701-3509165-5959414</t>
  </si>
  <si>
    <t>Aguardando retorno Transportadora</t>
  </si>
  <si>
    <t>701-8187916-3371459</t>
  </si>
  <si>
    <t>702-4402609-5447452</t>
  </si>
  <si>
    <t>701-9862836-7408264</t>
  </si>
  <si>
    <t>5463542290001-A</t>
  </si>
  <si>
    <t>5461214440001-A</t>
  </si>
  <si>
    <t>Item faltante - Envio solicitado</t>
  </si>
  <si>
    <t>LU-1353670738819576</t>
  </si>
  <si>
    <t>LU-1355370739856014</t>
  </si>
  <si>
    <t>LU-1352470738065004</t>
  </si>
  <si>
    <t>LU-1354770739529181</t>
  </si>
  <si>
    <t>LU-1354170739226821</t>
  </si>
  <si>
    <t>LU-1356670740697475</t>
  </si>
  <si>
    <t>LU-1351270737136161</t>
  </si>
  <si>
    <t>LU-1354970739649948</t>
  </si>
  <si>
    <t>LU-1351470737198313</t>
  </si>
  <si>
    <t>LU-1354870739626536</t>
  </si>
  <si>
    <t>weverton gomes</t>
  </si>
  <si>
    <t>ORDWHBPW5J35EXI7</t>
  </si>
  <si>
    <t>Aguardando retorno Seller</t>
  </si>
  <si>
    <t>ORDT7003DN3FI6DC</t>
  </si>
  <si>
    <t>Cancelamento pelo canal</t>
  </si>
  <si>
    <t>ORDDK742DL3DPW61</t>
  </si>
  <si>
    <t>ORD8P3SUE9KTBUXV</t>
  </si>
  <si>
    <t>ORDLKD6D9VYF09LX</t>
  </si>
  <si>
    <t>ORDZ4YYSUVGAF841</t>
  </si>
  <si>
    <t>LU-1353370738636271</t>
  </si>
  <si>
    <t>ORDFSCFTT1TE0X8L</t>
  </si>
  <si>
    <t>LU-1353370738622312</t>
  </si>
  <si>
    <t>ORDNLLJ3W4DEARB4</t>
  </si>
  <si>
    <t>Americanas</t>
  </si>
  <si>
    <t>1442923305883-01</t>
  </si>
  <si>
    <t>1445323327728-01</t>
  </si>
  <si>
    <t>1450203400213-01</t>
  </si>
  <si>
    <t>1442683302947-01</t>
  </si>
  <si>
    <t>701-1903144-8101022</t>
  </si>
  <si>
    <t>701-1195810-3658635</t>
  </si>
  <si>
    <t>701-1007200-1461064</t>
  </si>
  <si>
    <t>701-8131706-9367462</t>
  </si>
  <si>
    <t>Finalizado sem necessidade</t>
  </si>
  <si>
    <t>ORDTP2TXV1LS97LL</t>
  </si>
  <si>
    <t>ORD679J0EW01BM5I</t>
  </si>
  <si>
    <t>ORD2751T2HNP0IZD</t>
  </si>
  <si>
    <t>ORDFACZPT9Y5K9DU</t>
  </si>
  <si>
    <t>ORDXN6FZFG84UUWV</t>
  </si>
  <si>
    <t>Correção de NF</t>
  </si>
  <si>
    <t>ORD7MXT8FK1S7D6U</t>
  </si>
  <si>
    <t>ORDVQ8I241CSSJC0</t>
  </si>
  <si>
    <t>ORD9Y5H38W4TL22F</t>
  </si>
  <si>
    <t>ORDMV1WDCJ42ZWM8</t>
  </si>
  <si>
    <t>ORDVXK2261HHBBBN</t>
  </si>
  <si>
    <t>ORDB66JZLFN5XVKF</t>
  </si>
  <si>
    <t>ORDBO0K3T3GO78V1</t>
  </si>
  <si>
    <t>ORDEMM1ED74WKLAE</t>
  </si>
  <si>
    <t>ORDU681OO5ZNRRTL</t>
  </si>
  <si>
    <t>ORDKIW573OPEP8HQ</t>
  </si>
  <si>
    <t>ORD91XYYO0SQZ8GD</t>
  </si>
  <si>
    <t>ORDM4ADW1KN532WH</t>
  </si>
  <si>
    <t>ORDZW503D2964FFT</t>
  </si>
  <si>
    <t>ORDMZG9C6EGF1VIN</t>
  </si>
  <si>
    <t>ORDP5U1RLHLVPGJO</t>
  </si>
  <si>
    <t>ORDSC1KK7Y6CO40N</t>
  </si>
  <si>
    <t>ORDRLZCX46RI3ML2</t>
  </si>
  <si>
    <t>ORDSXD37GK2NF8HE</t>
  </si>
  <si>
    <t>ORDFPHF3THIJJYQG</t>
  </si>
  <si>
    <t>ORDUXUT0RFF68GCU</t>
  </si>
  <si>
    <t>ORDMCX8OIH9B5MLJ</t>
  </si>
  <si>
    <t>ORDUNOZM9EFK3JUE</t>
  </si>
  <si>
    <t>ORD15EQHD876U7BG</t>
  </si>
  <si>
    <t>ORD7AJR3HNKBESAZ</t>
  </si>
  <si>
    <t>ORDI9H6U4S70LC22</t>
  </si>
  <si>
    <t>ORDD9JRQOCCY7G7A</t>
  </si>
  <si>
    <t>ORD9MOK1C88330DW</t>
  </si>
  <si>
    <t>ORDCOPWM7VEAP3DR</t>
  </si>
  <si>
    <t>ORDY8X1CU6HMDEPS</t>
  </si>
  <si>
    <t>ORD50584DJ5GV360</t>
  </si>
  <si>
    <t>ORDWEI3R2FZH47RS</t>
  </si>
  <si>
    <t>ORDVOOZKAGCNBNU2</t>
  </si>
  <si>
    <t>ORD3BN615OVFEFPW</t>
  </si>
  <si>
    <t>ORD6Z8AZL8UAVE2T</t>
  </si>
  <si>
    <t>ORD3C0W715HUUAX5</t>
  </si>
  <si>
    <t>ORDGJWSRDL3UCX9C</t>
  </si>
  <si>
    <t>LU-1344970733326104</t>
  </si>
  <si>
    <t>LU-1354070739115741</t>
  </si>
  <si>
    <t>LU-1353570738770058</t>
  </si>
  <si>
    <t>201030159697001</t>
  </si>
  <si>
    <t>201031009036001</t>
  </si>
  <si>
    <t>201030961589001</t>
  </si>
  <si>
    <t>201031149888001</t>
  </si>
  <si>
    <t>201030894647001</t>
  </si>
  <si>
    <t>201031317010001</t>
  </si>
  <si>
    <t>201031089782001</t>
  </si>
  <si>
    <t>100102863961001</t>
  </si>
  <si>
    <t>900995827263001</t>
  </si>
  <si>
    <t>201030999926001</t>
  </si>
  <si>
    <t>100102864996001</t>
  </si>
  <si>
    <t>201031352438001</t>
  </si>
  <si>
    <t>201031360766001</t>
  </si>
  <si>
    <t>BX [Americanas} Tratativa Seller</t>
  </si>
  <si>
    <t>BX | [OCP] Tratativa seller</t>
  </si>
  <si>
    <t>CX Corandini [Magalu ] comunicação com o buyer</t>
  </si>
  <si>
    <t>BX [OCP]Transportadoras</t>
  </si>
  <si>
    <t>Via</t>
  </si>
  <si>
    <t>Desconheço entrega</t>
  </si>
  <si>
    <t>2,01031E+14</t>
  </si>
  <si>
    <t>9,00996E+14</t>
  </si>
  <si>
    <t>2,01029E+14</t>
  </si>
  <si>
    <t>2,0103E+14</t>
  </si>
  <si>
    <t>LU-1353770738920888</t>
  </si>
  <si>
    <t>ORDE9KIZIX8PEKD4</t>
  </si>
  <si>
    <t>ORDTAZPCMBPVDAEM</t>
  </si>
  <si>
    <t>ORDE7R3AQB1OAIKX</t>
  </si>
  <si>
    <t>702-2807464-6330656</t>
  </si>
  <si>
    <t>702-8441997-6548217</t>
  </si>
  <si>
    <t>701-3413521-7182657</t>
  </si>
  <si>
    <t>701-5679084-6239427</t>
  </si>
  <si>
    <t>1449363392543-01</t>
  </si>
  <si>
    <t>1450653403272-01</t>
  </si>
  <si>
    <t>1448723386893-01</t>
  </si>
  <si>
    <t>1450063398987-01</t>
  </si>
  <si>
    <t>1445353328310-01</t>
  </si>
  <si>
    <t>1447953381068-01</t>
  </si>
  <si>
    <t>1445523329504-01</t>
  </si>
  <si>
    <t>contato do fabricante</t>
  </si>
  <si>
    <t>5463115910001-A</t>
  </si>
  <si>
    <t>Olist Store</t>
  </si>
  <si>
    <t>LU-1355870740190092</t>
  </si>
  <si>
    <t>LU-1336470727806645</t>
  </si>
  <si>
    <t>LU-1355770740098489</t>
  </si>
  <si>
    <t>LU-1346670734440454</t>
  </si>
  <si>
    <t>LU-1357570741073988</t>
  </si>
  <si>
    <t>LU-1355770740073778</t>
  </si>
  <si>
    <t>LU-1356070740293015</t>
  </si>
  <si>
    <t>LU-1356470740567806</t>
  </si>
  <si>
    <t>LU-1335470727190265</t>
  </si>
  <si>
    <t>LU-1354870739633614</t>
  </si>
  <si>
    <t>LU-1351570737260472</t>
  </si>
  <si>
    <t>LU-1355070739709764</t>
  </si>
  <si>
    <t>Dados do fabricante</t>
  </si>
  <si>
    <t>LU-1355970740225868</t>
  </si>
  <si>
    <t>LU-1356670740625910</t>
  </si>
  <si>
    <t>Finalizado</t>
  </si>
  <si>
    <t>201031231294001</t>
  </si>
  <si>
    <t>BA</t>
  </si>
  <si>
    <t>matheus.castilho</t>
  </si>
  <si>
    <t>gabriel.lachowski</t>
  </si>
  <si>
    <t>agata.machado</t>
  </si>
  <si>
    <t>fabio.silva</t>
  </si>
  <si>
    <t>kawan.domingues</t>
  </si>
  <si>
    <t>roberta.gaisler</t>
  </si>
  <si>
    <t>lucas.silva</t>
  </si>
  <si>
    <t>leticia.daledone</t>
  </si>
  <si>
    <t>LU-1354470739353163</t>
  </si>
  <si>
    <t>LU-1354470739362128</t>
  </si>
  <si>
    <t>kauã.guedes</t>
  </si>
  <si>
    <t>jennifer.nunes</t>
  </si>
  <si>
    <t>LU-1355570739972148</t>
  </si>
  <si>
    <t>LU-1356770740738720</t>
  </si>
  <si>
    <t>ORDWOX0XE58WREO1</t>
  </si>
  <si>
    <t>ORDBQCIZE9UQ9B51</t>
  </si>
  <si>
    <t>ORDKD5I9W2UNE1AI</t>
  </si>
  <si>
    <t>ORD89EJ1P76KEFHK</t>
  </si>
  <si>
    <t>ORD7EXCKS0SMX53O</t>
  </si>
  <si>
    <t>ORDBPLH9EXQJCFY5</t>
  </si>
  <si>
    <t>ORDYAZLOYNPUXXLI</t>
  </si>
  <si>
    <t>1436813243798-01</t>
  </si>
  <si>
    <t>1446073353899-01</t>
  </si>
  <si>
    <t>1431703203520-01</t>
  </si>
  <si>
    <t xml:space="preserve"> Respondido</t>
  </si>
  <si>
    <t>5463916910001-A</t>
  </si>
  <si>
    <t>201031380159001</t>
  </si>
  <si>
    <t>702-4847702-4533852</t>
  </si>
  <si>
    <t>agosto</t>
  </si>
  <si>
    <t>treinamento.olist</t>
  </si>
  <si>
    <t>LU-1356970740842756</t>
  </si>
  <si>
    <t>LU-1356470740572335</t>
  </si>
  <si>
    <t>LU-1357270740944356</t>
  </si>
  <si>
    <t>LU-1356170740378968</t>
  </si>
  <si>
    <t>LU-1356970740781668</t>
  </si>
  <si>
    <t>LU-1354870739648271</t>
  </si>
  <si>
    <t>LU-1355070739693605</t>
  </si>
  <si>
    <t>LU-1357770741191343</t>
  </si>
  <si>
    <t>LU-1357870741305960</t>
  </si>
  <si>
    <t>LU-1356470740543742</t>
  </si>
  <si>
    <t>LU-1356170740370933</t>
  </si>
  <si>
    <t>erika.felix</t>
  </si>
  <si>
    <t>1446603368402-01</t>
  </si>
  <si>
    <t>1447993381543-01</t>
  </si>
  <si>
    <t>1450503401699-01</t>
  </si>
  <si>
    <t>pedro.firmiano</t>
  </si>
  <si>
    <t>Aguardando retirada correios</t>
  </si>
  <si>
    <t>Atualização de Rastreio</t>
  </si>
  <si>
    <t>701-2638779-4328216</t>
  </si>
  <si>
    <t>701-5771800-1624254</t>
  </si>
  <si>
    <t>elizandra.martins</t>
  </si>
  <si>
    <t>hillary.zangari</t>
  </si>
  <si>
    <t>gabriel.santana</t>
  </si>
  <si>
    <t>201031417875001</t>
  </si>
  <si>
    <t>201031380078001</t>
  </si>
  <si>
    <t>201031174478001</t>
  </si>
  <si>
    <t>201031390018001</t>
  </si>
  <si>
    <t>LU-1354470739396368</t>
  </si>
  <si>
    <t>ORD7RHGT44CN6MX7</t>
  </si>
  <si>
    <t>LU-1356270740442666</t>
  </si>
  <si>
    <t>ORDQ9JNE3EQQE1GK</t>
  </si>
  <si>
    <t>LU-1356370740480339</t>
  </si>
  <si>
    <t>ORD99VZSR8G8BA2U</t>
  </si>
  <si>
    <t>LU-1356270740442921</t>
  </si>
  <si>
    <t>ORD8KXH94PZA60MV</t>
  </si>
  <si>
    <t>LU-1356170740411629</t>
  </si>
  <si>
    <t>ORD0HNS1WS43I6V5</t>
  </si>
  <si>
    <t>LU-1356170740413236</t>
  </si>
  <si>
    <t>ORD8DQPLL9G2EPGK</t>
  </si>
  <si>
    <t>LU-1352870738408816</t>
  </si>
  <si>
    <t>ORDMEO6RQ0BG2QRH</t>
  </si>
  <si>
    <t>ORDZTIG9CJHFJTK2</t>
  </si>
  <si>
    <t>LU-1356170740416578</t>
  </si>
  <si>
    <t>ORDJKV2I3DP2CVXV</t>
  </si>
  <si>
    <t>ORDSS6A23Z9STZIM</t>
  </si>
  <si>
    <t>ORDX4BHUDF42MBBH</t>
  </si>
  <si>
    <t>ORDBQU2RT54E6R2Q</t>
  </si>
  <si>
    <t>ORDMFDNFYVI24Z6L</t>
  </si>
  <si>
    <t>ORDW1C0UR9EPBRU3</t>
  </si>
  <si>
    <t>ORDQP2SSTAK4SNHG</t>
  </si>
  <si>
    <t>ORDIVQZ8SJ53ZWSS</t>
  </si>
  <si>
    <t>ORD0MED8VHC70AKY</t>
  </si>
  <si>
    <t>ORDPOIWXX25QGQMJ</t>
  </si>
  <si>
    <t>finalizado</t>
  </si>
  <si>
    <t>ORDXIIWSVVIMQL2P</t>
  </si>
  <si>
    <t>BX [OCP] Tratativa Seller</t>
  </si>
  <si>
    <t>ORD7JGLT91A4M3IP</t>
  </si>
  <si>
    <t>ORDAA9AO2X9CFNSJ</t>
  </si>
  <si>
    <t>BX [Carrefour] Transportadora</t>
  </si>
  <si>
    <t>N2 para N3</t>
  </si>
  <si>
    <t>ORDFKV9CD4W4KUJG</t>
  </si>
  <si>
    <t>ORDB71A6SS90CJ34</t>
  </si>
  <si>
    <t>ORDOLGFFG91WSTEZ</t>
  </si>
  <si>
    <t>Raonny.Lopes</t>
  </si>
  <si>
    <t>ORDLBPWQERNIFHG6</t>
  </si>
  <si>
    <t>BX [Amazon] Seller</t>
  </si>
  <si>
    <t>BX [Amazon] Transportadora</t>
  </si>
  <si>
    <t>ORDDG9VGN4WCN9XZ</t>
  </si>
  <si>
    <t>BX [Americanas] Transportadora</t>
  </si>
  <si>
    <t>N2 aberto - Erro de anúncio</t>
  </si>
  <si>
    <t>Seller não consegue acessar o portal para realizar o envio</t>
  </si>
  <si>
    <t>Ticket de notificação finalizado</t>
  </si>
  <si>
    <t>ORDJ1V3VG60YE210</t>
  </si>
  <si>
    <t>Aberto solicitação de reenvio</t>
  </si>
  <si>
    <t>Encaminhado comprovante de acareação e solicitado mais uma vez o envio do item faltante</t>
  </si>
  <si>
    <t>LU-1356070740319840</t>
  </si>
  <si>
    <t>LU-1356370740521498</t>
  </si>
  <si>
    <t>LU-1356170740357205</t>
  </si>
  <si>
    <t>LU-1358370741632391</t>
  </si>
  <si>
    <t>LU-1355070739709792</t>
  </si>
  <si>
    <t>LU-1357170740897500</t>
  </si>
  <si>
    <t>LU-1355270739785168</t>
  </si>
  <si>
    <t>LU-1355270739792978</t>
  </si>
  <si>
    <t>LU-1355570739959070</t>
  </si>
  <si>
    <t>LU-1352870738396127</t>
  </si>
  <si>
    <t>LU-1358270741571760</t>
  </si>
  <si>
    <t>LU-1358270741545426</t>
  </si>
  <si>
    <t>ORDQ3JBTZ7XA0HII</t>
  </si>
  <si>
    <t>1447523376269-01</t>
  </si>
  <si>
    <t>ORDN9BQYWDEYQC0F</t>
  </si>
  <si>
    <t>1445993340338-01</t>
  </si>
  <si>
    <t>ORD4H3ISJHY8GWUV</t>
  </si>
  <si>
    <t>1445833335225-01</t>
  </si>
  <si>
    <t>ORDBKYH8E1QO40X3</t>
  </si>
  <si>
    <t>ORDQ4XF5625U7UTW</t>
  </si>
  <si>
    <t>Sem retorno seller</t>
  </si>
  <si>
    <t>ORD3RIM65QIP8YD7</t>
  </si>
  <si>
    <t>ORD9EGJXP53CN0XH</t>
  </si>
  <si>
    <t>troca produto errado</t>
  </si>
  <si>
    <t>edina.silva</t>
  </si>
  <si>
    <t>ORDYRXR70S0CIURF</t>
  </si>
  <si>
    <t>1446303364505-01</t>
  </si>
  <si>
    <t>ORD3SUNJ6QAQKS2E</t>
  </si>
  <si>
    <t>1446203360611-01</t>
  </si>
  <si>
    <t>ORD0T4I9PRBH0X5I</t>
  </si>
  <si>
    <t>1446023345126-01</t>
  </si>
  <si>
    <t>ORDZZMVGCI7XLYLU</t>
  </si>
  <si>
    <t>1441063287353-01</t>
  </si>
  <si>
    <t>ORDGF9TT8Q911U2G</t>
  </si>
  <si>
    <t>ORDY8KLNERJZRC8H</t>
  </si>
  <si>
    <t>1438163258638-01</t>
  </si>
  <si>
    <t>1444823322937-01</t>
  </si>
  <si>
    <t>ORD9MZB57KO9SWLE</t>
  </si>
  <si>
    <t>1445943338177-01</t>
  </si>
  <si>
    <t>ORDNZ7PYIHWB54TY</t>
  </si>
  <si>
    <t>ORD6NVMPP3SEGMRM</t>
  </si>
  <si>
    <t>ORDMKZWX2B7ZMUBJ</t>
  </si>
  <si>
    <t>ORDSAEGDIOHT4V7E</t>
  </si>
  <si>
    <t>ORDEW4V7CDQYBBOY</t>
  </si>
  <si>
    <t>1446003340686-01</t>
  </si>
  <si>
    <t>ORDWC52HCOHJXZWP</t>
  </si>
  <si>
    <t>ORDN13GSEKIR4GPG</t>
  </si>
  <si>
    <t>1439613272531-01</t>
  </si>
  <si>
    <t>ORD4VIXBH5KGNO0K</t>
  </si>
  <si>
    <t>1437953255577-01</t>
  </si>
  <si>
    <t>ORDRX87EGMR1COKO</t>
  </si>
  <si>
    <t>1439503270958-01</t>
  </si>
  <si>
    <t>ORDUKKGPIU4OKTF8</t>
  </si>
  <si>
    <t>ORDVRMT96I4J3BSS</t>
  </si>
  <si>
    <t>1443683312451-01</t>
  </si>
  <si>
    <t>ORDUKTHOHL24HQ1N</t>
  </si>
  <si>
    <t>201031270993002</t>
  </si>
  <si>
    <t>701-6782641-1296231</t>
  </si>
  <si>
    <t>701-9412265-0675463</t>
  </si>
  <si>
    <t>701-3442011-9173051</t>
  </si>
  <si>
    <t>702-8389488-1971464</t>
  </si>
  <si>
    <t>1451333410539-01</t>
  </si>
  <si>
    <t>1449403393055-01</t>
  </si>
  <si>
    <t>1449323392051-01</t>
  </si>
  <si>
    <t>1447423374635-01</t>
  </si>
  <si>
    <t>1451393411376-01</t>
  </si>
  <si>
    <t>sem retorno</t>
  </si>
  <si>
    <t>1448183383065-01</t>
  </si>
  <si>
    <t>5464825460001-A</t>
  </si>
  <si>
    <t>weverton.gomes</t>
  </si>
  <si>
    <t>raissa.teixeira</t>
  </si>
  <si>
    <t>7526810</t>
  </si>
  <si>
    <t>7534731</t>
  </si>
  <si>
    <t>ORDLKF5UA4GDEZ3T</t>
  </si>
  <si>
    <t>ORDOZQ56EFP8ZA5L</t>
  </si>
  <si>
    <t>ORDWBZRLT75L39DX</t>
  </si>
  <si>
    <t>1445873337537-01</t>
  </si>
  <si>
    <t>ORDD60LHHVOQ5VRN</t>
  </si>
  <si>
    <t>1449133390494-01</t>
  </si>
  <si>
    <t>Aguardando retorno da Transportadora</t>
  </si>
  <si>
    <t>ORDR0KFQJDK6QOYA</t>
  </si>
  <si>
    <t>Americans - Transportadora</t>
  </si>
  <si>
    <t>Atualização de rastreio</t>
  </si>
  <si>
    <t>ORDQTDPKMK3WJGTF</t>
  </si>
  <si>
    <t>Ticket de cancelamento finalizado para seguir com alteração de endereço</t>
  </si>
  <si>
    <t>Americanas - Seller</t>
  </si>
  <si>
    <t>Aguardando retirada do item Seller</t>
  </si>
  <si>
    <t>ORDGQWZQ94LSZI9I</t>
  </si>
  <si>
    <t>Amazon - N2</t>
  </si>
  <si>
    <t>Seller cobrado mais uma vez a respeito da estimativa de entrega</t>
  </si>
  <si>
    <t>Amazon - Seller</t>
  </si>
  <si>
    <t>ORDDZJIDZW028O35</t>
  </si>
  <si>
    <t>Amazon - Transportadora</t>
  </si>
  <si>
    <t>Seller não vai realizar o reenvio</t>
  </si>
  <si>
    <t>ORD0U3389LPFC69Q</t>
  </si>
  <si>
    <t>Atrtaso no envio pela transpotadora</t>
  </si>
  <si>
    <t>ORD8AAQTOPIX5U7A</t>
  </si>
  <si>
    <t>Americanas - Transportadora</t>
  </si>
  <si>
    <t>ORD4L77G8UKQJ5A3</t>
  </si>
  <si>
    <t>erros de cadastro</t>
  </si>
  <si>
    <t>ORDUKJDWM3YII3IF</t>
  </si>
  <si>
    <t>Recobrança seller</t>
  </si>
  <si>
    <t>ORDNEWGSWFA93TXW</t>
  </si>
  <si>
    <t>Magalu - transportadora</t>
  </si>
  <si>
    <t>Magalu - Seller</t>
  </si>
  <si>
    <t>ORD4B6P8UO0F3GQI</t>
  </si>
  <si>
    <t>Seller está com problemas no ERP e não consegue faturar.</t>
  </si>
  <si>
    <t>LU-1356170740388390</t>
  </si>
  <si>
    <t>LU-1358070741460389</t>
  </si>
  <si>
    <t>LU-1353370738627447</t>
  </si>
  <si>
    <t>LU-1357470741013727</t>
  </si>
  <si>
    <t>LU-1355570739914635</t>
  </si>
  <si>
    <t>LU-1358670741826147</t>
  </si>
  <si>
    <t>LU-1353670738823680</t>
  </si>
  <si>
    <t>LU-1355070739695975</t>
  </si>
  <si>
    <t>LU-1356370740510101</t>
  </si>
  <si>
    <t>LU-1358870741876471</t>
  </si>
  <si>
    <t>201031103728001</t>
  </si>
  <si>
    <t>701-5750023-6793856</t>
  </si>
  <si>
    <t>701-6016436-8253002</t>
  </si>
  <si>
    <t>702-5770133-5885838</t>
  </si>
  <si>
    <t>1451633413621-01</t>
  </si>
  <si>
    <t>1444883323723-01</t>
  </si>
  <si>
    <t>1446253362732-01</t>
  </si>
  <si>
    <t>5462465530002-A</t>
  </si>
  <si>
    <t>5462071840001-A</t>
  </si>
  <si>
    <t>5464127790001-A</t>
  </si>
  <si>
    <t>LU-1355370739821501</t>
  </si>
  <si>
    <t>ORDS154XZO9NDXZR</t>
  </si>
  <si>
    <t>ORDA36HAKDXAQVTB</t>
  </si>
  <si>
    <t>LU-1354770739523528</t>
  </si>
  <si>
    <t>ORD0RC4YAT0YLU4S</t>
  </si>
  <si>
    <t>ORDDT66YTEHS5C7L</t>
  </si>
  <si>
    <t>ORDHWAP59OEO3DCZ</t>
  </si>
  <si>
    <t>702-9630739-4474645</t>
  </si>
  <si>
    <t>ORDWH80R3JNCLMGE</t>
  </si>
  <si>
    <t>ORDR6RHGGK0M50WC</t>
  </si>
  <si>
    <t>ORDNT30ED44ZX8BX</t>
  </si>
  <si>
    <t>1445483329032-01</t>
  </si>
  <si>
    <t>ORDCKPAP28ZZTG8P</t>
  </si>
  <si>
    <t>ORDOUJLZIH85AS64</t>
  </si>
  <si>
    <t>LU-1356470740588293</t>
  </si>
  <si>
    <t>LU-1350670736632963</t>
  </si>
  <si>
    <t>LU-1357970741334030</t>
  </si>
  <si>
    <t>LU-1353170738561141</t>
  </si>
  <si>
    <t>201031547076001</t>
  </si>
  <si>
    <t>5462795330001-A</t>
  </si>
  <si>
    <t>702-9717843-2523462</t>
  </si>
  <si>
    <t>ORDQ6Q2I3U8TBPMH</t>
  </si>
  <si>
    <t>702-8910428-4829840</t>
  </si>
  <si>
    <t>ORDAAK318IGDLG2O</t>
  </si>
  <si>
    <t>702-7803256-3173830</t>
  </si>
  <si>
    <t>ORD660PDRVVY1VN9</t>
  </si>
  <si>
    <t>702-6577737-1041031</t>
  </si>
  <si>
    <t>ORD1RHGA4UGP7LLI</t>
  </si>
  <si>
    <t>701-6635747-3608206</t>
  </si>
  <si>
    <t>ORD8Q4N433DPDM5W</t>
  </si>
  <si>
    <t>701-9176048-4775463</t>
  </si>
  <si>
    <t>ORDVFZC5ZTONTDTP</t>
  </si>
  <si>
    <t>Arrependimento - Cancelamento</t>
  </si>
  <si>
    <t>701-9350832-6351429</t>
  </si>
  <si>
    <t>ORDJ26VKO5PRLZD8</t>
  </si>
  <si>
    <t>ORDDGUM814TGLRWS</t>
  </si>
  <si>
    <t>701-3093909-7797053</t>
  </si>
  <si>
    <t>ORDGK65095W30ZFD</t>
  </si>
  <si>
    <t>701-2438002-7156215</t>
  </si>
  <si>
    <t>ORDIFJZND72NPGKN</t>
  </si>
  <si>
    <t>702-4198084-8705059</t>
  </si>
  <si>
    <t>ORDZD8X4LGEXEV7I</t>
  </si>
  <si>
    <t>701-2818690-6625810</t>
  </si>
  <si>
    <t>702-9922163-7835407</t>
  </si>
  <si>
    <t>ORDRBMC2OMXSBPAL</t>
  </si>
  <si>
    <t>1446193360456-01</t>
  </si>
  <si>
    <t>ORD2YTUQ5LEWVBVP</t>
  </si>
  <si>
    <t>1443903314210-01</t>
  </si>
  <si>
    <t>ORDXF8RXZDQSG6VG</t>
  </si>
  <si>
    <t>1445833335062-01</t>
  </si>
  <si>
    <t>ORD2FWCU78LBOU1P</t>
  </si>
  <si>
    <t>ORD1KJ1MN65XLSWW</t>
  </si>
  <si>
    <t>ORDBID9GK73PRPGS</t>
  </si>
  <si>
    <t>ORDWNF7X2OS6SL15</t>
  </si>
  <si>
    <t>ORDAPG8UAMT5M8MZ</t>
  </si>
  <si>
    <t>ORD2G3D8PSHKZ2UL</t>
  </si>
  <si>
    <t>ORDLGP2X4S8HU230</t>
  </si>
  <si>
    <t>ORD4HNXM9FBWDGIC</t>
  </si>
  <si>
    <t>ORD5IJQ0NOZIYL9P</t>
  </si>
  <si>
    <t>ORDKQGWO5VFL1FMR</t>
  </si>
  <si>
    <t>Magazineluiza</t>
  </si>
  <si>
    <t>LU-1351970737617588</t>
  </si>
  <si>
    <t>LU-1357470740995739</t>
  </si>
  <si>
    <t>LU-1357770741173560</t>
  </si>
  <si>
    <t>LU-1355170739765598</t>
  </si>
  <si>
    <t>LU-1354570739429419</t>
  </si>
  <si>
    <t>LU-1352870738398293</t>
  </si>
  <si>
    <t>LU-1357070740853317</t>
  </si>
  <si>
    <t>LU-1359170742039106</t>
  </si>
  <si>
    <t>LU-1355370739829518</t>
  </si>
  <si>
    <t>LU-1357670741166153</t>
  </si>
  <si>
    <t>701-8440378-4176239</t>
  </si>
  <si>
    <t>ORDD4TIB1SSBSN04</t>
  </si>
  <si>
    <t>1446203360748-01</t>
  </si>
  <si>
    <t>ORDBNA8XMUFG5HFN</t>
  </si>
  <si>
    <t>1444583320726-01</t>
  </si>
  <si>
    <t>ORD4GDIRJ3CMDDPF</t>
  </si>
  <si>
    <t>ORDNA684O01QZBNC</t>
  </si>
  <si>
    <t>ORDR7PXJVHPT6B1E</t>
  </si>
  <si>
    <t>ORDUAZMHZ3CLHN9E</t>
  </si>
  <si>
    <t>ORDB522J9L6CPG85</t>
  </si>
  <si>
    <t>1446683368607-01</t>
  </si>
  <si>
    <t>1447883380089-01</t>
  </si>
  <si>
    <t>ORDGLDM89FI5NX5M</t>
  </si>
  <si>
    <t>ORDC9NDEXHJ73FZ3</t>
  </si>
  <si>
    <t>ORDKKLNUV3BKZQKU</t>
  </si>
  <si>
    <t>2,01032E+14</t>
  </si>
  <si>
    <t>ORDLTWZZTIUHSXH8</t>
  </si>
  <si>
    <t>ORDYJLXLIO3EFPEP</t>
  </si>
  <si>
    <t>ORDQ0Q9SC62R8TLF</t>
  </si>
  <si>
    <t>ORDXZ0ZC2NYQ2ZI9</t>
  </si>
  <si>
    <t>ORDX4OXF9PAH3N1V</t>
  </si>
  <si>
    <t>ORDTEOFPJQIA24PZ</t>
  </si>
  <si>
    <t>02-1031593561</t>
  </si>
  <si>
    <t>442783311</t>
  </si>
  <si>
    <t>ORD6SD9TRW3MNNQP</t>
  </si>
  <si>
    <t>ORDIE9L2YPROG57W</t>
  </si>
  <si>
    <t>ORDBV1M3HG5DRW1Q</t>
  </si>
  <si>
    <t>ORDPE6DN0LWMFE4L</t>
  </si>
  <si>
    <t>Magalu2X</t>
  </si>
  <si>
    <t>Magalu Transportadora</t>
  </si>
  <si>
    <t>ORD0C0K3J1I00AKE</t>
  </si>
  <si>
    <t>ORDIU5QYA66YGXRF</t>
  </si>
  <si>
    <t>MagaluSP</t>
  </si>
  <si>
    <t>Magalu3P</t>
  </si>
  <si>
    <t>ORD5IHSFEOJU5ADP</t>
  </si>
  <si>
    <t>ORDCRF3VGV551B33</t>
  </si>
  <si>
    <t>ORD4KIEHIOO0F1K1</t>
  </si>
  <si>
    <t>Magalu1P</t>
  </si>
  <si>
    <t>ORDX2H76GIOA7R1V</t>
  </si>
  <si>
    <t>ORD056QZXXOPBE8M</t>
  </si>
  <si>
    <t>ORDWPTD0ZF5130DR</t>
  </si>
  <si>
    <t>ORDXVJ6UGXJ44YKY</t>
  </si>
  <si>
    <t>ORDD13DTUWT0B05P</t>
  </si>
  <si>
    <t>LU-1340270730028988</t>
  </si>
  <si>
    <t>ORDQ5KALF8GODWBJ</t>
  </si>
  <si>
    <t>ORD8L9DCA1FABMZS</t>
  </si>
  <si>
    <t>resolvido</t>
  </si>
  <si>
    <t>ORDH64CSO6UM4SFI</t>
  </si>
  <si>
    <t>Verificando ocorrido com a transportadora.</t>
  </si>
  <si>
    <t>Questionado se o cliente recebeu o produto</t>
  </si>
  <si>
    <t>Questionamento ao cliente se reconhecesse a assinatura</t>
  </si>
  <si>
    <t>ORDQOOVJRUUV0RN3</t>
  </si>
  <si>
    <t>ORDGGKJYN7MMR8RJ</t>
  </si>
  <si>
    <t>Amazon - Tratativa Seller</t>
  </si>
  <si>
    <t>ORDPHNAASQ0O0YPK</t>
  </si>
  <si>
    <t>OCP Tratativa Seller</t>
  </si>
  <si>
    <t>ORDM5TU4OWYPVQCX</t>
  </si>
  <si>
    <t>B2W - Comunicação com o seller</t>
  </si>
  <si>
    <t>ORDD6N05NEMQJR25</t>
  </si>
  <si>
    <t>ORDDY13Y2GDVI0E6</t>
  </si>
  <si>
    <t>Correção NF</t>
  </si>
  <si>
    <t>ORD7PI0Z82DZ7ELE</t>
  </si>
  <si>
    <t>ORDVEUKZB7GZVPD1</t>
  </si>
  <si>
    <t>ORDKMCKGY2E4AI27</t>
  </si>
  <si>
    <t>ORDAUA7KYP8K32UG</t>
  </si>
  <si>
    <t>ORDSWYRM9JBX9VYW</t>
  </si>
  <si>
    <t>ORDE5CFWX41C58ZW</t>
  </si>
  <si>
    <t>Produto Errado</t>
  </si>
  <si>
    <t>ORD0BEXRA7YT3984</t>
  </si>
  <si>
    <t>ORDG8M8BODLK9VHQ</t>
  </si>
  <si>
    <t>ORDLZNTMPLM7NUDD</t>
  </si>
  <si>
    <t>ORDDVZ7E3N9YPOSZ</t>
  </si>
  <si>
    <t>ORD58YLEE7EMGP8H</t>
  </si>
  <si>
    <t>ORD0S5458CTU2UAB</t>
  </si>
  <si>
    <t>ORDHUWATS5AQ4WR3</t>
  </si>
  <si>
    <t>ORDD87IEWQD1G46J</t>
  </si>
  <si>
    <t>ORDNGM54BQSJ1YGH</t>
  </si>
  <si>
    <t>ORD83RKU6IMRVDA5</t>
  </si>
  <si>
    <t>ORDYHIXCNFNYT39M</t>
  </si>
  <si>
    <t>ORDQAU6PYLWM05P9</t>
  </si>
  <si>
    <t>ORDLOF6VXVBNPC9L</t>
  </si>
  <si>
    <t>ORDOWT6WZICBQE7Z</t>
  </si>
  <si>
    <t>ORD8VFLX1R6U1BUO</t>
  </si>
  <si>
    <t>Item faltante reenviado</t>
  </si>
  <si>
    <t>ORDYMDKGD2M49R6G</t>
  </si>
  <si>
    <t>ORDRYFNCS4SQ85JN</t>
  </si>
  <si>
    <t>Nota fiscal corrigida</t>
  </si>
  <si>
    <t>ORD8CX7H2SBUU8MT</t>
  </si>
  <si>
    <t>Cliente não devolveu e o Seller encaminhou nota fiscal + informações de checagem</t>
  </si>
  <si>
    <t>ORDBLQJUUAUMJWC5</t>
  </si>
  <si>
    <t>ORDB61TQWPGZJYSO</t>
  </si>
  <si>
    <t>Resovido</t>
  </si>
  <si>
    <t>ORDW35TKNQ1F6DQL</t>
  </si>
  <si>
    <t>Pacote vazio</t>
  </si>
  <si>
    <t>ORDEG3GHB7KVEMBV</t>
  </si>
  <si>
    <t>ORDWWLRE56GOU3AY</t>
  </si>
  <si>
    <t>Barrar o envio pelo seller</t>
  </si>
  <si>
    <t>ORD2POZUH4YKHEV0</t>
  </si>
  <si>
    <t>Apreensão fiscal, produto falsificado</t>
  </si>
  <si>
    <t>ORDIXAKOM776J6PU</t>
  </si>
  <si>
    <t>ORD6KMYJWD2KM5ER</t>
  </si>
  <si>
    <t>ORDW57EDM1WRHG9F</t>
  </si>
  <si>
    <t>ORD3AT2XQ4GN0ZKK</t>
  </si>
  <si>
    <t>Avaria negada - Seller questionado a respeito da devolução</t>
  </si>
  <si>
    <t>ORD2TOETT9ECMY0N</t>
  </si>
  <si>
    <t>ORD0HKEVZF435K5Z</t>
  </si>
  <si>
    <t>3P</t>
  </si>
  <si>
    <t>ORDIGTTMBL4OI8OS</t>
  </si>
  <si>
    <t>ORD9QQGQH5AH1F3B</t>
  </si>
  <si>
    <t>Pedido cancelado - Encaminhado para N2</t>
  </si>
  <si>
    <t>Veio errado ou incompleto</t>
  </si>
  <si>
    <t>ORDOS3XSD463P3LJ</t>
  </si>
  <si>
    <t>ORDSBDBS6GNQBFAP</t>
  </si>
  <si>
    <t>ORDIAP95998GAJR5</t>
  </si>
  <si>
    <t>Lojas Americanas-201030898491001</t>
  </si>
  <si>
    <t>Cancelado anteriormente, apenas confirmei ao cliente</t>
  </si>
  <si>
    <t>ORDMEPEK6GQPIA58</t>
  </si>
  <si>
    <t>produto devolvido | seller NÃO enviou NF</t>
  </si>
  <si>
    <t>Erro de anúncio (seller)</t>
  </si>
  <si>
    <t>ORDF382CXIS8FT2Q</t>
  </si>
  <si>
    <t>Seller cobrando posição</t>
  </si>
  <si>
    <t>ORDUV9KGD2EUGENB</t>
  </si>
  <si>
    <t>ORD5OLL8RXPFU4E5</t>
  </si>
  <si>
    <t>ORD1QHHSWUFJFXBE</t>
  </si>
  <si>
    <t>Pedido cancelado - Atraso no envio</t>
  </si>
  <si>
    <t>ORDHNSN3BNAK3UPC</t>
  </si>
  <si>
    <t>Cobrando atualização da transportadora</t>
  </si>
  <si>
    <t>ORD1LVZ4FQSX3BJ4</t>
  </si>
  <si>
    <t>Solicitar envio - Reter cancelamento</t>
  </si>
  <si>
    <t>ORD67G3ANUZLWDWE</t>
  </si>
  <si>
    <t>ORDO1UNISWN2KYLX</t>
  </si>
  <si>
    <t>ORDCKS15U1U8IQAQ</t>
  </si>
  <si>
    <t>ORDRC1G3BJPJFMPA</t>
  </si>
  <si>
    <t>Erro de anúncio - Analise</t>
  </si>
  <si>
    <t>ORDS7I6GGC811XWA</t>
  </si>
  <si>
    <t>ana.klenk</t>
  </si>
  <si>
    <t>Seller não aceita a acareação realizada pela transportadora</t>
  </si>
  <si>
    <t>Magalu - Tratativa com o Seller</t>
  </si>
  <si>
    <t>ORDIPCZYT0KDL478</t>
  </si>
  <si>
    <t>LU-1332570725285981</t>
  </si>
  <si>
    <t>Barrado a entrega para seguir com o estorno.</t>
  </si>
  <si>
    <t>ORD05006KCRW5D8L</t>
  </si>
  <si>
    <t>Questionado se o cliente recebeu o produto corretamente.</t>
  </si>
  <si>
    <t>ORDH83H58RHIHTD6</t>
  </si>
  <si>
    <t>Atendiemento finalizado, estorno já liberado</t>
  </si>
  <si>
    <t>ORD1YXVKOCF9B98A</t>
  </si>
  <si>
    <t>Devido a falta de retorno do cliente, o atendimento foi encerrado.</t>
  </si>
  <si>
    <t>ORD896X8RCT37F3S</t>
  </si>
  <si>
    <t>Informado ao cliente que o atendimento esta sendo finalizaddo devido a devolução não realizada.</t>
  </si>
  <si>
    <t>ORD24IVIVTI18HWD</t>
  </si>
  <si>
    <t>N2 aberto para questionar um posicionamento ao seller</t>
  </si>
  <si>
    <t>Interação com o seller, informando que o pedido foi cancelado</t>
  </si>
  <si>
    <t>ORD6R007JTY9T20W</t>
  </si>
  <si>
    <t>ORD4TH38LW2A3MLO</t>
  </si>
  <si>
    <t>Cliente queria saber se o item era original e foi enviado ao N2</t>
  </si>
  <si>
    <t>ORDRDD3GWBO64GK3</t>
  </si>
  <si>
    <t>ORDJ7X5H0K4ATRH9</t>
  </si>
  <si>
    <t>ORDE50CYHHAS5QXL</t>
  </si>
  <si>
    <t>ORDSN5R1LSZVNJ6O</t>
  </si>
  <si>
    <t>ORDSL34M6KSTMKD5</t>
  </si>
  <si>
    <t>LU-1335370727084459</t>
  </si>
  <si>
    <t>ORDVD4QLHVHTO23J</t>
  </si>
  <si>
    <t>ORDYGS88IHTL6JUL</t>
  </si>
  <si>
    <t>ORDCR07GZI920JAB</t>
  </si>
  <si>
    <t>LU-1336970728166165</t>
  </si>
  <si>
    <t>ORDT0N67T339RPNU</t>
  </si>
  <si>
    <t>ORDB7QSMZHSP3ZBC</t>
  </si>
  <si>
    <t>ORDIUIKE6CDE18T2</t>
  </si>
  <si>
    <t>ORDBE46NHYSPDYYF</t>
  </si>
  <si>
    <t>ORDA6MC4SZQEM6KR</t>
  </si>
  <si>
    <t>ORDL5IHYBOTDBJ4S</t>
  </si>
  <si>
    <t>ORD5Y740GUD3VKB4</t>
  </si>
  <si>
    <t>Correção nota fiscal</t>
  </si>
  <si>
    <t>ORDN2CRPTJRR2QR4</t>
  </si>
  <si>
    <t>LU-1338470729065796</t>
  </si>
  <si>
    <t>ORDXV4245AMWGZYZ</t>
  </si>
  <si>
    <t>ORDFZ8FQXXASNFDF</t>
  </si>
  <si>
    <t>ORDPSYQ0XYOACOWL</t>
  </si>
  <si>
    <t>ORD3YMMEO1NYDJJ6</t>
  </si>
  <si>
    <t>ORD3I0NU5DVE98QN</t>
  </si>
  <si>
    <t>B2W - Comunicação com a Transportadora</t>
  </si>
  <si>
    <t>701-0921788-2933861</t>
  </si>
  <si>
    <t>701-6517427-9210613</t>
  </si>
  <si>
    <t>702-8624455-6768210</t>
  </si>
  <si>
    <t>701-8380528-5647433</t>
  </si>
  <si>
    <t>701-0976014-2745055</t>
  </si>
  <si>
    <t>701-9425972-6862621</t>
  </si>
  <si>
    <t>1447043371621-01</t>
  </si>
  <si>
    <t>Suspeita de falsificação</t>
  </si>
  <si>
    <t>1444863323358-01</t>
  </si>
  <si>
    <t>1442183296837-01</t>
  </si>
  <si>
    <t>1448893388277-01</t>
  </si>
  <si>
    <t>1449453393700-01</t>
  </si>
  <si>
    <t>pedidoLoja</t>
  </si>
  <si>
    <t>702-6266726-5453831</t>
  </si>
  <si>
    <t>ORDK86ONT1UZ772E</t>
  </si>
  <si>
    <t>ORD510T6MOBYIDZH</t>
  </si>
  <si>
    <t>ORD3WXSPN5IN3V2B</t>
  </si>
  <si>
    <t>ORDIN6H61US784IZ</t>
  </si>
  <si>
    <t>ORDODQ66DGQYN9ZO</t>
  </si>
  <si>
    <t>ORDD1LPJPQXP4Z69</t>
  </si>
  <si>
    <t>ORD6CNRPJBJ7NQJN</t>
  </si>
  <si>
    <t>ORD5WDEI7N25HMI8</t>
  </si>
  <si>
    <t>1446093355934-01</t>
  </si>
  <si>
    <t>ORDLFS4P5GP174TT</t>
  </si>
  <si>
    <t>1450343400758-01</t>
  </si>
  <si>
    <t>ORDWFL9WE29GDISW</t>
  </si>
  <si>
    <t>1452473420518-01</t>
  </si>
  <si>
    <t>ORDUA74ANMMDIT27</t>
  </si>
  <si>
    <t>ORDHJRKBX9F4ZZDW</t>
  </si>
  <si>
    <t>ORD0INWJ391BACZ3</t>
  </si>
  <si>
    <t>Tratativa com seller</t>
  </si>
  <si>
    <t>Seller não conseguiu efetuar o faturamento, sendo assim seguimos com o cancelamento do pedido e liberação de valores ao cliente</t>
  </si>
  <si>
    <t>Amazon - Comunicação com o Seller</t>
  </si>
  <si>
    <t>ORD1VGO1RL2QX4IY</t>
  </si>
  <si>
    <t>ORDOKC0BW1LE9GDZ</t>
  </si>
  <si>
    <t>ORDID40DVDGSNG90</t>
  </si>
  <si>
    <t>B2W - Comunicação com o Seller</t>
  </si>
  <si>
    <t>Solicitado NF</t>
  </si>
  <si>
    <t>ORDYZDZZ3VCBUTVU</t>
  </si>
  <si>
    <t>Solicitado reenvio item faltante</t>
  </si>
  <si>
    <t>ORDUN1RUVEPWZNC5</t>
  </si>
  <si>
    <t>ORDZ0PXL5MZS837H</t>
  </si>
  <si>
    <t>ORDVJP83Q8U398JI</t>
  </si>
  <si>
    <t>ORDNGXC648ZIFUZT</t>
  </si>
  <si>
    <t>ORDZSQTQRK0RA2OG</t>
  </si>
  <si>
    <t>ORDU5OGYJXQUUOFY</t>
  </si>
  <si>
    <t>Não posso esperar a entrega</t>
  </si>
  <si>
    <t>ORDQYQPU283YJAIL</t>
  </si>
  <si>
    <t>ORDQDPXOIZP2C0KF</t>
  </si>
  <si>
    <t>ORD9K58DJGNQ2J2J</t>
  </si>
  <si>
    <t>ORDBLK8LTWSNLLJQ</t>
  </si>
  <si>
    <t>Amazon - Comunicação com a Transportadora</t>
  </si>
  <si>
    <t>ORDZN8WE3RNJ12EC</t>
  </si>
  <si>
    <t>ORDO1R6TBVBDWPN1</t>
  </si>
  <si>
    <t>ORD03E9TBZSRLA8N</t>
  </si>
  <si>
    <t>Atraso na entrega pela transportadora - Pedido Entregue</t>
  </si>
  <si>
    <t>ORD6TZZZHEBZW9E7</t>
  </si>
  <si>
    <t>Atraso na entrega pela transportadora - Cancelamento</t>
  </si>
  <si>
    <t>ORD9HHM1BY7SGJ22</t>
  </si>
  <si>
    <t>Arrependimento - Entregue</t>
  </si>
  <si>
    <t>ORDNLD5X1EAGIHWE</t>
  </si>
  <si>
    <t>Parado na Fiscalização - Entregue</t>
  </si>
  <si>
    <t>ORDQ1RIYX39NWEUX</t>
  </si>
  <si>
    <t>Atraso na entrega pela transportadora - Entregue</t>
  </si>
  <si>
    <t>ORD2R9D2AVQNJX5E</t>
  </si>
  <si>
    <t>Item Faltante - Entregue</t>
  </si>
  <si>
    <t>ORDOLPHGRCL8LBTW</t>
  </si>
  <si>
    <t>ORDJ632WQ7IXY9C9</t>
  </si>
  <si>
    <t>Problema com coleta Olist - Cancelado</t>
  </si>
  <si>
    <t>LU-1356970740780849</t>
  </si>
  <si>
    <t>LU-1357870741305741</t>
  </si>
  <si>
    <t>LU-1358070741392261</t>
  </si>
  <si>
    <t>LU-1357170740877045</t>
  </si>
  <si>
    <t>LU-1355570739970652</t>
  </si>
  <si>
    <t>LU-1359570742333647</t>
  </si>
  <si>
    <t>LU-1356870740756103</t>
  </si>
  <si>
    <t>701-9203226-4121032</t>
  </si>
  <si>
    <t>701-7806858-4746646</t>
  </si>
  <si>
    <t>201031290290001</t>
  </si>
  <si>
    <t>201031612371001</t>
  </si>
  <si>
    <t>201031537545001</t>
  </si>
  <si>
    <t>201031597808001</t>
  </si>
  <si>
    <t>201031595734001</t>
  </si>
  <si>
    <t>1452293418654-01</t>
  </si>
  <si>
    <t>1447973381239-01</t>
  </si>
  <si>
    <t>1444423319493-01</t>
  </si>
  <si>
    <t>428833382</t>
  </si>
  <si>
    <t>americanas</t>
  </si>
  <si>
    <t>ocp</t>
  </si>
  <si>
    <t>range</t>
  </si>
  <si>
    <t>fcr</t>
  </si>
  <si>
    <t>transportadora</t>
  </si>
  <si>
    <t>sla</t>
  </si>
  <si>
    <t>LU-1351870737511232</t>
  </si>
  <si>
    <t>LU-1353070738499793</t>
  </si>
  <si>
    <t>LU-1358070741413094</t>
  </si>
  <si>
    <t>LU-1356670740662867</t>
  </si>
  <si>
    <t>LU-1358370741637577</t>
  </si>
  <si>
    <t>LU-1357170740875326</t>
  </si>
  <si>
    <t>LU-1357970741317964</t>
  </si>
  <si>
    <t>LU-1351270737104328</t>
  </si>
  <si>
    <t>LU-1356370740487653</t>
  </si>
  <si>
    <t>Transportadora</t>
  </si>
  <si>
    <t>LU-1357470741048423</t>
  </si>
  <si>
    <t>LU-1356370740456526</t>
  </si>
  <si>
    <t>LU-1356670740659100</t>
  </si>
  <si>
    <t>LU-1356970740801542</t>
  </si>
  <si>
    <t>LU-1359170742026910</t>
  </si>
  <si>
    <t>LU-1359370742152570</t>
  </si>
  <si>
    <t>LU-1356970740828266</t>
  </si>
  <si>
    <t>LU-1346670734450995</t>
  </si>
  <si>
    <t>LU-1354770739541566</t>
  </si>
  <si>
    <t>LU-1359970742803715</t>
  </si>
  <si>
    <t>LU-1357970741345406</t>
  </si>
  <si>
    <t>LU-1359870742628241</t>
  </si>
  <si>
    <t>LU-1352770738286368</t>
  </si>
  <si>
    <t>LU-1356970740808861</t>
  </si>
  <si>
    <t>LU-1353170738588357</t>
  </si>
  <si>
    <t>LU-1358070741418969</t>
  </si>
  <si>
    <t>LU-1351570737306231</t>
  </si>
  <si>
    <t>LU-1357670741149572</t>
  </si>
  <si>
    <t>ORDI9JUGO8KN9JGX</t>
  </si>
  <si>
    <t>ORDJOB3CRSJ1L51E</t>
  </si>
  <si>
    <t>701-3536193-3186614</t>
  </si>
  <si>
    <t>ORD3ONC8VVIS82UP</t>
  </si>
  <si>
    <t>ORDDB9RZKIQBOW7A</t>
  </si>
  <si>
    <t>ORDABC7QMOIG6ZGC</t>
  </si>
  <si>
    <t>ORD9UMNVR3IEY246</t>
  </si>
  <si>
    <t>1443913314319-01</t>
  </si>
  <si>
    <t>1447983381405-01</t>
  </si>
  <si>
    <t>ORDXVEYSNGDLJ6ZV</t>
  </si>
  <si>
    <t>ORD28KGS3JEVUQUM</t>
  </si>
  <si>
    <t>ORDTKKFH02JTL8LC</t>
  </si>
  <si>
    <t>ORD115BRLK576TV4</t>
  </si>
  <si>
    <t>1448123382319-01</t>
  </si>
  <si>
    <t>ORD99KQQYXU8KQTK</t>
  </si>
  <si>
    <t>1449973398554-01</t>
  </si>
  <si>
    <t>ORD5U633FKXNYGMF</t>
  </si>
  <si>
    <t>ORDNO0EHY01TM244</t>
  </si>
  <si>
    <t>ORDPM7FVUJ1DGJC7</t>
  </si>
  <si>
    <t>201031390598001</t>
  </si>
  <si>
    <t>ORD09KIOB4VWPK0R</t>
  </si>
  <si>
    <t>ORDJHN6Q29KP08R9</t>
  </si>
  <si>
    <t>ORD0AE9U8YCQBRCH</t>
  </si>
  <si>
    <t>ORDIDJZHY23W7LJX</t>
  </si>
  <si>
    <t>ORD0HZFG7THRJKYI</t>
  </si>
  <si>
    <t>201031522587001</t>
  </si>
  <si>
    <t>ORD2131QB3TWIE37</t>
  </si>
  <si>
    <t>ORDIPPLQ7IBC3X0A</t>
  </si>
  <si>
    <t>ORDRTC0KPCVZQS4A</t>
  </si>
  <si>
    <t>ORDRIZAQFEJYPIUO</t>
  </si>
  <si>
    <t>42538125801</t>
  </si>
  <si>
    <t>42633101301</t>
  </si>
  <si>
    <t>LU-1357770741186620</t>
  </si>
  <si>
    <t>ORDLOSP5YJWPXRRR</t>
  </si>
  <si>
    <t>ORD3W8DHMHC4Q4OQ</t>
  </si>
  <si>
    <t>ORDRECAVT4N80FQM</t>
  </si>
  <si>
    <t>ORDMYCRILVBKS1R6</t>
  </si>
  <si>
    <t>ORDNBMP1HCKBGD6V</t>
  </si>
  <si>
    <t>1451013406717-01</t>
  </si>
  <si>
    <t>Prazos</t>
  </si>
  <si>
    <t>ORD3LZDQ63GEAPTA</t>
  </si>
  <si>
    <t>1450063398958-01</t>
  </si>
  <si>
    <t>ORD919CUVCFJIOWZ</t>
  </si>
  <si>
    <t>1442383298993-01</t>
  </si>
  <si>
    <t>ORDVF5P08P7IQTBW</t>
  </si>
  <si>
    <t>1444803322630-01</t>
  </si>
  <si>
    <t>ORDWZSOO18DOETOP</t>
  </si>
  <si>
    <t>1449223391710-01</t>
  </si>
  <si>
    <t>ORD8SX83OJE6DSKH</t>
  </si>
  <si>
    <t>201031636127001</t>
  </si>
  <si>
    <t>ORDVYYORAOYD2Z3I</t>
  </si>
  <si>
    <t>Arrependimento - Atraso no envio</t>
  </si>
  <si>
    <t>ORDGRU22PLM4WCT7</t>
  </si>
  <si>
    <t>201031268691001</t>
  </si>
  <si>
    <t>ORDFTJ6C8UGAAC1G</t>
  </si>
  <si>
    <t>201031382025001</t>
  </si>
  <si>
    <t>ORD4791I8YI3FR8P</t>
  </si>
  <si>
    <t>ORDSZYALH1KAI21W</t>
  </si>
  <si>
    <t>201007249575001</t>
  </si>
  <si>
    <t>ORDDNLRE9WQAHRSA</t>
  </si>
  <si>
    <t>201011761156001</t>
  </si>
  <si>
    <t>Acareação - Produto localizado</t>
  </si>
  <si>
    <t>ORDWXWDZWKHZBM2W</t>
  </si>
  <si>
    <t>201009207492001</t>
  </si>
  <si>
    <t>Acareação - Pedido de 2023</t>
  </si>
  <si>
    <t>ORDJ94OL2ORDB8UX</t>
  </si>
  <si>
    <t>201012168545001</t>
  </si>
  <si>
    <t>Atraso na entrega - Entregue</t>
  </si>
  <si>
    <t>ORD2YVNQZSYI7VNJ</t>
  </si>
  <si>
    <t>201012129051001</t>
  </si>
  <si>
    <t>ORDMJ53PE8FJ3BIA</t>
  </si>
  <si>
    <t>SC</t>
  </si>
  <si>
    <t>201011639611001</t>
  </si>
  <si>
    <t>Atraso na entrega - Cancelado</t>
  </si>
  <si>
    <t>ORDNXYD27ZRLBHR9</t>
  </si>
  <si>
    <t>201011741462001</t>
  </si>
  <si>
    <t>201011361508001</t>
  </si>
  <si>
    <t>201010003634001</t>
  </si>
  <si>
    <t>Atraso na entrega - Cancelado - Extravio</t>
  </si>
  <si>
    <t>ORDZ7FQ393K5619L</t>
  </si>
  <si>
    <t>201010968143001</t>
  </si>
  <si>
    <t>ORD3PSL4M227D6V3</t>
  </si>
  <si>
    <t>201012200710001</t>
  </si>
  <si>
    <t>ORDW6OBOFEZZPZW7</t>
  </si>
  <si>
    <t>201011245952001</t>
  </si>
  <si>
    <t>ORD4NDO9N0Y3DTAI</t>
  </si>
  <si>
    <t>201012142809001</t>
  </si>
  <si>
    <t>Retornou ao vendedor</t>
  </si>
  <si>
    <t>ORD21373LFWCB043</t>
  </si>
  <si>
    <t>201011900831001</t>
  </si>
  <si>
    <t>ORDSVHCT2HVFIAIJ</t>
  </si>
  <si>
    <t>201012232433001</t>
  </si>
  <si>
    <t>ORDGY6JYUD6CF9MC</t>
  </si>
  <si>
    <t>201012157292001</t>
  </si>
  <si>
    <t>Atraso na entrega - Cancelamento Indevido</t>
  </si>
  <si>
    <t>ORD4L2MTODB03SSQ</t>
  </si>
  <si>
    <t>201013984877001</t>
  </si>
  <si>
    <t>Atraso na entrega - Endereço inconsistente</t>
  </si>
  <si>
    <t>ORD18J3S51ZUIF9W</t>
  </si>
  <si>
    <t>100102086482001</t>
  </si>
  <si>
    <t>Atraso na entrega - Extravio e roubo</t>
  </si>
  <si>
    <t>ORD2LKWNVUHVHNLC</t>
  </si>
  <si>
    <t>702-3038077-2268246</t>
  </si>
  <si>
    <t>ORDLUEUYVJK0N3KT</t>
  </si>
  <si>
    <t>702-5670684-4058608</t>
  </si>
  <si>
    <t>ORDF9L1U62KFZHNU</t>
  </si>
  <si>
    <t>701-7892478-1640241</t>
  </si>
  <si>
    <t>ORD73O3WA2KW7PW5</t>
  </si>
  <si>
    <t>ORDOFMSSZW3F91YS</t>
  </si>
  <si>
    <t>702-2947046-0635411</t>
  </si>
  <si>
    <t>ORD0HLM50XKH5YER</t>
  </si>
  <si>
    <t>ORD07FQPY8TSO7YR</t>
  </si>
  <si>
    <t>ORD12WN6E6M9TSPN</t>
  </si>
  <si>
    <t>ORD2QML3HA3MQ2K3</t>
  </si>
  <si>
    <t>ORDHA0CVS30KV4YF</t>
  </si>
  <si>
    <t>201015914236001</t>
  </si>
  <si>
    <t>ORDQNBCXPJKB4E8G</t>
  </si>
  <si>
    <t>201016540287001</t>
  </si>
  <si>
    <t>201016360302002</t>
  </si>
  <si>
    <t>ORD4T2A5HGHOE7KR</t>
  </si>
  <si>
    <t>201015666646001</t>
  </si>
  <si>
    <t>ORDIR57IDD035D86</t>
  </si>
  <si>
    <t>201015750501004</t>
  </si>
  <si>
    <t>ORDQUXSSSULGHK28</t>
  </si>
  <si>
    <t>201016709985001</t>
  </si>
  <si>
    <t>ORD7K86LXBWB6LHS</t>
  </si>
  <si>
    <t>201015674055001</t>
  </si>
  <si>
    <t>Endereço inconsistente - Cancelamento</t>
  </si>
  <si>
    <t>ORDPY05HI7P0V7F3</t>
  </si>
  <si>
    <t>1445503329204-01</t>
  </si>
  <si>
    <t>1422033118141-01</t>
  </si>
  <si>
    <t>ORDTFYPIJFL3PDI2</t>
  </si>
  <si>
    <t>ORDEML7PAZP45MAT</t>
  </si>
  <si>
    <t>ORD7H9YJS68D6QDD</t>
  </si>
  <si>
    <t>ORDCY1J5PYMEH44F</t>
  </si>
  <si>
    <t>ORD061Q4LI3G2U7E</t>
  </si>
  <si>
    <t>ORDHOJQ6KH8FQLSB</t>
  </si>
  <si>
    <t>ORDNUVZ4ZM6KC9C8</t>
  </si>
  <si>
    <t>ORDKRW8YZCMTADGR</t>
  </si>
  <si>
    <t>Amazon - Transportadoras</t>
  </si>
  <si>
    <t>ORD1WOOFM03199VI</t>
  </si>
  <si>
    <t>ORDYIO8VY284T2HT</t>
  </si>
  <si>
    <t>201031537145001</t>
  </si>
  <si>
    <t>ORDE5JTRPZEAYDCS</t>
  </si>
  <si>
    <t>201031662431001</t>
  </si>
  <si>
    <t>ORDTRRIQ53GDB7NE</t>
  </si>
  <si>
    <t>Envio solicitado</t>
  </si>
  <si>
    <t>ORDLIL83B1E0FUKP</t>
  </si>
  <si>
    <t>ORDIJYZTYRCXWJ6L</t>
  </si>
  <si>
    <t>201016367890001</t>
  </si>
  <si>
    <t>ORDEHQNTBPQV7L43</t>
  </si>
  <si>
    <t>201016630793001</t>
  </si>
  <si>
    <t>Atraso na entrega - Pedido entregue</t>
  </si>
  <si>
    <t>ORDDPZKCB8T64UM1</t>
  </si>
  <si>
    <t>201016234484001</t>
  </si>
  <si>
    <t>ORDXWAQDQR0R504M</t>
  </si>
  <si>
    <t>201017512468001</t>
  </si>
  <si>
    <t>ORD8PE6FP82YPR26</t>
  </si>
  <si>
    <t>ORDL3OVCI33YCDMT</t>
  </si>
  <si>
    <t>201017044050001</t>
  </si>
  <si>
    <t>ORD5GEMMQXFALS36</t>
  </si>
  <si>
    <t>201017334996001</t>
  </si>
  <si>
    <t>ORD5B28T96IBNUN4</t>
  </si>
  <si>
    <t>201017268830001</t>
  </si>
  <si>
    <t>ORD71LYEAB8OCV3L</t>
  </si>
  <si>
    <t>100102174569001</t>
  </si>
  <si>
    <t>ORDEQ3PCIF3I8GY9</t>
  </si>
  <si>
    <t>201017397322001</t>
  </si>
  <si>
    <t>Notificação de Retido</t>
  </si>
  <si>
    <t>ORDY2H4WORVKVEWK</t>
  </si>
  <si>
    <t>201017946553001</t>
  </si>
  <si>
    <t>ORDYOJLP3RHF5L1E</t>
  </si>
  <si>
    <t>900995732552001</t>
  </si>
  <si>
    <t>ORDOPUVOQA1VHNNF</t>
  </si>
  <si>
    <t>201019297544001</t>
  </si>
  <si>
    <t>ORDAAMPXT6CBB56N</t>
  </si>
  <si>
    <t>201019224942001</t>
  </si>
  <si>
    <t>ORDU4FRK7OHZ99I0</t>
  </si>
  <si>
    <t>201019869262001</t>
  </si>
  <si>
    <t>ORDR3CM6EU1USCIN</t>
  </si>
  <si>
    <t>300540775309001</t>
  </si>
  <si>
    <t>201020753685001</t>
  </si>
  <si>
    <t>Arrependimento - Desistência</t>
  </si>
  <si>
    <t>ORDBHX2J9VHPKI78</t>
  </si>
  <si>
    <t>201020942093001</t>
  </si>
  <si>
    <t>ORDP6689ZXMO44M3</t>
  </si>
  <si>
    <t>201022304002001</t>
  </si>
  <si>
    <t>ORDISZSNQ7CRYJYC</t>
  </si>
  <si>
    <t>100102326365001</t>
  </si>
  <si>
    <t>ORD0CWLQP66BK7AH</t>
  </si>
  <si>
    <t>201019421544001</t>
  </si>
  <si>
    <t>Magalu 3p</t>
  </si>
  <si>
    <t>Magalu - Comunicação Seller</t>
  </si>
  <si>
    <t>ORDARRM2H98JAQDW</t>
  </si>
  <si>
    <t>comunicação trasportadora</t>
  </si>
  <si>
    <t>702-2848813-5568267</t>
  </si>
  <si>
    <t>Pesagem do pacote</t>
  </si>
  <si>
    <t>701-4720806-3085020</t>
  </si>
  <si>
    <t>702-5827475-9079434</t>
  </si>
  <si>
    <t>Barrando envio</t>
  </si>
  <si>
    <t>201031630379001</t>
  </si>
  <si>
    <t>201031588292001</t>
  </si>
  <si>
    <t>201031186516001</t>
  </si>
  <si>
    <t>201031617474001</t>
  </si>
  <si>
    <t>201031461910001</t>
  </si>
  <si>
    <t>5464871050001-A</t>
  </si>
  <si>
    <t>5467451350001-A</t>
  </si>
  <si>
    <t>5467427960001-A</t>
  </si>
  <si>
    <t>1452683422978-01</t>
  </si>
  <si>
    <t>1446063352102-01</t>
  </si>
  <si>
    <t>1450833405013-01</t>
  </si>
  <si>
    <t>1449863397240-01</t>
  </si>
  <si>
    <t>1448483385390-01</t>
  </si>
  <si>
    <t>1450813404389-01</t>
  </si>
  <si>
    <t>Produto falso</t>
  </si>
  <si>
    <t>MadeiraMadeira</t>
  </si>
  <si>
    <t>ORDRV2EL3CQ9FHH9</t>
  </si>
  <si>
    <t>ORDE4W4VSQDTMQ48</t>
  </si>
  <si>
    <t>ORDTHGPMXQEESQ73</t>
  </si>
  <si>
    <t>ORD4YNQJ3ZWI7UYH</t>
  </si>
  <si>
    <t>ORDW6IZDE06CJY9Y</t>
  </si>
  <si>
    <t>ORDS8T6Q656NNBYW</t>
  </si>
  <si>
    <t>Acareação - Sem retorno</t>
  </si>
  <si>
    <t>maria cruz</t>
  </si>
  <si>
    <t>raiany franco</t>
  </si>
  <si>
    <t>LU-1360270743026121</t>
  </si>
  <si>
    <t>ORDUO23JSSMTAPRR</t>
  </si>
  <si>
    <t>ORDWQ4NU08MSP40K</t>
  </si>
  <si>
    <t>LU-1360270743093735</t>
  </si>
  <si>
    <t>ORDT6D5EL3AFJ89O</t>
  </si>
  <si>
    <t>1449193391295-01</t>
  </si>
  <si>
    <t>ORD74Z413FAQUZAN</t>
  </si>
  <si>
    <t>ORDZ8C4KVGSBA1BY</t>
  </si>
  <si>
    <t>LU-1356570740607752</t>
  </si>
  <si>
    <t>LU-1356470740526704</t>
  </si>
  <si>
    <t>LU-1358470741678620</t>
  </si>
  <si>
    <t>LU-1359470742250176</t>
  </si>
  <si>
    <t>LU-1358570741760086</t>
  </si>
  <si>
    <t>LU-1358970741949068</t>
  </si>
  <si>
    <t>LU-1356570740603613</t>
  </si>
  <si>
    <t>LU-1353770738919723</t>
  </si>
  <si>
    <t>LU-1359870742567320</t>
  </si>
  <si>
    <t>LU-1315970714966049</t>
  </si>
  <si>
    <t>LU-1357270740946929</t>
  </si>
  <si>
    <t>LU-1358370741604931</t>
  </si>
  <si>
    <t>LU-1344970733301169</t>
  </si>
  <si>
    <t>LU-1360070742907901</t>
  </si>
  <si>
    <t>LU-1359170742081632</t>
  </si>
  <si>
    <t>LU-1357870741304847</t>
  </si>
  <si>
    <t>LU-1351270737117625</t>
  </si>
  <si>
    <t>ORDDZUT0GQNGWPJ3</t>
  </si>
  <si>
    <t>ORD900MPR7A3RC7Y</t>
  </si>
  <si>
    <t>201021944053001</t>
  </si>
  <si>
    <t>ORDMTB44LVFJ02BZ</t>
  </si>
  <si>
    <t>300540804736001</t>
  </si>
  <si>
    <t>ORDETT90N9KAA7AW</t>
  </si>
  <si>
    <t>201022291613001</t>
  </si>
  <si>
    <t>ORDKZ3FS38R3V393</t>
  </si>
  <si>
    <t>100102388457001</t>
  </si>
  <si>
    <t>ORDQ4S0V39XP0OOB</t>
  </si>
  <si>
    <t>201024854336001</t>
  </si>
  <si>
    <t>ORDQ7K9HGO8OYN7O</t>
  </si>
  <si>
    <t>201025189368001</t>
  </si>
  <si>
    <t>ORDLFMFAB6I7CFE6</t>
  </si>
  <si>
    <t>201024853069001</t>
  </si>
  <si>
    <t>ORDBSLTDW2R6OROD</t>
  </si>
  <si>
    <t>201025000918001</t>
  </si>
  <si>
    <t>ORD96FNKDNBMTTY3</t>
  </si>
  <si>
    <t>201025799385001</t>
  </si>
  <si>
    <t>Atraso no envio - Entregue</t>
  </si>
  <si>
    <t>ORD1E70VS516QCDZ</t>
  </si>
  <si>
    <t>201025479560001</t>
  </si>
  <si>
    <t>ORDWK43JARQTPJY2</t>
  </si>
  <si>
    <t>201025302667001</t>
  </si>
  <si>
    <t>ORD162872LV72ETH</t>
  </si>
  <si>
    <t>900995822136001</t>
  </si>
  <si>
    <t>ORDP1S3MA8ZQ6X8R</t>
  </si>
  <si>
    <t>Atualização de rastreio - Produto entregue</t>
  </si>
  <si>
    <t>ORD1RK4B8Z4PRKAV</t>
  </si>
  <si>
    <t>ORDG15VOFJETJGUA</t>
  </si>
  <si>
    <t>201012830840001</t>
  </si>
  <si>
    <t>ORD37IBJOLHS182R</t>
  </si>
  <si>
    <t>ORDY4UPEKM669C54</t>
  </si>
  <si>
    <t>Endereço inconsistente - Barrando entrega</t>
  </si>
  <si>
    <t>ORDQJP9AP93U3U98</t>
  </si>
  <si>
    <t>ORDI6N0A9U0MXXHS</t>
  </si>
  <si>
    <t>201031570536001</t>
  </si>
  <si>
    <t>ORD453985O4C0OSL</t>
  </si>
  <si>
    <t>201016353067001</t>
  </si>
  <si>
    <t>Arrependimento - desistência</t>
  </si>
  <si>
    <t>201019347480001</t>
  </si>
  <si>
    <t>ORDR0QAKIIHGPCOF</t>
  </si>
  <si>
    <t>201025096312002</t>
  </si>
  <si>
    <t>Endereço incosistente - Produto entregue</t>
  </si>
  <si>
    <t>ORDD87P4T958HFVF</t>
  </si>
  <si>
    <t>201011963618001</t>
  </si>
  <si>
    <t>ORDE6TW88LTPI7EY</t>
  </si>
  <si>
    <t>201011896100001</t>
  </si>
  <si>
    <t>201012056440001</t>
  </si>
  <si>
    <t>201011656488001</t>
  </si>
  <si>
    <t>Avaria - Embalagem não adequada - Cancelamento</t>
  </si>
  <si>
    <t>ORD55AY25DXXS7G2</t>
  </si>
  <si>
    <t>201011905884001</t>
  </si>
  <si>
    <t>ORDDE9EE8BD09J0I</t>
  </si>
  <si>
    <t>702-1162350-9337053</t>
  </si>
  <si>
    <t>ORDCYY8NMDM76A9B</t>
  </si>
  <si>
    <t>ORDZ2YIFXQLO1A9O</t>
  </si>
  <si>
    <t>ORDHK7XRPI48H3KZ</t>
  </si>
  <si>
    <t>ORDYYU9T1G10MMM8</t>
  </si>
  <si>
    <t>ORD437IPZBTDGNOF</t>
  </si>
  <si>
    <t>ORDKRCWNBS1E2EC7</t>
  </si>
  <si>
    <t>ORD5XM6J6R6JFB5W</t>
  </si>
  <si>
    <t>ORDXG23I5GFBK0J0</t>
  </si>
  <si>
    <t>Magalu - 3P</t>
  </si>
  <si>
    <t>Magalu - 2x</t>
  </si>
  <si>
    <t>702-2341570-8609845</t>
  </si>
  <si>
    <t>702-8919042-0503467</t>
  </si>
  <si>
    <t>Pendência reembolso</t>
  </si>
  <si>
    <t>701-2371473-6947451</t>
  </si>
  <si>
    <t>702-3469437-8293813</t>
  </si>
  <si>
    <t>701-6688216-0141030</t>
  </si>
  <si>
    <t>702-4979158-2522601</t>
  </si>
  <si>
    <t>201031607939001</t>
  </si>
  <si>
    <t>201031451219001</t>
  </si>
  <si>
    <t>201031633573002</t>
  </si>
  <si>
    <t>1445823334646-01</t>
  </si>
  <si>
    <t>1453043428202-01</t>
  </si>
  <si>
    <t>1449453393731-01</t>
  </si>
  <si>
    <t>5468934600001-A</t>
  </si>
  <si>
    <t>5466890620001-A</t>
  </si>
  <si>
    <t>5467446140001-A</t>
  </si>
  <si>
    <t>LU-1353370738644728</t>
  </si>
  <si>
    <t>LU-1357970741325605</t>
  </si>
  <si>
    <t>LU-1358570741744168</t>
  </si>
  <si>
    <t>LU-1359970742805312</t>
  </si>
  <si>
    <t>LU-1359770742476577</t>
  </si>
  <si>
    <t>LU-1356170740393222</t>
  </si>
  <si>
    <t>LU-1359670742390125</t>
  </si>
  <si>
    <t>LU-1360470743187221</t>
  </si>
  <si>
    <t>LU-1359470742242142</t>
  </si>
  <si>
    <t>LU-1361070743559527</t>
  </si>
  <si>
    <t>LU-1359470742220875</t>
  </si>
  <si>
    <t>LU-1359070742003101</t>
  </si>
  <si>
    <t>LU-1358670741816134</t>
  </si>
  <si>
    <t>LU-1357770741178600</t>
  </si>
  <si>
    <t>LU-1357470741057685</t>
  </si>
  <si>
    <t>LU-1359470742316520</t>
  </si>
  <si>
    <t>LU-1358570741741298</t>
  </si>
  <si>
    <t>LU-1352370737976405</t>
  </si>
  <si>
    <t>LU-1352070737777816</t>
  </si>
  <si>
    <t>LU-1358870741906385</t>
  </si>
  <si>
    <t>LU-1357870741313518</t>
  </si>
  <si>
    <t>LU-1360770743361696</t>
  </si>
  <si>
    <t>LU-1359970742769845</t>
  </si>
  <si>
    <t>LU-1357870741273640</t>
  </si>
  <si>
    <t>ORDPAR766FJSMTRV</t>
  </si>
  <si>
    <t>ORD08YHOSTY06UNY</t>
  </si>
  <si>
    <t>ORDWWR3OQSJSYA5I</t>
  </si>
  <si>
    <t>ORDM0DNN04J5QKGQ</t>
  </si>
  <si>
    <t>ORDJSCUT5MMUTQ4S</t>
  </si>
  <si>
    <t>ORD9KT4UNTC7WKCF</t>
  </si>
  <si>
    <t>ORDBZ2FKW3EPBTLV</t>
  </si>
  <si>
    <t>ORDQDJWNZ8KZQ8J6</t>
  </si>
  <si>
    <t>ORDLT9FGM99G0C1X</t>
  </si>
  <si>
    <t>1448253383887-01</t>
  </si>
  <si>
    <t>ORDPYF2IJFPFH8MJ</t>
  </si>
  <si>
    <t>ORD08129XETM8Y6J</t>
  </si>
  <si>
    <t>B2W - Interação Transportadora</t>
  </si>
  <si>
    <t>ORDYSRHR36MV2DKI</t>
  </si>
  <si>
    <t>ORDS9ANMODBUQELL</t>
  </si>
  <si>
    <t>900995674154001</t>
  </si>
  <si>
    <t>Avaria - Cancelamento Embalagem adequada</t>
  </si>
  <si>
    <t>ORDAHWBB7ZNGK7QR</t>
  </si>
  <si>
    <t>201012221327001</t>
  </si>
  <si>
    <t>Entrega Indevida - Entregue</t>
  </si>
  <si>
    <t>ORD2T6ANZCWMOU9X</t>
  </si>
  <si>
    <t>201011758839002</t>
  </si>
  <si>
    <t>ORD9W9TI862NVCWC</t>
  </si>
  <si>
    <t>100102062042001</t>
  </si>
  <si>
    <t>ORDRFLPDB6WY8VCA</t>
  </si>
  <si>
    <t>201012473895001</t>
  </si>
  <si>
    <t>ORDFDLOER9KV71B7</t>
  </si>
  <si>
    <t>201012899663001</t>
  </si>
  <si>
    <t>ORDHC9Q9CFQ60O9T</t>
  </si>
  <si>
    <t>201013034612001</t>
  </si>
  <si>
    <t>201012823173001</t>
  </si>
  <si>
    <t>201011979069001</t>
  </si>
  <si>
    <t>ORD14MYS6CVDCG72</t>
  </si>
  <si>
    <t>201012144219001</t>
  </si>
  <si>
    <t>ORDE7SMOUQPB6I14</t>
  </si>
  <si>
    <t>201014148321001</t>
  </si>
  <si>
    <t>ORDIQFFK1DTX0KSQ</t>
  </si>
  <si>
    <t>201013780419002</t>
  </si>
  <si>
    <t>ORDLKURPJ9DY82MX</t>
  </si>
  <si>
    <t>201014346204001</t>
  </si>
  <si>
    <t>Compra Fraudulenta - Cancelamento</t>
  </si>
  <si>
    <t>ORD14DEHCT48X260</t>
  </si>
  <si>
    <t>201014110881001</t>
  </si>
  <si>
    <t>ORD5BIPQUC2OIT6J</t>
  </si>
  <si>
    <t>201013960506001</t>
  </si>
  <si>
    <t>ORD8NAJNWOM1BPNV</t>
  </si>
  <si>
    <t>201015948272001</t>
  </si>
  <si>
    <t>Extravio e Roubo</t>
  </si>
  <si>
    <t>ORDC9EA4H4B16LCU</t>
  </si>
  <si>
    <t>201015401463001</t>
  </si>
  <si>
    <t>ORDZHV7XEUPV30BL</t>
  </si>
  <si>
    <t>201015920859001</t>
  </si>
  <si>
    <t>Entrega indevida - Cancelamento</t>
  </si>
  <si>
    <t>201016049031001</t>
  </si>
  <si>
    <t>ORDGV6TV8NF8N24O</t>
  </si>
  <si>
    <t>201015544971001</t>
  </si>
  <si>
    <t>ORD56GS72O21COKQ</t>
  </si>
  <si>
    <t>OCP - Interação Seller</t>
  </si>
  <si>
    <t>1453473432062-01</t>
  </si>
  <si>
    <t>ORDS13743I29ECYJ</t>
  </si>
  <si>
    <t>1453433431645-01</t>
  </si>
  <si>
    <t>ORDIAOODHXK6V4ZW</t>
  </si>
  <si>
    <t>1453513432516-01</t>
  </si>
  <si>
    <t>ORDSJRRU39REKIN3</t>
  </si>
  <si>
    <t>1453653433077-01</t>
  </si>
  <si>
    <t>ORDMKPHHZSVKQKBB</t>
  </si>
  <si>
    <t>1453663433136-01</t>
  </si>
  <si>
    <t>ORDL5LTWA0DP2LNO</t>
  </si>
  <si>
    <t>201015041470001</t>
  </si>
  <si>
    <t>Receita Federal - Entregue</t>
  </si>
  <si>
    <t>ORDAYJCWFM4UMTNL</t>
  </si>
  <si>
    <t>201016546758001</t>
  </si>
  <si>
    <t>ORDBNATIZ2A4XCP5</t>
  </si>
  <si>
    <t>201016020536001</t>
  </si>
  <si>
    <t>ORDJZN9GGXH8BNDY</t>
  </si>
  <si>
    <t>201016082075001</t>
  </si>
  <si>
    <t>ORDC76PUUCAOCYEF</t>
  </si>
  <si>
    <t>201017053274001</t>
  </si>
  <si>
    <t>ORD78DTP2R7R70P0</t>
  </si>
  <si>
    <t>201015689612001</t>
  </si>
  <si>
    <t>201016343975001</t>
  </si>
  <si>
    <t>ORDIVT6W67EIID0W</t>
  </si>
  <si>
    <t>701-8459707-5150636</t>
  </si>
  <si>
    <t>ORD5H7Z77CWTN2NA</t>
  </si>
  <si>
    <t>ORD788J87DNOZH5W</t>
  </si>
  <si>
    <t>ORDE9I4GK93NWN5R</t>
  </si>
  <si>
    <t>701-3722271-6175422</t>
  </si>
  <si>
    <t>702-0683899-7782653</t>
  </si>
  <si>
    <t>702-9356575-0059421</t>
  </si>
  <si>
    <t>702-7765462-1145809</t>
  </si>
  <si>
    <t>702-1125254-0769850</t>
  </si>
  <si>
    <t>702-8330057-4653858</t>
  </si>
  <si>
    <t>702-6187993-0007416</t>
  </si>
  <si>
    <t>201031727345001</t>
  </si>
  <si>
    <t>201031182396001</t>
  </si>
  <si>
    <t>1453723433877-01</t>
  </si>
  <si>
    <t>1453683433399-01</t>
  </si>
  <si>
    <t>1452513421203-01</t>
  </si>
  <si>
    <t>1451623413535-01</t>
  </si>
  <si>
    <t>5469263900001-A</t>
  </si>
  <si>
    <t>5469931720001-A</t>
  </si>
  <si>
    <t>LU-1359670742465916</t>
  </si>
  <si>
    <t>LU-1358470741671149</t>
  </si>
  <si>
    <t>LU-1359770742491077</t>
  </si>
  <si>
    <t>LU-1359770742516162</t>
  </si>
  <si>
    <t>LU-1355670740062664</t>
  </si>
  <si>
    <t>LU-1357970741331246</t>
  </si>
  <si>
    <t>LU-1358070741404426</t>
  </si>
  <si>
    <t>LU-1360070742855849</t>
  </si>
  <si>
    <t>LU-1354870739627783</t>
  </si>
  <si>
    <t>LU-1351570737240425</t>
  </si>
  <si>
    <t>LU-1358070741458497</t>
  </si>
  <si>
    <t>LU-1359970742831176</t>
  </si>
  <si>
    <t>201031065219003</t>
  </si>
  <si>
    <t>701-0295688-0245030</t>
  </si>
  <si>
    <t>1454033437004-01</t>
  </si>
  <si>
    <t>1451613413420-01</t>
  </si>
  <si>
    <t>1451313410254-01</t>
  </si>
  <si>
    <t>42750799701</t>
  </si>
  <si>
    <t>42620266201</t>
  </si>
  <si>
    <t>42864031501</t>
  </si>
  <si>
    <t>42752836402</t>
  </si>
  <si>
    <t>ORD7CK4B5QUQWY2T</t>
  </si>
  <si>
    <t>ORDD8L2JKEFA9RV2</t>
  </si>
  <si>
    <t>ORDKZZO8FSWHZOIC</t>
  </si>
  <si>
    <t>LU-1358970741955841</t>
  </si>
  <si>
    <t>ORDFSDQB86XDR2G4</t>
  </si>
  <si>
    <t>ORDAUJJFTGY0WIJA</t>
  </si>
  <si>
    <t>5468467100001-A</t>
  </si>
  <si>
    <t>ORDJEJDFLKPECOYY</t>
  </si>
  <si>
    <t>ORDVN67TOIGXGWT2</t>
  </si>
  <si>
    <t>ORDRLPHOB6FAFHRX</t>
  </si>
  <si>
    <t>ORDX3U76VLPJ5J2F</t>
  </si>
  <si>
    <t>201011829781001</t>
  </si>
  <si>
    <t>ORDH22WBGAQDX8VS</t>
  </si>
  <si>
    <t>201013374041001</t>
  </si>
  <si>
    <t>ORDPXY8DZ2X71PWT</t>
  </si>
  <si>
    <t>201014113691001</t>
  </si>
  <si>
    <t>ORD60NV8R1ANFAXN</t>
  </si>
  <si>
    <t>201016163517001</t>
  </si>
  <si>
    <t>ORDWNAH1BZJS236A</t>
  </si>
  <si>
    <t>201016099020001</t>
  </si>
  <si>
    <t>Dados do recebedor - Produto entregue</t>
  </si>
  <si>
    <t>ORD43N4XIPN4J025</t>
  </si>
  <si>
    <t>900995708184001</t>
  </si>
  <si>
    <t>ORDUKPH8ORBUA1BR</t>
  </si>
  <si>
    <t>201016929415001</t>
  </si>
  <si>
    <t>Entrega indevida - Entregue</t>
  </si>
  <si>
    <t>ORD87ESKH2J8YA9C</t>
  </si>
  <si>
    <t>201016873582001</t>
  </si>
  <si>
    <t>Acareação - Cancelamento indevido</t>
  </si>
  <si>
    <t>ORDI5IXDFM5NFHZY</t>
  </si>
  <si>
    <t>900995714697001</t>
  </si>
  <si>
    <t>ORDOTMUWBSRM3KXS</t>
  </si>
  <si>
    <t>201016390440001</t>
  </si>
  <si>
    <t>ORD7M5T7MB3WAFMX</t>
  </si>
  <si>
    <t>PR</t>
  </si>
  <si>
    <t>201017008331001</t>
  </si>
  <si>
    <t>ORD3EKN7GG498BZU</t>
  </si>
  <si>
    <t>ORD1H376AFJX644M</t>
  </si>
  <si>
    <t>201017682143001</t>
  </si>
  <si>
    <t>ORDPB3O9IQ3WK392</t>
  </si>
  <si>
    <t>201017942886001</t>
  </si>
  <si>
    <t>Acareação - Pedido entregue</t>
  </si>
  <si>
    <t>ORDVVTG73E95O8WV</t>
  </si>
  <si>
    <t>OCP - Interação Transportadora</t>
  </si>
  <si>
    <t>ORD50RXQ72YISLMF</t>
  </si>
  <si>
    <t>ORDH4PSFJW2GX8DP</t>
  </si>
  <si>
    <t>ORDGSSJRVI2D3LKK</t>
  </si>
  <si>
    <t>ORDFOHQXUQJPTEMA</t>
  </si>
  <si>
    <t>Arrependimento - Barrar envio</t>
  </si>
  <si>
    <t>201017693119001</t>
  </si>
  <si>
    <t>ORDXUAAXCW4T14JZ</t>
  </si>
  <si>
    <t>201017771611001</t>
  </si>
  <si>
    <t>ORDF10WZMVOI4461</t>
  </si>
  <si>
    <t>201018043779001</t>
  </si>
  <si>
    <t>ORDAF2PKNRRW8FCG</t>
  </si>
  <si>
    <t>201015437133001</t>
  </si>
  <si>
    <t>ORDMM86RMCUTBN6D</t>
  </si>
  <si>
    <t>900995729026001</t>
  </si>
  <si>
    <t>ORDWFS5BC982KRVL</t>
  </si>
  <si>
    <t>201018244166001</t>
  </si>
  <si>
    <t>Correspondência violada</t>
  </si>
  <si>
    <t>ORD4S9T6AJ4TQGXG</t>
  </si>
  <si>
    <t>201018714631001</t>
  </si>
  <si>
    <t>ORD8M7PXE6A5UV48</t>
  </si>
  <si>
    <t>201019099773002</t>
  </si>
  <si>
    <t>ORD8O5TIPX9EB6UL</t>
  </si>
  <si>
    <t>201017094998001</t>
  </si>
  <si>
    <t>ORD1AJ3RHYAOI0OR</t>
  </si>
  <si>
    <t>100102130574001</t>
  </si>
  <si>
    <t>ORDQOUC7GWWOHA32</t>
  </si>
  <si>
    <t>201017808862002</t>
  </si>
  <si>
    <t>ORDUC898YJ0CJ61H</t>
  </si>
  <si>
    <t>201018629153002</t>
  </si>
  <si>
    <t>100102247783002</t>
  </si>
  <si>
    <t>ORDC5JC4YMUVYDRR</t>
  </si>
  <si>
    <t>201018980909001</t>
  </si>
  <si>
    <t>ORDIF4XVSG3CRF2B</t>
  </si>
  <si>
    <t>201018147133001</t>
  </si>
  <si>
    <t>ORDN3BR46YL40IHS</t>
  </si>
  <si>
    <t>201019826286001</t>
  </si>
  <si>
    <t>ORDY1NJ6YT58ZJHU</t>
  </si>
  <si>
    <t>900995747156002</t>
  </si>
  <si>
    <t>ORDF5WUYLMRRD8U2</t>
  </si>
  <si>
    <t>201020994556001</t>
  </si>
  <si>
    <t>ORDW8B3PTIHQ1GJY</t>
  </si>
  <si>
    <t>201020982427001</t>
  </si>
  <si>
    <t>ORDSJY0U6FQFXEF7</t>
  </si>
  <si>
    <t>201018951284001</t>
  </si>
  <si>
    <t>ORD4CNM1H4AYJAYP</t>
  </si>
  <si>
    <t>201019417910001</t>
  </si>
  <si>
    <t>ORDMAUR4T0M2BSVW</t>
  </si>
  <si>
    <t>201020983280001</t>
  </si>
  <si>
    <t>201020986024001</t>
  </si>
  <si>
    <t>ORDBUCFE15N3BLJ3</t>
  </si>
  <si>
    <t>201021433567002</t>
  </si>
  <si>
    <t>ORDN1MJTRH9ATIAD</t>
  </si>
  <si>
    <t>201020566984001</t>
  </si>
  <si>
    <t>ORDKV3QJGL084F71</t>
  </si>
  <si>
    <t>201021713829001</t>
  </si>
  <si>
    <t>ORDLDTETJJP8S85D</t>
  </si>
  <si>
    <t>201021180897001</t>
  </si>
  <si>
    <t>ORDURW5I1I8R5990</t>
  </si>
  <si>
    <t>201021131837001</t>
  </si>
  <si>
    <t>201021038625001</t>
  </si>
  <si>
    <t>201022012824001</t>
  </si>
  <si>
    <t>201022131026001</t>
  </si>
  <si>
    <t>ORDG5CIEPYEZJVXY</t>
  </si>
  <si>
    <t>201021849044001</t>
  </si>
  <si>
    <t>ORD6YT2TUB3NSE7K</t>
  </si>
  <si>
    <t>201021976701002</t>
  </si>
  <si>
    <t>ORD84J8RKQZPJT97</t>
  </si>
  <si>
    <t>201019166343001</t>
  </si>
  <si>
    <t>ORD169UTWV03GT3O</t>
  </si>
  <si>
    <t>201022087104001</t>
  </si>
  <si>
    <t>100102332108001</t>
  </si>
  <si>
    <t>201022514931001</t>
  </si>
  <si>
    <t>ORD94CCHXNHEG3HZ</t>
  </si>
  <si>
    <t>201022148804001</t>
  </si>
  <si>
    <t>ORDV6TFK062VEYXB</t>
  </si>
  <si>
    <t>100102356063001</t>
  </si>
  <si>
    <t>ORDHD2LH61HVFDEJ</t>
  </si>
  <si>
    <t>201022131646001</t>
  </si>
  <si>
    <t>ORDH8GDATG8O2YD8</t>
  </si>
  <si>
    <t>201022389123001</t>
  </si>
  <si>
    <t>ORDH9HD3UGT7ISG8</t>
  </si>
  <si>
    <t>100102364704002</t>
  </si>
  <si>
    <t>ORDC8Z0G9DQ85GHT</t>
  </si>
  <si>
    <t>ORDMHTYC1J2TOYPC</t>
  </si>
  <si>
    <t>ORD2DY4XXX6A3JN8</t>
  </si>
  <si>
    <t>ORDAG0EEKW8FQQJU</t>
  </si>
  <si>
    <t>ORDPXH85DW05GLFO</t>
  </si>
  <si>
    <t>ORD39M36IWI43H65</t>
  </si>
  <si>
    <t>ORD1HQBUYE2OVNXY</t>
  </si>
  <si>
    <t>ORD9TPCFU87IUICR</t>
  </si>
  <si>
    <t>ORDLQMJ37KRRMR21</t>
  </si>
  <si>
    <t>Magalu 2x</t>
  </si>
  <si>
    <t>ORDJ5D8HDOH1XJ3F</t>
  </si>
  <si>
    <t>2x</t>
  </si>
  <si>
    <t>LU-1360470743168106</t>
  </si>
  <si>
    <t>LU-1358670741776999</t>
  </si>
  <si>
    <t>LU-1359770742534441</t>
  </si>
  <si>
    <t>LU-1360170742992521</t>
  </si>
  <si>
    <t>LU-1357770741183773</t>
  </si>
  <si>
    <t>LU-1355970740221018</t>
  </si>
  <si>
    <t>LU-1361270743677949</t>
  </si>
  <si>
    <t>LU-1360270743015082</t>
  </si>
  <si>
    <t>LU-1359470742249109</t>
  </si>
  <si>
    <t>LU-1360270743126439</t>
  </si>
  <si>
    <t>LU-1360270743107964</t>
  </si>
  <si>
    <t>LU-1359170742009422</t>
  </si>
  <si>
    <t>LU-1359370742128297</t>
  </si>
  <si>
    <t>LU-1360470743216070</t>
  </si>
  <si>
    <t>LU-1358370741612551</t>
  </si>
  <si>
    <t>LU-1358370741611388</t>
  </si>
  <si>
    <t>LU-1358770741852405</t>
  </si>
  <si>
    <t>LU-1353170738533003</t>
  </si>
  <si>
    <t>LU-1358570741754688</t>
  </si>
  <si>
    <t>LU-1358670741779328</t>
  </si>
  <si>
    <t>LU-1349070735738576</t>
  </si>
  <si>
    <t>LU-1359170742016767</t>
  </si>
  <si>
    <t>LU-1360570743279645</t>
  </si>
  <si>
    <t>LU-1360770743375959</t>
  </si>
  <si>
    <t>LU-1359470742227581</t>
  </si>
  <si>
    <t>LU-1357970741345926</t>
  </si>
  <si>
    <t>702-9797166-6828239</t>
  </si>
  <si>
    <t>702-0066568-3301004</t>
  </si>
  <si>
    <t>701-4784927-2143434</t>
  </si>
  <si>
    <t>201031559604001</t>
  </si>
  <si>
    <t>201031643672003</t>
  </si>
  <si>
    <t>100102868751001</t>
  </si>
  <si>
    <t>201031528058001</t>
  </si>
  <si>
    <t>201031828379001</t>
  </si>
  <si>
    <t>1451353410851-01</t>
  </si>
  <si>
    <t>1454023436871-01</t>
  </si>
  <si>
    <t>1454233438934-01</t>
  </si>
  <si>
    <t>1451023407003-01</t>
  </si>
  <si>
    <t>5468335180003-A</t>
  </si>
  <si>
    <t>5469599410001-A</t>
  </si>
  <si>
    <t>5469231090001-A</t>
  </si>
  <si>
    <t>ORDFI4CQAXUEKFQO</t>
  </si>
  <si>
    <t>ORD2U7JYBC6HEGWU</t>
  </si>
  <si>
    <t>LU-1357570741131813</t>
  </si>
  <si>
    <t>ORDZB0SI7O35KRII</t>
  </si>
  <si>
    <t>ORD319KOR4H0X09V</t>
  </si>
  <si>
    <t>ORDZLXOWERDP7L6Y</t>
  </si>
  <si>
    <t>ORDPKRQ4KGY80MUH</t>
  </si>
  <si>
    <t>ORD3MWSZWIV8KPX2</t>
  </si>
  <si>
    <t>ORDHOS6APCV5NCVN</t>
  </si>
  <si>
    <t>ORDSXT2JKHR0PZAS</t>
  </si>
  <si>
    <t>ORDA0COEOVLG7FE9</t>
  </si>
  <si>
    <t>ORD03LDNNT2SYGE5</t>
  </si>
  <si>
    <t>ORDDIZQUAOVHP79D</t>
  </si>
  <si>
    <t>ORDTTGR491AQZXQQ</t>
  </si>
  <si>
    <t>ORDM7BMGR9TB2RN1</t>
  </si>
  <si>
    <t>42885786601</t>
  </si>
  <si>
    <t>ORDW9V8H7CUMF1NI</t>
  </si>
  <si>
    <t>ORDDC46JXE7TBHLP</t>
  </si>
  <si>
    <t>ORDNHIAGSJ25664Q</t>
  </si>
  <si>
    <t>ORDYY9WHU8QRVFUN</t>
  </si>
  <si>
    <t>ORDQTJY4ATJBKHAD</t>
  </si>
  <si>
    <t>ORDJZYEXL3BQBKQ2</t>
  </si>
  <si>
    <t>ORDP3ZZM4B0O0XH0</t>
  </si>
  <si>
    <t>702-6594184-0063410</t>
  </si>
  <si>
    <t>ORD7X91PXM69OREV</t>
  </si>
  <si>
    <t>ORDCJOBQAHCISU2I</t>
  </si>
  <si>
    <t>4950815</t>
  </si>
  <si>
    <t>ORD5B46CRCN0LYAL</t>
  </si>
  <si>
    <t>ORDXD4W08Z76E3RS</t>
  </si>
  <si>
    <t>ORDZKW9999GOBTHZ</t>
  </si>
  <si>
    <t>ORDKVFQ5YYV2RTBH</t>
  </si>
  <si>
    <t>B2W - Interação com o Seller</t>
  </si>
  <si>
    <t>ORDH7QBNCLRL8PAL</t>
  </si>
  <si>
    <t>ORDPN7OE12IN5IOO</t>
  </si>
  <si>
    <t>ORDQLCAJFQ6UAYLF</t>
  </si>
  <si>
    <t>ORDZAMO09BLT2AHD</t>
  </si>
  <si>
    <t>ORD3MZW2AF4G36ZL</t>
  </si>
  <si>
    <t>Lojas Americanas-201031619924001</t>
  </si>
  <si>
    <t>ORD2BKEPQ1HFZEZ7</t>
  </si>
  <si>
    <t>Magazine Luiza</t>
  </si>
  <si>
    <t>ORDQ8XEMWYVUC9JB</t>
  </si>
  <si>
    <t>B2W - Interação com a transportadora</t>
  </si>
  <si>
    <t>ORD61VE4EXTI8ZW7</t>
  </si>
  <si>
    <t>ORDKR4XTWYCOAXNG</t>
  </si>
  <si>
    <t>ORDFZDCV25T92DU1</t>
  </si>
  <si>
    <t>ORDUI6GOL50ZVGLD</t>
  </si>
  <si>
    <t>ORDEU8HVRWQAW15E</t>
  </si>
  <si>
    <t>ORDHUL6JU08WXV04</t>
  </si>
  <si>
    <t>ORDL84ECZW0LXYNH</t>
  </si>
  <si>
    <t>ORDARPCKTAC0TN1N</t>
  </si>
  <si>
    <t>ORDZ89SOSIFMNLDI</t>
  </si>
  <si>
    <t>ORD8CT03TGP2WRZD</t>
  </si>
  <si>
    <t>ORDZI8BP6DJ9CIGY</t>
  </si>
  <si>
    <t>ORDHK4UA1NFBNKUG</t>
  </si>
  <si>
    <t>ORDAK2PW1GSLDVDJ</t>
  </si>
  <si>
    <t>ORD8R7QXZCER5L0I</t>
  </si>
  <si>
    <t>ORDVK5L3EI6Q1E6Z</t>
  </si>
  <si>
    <t>ORDSJ4LNPJW8DCJG</t>
  </si>
  <si>
    <t>ORDBRTDFT0N1QAPN</t>
  </si>
  <si>
    <t>ORDTIPYA6QG86ZL4</t>
  </si>
  <si>
    <t>ORD19844E4Y4SPFH</t>
  </si>
  <si>
    <t>ORDCVV9LXY6IM2HX</t>
  </si>
  <si>
    <t>Atraso - Cancelamento</t>
  </si>
  <si>
    <t>Sem estoque - Cancelamento</t>
  </si>
  <si>
    <t>ORD1YN2D7NK6WHTV</t>
  </si>
  <si>
    <t>ORDWI21HVXJRUOYI</t>
  </si>
  <si>
    <t>ORDONM8FQFS3PUM5</t>
  </si>
  <si>
    <t>ORDEHRL1MEAKQJBJ</t>
  </si>
  <si>
    <t>ORDQ64DF5IKR6808</t>
  </si>
  <si>
    <t>ORDPHNYWF7M676WZ</t>
  </si>
  <si>
    <t>ORDW4CQUKDD1DJ6W</t>
  </si>
  <si>
    <t>ORD3HBJ47W5PS8O8</t>
  </si>
  <si>
    <t>ORDAOX98OAU51LBO</t>
  </si>
  <si>
    <t>ORDUTB41EWJ0YDZ6</t>
  </si>
  <si>
    <t>ORDQT8F8SQ9CW81A</t>
  </si>
  <si>
    <t>Cancelado - Sem estoque</t>
  </si>
  <si>
    <t>ORDU7DGAJ7OUWMFZ</t>
  </si>
  <si>
    <t>Erro anuncio</t>
  </si>
  <si>
    <t>ORD372B4DMZ9QCZG</t>
  </si>
  <si>
    <t>via</t>
  </si>
  <si>
    <t>ORDMR9LU9G3VP5UN</t>
  </si>
  <si>
    <t>OCP [Inter]</t>
  </si>
  <si>
    <t>OCP [Inter] - Seller</t>
  </si>
  <si>
    <t>Carrefour - Seller</t>
  </si>
  <si>
    <t>ORDZRRIU7RP0ZWHY</t>
  </si>
  <si>
    <t>B2W - Interação com a Transportadora</t>
  </si>
  <si>
    <t>ORDQPEF49X96H5SF</t>
  </si>
  <si>
    <t>Enviado ao N2 para ter os dados do fabricante</t>
  </si>
  <si>
    <t>2,00001E+15</t>
  </si>
  <si>
    <t>ViaSP</t>
  </si>
  <si>
    <t>LU-1360270743118171</t>
  </si>
  <si>
    <t>LU-1358370741621709</t>
  </si>
  <si>
    <t>LU-1360470743217420</t>
  </si>
  <si>
    <t>LU-1353670738800754</t>
  </si>
  <si>
    <t>LU-1358570741738760</t>
  </si>
  <si>
    <t>LU-1361070743524289</t>
  </si>
  <si>
    <t>LU-1358870741908286</t>
  </si>
  <si>
    <t>LU-1357870741315692</t>
  </si>
  <si>
    <t>LU-1360870743436102</t>
  </si>
  <si>
    <t>LU-1358370741647527</t>
  </si>
  <si>
    <t>LU-1360170743002713</t>
  </si>
  <si>
    <t>LU-1360170742960601</t>
  </si>
  <si>
    <t>LU-1357570741090405</t>
  </si>
  <si>
    <t>LU-1356470740554876</t>
  </si>
  <si>
    <t>LU-1358670741816383</t>
  </si>
  <si>
    <t>LU-1359770742496298</t>
  </si>
  <si>
    <t>LU-1359170742064607</t>
  </si>
  <si>
    <t>LU-1359870742593495</t>
  </si>
  <si>
    <t>LU-1352170737820904</t>
  </si>
  <si>
    <t>LU-1360270743021708</t>
  </si>
  <si>
    <t>LU-1360070742883088</t>
  </si>
  <si>
    <t>LU-1354070739118046</t>
  </si>
  <si>
    <t>LU-1359770742534550</t>
  </si>
  <si>
    <t>LU-1358270741560748</t>
  </si>
  <si>
    <t>LU-1359370742176646</t>
  </si>
  <si>
    <t>LU-1359470742267641</t>
  </si>
  <si>
    <t>ORDYIHJML1M3EBHI</t>
  </si>
  <si>
    <t>ORDONQS4EDEIB3H7</t>
  </si>
  <si>
    <t>LU-1359370742195331</t>
  </si>
  <si>
    <t>ORDXRTT1KUJ0SCHT</t>
  </si>
  <si>
    <t>1450543401942-01</t>
  </si>
  <si>
    <t>ORDNGWTZI00PUOP9</t>
  </si>
  <si>
    <t>ORDHY58JBJH608UM</t>
  </si>
  <si>
    <t>ORD7QNJ0ZFFUS085</t>
  </si>
  <si>
    <t>42789218601</t>
  </si>
  <si>
    <t>ORDUJA2V6757FYXS</t>
  </si>
  <si>
    <t>42838831001</t>
  </si>
  <si>
    <t>ORDIX8MKOF9CVI0N</t>
  </si>
  <si>
    <t>42688728401</t>
  </si>
  <si>
    <t>ORDT60NFYVK7UWNE</t>
  </si>
  <si>
    <t>ORDN6YNF5SA5K27O</t>
  </si>
  <si>
    <t>ORDWVZYTA0FXCPC7</t>
  </si>
  <si>
    <t>ORD1YHT1S5UNZEEG</t>
  </si>
  <si>
    <t>ORDAKVAQE71RAW7J</t>
  </si>
  <si>
    <t>ORDJMF5X1A2H712T</t>
  </si>
  <si>
    <t>ORDB8J6JMG8V4OIN</t>
  </si>
  <si>
    <t>ORDY3BZR6RSQEHS8</t>
  </si>
  <si>
    <t>ORDT10I4F77Q5PMD</t>
  </si>
  <si>
    <t>1445853336242-01</t>
  </si>
  <si>
    <t>ORD1XSM4DMV7I238</t>
  </si>
  <si>
    <t>201031413509001</t>
  </si>
  <si>
    <t>ORD7SR7ZFU7GBMU4</t>
  </si>
  <si>
    <t>VIA</t>
  </si>
  <si>
    <t>ORDO4IW04MBUM23F</t>
  </si>
  <si>
    <t>Dúvidas produto</t>
  </si>
  <si>
    <t>ORD8Y6TMY7RN25FO</t>
  </si>
  <si>
    <t>ocp [Inter]</t>
  </si>
  <si>
    <t>1451833415287-01</t>
  </si>
  <si>
    <t>ORDVKFW68TK8T2WB</t>
  </si>
  <si>
    <t>1451563412737-01</t>
  </si>
  <si>
    <t>ORDWQ4CEWIZOWWMM</t>
  </si>
  <si>
    <t>1448653386190-01</t>
  </si>
  <si>
    <t>ORDY8RPPUA250XWG</t>
  </si>
  <si>
    <t>ORDD4TE2Q4NSPQMF</t>
  </si>
  <si>
    <t>ORD4QYWE7TEVXYNC</t>
  </si>
  <si>
    <t>ORD7712S65AQ4JCQ</t>
  </si>
  <si>
    <t>ORDT57GSX3SLI6JC</t>
  </si>
  <si>
    <t>ORDBXURVW53X0SX6</t>
  </si>
  <si>
    <t>201031782757001</t>
  </si>
  <si>
    <t>201031693705001</t>
  </si>
  <si>
    <t>201031595199001</t>
  </si>
  <si>
    <t>201031710731001</t>
  </si>
  <si>
    <t>201031693787002</t>
  </si>
  <si>
    <t>201031410484001</t>
  </si>
  <si>
    <t>5468732290001-A</t>
  </si>
  <si>
    <t>LU-1361270743683215</t>
  </si>
  <si>
    <t>LU-1360270743129086</t>
  </si>
  <si>
    <t>LU-1359170742045097</t>
  </si>
  <si>
    <t>LU-1361370743740530</t>
  </si>
  <si>
    <t>LU-1360470743204999</t>
  </si>
  <si>
    <t>LU-1359970742750843</t>
  </si>
  <si>
    <t>LU-1353170738594661</t>
  </si>
  <si>
    <t>LU-1361870744029420</t>
  </si>
  <si>
    <t>LU-1356970740823499</t>
  </si>
  <si>
    <t>LU-1360470743201444</t>
  </si>
  <si>
    <t>LU-1359170742012961</t>
  </si>
  <si>
    <t>LU-1360270743022266</t>
  </si>
  <si>
    <t>LU-1357770741178447</t>
  </si>
  <si>
    <t>LU-1359970742755174</t>
  </si>
  <si>
    <t>LU-1355170739753395</t>
  </si>
  <si>
    <t>LU-1360570743289488</t>
  </si>
  <si>
    <t>LU-1357170740894794</t>
  </si>
  <si>
    <t>LU-1360370743142506</t>
  </si>
  <si>
    <t>LU-1358570741754060</t>
  </si>
  <si>
    <t>LU-1358470741680193</t>
  </si>
  <si>
    <t>LU-1357770741254072</t>
  </si>
  <si>
    <t>LU-1361070743547070</t>
  </si>
  <si>
    <t>LU-1359070742005240</t>
  </si>
  <si>
    <t>LU-1360470743194565</t>
  </si>
  <si>
    <t>LU-1360970743499883</t>
  </si>
  <si>
    <t>LU-1361770744011547</t>
  </si>
  <si>
    <t>LU-1356170740336466</t>
  </si>
  <si>
    <t>LU-1359470742220149</t>
  </si>
  <si>
    <t>LU-1354570739430675</t>
  </si>
  <si>
    <t>LU-1361270743634330</t>
  </si>
  <si>
    <t>LU-1354170739185521</t>
  </si>
  <si>
    <t>LU-1359170742067094</t>
  </si>
  <si>
    <t>LU-1356470740528732</t>
  </si>
  <si>
    <t>LU-1358070741441134</t>
  </si>
  <si>
    <t>LU-1360970743491808</t>
  </si>
  <si>
    <t>LU-1360470743208041</t>
  </si>
  <si>
    <t>LU-1361070743566505</t>
  </si>
  <si>
    <t>LU-1360370743142224</t>
  </si>
  <si>
    <t>LU-1352570738080265</t>
  </si>
  <si>
    <t>LU-1358070741455705</t>
  </si>
  <si>
    <t>LU-1351970737635490</t>
  </si>
  <si>
    <t>LU-1358670741783306</t>
  </si>
  <si>
    <t>LU-1356670740681141</t>
  </si>
  <si>
    <t>LU-1355370739875440</t>
  </si>
  <si>
    <t>LU-1359170742081025</t>
  </si>
  <si>
    <t>LU-1354170739191853</t>
  </si>
  <si>
    <t>LU-1360270743103097</t>
  </si>
  <si>
    <t>LU-1361870744085353</t>
  </si>
  <si>
    <t>LU-1358070741378229</t>
  </si>
  <si>
    <t>LU-1360470743250860</t>
  </si>
  <si>
    <t>LU-1361570743914222</t>
  </si>
  <si>
    <t>LU-1359670742399758</t>
  </si>
  <si>
    <t>LU-1355370739853502</t>
  </si>
  <si>
    <t>LU-1362470744473957</t>
  </si>
  <si>
    <t>LU-1362470744459526</t>
  </si>
  <si>
    <t>duvidas sobre o produto</t>
  </si>
  <si>
    <t>LU-1360070742915868</t>
  </si>
  <si>
    <t>LU-1361370743759354</t>
  </si>
  <si>
    <t>LU-1360270743052014</t>
  </si>
  <si>
    <t>LU-1361970744175905</t>
  </si>
  <si>
    <t>LU-1360570743305327</t>
  </si>
  <si>
    <t>LU-1361070743515628</t>
  </si>
  <si>
    <t>LU-1361370743746182</t>
  </si>
  <si>
    <t>LU-1361570743913712</t>
  </si>
  <si>
    <t>LU-1360070742882980</t>
  </si>
  <si>
    <t>LU-1355370739857295</t>
  </si>
  <si>
    <t>LU-1361070743575118</t>
  </si>
  <si>
    <t>LU-1361370743795708</t>
  </si>
  <si>
    <t>LU-1360470743178885</t>
  </si>
  <si>
    <t>LU-1362670744547472</t>
  </si>
  <si>
    <t>LU-1360970743490133</t>
  </si>
  <si>
    <t>LU-1360470743254618</t>
  </si>
  <si>
    <t>LU-1359670742398071</t>
  </si>
  <si>
    <t>LU-1361970744148302</t>
  </si>
  <si>
    <t>LU-1358270741574777</t>
  </si>
  <si>
    <t>LU-1360170742966773</t>
  </si>
  <si>
    <t>LU-1358270741520783</t>
  </si>
  <si>
    <t>ORD5CH7JG6R5DPOE</t>
  </si>
  <si>
    <t>ORDXX2SB9D7F6Z6W</t>
  </si>
  <si>
    <t>LU-1359670742435977</t>
  </si>
  <si>
    <t>ORDDS4OP2FD9S8ZQ</t>
  </si>
  <si>
    <t>ORD6LALFZ3WTNU6C</t>
  </si>
  <si>
    <t>ORDFAPQJP1E30BA6</t>
  </si>
  <si>
    <t>ORDT0X4T81RY9PIF</t>
  </si>
  <si>
    <t>ORD9RL2R9B8KA09G</t>
  </si>
  <si>
    <t>42985300101</t>
  </si>
  <si>
    <t>ORDHHVDGOOGZYA7K</t>
  </si>
  <si>
    <t>ORDFTOUBKDKJLVMB</t>
  </si>
  <si>
    <t>ORD3D3DBV2FW8JYJ</t>
  </si>
  <si>
    <t>ORDNIR0650T17O87</t>
  </si>
  <si>
    <t>ORDSCB793D63VBEG</t>
  </si>
  <si>
    <t>5467126610001-A</t>
  </si>
  <si>
    <t>ORD65TWBEGZMUWWC</t>
  </si>
  <si>
    <t>ORDC445EH21R9GS7</t>
  </si>
  <si>
    <t>ORDVUJ4Z1Q92JK0Z</t>
  </si>
  <si>
    <t>LU-1357070740862819</t>
  </si>
  <si>
    <t>ORDPSSESUDGW1UQT</t>
  </si>
  <si>
    <t>ORDQQQL9FO46Z1FO</t>
  </si>
  <si>
    <t>ORD4QDDFHHLNX65P</t>
  </si>
  <si>
    <t>ORDT30IDKB2TIO4U</t>
  </si>
  <si>
    <t>43006599701</t>
  </si>
  <si>
    <t>ORDRGVXOPI1YTOR5</t>
  </si>
  <si>
    <t>43072245001</t>
  </si>
  <si>
    <t>ORDWSH6P3VTTEG84</t>
  </si>
  <si>
    <t>ORD3HBG2NQMAU0KD</t>
  </si>
  <si>
    <t>ORDCTB4RUHI3LYLI</t>
  </si>
  <si>
    <t>ORD59JQDAAZEHX7W</t>
  </si>
  <si>
    <t>Amazon  Transportadoras</t>
  </si>
  <si>
    <t>ORD06U2G2J8GKTKT</t>
  </si>
  <si>
    <t>ORDOIKUSOTNR0EI1</t>
  </si>
  <si>
    <t>Magalu  Comunicação Transportadora</t>
  </si>
  <si>
    <t>LU1352070737712759</t>
  </si>
  <si>
    <t>ORDBG73DRIM4R350</t>
  </si>
  <si>
    <t>Amazon  Seller</t>
  </si>
  <si>
    <t>ORDQOI9TSJOODJ3O</t>
  </si>
  <si>
    <t>ORDWAJE6TP3UBSRF</t>
  </si>
  <si>
    <t>ORDOZUJVIR8WTD5I</t>
  </si>
  <si>
    <t>ORDZ1608WJDUS559</t>
  </si>
  <si>
    <t>ORDM0HH32BQCVF49</t>
  </si>
  <si>
    <t>LU1355270739803187</t>
  </si>
  <si>
    <t>ORDOAKPHPFP4LBEI</t>
  </si>
  <si>
    <t>LU1347970735079064</t>
  </si>
  <si>
    <t>Seguindo com assistência via seller</t>
  </si>
  <si>
    <t>ORDA936E86464TH3</t>
  </si>
  <si>
    <t>ORD3HR86Z8EU4040</t>
  </si>
  <si>
    <t>LU1356770740725034</t>
  </si>
  <si>
    <t>ORDR7SQ7K2VWXUEZ</t>
  </si>
  <si>
    <t>ORDUH7RLIY7KJCMP</t>
  </si>
  <si>
    <t>Atrasado</t>
  </si>
  <si>
    <t>ORDNX3F20IR0FEFK</t>
  </si>
  <si>
    <t>ORDB9B52APQQZROX</t>
  </si>
  <si>
    <t>LU1359370742132525</t>
  </si>
  <si>
    <t>LU1358470741671149</t>
  </si>
  <si>
    <t>ORDHH8234TF77IPB</t>
  </si>
  <si>
    <t>seller</t>
  </si>
  <si>
    <t>LU1352270737875721</t>
  </si>
  <si>
    <t>ORDO251CXSODPGND</t>
  </si>
  <si>
    <t>LU1355870740200564</t>
  </si>
  <si>
    <t>Suspeita produto falsificado</t>
  </si>
  <si>
    <t>LU1357270740912981</t>
  </si>
  <si>
    <t>ORD46D34SFESPT09</t>
  </si>
  <si>
    <t>ORD2ZRCWQ5A61SVZ</t>
  </si>
  <si>
    <t>LU1359970742708866</t>
  </si>
  <si>
    <t>Seguindo pelo portal da loggi</t>
  </si>
  <si>
    <t>ORDFJT53L98E8POM</t>
  </si>
  <si>
    <t>LU1356470740523716</t>
  </si>
  <si>
    <t>ORDBZ0HJD32OZPKX</t>
  </si>
  <si>
    <t>inter</t>
  </si>
  <si>
    <t>ORDQMMFLVXVIZ12A</t>
  </si>
  <si>
    <t>ORDOV1GSOTGIL2RQ</t>
  </si>
  <si>
    <t>ORDPSW10Z7QV9Q3E</t>
  </si>
  <si>
    <t>ORDE3RFSU0R8WN9Y</t>
  </si>
  <si>
    <t>LU1359770742513632</t>
  </si>
  <si>
    <t>ORDBA557R0WTJRTU</t>
  </si>
  <si>
    <t>ORDM1N01QG3ODQ6C</t>
  </si>
  <si>
    <t>ORDQF48UJI0ML5A7</t>
  </si>
  <si>
    <t>ORDNRGML5OKOCIYT</t>
  </si>
  <si>
    <t>ORDAQRK3AODLYS78</t>
  </si>
  <si>
    <t>magazine Luiza</t>
  </si>
  <si>
    <t>Enviado ao N2 para informações sobr o produto que esta com atraso e sem retorno da transportadora</t>
  </si>
  <si>
    <t>ORDBUQNROZRHEFIW</t>
  </si>
  <si>
    <t>ORD012JW1FMWZ6HV</t>
  </si>
  <si>
    <t>ORDACZRFIOARI52A</t>
  </si>
  <si>
    <t>ORD103RE7R1LRGEQ</t>
  </si>
  <si>
    <t>Ver possibilidade de voucher ao cliente</t>
  </si>
  <si>
    <t>ORD0NQLFKKM5PDWT</t>
  </si>
  <si>
    <t>ORDGIKGJSHZT51JM</t>
  </si>
  <si>
    <t>Alteração de quantidade de cadeiras entregues, pois efetuado a compra de 20 unidade e recebeu apenas 12 unidades</t>
  </si>
  <si>
    <t>ORDXSPNH9POHD9VW</t>
  </si>
  <si>
    <t>ORDZE3H3WISFTRS8</t>
  </si>
  <si>
    <t>Voucher valor de R$90,00 por receber o item errado</t>
  </si>
  <si>
    <t>ORD1B27GR0MSRUL8</t>
  </si>
  <si>
    <t>Sem retorno transportadora sobre avaria do produto</t>
  </si>
  <si>
    <t>Pendete</t>
  </si>
  <si>
    <t>ORDQOZ7SLKGOWHUT</t>
  </si>
  <si>
    <t>Efetuado N2 para ter a coleta do item acima de 1M para enviar por correio</t>
  </si>
  <si>
    <t>ORDTJQ4UWZW25PL6</t>
  </si>
  <si>
    <t>Envio de item faltante, sem retorno seller</t>
  </si>
  <si>
    <t>ORDS8AYUHATGJ1I9</t>
  </si>
  <si>
    <t>ORD1YZ88R3OK6ZKC</t>
  </si>
  <si>
    <t>acompanhamento Zendesk</t>
  </si>
  <si>
    <t>ORDZPYLHUMI4C28J</t>
  </si>
  <si>
    <t>ORD177PG6ZDOR7IU</t>
  </si>
  <si>
    <t>ORDT3LKT6HPH8CA8</t>
  </si>
  <si>
    <t>ORDZWJUSBMHXA1PA</t>
  </si>
  <si>
    <t>702-1365947-4645865</t>
  </si>
  <si>
    <t>ORDOWLRIKKYC4VIZ</t>
  </si>
  <si>
    <t>701-6789391-1690667</t>
  </si>
  <si>
    <t>ORDDG1OCTP5KOVA2</t>
  </si>
  <si>
    <t>ORDDHXXPYPWWIOY7</t>
  </si>
  <si>
    <t>ORDRT0VNC9ESWLVW</t>
  </si>
  <si>
    <t>702-6789391-1691776</t>
  </si>
  <si>
    <t>ORD55W949C8QUNUY</t>
  </si>
  <si>
    <t>ORDHN3TPIUCGF96Y</t>
  </si>
  <si>
    <t>OCP'S</t>
  </si>
  <si>
    <t>1453453431791-01</t>
  </si>
  <si>
    <t>ORD5HUDNMU9NWA77</t>
  </si>
  <si>
    <t>1455153450283-01</t>
  </si>
  <si>
    <t>ORDZZZUNI1DUC8Y0</t>
  </si>
  <si>
    <t>1453703433640-01</t>
  </si>
  <si>
    <t>ORD0D134DRUX4NXB</t>
  </si>
  <si>
    <t>ORDTRRR06FYREJ4B</t>
  </si>
  <si>
    <t>1453463431961-01</t>
  </si>
  <si>
    <t>ORDNO9A0R1O2JRGS</t>
  </si>
  <si>
    <t>1452043416639-01</t>
  </si>
  <si>
    <t>ORDNNUM7K541LTOH</t>
  </si>
  <si>
    <t>ORDUBGDJ7595Z1KS</t>
  </si>
  <si>
    <t>ORDLIHFMNSI1C24X</t>
  </si>
  <si>
    <t>ORD8SUF3EG6OW0A4</t>
  </si>
  <si>
    <t>ORDGKEPEKZJJKS9V</t>
  </si>
  <si>
    <t>ORDMBAM3O67LWTNF</t>
  </si>
  <si>
    <t>ORDDCS0PTUBIXE1A</t>
  </si>
  <si>
    <t>701-0871945-7258608</t>
  </si>
  <si>
    <t>701-9919034-7535460</t>
  </si>
  <si>
    <t>201031876779001</t>
  </si>
  <si>
    <t>201031523632001</t>
  </si>
  <si>
    <t>201031879904001</t>
  </si>
  <si>
    <t>201031713295001</t>
  </si>
  <si>
    <t>201031793913001</t>
  </si>
  <si>
    <t>1454693444705-01</t>
  </si>
  <si>
    <t>1454893447455-01</t>
  </si>
  <si>
    <t>1454713445484-01</t>
  </si>
  <si>
    <t>1445013324487-01</t>
  </si>
  <si>
    <t>1453973436096-01</t>
  </si>
  <si>
    <t>1452623422694-01</t>
  </si>
  <si>
    <t>1453513432459-01</t>
  </si>
  <si>
    <t>1452493420803-01</t>
  </si>
  <si>
    <t>5469041080001-A</t>
  </si>
  <si>
    <t>5469149190001-A</t>
  </si>
  <si>
    <t>5469155670001-A</t>
  </si>
  <si>
    <t>5471283050001-A</t>
  </si>
  <si>
    <t>LU-1362970744743000</t>
  </si>
  <si>
    <t>LU-1359170742041092</t>
  </si>
  <si>
    <t>LU-1360470743167211</t>
  </si>
  <si>
    <t>LU-1361270743683194</t>
  </si>
  <si>
    <t>LU-1358670741814156</t>
  </si>
  <si>
    <t>LU-1361170743585441</t>
  </si>
  <si>
    <t>LU-1360870743464439</t>
  </si>
  <si>
    <t>LU-1354770739546459</t>
  </si>
  <si>
    <t>LU-1356970740802144</t>
  </si>
  <si>
    <t>LU-1361570743895742</t>
  </si>
  <si>
    <t>LU-1358570741760823</t>
  </si>
  <si>
    <t>LU-1350270736394334</t>
  </si>
  <si>
    <t>LU-1361270743609991</t>
  </si>
  <si>
    <t>LU-1361170743602077</t>
  </si>
  <si>
    <t>LU-1361170743583117</t>
  </si>
  <si>
    <t>LU-1359970742654677</t>
  </si>
  <si>
    <t>LU-1353670738848122</t>
  </si>
  <si>
    <t>LU-1355370739871090</t>
  </si>
  <si>
    <t>LU-1359970742786925</t>
  </si>
  <si>
    <t>LU-1360170742984544</t>
  </si>
  <si>
    <t>LU-1361570743813958</t>
  </si>
  <si>
    <t>LU-1360270743073411</t>
  </si>
  <si>
    <t>LU-1359870742602424</t>
  </si>
  <si>
    <t>LU-1359670742385168</t>
  </si>
  <si>
    <t>LU-1359570742340925</t>
  </si>
  <si>
    <t>LU-1360270743039863</t>
  </si>
  <si>
    <t>LU-1360170742955911</t>
  </si>
  <si>
    <t>LU-1360270743017853</t>
  </si>
  <si>
    <t>LU-1362770744637618</t>
  </si>
  <si>
    <t>LU-1357170740884851</t>
  </si>
  <si>
    <t>LU-1361870744082526</t>
  </si>
  <si>
    <t>ORDVGQ8XVJ570LZL</t>
  </si>
  <si>
    <t>ORDDIG4TBAU1D2B2</t>
  </si>
  <si>
    <t>ORDZPATNRFP9RKP2</t>
  </si>
  <si>
    <t>ORDDW9XHWG0DU7FV</t>
  </si>
  <si>
    <t>ORDQ70WMSQZXR42Z</t>
  </si>
  <si>
    <t>ORDDUWKEOUX64ZB6</t>
  </si>
  <si>
    <t>ORDT5DKIOMXTUL9H</t>
  </si>
  <si>
    <t>ORD6L6A14G8WG3OZ</t>
  </si>
  <si>
    <t>ORD63XZBC3O6BI3V</t>
  </si>
  <si>
    <t>ORDM3Q18WFZZOYFM</t>
  </si>
  <si>
    <t>ORDF6LC1GU748CHY</t>
  </si>
  <si>
    <t>ORD0Q5JE9IUHHRSS</t>
  </si>
  <si>
    <t>ORD6DPYIJ60W5H62</t>
  </si>
  <si>
    <t>42655861901</t>
  </si>
  <si>
    <t>ORDEL00D3TV9O1FY</t>
  </si>
  <si>
    <t>ORDYP6QESFDCIWWR</t>
  </si>
  <si>
    <t>42767719001</t>
  </si>
  <si>
    <t>ORD5FS2MN13JSWJ7</t>
  </si>
  <si>
    <t>42786908301</t>
  </si>
  <si>
    <t>ORDFSU5588GWUOHU</t>
  </si>
  <si>
    <t>42592587001</t>
  </si>
  <si>
    <t>ORDNKW5DQF8UF4W8</t>
  </si>
  <si>
    <t>ORD7VDO9UKMTL0LE</t>
  </si>
  <si>
    <t>ORDDTVNU2L03OT6E</t>
  </si>
  <si>
    <t>ORD2LGY00RMT2ZYB</t>
  </si>
  <si>
    <t>ORDWDQJGHKI1Q7WH</t>
  </si>
  <si>
    <t>ORDUJKYD4Q0VNXHI</t>
  </si>
  <si>
    <t>ORDZIB17LLFG41RK</t>
  </si>
  <si>
    <t>ORDE5E0JOQG1SH92</t>
  </si>
  <si>
    <t>ORDK4DO5L4EVWLCO</t>
  </si>
  <si>
    <t>ORD0GQZOEF3FN04T</t>
  </si>
  <si>
    <t>ORD23JF5LKGZJMKK</t>
  </si>
  <si>
    <t>ORDNWU83Q0LY8VKC</t>
  </si>
  <si>
    <t>ORD1ZI4JBMFAMQKS</t>
  </si>
  <si>
    <t>ORDRTP0CONMMZQ2J</t>
  </si>
  <si>
    <t>ORDKJM9C1LV487ZM</t>
  </si>
  <si>
    <t>ORDXWAOUVYSEC5IE</t>
  </si>
  <si>
    <t>ORDWJ77MQI7MRWBG</t>
  </si>
  <si>
    <t>ORD0LHXGYL9KZ5IJ</t>
  </si>
  <si>
    <t>ORDWBF7ATQVHWBM6</t>
  </si>
  <si>
    <t>ORDLFNMV4TYOEQ5J</t>
  </si>
  <si>
    <t xml:space="preserve">Resolvido </t>
  </si>
  <si>
    <t>Seller  2X</t>
  </si>
  <si>
    <t>4,30E+10</t>
  </si>
  <si>
    <t>ORD4EMCQ7WA7CK10</t>
  </si>
  <si>
    <t xml:space="preserve">Cliente recebeu um papelão com desenho e não recebeu seu avental até o momento, sem retorno do seller, acionado N2 para verificar o caso </t>
  </si>
  <si>
    <t>ORDQWYXQLSL53MQW</t>
  </si>
  <si>
    <t>Transportadora  2X</t>
  </si>
  <si>
    <t>4,27E+10</t>
  </si>
  <si>
    <t>ORDVBVRABHLIRDZD</t>
  </si>
  <si>
    <t>4,28E+10</t>
  </si>
  <si>
    <t xml:space="preserve">Americanas </t>
  </si>
  <si>
    <t>ORD24ZNF0GNNEDEB</t>
  </si>
  <si>
    <t>ORDSSA7T19WM0E7B</t>
  </si>
  <si>
    <t>ORD72RM6E6K1OAAB</t>
  </si>
  <si>
    <t>ORDWOD6963ZOY3M5</t>
  </si>
  <si>
    <t>ORD50PDA5OVOF2AC</t>
  </si>
  <si>
    <t>ORDTD24OH4MGQ738</t>
  </si>
  <si>
    <t>ORDWXJ9771D7RH85</t>
  </si>
  <si>
    <t>ORDOZDRAO0J61BVP</t>
  </si>
  <si>
    <t>ORD5S3SOG06O8FHP</t>
  </si>
  <si>
    <t>1455473453368-01</t>
  </si>
  <si>
    <t>ORDVAANY9U4RN2CV</t>
  </si>
  <si>
    <t>1448763387248-01</t>
  </si>
  <si>
    <t>ORDUOTOKWF4QS0RK</t>
  </si>
  <si>
    <t>Cliente recebeu seu produto</t>
  </si>
  <si>
    <t>ORDUN5DJZL1EE7QM</t>
  </si>
  <si>
    <t>seller SP</t>
  </si>
  <si>
    <t>Transportadora SP</t>
  </si>
  <si>
    <t>ORDRZACG9C84KB3N</t>
  </si>
  <si>
    <t>1455223451118-01</t>
  </si>
  <si>
    <t>Entregue a funcionária produto, enviado o printo cliente confirmando que recebeu</t>
  </si>
  <si>
    <t>ORDJMDGUTF3LBOZ9</t>
  </si>
  <si>
    <t>Cliente não quyeria devolver o produto, mas depois devolveu aguardando retirada seller</t>
  </si>
  <si>
    <t>ORDXA38DQWI6R3D9</t>
  </si>
  <si>
    <t>Alteração NF</t>
  </si>
  <si>
    <t>4,32E+10</t>
  </si>
  <si>
    <t>ORD49Z0U0H4E1KE5</t>
  </si>
  <si>
    <t>Ameircanas</t>
  </si>
  <si>
    <t>ORD7O3X77PU24LFN</t>
  </si>
  <si>
    <t>201031787156001</t>
  </si>
  <si>
    <t>201031395834001</t>
  </si>
  <si>
    <t>201031913305001</t>
  </si>
  <si>
    <t>1455373452100-01</t>
  </si>
  <si>
    <t>1454593442624-01</t>
  </si>
  <si>
    <t>5469102090001-A</t>
  </si>
  <si>
    <t>c</t>
  </si>
  <si>
    <t>LU-1357470741019684</t>
  </si>
  <si>
    <t>LU-1360270743130443</t>
  </si>
  <si>
    <t>LU-1361870744117161</t>
  </si>
  <si>
    <t>LU-1362070744235174</t>
  </si>
  <si>
    <t>LU-1360870743465991</t>
  </si>
  <si>
    <t>LU-1358870741867493</t>
  </si>
  <si>
    <t>LU-1362270744352120</t>
  </si>
  <si>
    <t>LU-1360770743357980</t>
  </si>
  <si>
    <t>LU-1361370743702730</t>
  </si>
  <si>
    <t>LU-1363170744823961</t>
  </si>
  <si>
    <t>LU-1361970744185475</t>
  </si>
  <si>
    <t>LU-1361570743832227</t>
  </si>
  <si>
    <t>LU-1361370743752056</t>
  </si>
  <si>
    <t>LU-1360470743236298</t>
  </si>
  <si>
    <t>LU-1359470742251875</t>
  </si>
  <si>
    <t>LU-1359170742074079</t>
  </si>
  <si>
    <t>LU-1359970742826630</t>
  </si>
  <si>
    <t>LU-1360570743304409</t>
  </si>
  <si>
    <t>LU-1361570743882018</t>
  </si>
  <si>
    <t>LU-1360270743021311</t>
  </si>
  <si>
    <t>LU-1359170742070653</t>
  </si>
  <si>
    <t>LU-1361670743977142</t>
  </si>
  <si>
    <t>LU-1349070735736941</t>
  </si>
  <si>
    <t>LU-1358370741583392</t>
  </si>
  <si>
    <t>LU-1360070742864254</t>
  </si>
  <si>
    <t>LU-1361870744090391</t>
  </si>
  <si>
    <t>LU-1361870744091393</t>
  </si>
  <si>
    <t>LU-1358670741790809</t>
  </si>
  <si>
    <t>LU-1359370742188395</t>
  </si>
  <si>
    <t>LU-1358370741662374</t>
  </si>
  <si>
    <t>LU-1363270744855086</t>
  </si>
  <si>
    <t>LU-1362070744243470</t>
  </si>
  <si>
    <t>LU-1357070740868715</t>
  </si>
  <si>
    <t>LU-1362170744261278</t>
  </si>
  <si>
    <t>LU-1360170742980055</t>
  </si>
  <si>
    <t>LU-1360270743054985</t>
  </si>
  <si>
    <t>LU-1361370743700559</t>
  </si>
  <si>
    <t>ORDSHPMA9SYZOFX2</t>
  </si>
  <si>
    <t>ORD8TJO12XVCI366</t>
  </si>
  <si>
    <t>ORD8LWQOVFW0241I</t>
  </si>
  <si>
    <t>LU-1359470742282441</t>
  </si>
  <si>
    <t>ORDAGV5OSGU8V8EH</t>
  </si>
  <si>
    <t>ORDAJ1IVEZTOD0VF</t>
  </si>
  <si>
    <t>ORDQCOGMJMCCH64F</t>
  </si>
  <si>
    <t>ORDGWQ3XF7D2VOE6</t>
  </si>
  <si>
    <t>LU-1359970742761572</t>
  </si>
  <si>
    <t>ORDLQLIERUOI66D3</t>
  </si>
  <si>
    <t>ORDDMO84X5XUXBTG</t>
  </si>
  <si>
    <t>1454703445015-01</t>
  </si>
  <si>
    <t>ORD4ONQKF2Z0AQQS</t>
  </si>
  <si>
    <t>1455133450101-01</t>
  </si>
  <si>
    <t>ORDJQNPC0VXMD861</t>
  </si>
  <si>
    <t>1454403440456-01</t>
  </si>
  <si>
    <t>ORDXIWUK94G4HG2Z</t>
  </si>
  <si>
    <t>1451333410599-01</t>
  </si>
  <si>
    <t>ORDSUJ0W5KOOM277</t>
  </si>
  <si>
    <t>ORDV2SG1B5NA4JO3</t>
  </si>
  <si>
    <t>ORD25M0P0YKL0DBZ</t>
  </si>
  <si>
    <t>ORD6DXFLH00219RN</t>
  </si>
  <si>
    <t>ORDRW07GPX5DLIEW</t>
  </si>
  <si>
    <t>43056125501</t>
  </si>
  <si>
    <t>ORDIYGJ354PB1RF6</t>
  </si>
  <si>
    <t>ORDZOMWZSZNG6DRE</t>
  </si>
  <si>
    <t>ORD637PDH8LQ04TJ</t>
  </si>
  <si>
    <t>ORDK0970ZBNX9W37</t>
  </si>
  <si>
    <t>ORDMKCPLCLTXHIO5</t>
  </si>
  <si>
    <t>ORDUO2UNS9YWWIEP</t>
  </si>
  <si>
    <t>ORD326S2RA5RNEM1</t>
  </si>
  <si>
    <t>ORDCTY00I1A0HYRB</t>
  </si>
  <si>
    <t>ORDAD9F9VZ9F8UAV</t>
  </si>
  <si>
    <t>ORD1X7ILEHE25YSU</t>
  </si>
  <si>
    <t>ORDZW5WK5EQM5MGE</t>
  </si>
  <si>
    <t>ORDIOL6C6YB835M8</t>
  </si>
  <si>
    <t>ORD88LZYSG9OD2ST</t>
  </si>
  <si>
    <t>ORDKPYBDPQZNWLN8</t>
  </si>
  <si>
    <t>ORD7JAC15QDFRUS9</t>
  </si>
  <si>
    <t>ORDMIIVVM1G0Z1V7</t>
  </si>
  <si>
    <t>ORDGU1VCN2RO4SIX</t>
  </si>
  <si>
    <t>ORDKR3IYAUJ6L0FN</t>
  </si>
  <si>
    <t>ORDS2SUXI5CC95FD</t>
  </si>
  <si>
    <t>ORDJK0WLOLVOXYS9</t>
  </si>
  <si>
    <t>ORDGABR4P61QZTG9</t>
  </si>
  <si>
    <t>ORDELPD4OJS0UBKZ</t>
  </si>
  <si>
    <t>ORD9XUL8C8C3SRZI</t>
  </si>
  <si>
    <t>ORD7ZVHG9LSAXEN2</t>
  </si>
  <si>
    <t>ORDVWIJYFKR046D2</t>
  </si>
  <si>
    <t>ORDW3U2QO3162XLY</t>
  </si>
  <si>
    <t>ORDRV56VI2YJ1FL6</t>
  </si>
  <si>
    <t>ORDGIC9GUNT3B9PG</t>
  </si>
  <si>
    <t>ORD3T6KZ7Y0KMVAE</t>
  </si>
  <si>
    <t>ORDQXTH1RK473NTU</t>
  </si>
  <si>
    <t>ORDWPWNMZGZ0D6GX</t>
  </si>
  <si>
    <t>201031676132001</t>
  </si>
  <si>
    <t>ORDH7MP5AQ5IPSYD</t>
  </si>
  <si>
    <t>ORDFKNRMSDW58EKI</t>
  </si>
  <si>
    <t>ORDJERFWGPUG6XJ2</t>
  </si>
  <si>
    <t>ORDWRGORYBD8B1KB</t>
  </si>
  <si>
    <t>ORDXHN02GD2KRDF2</t>
  </si>
  <si>
    <t>ORDVGWF6TWBYLPIH</t>
  </si>
  <si>
    <t>ORDQT8SHBO5OB7JZ</t>
  </si>
  <si>
    <t>1444763322228-01</t>
  </si>
  <si>
    <t>ORDUQORIUE81BJHM</t>
  </si>
  <si>
    <t>201031879472001</t>
  </si>
  <si>
    <t>ORDSH1SB9FX0GKQJ</t>
  </si>
  <si>
    <t>201031783981001</t>
  </si>
  <si>
    <t>ORDTRL5ZIQAYDYCW</t>
  </si>
  <si>
    <t>ORDE442SKPE22262</t>
  </si>
  <si>
    <t>ORD1QJ41BPYE1JZ3</t>
  </si>
  <si>
    <t>ORDO707OBPEYOHB3</t>
  </si>
  <si>
    <t>ORDW515KXHDQA6PV</t>
  </si>
  <si>
    <t>201031676606001</t>
  </si>
  <si>
    <t>ORDKYBQR782VU35Q</t>
  </si>
  <si>
    <t>ORDTAI96A3JN4JMS</t>
  </si>
  <si>
    <t>1453703433566-01</t>
  </si>
  <si>
    <t>ORDDK1EZNW0DMR94</t>
  </si>
  <si>
    <t>ORDZ6DCSHU7ICXSM</t>
  </si>
  <si>
    <t>ORD8LRRYT5NSBPI3</t>
  </si>
  <si>
    <t>1454713445459-01</t>
  </si>
  <si>
    <t>ORDNL8U9OIX2RGN4</t>
  </si>
  <si>
    <t>ORDFEBLHQM3CIUZ6</t>
  </si>
  <si>
    <t>store</t>
  </si>
  <si>
    <t>ORDA9H6OVSI2QR4M</t>
  </si>
  <si>
    <t>ORDYCM1BTPY8H4H4</t>
  </si>
  <si>
    <t>201031944942001</t>
  </si>
  <si>
    <t>ORDSDLK8MQ04V059</t>
  </si>
  <si>
    <t>ORDNE6HL810HCV08</t>
  </si>
  <si>
    <t>201031365463001</t>
  </si>
  <si>
    <t>ORD7HP0TVMRD0YWZ</t>
  </si>
  <si>
    <t>ORDKE62A6HWIJEPX</t>
  </si>
  <si>
    <t>Retirar nos correios</t>
  </si>
  <si>
    <t>ORD979OCN5AGREO3</t>
  </si>
  <si>
    <t>5463006850001-A</t>
  </si>
  <si>
    <t>ORDDZRLUV7FL9POV</t>
  </si>
  <si>
    <t>ORD679QH2870X5J9</t>
  </si>
  <si>
    <t>ORDNHAMM1MJPC0CW</t>
  </si>
  <si>
    <t>ORDCGU0ST2Q9ZHII</t>
  </si>
  <si>
    <t>ORDADHJNKH5X8RHU</t>
  </si>
  <si>
    <t>Store SP</t>
  </si>
  <si>
    <t>ORDQ64DF5IKR6809</t>
  </si>
  <si>
    <t>LU-1359470742220876</t>
  </si>
  <si>
    <t>ORDNVKUHU6V3T1IG</t>
  </si>
  <si>
    <t>Produto nome de outra pessoa ate momento sem retorno N2</t>
  </si>
  <si>
    <t>ORDGX4ERZVO5C1E9</t>
  </si>
  <si>
    <t>701-9665298-1684258</t>
  </si>
  <si>
    <t>201031786883001</t>
  </si>
  <si>
    <t>201031915717001</t>
  </si>
  <si>
    <t>201031843793001</t>
  </si>
  <si>
    <t>1455683455273-01</t>
  </si>
  <si>
    <t>1453043428211-01</t>
  </si>
  <si>
    <t>5472584230001-A</t>
  </si>
  <si>
    <t>5471119910001-A</t>
  </si>
  <si>
    <t>5471088910001-A</t>
  </si>
  <si>
    <t>5467923880001-A</t>
  </si>
  <si>
    <t>5469009420001-A</t>
  </si>
  <si>
    <t>ppl</t>
  </si>
  <si>
    <t>ORDDGOKWO0L860AS</t>
  </si>
  <si>
    <t>ORDT1XGPSH8KGDXZ</t>
  </si>
  <si>
    <t>ORDJOL5NKLLMOBC8</t>
  </si>
  <si>
    <t>ORDWP50RSJG8NRAE</t>
  </si>
  <si>
    <t>ORDZFP1EGU0R195M</t>
  </si>
  <si>
    <t>1452533421493-01</t>
  </si>
  <si>
    <t>ORDRG1DFPRFU1EI9</t>
  </si>
  <si>
    <t>ORDD2XBRBWQ4JHOO</t>
  </si>
  <si>
    <t>1454233438932-01</t>
  </si>
  <si>
    <t>ORD8TL7PD7BMY8TA</t>
  </si>
  <si>
    <t>ORDY6G9W8ER2WMTW</t>
  </si>
  <si>
    <t>1453513432532-01</t>
  </si>
  <si>
    <t>ORDB6L4P3WFTXEL1</t>
  </si>
  <si>
    <t>1454033437017-01</t>
  </si>
  <si>
    <t>ORD8LMLWQPI87MXM</t>
  </si>
  <si>
    <t>1453483432122-01</t>
  </si>
  <si>
    <t>ORDLIV8NC6ZLQ8CA</t>
  </si>
  <si>
    <t>42711231201</t>
  </si>
  <si>
    <t>ORDDU55AWXJCT36E</t>
  </si>
  <si>
    <t>42018836201</t>
  </si>
  <si>
    <t>ORDALZ8JJP60IL27</t>
  </si>
  <si>
    <t>ORDWXNM92LRMIZS6</t>
  </si>
  <si>
    <t>ORDNGJ49MI13AWZZ</t>
  </si>
  <si>
    <t>ORDCSTWVR8I4HYGR</t>
  </si>
  <si>
    <t>ORDCO002TTL9JYU6</t>
  </si>
  <si>
    <t>ORDPRB3TUNLUR1W1</t>
  </si>
  <si>
    <t>ORD0T2V44AUQWQW8</t>
  </si>
  <si>
    <t>ORD3PRJU5T109WJF</t>
  </si>
  <si>
    <t>1455873456932-01</t>
  </si>
  <si>
    <t>1452793425441-01</t>
  </si>
  <si>
    <t>1454183438209-01</t>
  </si>
  <si>
    <t>1454633443520-01</t>
  </si>
  <si>
    <t>1455803455938-01</t>
  </si>
  <si>
    <t>1455183450706-01</t>
  </si>
  <si>
    <t>1455583453828-01</t>
  </si>
  <si>
    <t>5469656130001-A</t>
  </si>
  <si>
    <t>5471666630001-A</t>
  </si>
  <si>
    <t>5473065500001-A</t>
  </si>
  <si>
    <t>5464509130001-A</t>
  </si>
  <si>
    <t>LU-1359870742612342</t>
  </si>
  <si>
    <t>LU-1361970744151805</t>
  </si>
  <si>
    <t>LU-1360570743301501</t>
  </si>
  <si>
    <t>LU-1359870742620066</t>
  </si>
  <si>
    <t>LU-1361870744107562</t>
  </si>
  <si>
    <t>LU-1361670743935937</t>
  </si>
  <si>
    <t>LU-1361670743981317</t>
  </si>
  <si>
    <t>LU-1361270743666454</t>
  </si>
  <si>
    <t>LU-1362970744731296</t>
  </si>
  <si>
    <t>LU-1362070744230298</t>
  </si>
  <si>
    <t>LU-1362670744598566</t>
  </si>
  <si>
    <t>LU-1361970744189811</t>
  </si>
  <si>
    <t>LU-1360770743350202</t>
  </si>
  <si>
    <t>LU-1360970743496880</t>
  </si>
  <si>
    <t>LU-1357470740996029</t>
  </si>
  <si>
    <t>LU-1359670742384576</t>
  </si>
  <si>
    <t>LU-1355570739940159</t>
  </si>
  <si>
    <t>LU-1361870744132646</t>
  </si>
  <si>
    <t>LU-1361570743905231</t>
  </si>
  <si>
    <t>LU-1359970742800576</t>
  </si>
  <si>
    <t>LU-1359770742487004</t>
  </si>
  <si>
    <t>LU-1361270743614857</t>
  </si>
  <si>
    <t>LU-1363470745040123</t>
  </si>
  <si>
    <t>LU-1361970744154395</t>
  </si>
  <si>
    <t>LU-1361070743507294</t>
  </si>
  <si>
    <t>LU-1357770741229547</t>
  </si>
  <si>
    <t>LU-1360570743282615</t>
  </si>
  <si>
    <t>LU-1361570743844861</t>
  </si>
  <si>
    <t>LU-1360770743415285</t>
  </si>
  <si>
    <t>LU-1358870741933826</t>
  </si>
  <si>
    <t>LU-1360770743366765</t>
  </si>
  <si>
    <t>LU-1360270743120204</t>
  </si>
  <si>
    <t>LU-1361570743845078</t>
  </si>
  <si>
    <t>LU-1362170744279731</t>
  </si>
  <si>
    <t>LU-1362670744563958</t>
  </si>
  <si>
    <t>701-4113274-8237030</t>
  </si>
  <si>
    <t>ORDG7PMQI9NV8Y5W</t>
  </si>
  <si>
    <t>ORDIVBUEMO3J34ND</t>
  </si>
  <si>
    <t>ORD17F3BEQ8F5MWE</t>
  </si>
  <si>
    <t>ORDX84IKP6I0QZPR</t>
  </si>
  <si>
    <t>ORD9CQA0NEEP4Z51</t>
  </si>
  <si>
    <t>ORDC25G13YFA3YCJ</t>
  </si>
  <si>
    <t>ORDRVXKUKRFDWBNS</t>
  </si>
  <si>
    <t>ORDW1U8EMW0SZG2H</t>
  </si>
  <si>
    <t>ORDVN8ONY5GKB70T</t>
  </si>
  <si>
    <t>ORDWM45LZOXOH9VY</t>
  </si>
  <si>
    <t>ORDNWQODWL4UE6KO</t>
  </si>
  <si>
    <t>Madeira</t>
  </si>
  <si>
    <t>ORD5ZDPGIRPWBWVF</t>
  </si>
  <si>
    <t>ORDIMEDWME5DB2RX</t>
  </si>
  <si>
    <t>ORDEQIC8XW4YKW54</t>
  </si>
  <si>
    <t>ORDDY31ZY6XSRH25</t>
  </si>
  <si>
    <t>ORDL7WVQ4XSYG9XU</t>
  </si>
  <si>
    <t>ORDIF6L9K3EG0KAQ</t>
  </si>
  <si>
    <t>ORD10CJRBFGAJ7PF</t>
  </si>
  <si>
    <t>ORDDHEW56QZEOTAN</t>
  </si>
  <si>
    <t>Coleta produto</t>
  </si>
  <si>
    <t>Ocp</t>
  </si>
  <si>
    <t>ORD5SMI36VGR1M86</t>
  </si>
  <si>
    <t>ORDLY19W8HVAT2HC</t>
  </si>
  <si>
    <t>2X Transportadora</t>
  </si>
  <si>
    <t>2X Seller</t>
  </si>
  <si>
    <t>ORDTITQX8DHK93U7</t>
  </si>
  <si>
    <t>ORDZICQHGFEWA5DK</t>
  </si>
  <si>
    <t>ORDT2GWDM3H6F8FJ</t>
  </si>
  <si>
    <t>ORD6PNPZMSSA856I</t>
  </si>
  <si>
    <t>ORDJMFLE4LP42MDK</t>
  </si>
  <si>
    <t>ORDLJOT4O17D6C7J</t>
  </si>
  <si>
    <t>ORDM3DOVDBM4MIM1</t>
  </si>
  <si>
    <t>ORDW769BS5R9V6DM</t>
  </si>
  <si>
    <t>ORDI8E9625PYJQ2D</t>
  </si>
  <si>
    <t>ORDD54XAA6DN3MU0</t>
  </si>
  <si>
    <t>ORDD54XAA6DN3MU1</t>
  </si>
  <si>
    <t>ORDD54XAA6DN3MU2</t>
  </si>
  <si>
    <t>ORDRN5TPQJBOWPWX</t>
  </si>
  <si>
    <t>ORDZQJ4C8HIIUH7C</t>
  </si>
  <si>
    <t>ORDTEC60LFKFG9C4</t>
  </si>
  <si>
    <t>43124089301</t>
  </si>
  <si>
    <t>ORD57TUPXNCR2O30</t>
  </si>
  <si>
    <t>ORDJKQL7K42XAXBN</t>
  </si>
  <si>
    <t>ORD7PTC9Q0NUKH4O</t>
  </si>
  <si>
    <t>ORD75GMBWTFSVLHR</t>
  </si>
  <si>
    <t>ORDUQG2A90PVWMBE</t>
  </si>
  <si>
    <t>ORD5RK9JQ8T6ZW12</t>
  </si>
  <si>
    <t>ORDRFTIPN69Y193X</t>
  </si>
  <si>
    <t>ORDYDFCGZ9VCC1A5</t>
  </si>
  <si>
    <t>Erro anúncio</t>
  </si>
  <si>
    <t>5472873200001-A</t>
  </si>
  <si>
    <t>ORDJ7XMPHEP7Q989</t>
  </si>
  <si>
    <t>ORDXFHP9WKHXI932</t>
  </si>
  <si>
    <t>1450043398705-01</t>
  </si>
  <si>
    <t>ORD9ZDOS6WGWCJQ0</t>
  </si>
  <si>
    <t>ORDVQZPAA0L333RL</t>
  </si>
  <si>
    <t>ORDSZFFTAQ9HQ7FQ</t>
  </si>
  <si>
    <t>ORDI1NU9SFAFJ8PA</t>
  </si>
  <si>
    <t>ORDJLG5JF2WWM211</t>
  </si>
  <si>
    <t>ORDB4KB9403Z6HW0</t>
  </si>
  <si>
    <t>ORD820ARW1XST4XI</t>
  </si>
  <si>
    <t>ORD9K1TJ5BDGLR6U</t>
  </si>
  <si>
    <t>ORDZK4WYPHVX7PR5</t>
  </si>
  <si>
    <t>ORDG0NA01DT953LB</t>
  </si>
  <si>
    <t>ORDCIZB78INYW0B5</t>
  </si>
  <si>
    <t>ORDAFUAYAPCX7W9C</t>
  </si>
  <si>
    <t>LU-1361670743957207</t>
  </si>
  <si>
    <t>ORD5Y43FOR4I4E51</t>
  </si>
  <si>
    <t>ORDACSAANC41D732</t>
  </si>
  <si>
    <t>LU-1360270743064921</t>
  </si>
  <si>
    <t>ORDEGGI5LYGAAEO1</t>
  </si>
  <si>
    <t>ORDHN721JFV000TS</t>
  </si>
  <si>
    <t>ORDWGLSYBPL0SGQW</t>
  </si>
  <si>
    <t>ORDXIIPPRD6RJC99</t>
  </si>
  <si>
    <t>rafaela.ignacio</t>
  </si>
  <si>
    <t>LU-1359970742795456</t>
  </si>
  <si>
    <t>LU-1362170744290341</t>
  </si>
  <si>
    <t>LU-1360570743260070</t>
  </si>
  <si>
    <t>LU-1361570743881589</t>
  </si>
  <si>
    <t>LU-1361570743870204</t>
  </si>
  <si>
    <t>LU-1361870744107216</t>
  </si>
  <si>
    <t>LU-1360570743269127</t>
  </si>
  <si>
    <t>LU-1363770745247790</t>
  </si>
  <si>
    <t>LU-1363770745251266</t>
  </si>
  <si>
    <t>LU-1363170744803440</t>
  </si>
  <si>
    <t>LU-1355070739720180</t>
  </si>
  <si>
    <t>LU-1355070739723534</t>
  </si>
  <si>
    <t>LU-1359470742252023</t>
  </si>
  <si>
    <t>LU-1358670741803233</t>
  </si>
  <si>
    <t>LU-1363770745198655</t>
  </si>
  <si>
    <t>LU-1362970744750870</t>
  </si>
  <si>
    <t>LU-1362970744712368</t>
  </si>
  <si>
    <t>LU-1361770744004672</t>
  </si>
  <si>
    <t>LU-1361970744155253</t>
  </si>
  <si>
    <t>LU-1357870741298280</t>
  </si>
  <si>
    <t>LU-1356770740742110</t>
  </si>
  <si>
    <t>LU-1362070744216758</t>
  </si>
  <si>
    <t>LU-1360270743090939</t>
  </si>
  <si>
    <t>LU-1359870742579988</t>
  </si>
  <si>
    <t>LU-1360270743065438</t>
  </si>
  <si>
    <t>LU-1363270744895639</t>
  </si>
  <si>
    <t>LU-1356370740504086</t>
  </si>
  <si>
    <t>LU-1360470743170097</t>
  </si>
  <si>
    <t>LU-1361170743585575</t>
  </si>
  <si>
    <t>LU-1363570745108772</t>
  </si>
  <si>
    <t>LU-1357570741090923</t>
  </si>
  <si>
    <t>LU-1363870745304022</t>
  </si>
  <si>
    <t>LU-1361570743839171</t>
  </si>
  <si>
    <t>LU-1361770744000828</t>
  </si>
  <si>
    <t>LU-1362170744314600</t>
  </si>
  <si>
    <t>LU-1361870744072145</t>
  </si>
  <si>
    <t>LU-1359770742514701</t>
  </si>
  <si>
    <t>LU-1360970743492500</t>
  </si>
  <si>
    <t>LU-1354570739455046</t>
  </si>
  <si>
    <t>LU-1363770745235179</t>
  </si>
  <si>
    <t>LU-1359370742168748</t>
  </si>
  <si>
    <t>LU-1360170743003482</t>
  </si>
  <si>
    <t>LU-1350470736605077</t>
  </si>
  <si>
    <t>LU-1363970745346785</t>
  </si>
  <si>
    <t>LU-1361370743724350</t>
  </si>
  <si>
    <t>LU-1346070734005431</t>
  </si>
  <si>
    <t>LU-1360270743008850</t>
  </si>
  <si>
    <t>ORDOG8YRGSD72J47</t>
  </si>
  <si>
    <t>ORDDKW9VJZAQCAO3</t>
  </si>
  <si>
    <t>ORDTCTPLWHLWCHO5</t>
  </si>
  <si>
    <t>ORDVU22GV3UCTDRH</t>
  </si>
  <si>
    <t>ORDPKYKK1V1DO3VQ</t>
  </si>
  <si>
    <t>ORDW4BE3UDIU5AKJ</t>
  </si>
  <si>
    <t>ORDCEIIJB71PKPUW</t>
  </si>
  <si>
    <t>ORDEIXQ40CPTRQ2P</t>
  </si>
  <si>
    <t>ORD5GY8RF6TH80NM</t>
  </si>
  <si>
    <t>ORDFAELEZKJSL4G8</t>
  </si>
  <si>
    <t>ORD0ZXLRBY5RC1SH</t>
  </si>
  <si>
    <t>ORDN0ZNQDX3SB49V</t>
  </si>
  <si>
    <t>ORDQ7V1SPVC7YQXU</t>
  </si>
  <si>
    <t>ORDHG1NERXA62WN2</t>
  </si>
  <si>
    <t>1455193450793-01</t>
  </si>
  <si>
    <t>ORDVMZVMLMHJ9KYG</t>
  </si>
  <si>
    <t>pendente</t>
  </si>
  <si>
    <t>ORDRGV8JMDB0SUGD</t>
  </si>
  <si>
    <t>ORDOZ49OPI4PCZVF</t>
  </si>
  <si>
    <t>ORD9O7HSHKZZNVBT</t>
  </si>
  <si>
    <t>1456073458798-01</t>
  </si>
  <si>
    <t>ORD3822AYX1VP65T</t>
  </si>
  <si>
    <t>ORD1YT2RKJXV130B</t>
  </si>
  <si>
    <t>ORD1CEVV5WDBW5M0</t>
  </si>
  <si>
    <t>ORDWP2E94GUCZXHD</t>
  </si>
  <si>
    <t>ORDE0U1P7HJICD2K</t>
  </si>
  <si>
    <t>-*</t>
  </si>
  <si>
    <t>ORDOEVD5BTB8JGFD</t>
  </si>
  <si>
    <t>ORDEG7IQXMZFF15B</t>
  </si>
  <si>
    <t>ORD4ALDRQ9DIVQYB</t>
  </si>
  <si>
    <t>1445863336999-01</t>
  </si>
  <si>
    <t>ORDPC0F5UQYLG19J</t>
  </si>
  <si>
    <t>ORDV1JOOCW966CNK</t>
  </si>
  <si>
    <t>ORDWUJX4K0HTYDKT</t>
  </si>
  <si>
    <t>ORDD1R5L576UJEDC</t>
  </si>
  <si>
    <t>ORD3XYWIHW39LA2O</t>
  </si>
  <si>
    <t>ORD4XXENARLZQWDA</t>
  </si>
  <si>
    <t>ORD8YT7RU4WKS8DW</t>
  </si>
  <si>
    <t>ORD40PXL8PHD4J35</t>
  </si>
  <si>
    <t>ORDFVCD5CZBDQWNG</t>
  </si>
  <si>
    <t>ORDHR2L0KKIGYL75</t>
  </si>
  <si>
    <t>2X Store</t>
  </si>
  <si>
    <t>ORDFVLAYF6STO9NX</t>
  </si>
  <si>
    <t>Retorno informado quedeve cancelar por extravio confirmado.</t>
  </si>
  <si>
    <t>ORDAQR7TJO2GZELQ</t>
  </si>
  <si>
    <t>ORDFNY0IA8XS0ILV</t>
  </si>
  <si>
    <t>aberto</t>
  </si>
  <si>
    <t>Inter</t>
  </si>
  <si>
    <t>ORDC33T3O0LQWUWM</t>
  </si>
  <si>
    <t>ORDBWHQOGR68DLPE</t>
  </si>
  <si>
    <t>ORDCWHUN1VWCR992</t>
  </si>
  <si>
    <t>ORD6Y761X7DS3CNH</t>
  </si>
  <si>
    <t>Americanas Store</t>
  </si>
  <si>
    <t>ORD1UKEC8F1DX9N4</t>
  </si>
  <si>
    <t>sp</t>
  </si>
  <si>
    <t>ORDFY5C2JQVDYWTT</t>
  </si>
  <si>
    <t>ORDQNXGYOH5Y8Q75</t>
  </si>
  <si>
    <t>ORD6B2CQMGA8IXRA</t>
  </si>
  <si>
    <t>702-6372687-9201865</t>
  </si>
  <si>
    <t>ORDLJQ7KSW5VCS0B</t>
  </si>
  <si>
    <t>ORDJNRXBB77FUV2I</t>
  </si>
  <si>
    <t>701-4606308-0082667</t>
  </si>
  <si>
    <t>ORDB7MGACJSG0OLX</t>
  </si>
  <si>
    <t>ORDANCFCXPAFM0QG</t>
  </si>
  <si>
    <t>ORDIQ7AM247K3NDY</t>
  </si>
  <si>
    <t>ORD4UAXP7H8Z6DA8</t>
  </si>
  <si>
    <t>ORDW4UE85QCCVGRD</t>
  </si>
  <si>
    <t>ORDD64DLZ3VWOAYT</t>
  </si>
  <si>
    <t>ORDT8RKMQIUKF6MU</t>
  </si>
  <si>
    <t>ORDVOA1VFSF581Q4</t>
  </si>
  <si>
    <t>ORDE47HAQK2UYDDJ</t>
  </si>
  <si>
    <t>ORDN6U6UYESL4847</t>
  </si>
  <si>
    <t>ORD6OBHZZSLI8I6D</t>
  </si>
  <si>
    <t>5470740920001-A</t>
  </si>
  <si>
    <t>5471144510001-A</t>
  </si>
  <si>
    <t>5472010700001-A</t>
  </si>
  <si>
    <t>ORDLZFIG8WEIVS07</t>
  </si>
  <si>
    <t>Fechado para abrir o correto</t>
  </si>
  <si>
    <t>ORDZV8LDLPVVWT9F</t>
  </si>
  <si>
    <t>ORDYC8S5LRKPJK1C</t>
  </si>
  <si>
    <t>ORDABZ4WJOIYKUJW</t>
  </si>
  <si>
    <t>ORDO0GG7E3L3VNUY</t>
  </si>
  <si>
    <t>LU-1359870742587289</t>
  </si>
  <si>
    <t>ORDMKUZKBWF9M9ZQ</t>
  </si>
  <si>
    <t>LU-1360170742935246</t>
  </si>
  <si>
    <t>ORD5UN0GTJX3D05Q</t>
  </si>
  <si>
    <t>ORD1ZT3G3GKE0IU2</t>
  </si>
  <si>
    <t>ORD15T9FHTQAYFM1</t>
  </si>
  <si>
    <t>ORDC2KXVLV9GT5EP</t>
  </si>
  <si>
    <t>ORDTYCUXO08PQU4A</t>
  </si>
  <si>
    <t>ORDVSJS0FJU1XT0U</t>
  </si>
  <si>
    <t>ORD58FA4287A91WQ</t>
  </si>
  <si>
    <t>ORDRVWKDEI1PYHS2</t>
  </si>
  <si>
    <t>ORDXZF65BZ1PS71H</t>
  </si>
  <si>
    <t>TRansportadora</t>
  </si>
  <si>
    <t>ORDH87VK43NKC0ED</t>
  </si>
  <si>
    <t>ORDGM7ZILXQ6O3R4</t>
  </si>
  <si>
    <t>ORDOSQBUENL57BWU</t>
  </si>
  <si>
    <t>ORDW902ZMOXFOOCD</t>
  </si>
  <si>
    <t>ORDSYN39UAND9JJB</t>
  </si>
  <si>
    <t>701-4542043-5686603</t>
  </si>
  <si>
    <t>ORDLNPAER7Y3ODJ3</t>
  </si>
  <si>
    <t>ORDUJWXPLMUJ67W8</t>
  </si>
  <si>
    <t>ORDD9G6YEAVLXNMN</t>
  </si>
  <si>
    <t>ORDNOSDGMOQMTNLY</t>
  </si>
  <si>
    <t>ORDY56495S6OEX6P</t>
  </si>
  <si>
    <t>ORDL3ZDH5GTKBN6W</t>
  </si>
  <si>
    <t>Sem retorno conclusivo seller</t>
  </si>
  <si>
    <t>ORDYUCBFS1DQ4UH7</t>
  </si>
  <si>
    <t>ORDZAVUNX194KXA5</t>
  </si>
  <si>
    <t>ORDNAFQRWJMNB3TY</t>
  </si>
  <si>
    <t>ORD8WM89WR9JG8UP</t>
  </si>
  <si>
    <t>1451823415093-01</t>
  </si>
  <si>
    <t>ORD242VJV57YO5YO</t>
  </si>
  <si>
    <t>ORD7MMAVTPG2FT6E</t>
  </si>
  <si>
    <t>1455313451357-01</t>
  </si>
  <si>
    <t>ORD53Q072BCHASU6</t>
  </si>
  <si>
    <t>ORDUC78IE9EB9O5I</t>
  </si>
  <si>
    <t>ORD9639B57HRBZPY</t>
  </si>
  <si>
    <t>ORDNSTJ0GRP8XPQI</t>
  </si>
  <si>
    <t>ORDPBXHMWQUF0OM0</t>
  </si>
  <si>
    <t>ORDRUNU024B8C93P</t>
  </si>
  <si>
    <t>ORDKIPHM50EEZSSI</t>
  </si>
  <si>
    <t>LU-1357770741213395</t>
  </si>
  <si>
    <t>ORDYM7R7NCCBFS5Q</t>
  </si>
  <si>
    <t>ORDIFGOBOPYW9O1X</t>
  </si>
  <si>
    <t>ORD8M6VD8KLRSOV3</t>
  </si>
  <si>
    <t>LU-1364070745384242</t>
  </si>
  <si>
    <t>ORDUWT7JFBYYU135</t>
  </si>
  <si>
    <t>ORDVFJ5OKI2UQ76M</t>
  </si>
  <si>
    <t>ORDEGVPVJAXA3ZU4</t>
  </si>
  <si>
    <t>LU-1361570743898174</t>
  </si>
  <si>
    <t>ORD7XXXBILZ2QKLX</t>
  </si>
  <si>
    <t>ORD6V7WWTSLIQ7ST</t>
  </si>
  <si>
    <t>LU-1358670741816735</t>
  </si>
  <si>
    <t>Americanas Sp</t>
  </si>
  <si>
    <t>ORDVM0TN7UBNV46V</t>
  </si>
  <si>
    <t>ORD5D7EUA97WBB6E</t>
  </si>
  <si>
    <t>ORDXZMVZTZT9KNJM</t>
  </si>
  <si>
    <t>LU-1356070740295426</t>
  </si>
  <si>
    <t>ORDW9SCQDPXLAH12</t>
  </si>
  <si>
    <t>ORD84ALTG440P3CD</t>
  </si>
  <si>
    <t>ORDPEY57RTAADVHC</t>
  </si>
  <si>
    <t>LU-1360570743309878</t>
  </si>
  <si>
    <t>ORD16B68EELOEFZ6</t>
  </si>
  <si>
    <t>ORDDAAIH7YK1R17C</t>
  </si>
  <si>
    <t>Avaria - Confirmado</t>
  </si>
  <si>
    <t>ORD1C9ZNZQMY17W4</t>
  </si>
  <si>
    <t>Americanas SP</t>
  </si>
  <si>
    <t>ORDE06TIH0Q22369</t>
  </si>
  <si>
    <t>1455143450215-01</t>
  </si>
  <si>
    <t>ORDAG01SPQCMBLLS</t>
  </si>
  <si>
    <t>701-4547953-7936227</t>
  </si>
  <si>
    <t>ORDYV6Q6BCRM6U37</t>
  </si>
  <si>
    <t>1455313451382-01</t>
  </si>
  <si>
    <t>ORDGSD5J2Y23S2NF</t>
  </si>
  <si>
    <t>Retirada nos correios</t>
  </si>
  <si>
    <t>ORD0J0ARAH7F99FB</t>
  </si>
  <si>
    <t>ORD1SXDQ53MORQYQ</t>
  </si>
  <si>
    <t>1454903447732-01</t>
  </si>
  <si>
    <t>ORD6ONW6Q3KYF3B7</t>
  </si>
  <si>
    <t>ORDSTMFU3UYJXWX7</t>
  </si>
  <si>
    <t>Buyer devolveu e no admin não consta a devolução do produto</t>
  </si>
  <si>
    <t>ORDSEJN76G2DHO4G</t>
  </si>
  <si>
    <t>ORDX9IBXXZ1QBOHH</t>
  </si>
  <si>
    <t>LU-1360670743338134</t>
  </si>
  <si>
    <t>ORD0663LS35698LC</t>
  </si>
  <si>
    <t>ORD8DJCD21HTLQTB</t>
  </si>
  <si>
    <t>LU-1364170745475432</t>
  </si>
  <si>
    <t>ORDYIL4SZZ7ERGC8</t>
  </si>
  <si>
    <t>ORD6W1R0RCQF7FE0</t>
  </si>
  <si>
    <t>ORDHS21SNXHUK5YK</t>
  </si>
  <si>
    <t>Magalu loja olist</t>
  </si>
  <si>
    <t>Lu- 1354070739123171</t>
  </si>
  <si>
    <t>ORD89NWDE11659Y9</t>
  </si>
  <si>
    <t>ORDZCGNBXXSJO6FC</t>
  </si>
  <si>
    <t>Lu- 1361570743913712</t>
  </si>
  <si>
    <t>ORDM6V5Q5NZV3DLK</t>
  </si>
  <si>
    <t>Sem retorno conclusivo transportadora</t>
  </si>
  <si>
    <t>5471772240001-A</t>
  </si>
  <si>
    <t>LU-1358270741556168</t>
  </si>
  <si>
    <t>LU-1360570743281580</t>
  </si>
  <si>
    <t>LU-1358270741502591</t>
  </si>
  <si>
    <t>LU-1361870744062978</t>
  </si>
  <si>
    <t>LU-1352370738014591</t>
  </si>
  <si>
    <t>LU-1362570744534069</t>
  </si>
  <si>
    <t>LU-1363570745121964</t>
  </si>
  <si>
    <t>LU-1356370740472841</t>
  </si>
  <si>
    <t>LU-1357270740936899</t>
  </si>
  <si>
    <t>LU-1352370737975086</t>
  </si>
  <si>
    <t>LU-1363270744885764</t>
  </si>
  <si>
    <t>LU-1361870744132156</t>
  </si>
  <si>
    <t>LU-1361870744053590</t>
  </si>
  <si>
    <t>LU-1360870743461056</t>
  </si>
  <si>
    <t>LU-1356370740493827</t>
  </si>
  <si>
    <t>LU-1361070743528683</t>
  </si>
  <si>
    <t>ORD6MXQKL6ZPMOB0</t>
  </si>
  <si>
    <t>ORDD86HNHMO4P26V</t>
  </si>
  <si>
    <t>ORDTINX400UPT2MI</t>
  </si>
  <si>
    <t>ORDVWK2OCZOGRLHO</t>
  </si>
  <si>
    <t>ORDU3NW34ZJ4AFVB</t>
  </si>
  <si>
    <t>ORD7UJ0VDPD9KMHJ</t>
  </si>
  <si>
    <t>ORDIUAYQ0FVKJ7L2</t>
  </si>
  <si>
    <t>ORDB5T6OQHRDPQ4N</t>
  </si>
  <si>
    <t>ORDPLNVN46AGPZL1</t>
  </si>
  <si>
    <t>ORDROTG2H8VTH2B3</t>
  </si>
  <si>
    <t>ORD0NGC1DIHRADUU</t>
  </si>
  <si>
    <t>ORDD4RPBIN8JTTBM</t>
  </si>
  <si>
    <t>Americanas store</t>
  </si>
  <si>
    <t>ORDWFZJEA3CN5BZQ</t>
  </si>
  <si>
    <t>ORD9L2VSRP0UXY4F</t>
  </si>
  <si>
    <t>ORDODVELNM8JOLMF</t>
  </si>
  <si>
    <t>LU-1358770741837057</t>
  </si>
  <si>
    <t>ORDB4DDBR4RRJWRM</t>
  </si>
  <si>
    <t>ORDA4WZOHXW6WKXC</t>
  </si>
  <si>
    <t>ORDMXEKLQCY67CC7</t>
  </si>
  <si>
    <t>ORDV74BZDE45YLHL</t>
  </si>
  <si>
    <t>701-4327113-7519404</t>
  </si>
  <si>
    <t>ORDHOCRRGJNNKK1P</t>
  </si>
  <si>
    <t>Americanas Ba</t>
  </si>
  <si>
    <t>ORD4SONNXX0LC9XP</t>
  </si>
  <si>
    <t>ORD97NNJT3U8NKN0</t>
  </si>
  <si>
    <t>ORDL2Y1WKP55O5KQ</t>
  </si>
  <si>
    <t>ORDNVWNJBN6ST40Z</t>
  </si>
  <si>
    <t>ORDXU3DQHM81KM4H</t>
  </si>
  <si>
    <t>ORDJYNVSEXFJOR0Z</t>
  </si>
  <si>
    <t>ORDWZFR8LA16NDHK</t>
  </si>
  <si>
    <t>ORDDUAMVWSLOOID7</t>
  </si>
  <si>
    <t>Magalu Sp</t>
  </si>
  <si>
    <t>ORD83DFEFC5IOYJE</t>
  </si>
  <si>
    <t>ORD2MW4PFPEANDUU</t>
  </si>
  <si>
    <t>ORDBOYHKGAQX43DA</t>
  </si>
  <si>
    <t>ORDOKQNUQ0HFXYPR</t>
  </si>
  <si>
    <t>ORD2DV9ANKVQHF4F</t>
  </si>
  <si>
    <t>Aguardando retirada seller correios</t>
  </si>
  <si>
    <t>ORD6MTAG8N30GQR3</t>
  </si>
  <si>
    <t>ORDM0OV86GOF0ANO</t>
  </si>
  <si>
    <t>LU-1360270743120129</t>
  </si>
  <si>
    <t>ORDS8ZIR8BH5CRKX</t>
  </si>
  <si>
    <t>ORDIJZCPXTDIBRFX</t>
  </si>
  <si>
    <t>ORD3HJZS6BQFN8JZ</t>
  </si>
  <si>
    <t>Cliente localizou o pedido e agradeceu</t>
  </si>
  <si>
    <t>ORDNRBT9M3S1N0OC</t>
  </si>
  <si>
    <t>LU-1362370744412375</t>
  </si>
  <si>
    <t>ORDBWTP3VNJXTR48</t>
  </si>
  <si>
    <t>LU-1362870744672482</t>
  </si>
  <si>
    <t>ORDTMTYZULBO71AM</t>
  </si>
  <si>
    <t>Produto saiu de linha</t>
  </si>
  <si>
    <t>ORDV3XF8DYYKFYRD</t>
  </si>
  <si>
    <t>ORDYDG065GBNJFZI</t>
  </si>
  <si>
    <t>ORDH12CAB00I4IU3</t>
  </si>
  <si>
    <t>LU-1364570745695806</t>
  </si>
  <si>
    <t>ORDHM9ANOFO5Q0GM</t>
  </si>
  <si>
    <t>LU-1362970744717983</t>
  </si>
  <si>
    <t>ORDPQ8NGCX4H3N9U</t>
  </si>
  <si>
    <t>Buyer recebeu seu produto</t>
  </si>
  <si>
    <t>ORDLS7C0NUUK8LPO</t>
  </si>
  <si>
    <t>701-9301934-5342622</t>
  </si>
  <si>
    <t>5472196800001-A</t>
  </si>
  <si>
    <t>5464577390001-A</t>
  </si>
  <si>
    <t>5473430140001-A</t>
  </si>
  <si>
    <t>5471865310001-A</t>
  </si>
  <si>
    <t>5466807970001-A</t>
  </si>
  <si>
    <t>LU-1362770744628402</t>
  </si>
  <si>
    <t>LU-1360870743438351</t>
  </si>
  <si>
    <t>LU-1332970725490426</t>
  </si>
  <si>
    <t>LU-1360570743304125</t>
  </si>
  <si>
    <t>LU-1363770745172500</t>
  </si>
  <si>
    <t>LU-1362170744251066</t>
  </si>
  <si>
    <t>LU-1360470743174785</t>
  </si>
  <si>
    <t>LU-1362670744554037</t>
  </si>
  <si>
    <t>LU-1360870743469257</t>
  </si>
  <si>
    <t>LU-1364370745616457</t>
  </si>
  <si>
    <t>LU-1364370745616428</t>
  </si>
  <si>
    <t>LU-1363170744819797</t>
  </si>
  <si>
    <t>LU-1361970744142423</t>
  </si>
  <si>
    <t>LU-1362970744735530</t>
  </si>
  <si>
    <t>LU-1359870742603854</t>
  </si>
  <si>
    <t>LU-1364370745572091</t>
  </si>
  <si>
    <t>LU-1355570739923639</t>
  </si>
  <si>
    <t>LU-1360270743043128</t>
  </si>
  <si>
    <t>ORDHD0D1MF96ATXP</t>
  </si>
  <si>
    <t>ORDU1JW8SMN802LW</t>
  </si>
  <si>
    <t>ORDSUE2C3FCILWZ0</t>
  </si>
  <si>
    <t>ORDT7BMPSZ2JI18V</t>
  </si>
  <si>
    <t>ORDHQTUM1KQPKAGC</t>
  </si>
  <si>
    <t>ORDHF2KON9A2C858</t>
  </si>
  <si>
    <t>ORDHDJUHEC92V7ZP</t>
  </si>
  <si>
    <t>ORD0HYWQZRN1ZJFZ</t>
  </si>
  <si>
    <t>ORDRW89NI47VO5QC</t>
  </si>
  <si>
    <t>OCP - Seller</t>
  </si>
  <si>
    <t>1456093459137-01</t>
  </si>
  <si>
    <t>ORDS085KZV37AJXJ</t>
  </si>
  <si>
    <t>ORDLI9I9GQ2MRPDV</t>
  </si>
  <si>
    <t>ORDUM8LVM4KO107G</t>
  </si>
  <si>
    <t>ORD3IK1WGWUT8SRE</t>
  </si>
  <si>
    <t>ORDMHR9BO8DOXBW0</t>
  </si>
  <si>
    <t>ORDG7LOZID72H32F</t>
  </si>
  <si>
    <t>ORDBT4ZJBR25E5P5</t>
  </si>
  <si>
    <t>LU-1361070743562733</t>
  </si>
  <si>
    <t>ORDUJRZFOZ5B31DW</t>
  </si>
  <si>
    <t>ORD22RBS5X1SGWYE</t>
  </si>
  <si>
    <t>ORDMVAK7ZGTRMSUX</t>
  </si>
  <si>
    <t>ORDGR7GHFV8XZCDE</t>
  </si>
  <si>
    <t>ORDR6MMZEGVX4C01</t>
  </si>
  <si>
    <t>ORDFUGH00U4NM8ST</t>
  </si>
  <si>
    <t>ORD2FYHUZFXSRI67</t>
  </si>
  <si>
    <t>ORD19E5ZAVH1UFVV</t>
  </si>
  <si>
    <t>ORDXNB04MOIWA3R0</t>
  </si>
  <si>
    <t>701-9974890-2049022</t>
  </si>
  <si>
    <t>ORDRGG4X5DK82TMI</t>
  </si>
  <si>
    <t>ORD0EWY3KW0ROZ6S</t>
  </si>
  <si>
    <t>LU-1364670745749967</t>
  </si>
  <si>
    <t>LU-1363270744941260</t>
  </si>
  <si>
    <t>LU-1354870739632225</t>
  </si>
  <si>
    <t>LU-1363570745135007</t>
  </si>
  <si>
    <t>LU-1362170744294247</t>
  </si>
  <si>
    <t>LU-1362970744734745</t>
  </si>
  <si>
    <t>LU-1364070745408937</t>
  </si>
  <si>
    <t>LU-1362970744732662</t>
  </si>
  <si>
    <t xml:space="preserve">Pendente </t>
  </si>
  <si>
    <t>ORD64KMKPKDDPY91</t>
  </si>
  <si>
    <t xml:space="preserve">Magalu </t>
  </si>
  <si>
    <t>Sem retorno seller para retirada do produto nos correios</t>
  </si>
  <si>
    <t>ORDKTAK7F18KIMFG</t>
  </si>
  <si>
    <t>LU-1364670745761453</t>
  </si>
  <si>
    <t>ORD1UR4Q2HZKYSCW</t>
  </si>
  <si>
    <t>ORDUOK5M6WGRGXUO</t>
  </si>
  <si>
    <t>1457013467626-01</t>
  </si>
  <si>
    <t>ORDQG3O290FGLNYY</t>
  </si>
  <si>
    <t>1457013467626-02</t>
  </si>
  <si>
    <t>ORD8AH7SUEIPPBB3</t>
  </si>
  <si>
    <t>LU-1361970744149512</t>
  </si>
  <si>
    <t>ORDR995JX2IHNHWX</t>
  </si>
  <si>
    <t>Produto nome de outra pessoa NF</t>
  </si>
  <si>
    <t>ORD8FBIZ76SOYSRJ</t>
  </si>
  <si>
    <t>1454603442743-01</t>
  </si>
  <si>
    <t>ORD6H8075NGCUY0P</t>
  </si>
  <si>
    <t>ORDC65VLAB4MU6PS</t>
  </si>
  <si>
    <t>ORDWTQVKS7P1VKE9</t>
  </si>
  <si>
    <t>LU-1360570743329963</t>
  </si>
  <si>
    <t>ORDGU338PECD1DX9</t>
  </si>
  <si>
    <t>ORDFLWYBNK8PXSA2</t>
  </si>
  <si>
    <t>ORDS99E040HKYB4G</t>
  </si>
  <si>
    <t>ORDLTPZB2XOOS7DN</t>
  </si>
  <si>
    <t>Sem retorno conclusivo sobre envio do produto correto</t>
  </si>
  <si>
    <t>ORD0OUKO3VY2I87E</t>
  </si>
  <si>
    <t>ORDX65X13AJBY6G0</t>
  </si>
  <si>
    <t>Consta como entregue o produto</t>
  </si>
  <si>
    <t>ORD14KZPI3AOCJ1D</t>
  </si>
  <si>
    <t>ORDZPPC8FEPEF5GX</t>
  </si>
  <si>
    <t>ORDUL7KVLFF5XTWT</t>
  </si>
  <si>
    <t>ORDQYSKHQ9ARYIJI</t>
  </si>
  <si>
    <t>ORDEGDI4U514CEC4</t>
  </si>
  <si>
    <t>ORD3V7C8CWUU5MDN</t>
  </si>
  <si>
    <t>ORDKGNI70616754X</t>
  </si>
  <si>
    <t>ORDFIVJ7FEBVBD9W</t>
  </si>
  <si>
    <t>5470717170001-A</t>
  </si>
  <si>
    <t>ORDD4Z6ZOXQ00YL4</t>
  </si>
  <si>
    <t>5474450600001-A</t>
  </si>
  <si>
    <t>ORD86QMOB2R4D3C7</t>
  </si>
  <si>
    <t>ORDV62YOTCFSBE6M</t>
  </si>
  <si>
    <t>ORDRQSVYV236URAN</t>
  </si>
  <si>
    <t>ORDB1RJKV8M9QU42</t>
  </si>
  <si>
    <t>ORDC2XVW38UOF3RB</t>
  </si>
  <si>
    <t>ORDV64QKJB7YJSL9</t>
  </si>
  <si>
    <t>ORDX2DCDR2P2SKBD</t>
  </si>
  <si>
    <t>ORD823KXKZCQXYQ5</t>
  </si>
  <si>
    <t>ORD5QUD0FR75NBN5</t>
  </si>
  <si>
    <t>ORD5M1QVZBCQB3EI</t>
  </si>
  <si>
    <t>5473532710001-A</t>
  </si>
  <si>
    <t>LU-1360070742860909</t>
  </si>
  <si>
    <t>LU-1355970740224606</t>
  </si>
  <si>
    <t>LU-1364070745436068</t>
  </si>
  <si>
    <t>LU-1361870744086939</t>
  </si>
  <si>
    <t>LU-1363470745049614</t>
  </si>
  <si>
    <t>LU-1360170742976295</t>
  </si>
  <si>
    <t>LU-1361570743877412</t>
  </si>
  <si>
    <t>ORD67KGWN9IDS5EC</t>
  </si>
  <si>
    <t>ORD33C2UPYHKKPLQ</t>
  </si>
  <si>
    <t>ORD9Y2OE716WUK5R</t>
  </si>
  <si>
    <t>ORDJAA9HFR0GQ5GW</t>
  </si>
  <si>
    <t>ORDWRGEC7Z540BXW</t>
  </si>
  <si>
    <t>FILA</t>
  </si>
  <si>
    <t>ORDI32U5JD5QLO3X</t>
  </si>
  <si>
    <t>ORDXJGOM5LREMO18</t>
  </si>
  <si>
    <t>ORDKP1EOTC0M0PWT</t>
  </si>
  <si>
    <t>ORDUPZDQSQE6ACR8</t>
  </si>
  <si>
    <t>ORDMIY5QM29TB8WA</t>
  </si>
  <si>
    <t>LU-1359670742352795</t>
  </si>
  <si>
    <t>ORDRZLTWJQTM71RW</t>
  </si>
  <si>
    <t>ORDO696CD7M6Q5UI</t>
  </si>
  <si>
    <t>ORDZU8G8PK0VXR3H</t>
  </si>
  <si>
    <t>ORDB8W4P99EAAHKO</t>
  </si>
  <si>
    <t>ORDLVDSLPJBPN11M</t>
  </si>
  <si>
    <t>ORD4LWVPT8D6ZWPJ</t>
  </si>
  <si>
    <t>ORDL7T0YZJ4K6QHB</t>
  </si>
  <si>
    <t>LU-1365070745901634</t>
  </si>
  <si>
    <t>ORDWF7VQ7EQ1LEZM</t>
  </si>
  <si>
    <t>ORDS7VY98H827S0D</t>
  </si>
  <si>
    <t>ORDH3KUWKWQFXJAI</t>
  </si>
  <si>
    <t>Suspeita de falsificação.</t>
  </si>
  <si>
    <t>ORD30SHQST7R3BGN</t>
  </si>
  <si>
    <t>ORDOIT1WHH97SBGP</t>
  </si>
  <si>
    <t>LU-1360770743356465</t>
  </si>
  <si>
    <t>ORDD3B6FVVQ0668Z</t>
  </si>
  <si>
    <t>ORDLN1ECHD4RXM2Z</t>
  </si>
  <si>
    <t>ORDRQEA0ISWZEQIW</t>
  </si>
  <si>
    <t>ORDJTWZCSW5M1ZMM</t>
  </si>
  <si>
    <t>ORD10KFVMMXEYPL4</t>
  </si>
  <si>
    <t>ORDJUEK9YCKJZNRL</t>
  </si>
  <si>
    <t>ORDSXLXJKN5TF5W3</t>
  </si>
  <si>
    <t>ORDBSC4M1L56PAH7</t>
  </si>
  <si>
    <t>ORDSUO2EUBD50JKJ</t>
  </si>
  <si>
    <t>ORDZTAUHTH0Q2BYK</t>
  </si>
  <si>
    <t>ORDFJRI8ISXWTED9</t>
  </si>
  <si>
    <t>LU-1352270737928840</t>
  </si>
  <si>
    <t>ORDEXPWMB0B7VVHJ</t>
  </si>
  <si>
    <t>ORD6453B220R0E7V</t>
  </si>
  <si>
    <t>ORDZPI7DZHLDWL2G</t>
  </si>
  <si>
    <t>ORDHZ4CX28JDIADX</t>
  </si>
  <si>
    <t>ORDYQIH8P3FJIG61</t>
  </si>
  <si>
    <t>LU-1363670745167216</t>
  </si>
  <si>
    <t>ORDMSJZ1WCZZI9GW</t>
  </si>
  <si>
    <t>ORDAP4864E2D3PLZ</t>
  </si>
  <si>
    <t>LU-1360570743274732</t>
  </si>
  <si>
    <t>ORDUYFN495XCDCKJ</t>
  </si>
  <si>
    <t>LU-1362370744445506</t>
  </si>
  <si>
    <t>ORDJEG6LHAV63XW8</t>
  </si>
  <si>
    <t>LU-1364170745462277</t>
  </si>
  <si>
    <t>ORDZQO0UVBQ0VRNE</t>
  </si>
  <si>
    <t>LU-1357070740847135</t>
  </si>
  <si>
    <t>ORD2SRA7KLTPHK8J</t>
  </si>
  <si>
    <t>ORDENK62Z3MLXSP7</t>
  </si>
  <si>
    <t>LU-1360570743321886</t>
  </si>
  <si>
    <t>ORD8HFK7QZS65NRP</t>
  </si>
  <si>
    <t>LU-1361870744115384</t>
  </si>
  <si>
    <t>ORDBTZEBM5610VPE</t>
  </si>
  <si>
    <t>5468855400001-A</t>
  </si>
  <si>
    <t>5468542050001-A</t>
  </si>
  <si>
    <t>5472104310001-A</t>
  </si>
  <si>
    <t>5474891330001-A</t>
  </si>
  <si>
    <t>LU-1361070743508933</t>
  </si>
  <si>
    <t>LU-1363770745192410</t>
  </si>
  <si>
    <t>LU-1362870744678285</t>
  </si>
  <si>
    <t>LU-1359970742817473</t>
  </si>
  <si>
    <t>LU-1360270743082059</t>
  </si>
  <si>
    <t>LU-1363470745045381</t>
  </si>
  <si>
    <t>LU-1350870736852565</t>
  </si>
  <si>
    <t>LU-1362870744677482</t>
  </si>
  <si>
    <t>LU-1361670743982712</t>
  </si>
  <si>
    <t>LU-1363570745106314</t>
  </si>
  <si>
    <t>LU-1361870744068446</t>
  </si>
  <si>
    <t>LU-1360570743318514</t>
  </si>
  <si>
    <t>LU-1359670742364177</t>
  </si>
  <si>
    <t>LU-1362370744406205</t>
  </si>
  <si>
    <t>LU-1360570743277050</t>
  </si>
  <si>
    <t>LU-1365070745896472</t>
  </si>
  <si>
    <t>LU-1360470743180090</t>
  </si>
  <si>
    <t>LU-1363770745259640</t>
  </si>
  <si>
    <t>LU-1363370744951787</t>
  </si>
  <si>
    <t>1455663454952-01</t>
  </si>
  <si>
    <t>ORDL9U0AYO2KL5M3</t>
  </si>
  <si>
    <t>ORDPXUDO2BC3QJ59</t>
  </si>
  <si>
    <t>ORDV112ZBFWIUF4Q</t>
  </si>
  <si>
    <t>LU-1359970742645569</t>
  </si>
  <si>
    <t>ORDZWFZHD40ZV8AM</t>
  </si>
  <si>
    <t>ORDTZBK2AE8W0XGK</t>
  </si>
  <si>
    <t>5472685240001-A</t>
  </si>
  <si>
    <t>5475002600001-A</t>
  </si>
  <si>
    <t>5472641840001-A</t>
  </si>
  <si>
    <t>5473423550001-A</t>
  </si>
  <si>
    <t>5471873150001-A</t>
  </si>
  <si>
    <t>5450484160001-A</t>
  </si>
  <si>
    <t>5475289930001-A</t>
  </si>
  <si>
    <t>LU-1363470744992662</t>
  </si>
  <si>
    <t>LU-1360470743235041</t>
  </si>
  <si>
    <t>LU-1361370743761822</t>
  </si>
  <si>
    <t>LU-1364170745464857</t>
  </si>
  <si>
    <t>LU-1360070742847542</t>
  </si>
  <si>
    <t>LU-1365470746120553</t>
  </si>
  <si>
    <t>LU-1358570741766706</t>
  </si>
  <si>
    <t>LU-1359470742225369</t>
  </si>
  <si>
    <t>LU-1363470745048885</t>
  </si>
  <si>
    <t>LU-1359970742803262</t>
  </si>
  <si>
    <t>LU-1359970742661183</t>
  </si>
  <si>
    <t>LU-1363970745351344</t>
  </si>
  <si>
    <t>LU-1364070745386912</t>
  </si>
  <si>
    <t>LU-1363470745052499</t>
  </si>
  <si>
    <t>LU-1363570745136773</t>
  </si>
  <si>
    <t>LU-1364070745427012</t>
  </si>
  <si>
    <t>LU-1363570745139914</t>
  </si>
  <si>
    <t>LU-1364270745507411</t>
  </si>
  <si>
    <t>LU-1362970744729305</t>
  </si>
  <si>
    <t>LU-1364770745767973</t>
  </si>
  <si>
    <t>LU-1363870745325703</t>
  </si>
  <si>
    <t>LU-1362170744328691</t>
  </si>
  <si>
    <t>LU-1363970745346128</t>
  </si>
  <si>
    <t>LU-1361170743594735</t>
  </si>
  <si>
    <t>LU-1363770745197534</t>
  </si>
  <si>
    <t>LU-1361370743761006</t>
  </si>
  <si>
    <t>LU-1363370744949637</t>
  </si>
  <si>
    <t>LU-1350470736572446</t>
  </si>
  <si>
    <t>LU-1363870745318802</t>
  </si>
  <si>
    <t>LU-1361870744039999</t>
  </si>
  <si>
    <t>LU-1364270745535814</t>
  </si>
  <si>
    <t>LU-1362870744674467</t>
  </si>
  <si>
    <t>LU-1361270743639866</t>
  </si>
  <si>
    <t>1455883457033-01</t>
  </si>
  <si>
    <t>ORDVZSIP844UZXL4</t>
  </si>
  <si>
    <t>ORDDZ51GVJ9A1CHV</t>
  </si>
  <si>
    <t>ORDSALYHV8LQIAK8</t>
  </si>
  <si>
    <t>ORDK3J4U6M59CW0E</t>
  </si>
  <si>
    <t>ORDXYUX4BZ46WC3E</t>
  </si>
  <si>
    <t>ORD4RT6RS0HUHBZV</t>
  </si>
  <si>
    <t>ORD8QX3GVQRQQQJW</t>
  </si>
  <si>
    <t>ORDW0V4B7FP3SYDZ</t>
  </si>
  <si>
    <t>ORDEGV6MIK5LYGG3</t>
  </si>
  <si>
    <t>ORD3TJOFY5U69GUV</t>
  </si>
  <si>
    <t>ORDOMZ0DFSPLNU8D</t>
  </si>
  <si>
    <t>ORDPWDGOHLDPFAPQ</t>
  </si>
  <si>
    <t>ORD0MV6DLWMRALX9</t>
  </si>
  <si>
    <t>ORD1C94MB8ELC2JZ</t>
  </si>
  <si>
    <t>ORDN1LMSBWNP47ZG</t>
  </si>
  <si>
    <t>ORD4DWGC624PM21I</t>
  </si>
  <si>
    <t>ORDXOV59XSVZ9UDU</t>
  </si>
  <si>
    <t>ORDQMXK9NBT63DR6</t>
  </si>
  <si>
    <t>ORD3KBNA549CE0TL</t>
  </si>
  <si>
    <t>ORDLINWO74WHOTK2</t>
  </si>
  <si>
    <t>ORDBY9M2G2YRHH16</t>
  </si>
  <si>
    <t>ORDKTVRUMFM929I7</t>
  </si>
  <si>
    <t>ORDNH1DD20AYH4Z1</t>
  </si>
  <si>
    <t>Sp</t>
  </si>
  <si>
    <t>ORD0C0Q6KI2LW0UF</t>
  </si>
  <si>
    <t>ORD9TPL20L4MZRFE</t>
  </si>
  <si>
    <t>03/09/20024</t>
  </si>
  <si>
    <t>ORD00PVT3GB1BV8Y</t>
  </si>
  <si>
    <t>ORDQV4MOZHMGF428</t>
  </si>
  <si>
    <t>ORD35EY0ULGU0QGL</t>
  </si>
  <si>
    <t>ORDOO8ASZWCHWJG1</t>
  </si>
  <si>
    <t>ORD6SDENBI1W8VL1</t>
  </si>
  <si>
    <t>ORD2U52QI1I8G6HP</t>
  </si>
  <si>
    <t>Ba</t>
  </si>
  <si>
    <t>ORDYJ7BWX0C14GBE</t>
  </si>
  <si>
    <t>ORDIGJANVPCU7H36</t>
  </si>
  <si>
    <t>ORD32AL9HE6NSQ57</t>
  </si>
  <si>
    <t>ORD1VDZAID5RZE9T</t>
  </si>
  <si>
    <t>ORDM58KEU3L9WEDV</t>
  </si>
  <si>
    <t>ORDX1DTWVGPS6AYX</t>
  </si>
  <si>
    <t>ORDKSLUD0IOHBUPD</t>
  </si>
  <si>
    <t>ORDVYV0CWSPJ8Z8P</t>
  </si>
  <si>
    <t>ORDFG5OB99PNEO0U</t>
  </si>
  <si>
    <t>ORDPWUPJGPX7LV92</t>
  </si>
  <si>
    <t>ORD9Q0EVVF5IQHMY</t>
  </si>
  <si>
    <t>ORDM60Y51YC5557Z</t>
  </si>
  <si>
    <t>ORDT84X4HJEYLVMY</t>
  </si>
  <si>
    <t>ORDFVTK504WKU2UU</t>
  </si>
  <si>
    <t>ORDTLPBZAIE6ORYK</t>
  </si>
  <si>
    <t>ORDL4ILGJFBOXBUT</t>
  </si>
  <si>
    <t>ORDVL4VMF8QNSRYE</t>
  </si>
  <si>
    <t>ORD6P8VVEEBNTAUM</t>
  </si>
  <si>
    <t>ORDZIRZK1HPKFB3P</t>
  </si>
  <si>
    <t>ORDUMLI6B94KJBLP</t>
  </si>
  <si>
    <t>ORDP0SU1W1WFR21X</t>
  </si>
  <si>
    <t>ORDSERGRV62ADQJ0</t>
  </si>
  <si>
    <t>ORDEI817DGJZIW6B</t>
  </si>
  <si>
    <t>ORDKJR1JAZJ23T7I</t>
  </si>
  <si>
    <t>LU-1365470746166864</t>
  </si>
  <si>
    <t>LU-1359970742755839</t>
  </si>
  <si>
    <t>LU-1365670746276617</t>
  </si>
  <si>
    <t>LU-1354770739559144</t>
  </si>
  <si>
    <t>LU-1359770742526222</t>
  </si>
  <si>
    <t>LU-1359970742803915</t>
  </si>
  <si>
    <t>LU-1362470744472819</t>
  </si>
  <si>
    <t>LU-1365670746253880</t>
  </si>
  <si>
    <t>LU-1365070745901945</t>
  </si>
  <si>
    <t>LU-1365670746279105</t>
  </si>
  <si>
    <t>LU-1362670744599551</t>
  </si>
  <si>
    <t>LU-1362770744641087</t>
  </si>
  <si>
    <t>LU-1359470742227066</t>
  </si>
  <si>
    <t>LU-1360270743050667</t>
  </si>
  <si>
    <t>LU-1365270746039953</t>
  </si>
  <si>
    <t>LU-1359670742361111</t>
  </si>
  <si>
    <t>LU-1363270744892718</t>
  </si>
  <si>
    <t>LU-1364270745543012</t>
  </si>
  <si>
    <t>LU-1361570743841949</t>
  </si>
  <si>
    <t>LU-1363970745359721</t>
  </si>
  <si>
    <t>LU-1363170744836568</t>
  </si>
  <si>
    <t>LU-1363270744920937</t>
  </si>
  <si>
    <t>LU-1361570743842125</t>
  </si>
  <si>
    <t>LU-1364670745749565</t>
  </si>
  <si>
    <t>LU-1363870745286790</t>
  </si>
  <si>
    <t>LU-1365270746029384</t>
  </si>
  <si>
    <t>LU-1363770745265484</t>
  </si>
  <si>
    <t>LU-1364370745614389</t>
  </si>
  <si>
    <t>LU-1364870745803019</t>
  </si>
  <si>
    <t>LU-1361370743787894</t>
  </si>
  <si>
    <t>LU-1360270743059143</t>
  </si>
  <si>
    <t>LU-1361570743912772</t>
  </si>
  <si>
    <t>LU-1359070741996328</t>
  </si>
  <si>
    <t>LU-1363170744788483</t>
  </si>
  <si>
    <t>LU-1363970745330203</t>
  </si>
  <si>
    <t>LU-1363770745268230</t>
  </si>
  <si>
    <t>LU-1364470745629946</t>
  </si>
  <si>
    <t>LU-1361970744147307</t>
  </si>
  <si>
    <t>LU-1362170744323445</t>
  </si>
  <si>
    <t>LU-1358270741544584</t>
  </si>
  <si>
    <t>LU-1363270744911971</t>
  </si>
  <si>
    <t>LU-1362070744204996</t>
  </si>
  <si>
    <t>LU-1364270745551957</t>
  </si>
  <si>
    <t>LU-1352570738115545</t>
  </si>
  <si>
    <t>LU-1358970741936623</t>
  </si>
  <si>
    <t>LU-1365370746056215</t>
  </si>
  <si>
    <t>LU-1364070745406288</t>
  </si>
  <si>
    <t>LU-1361070743537647</t>
  </si>
  <si>
    <t>LU-1361570743849828</t>
  </si>
  <si>
    <t>LU-1362670744591692</t>
  </si>
  <si>
    <t>LU-1360170742956461</t>
  </si>
  <si>
    <t>LU-1363570745114675</t>
  </si>
  <si>
    <t>LU-1361170743589652</t>
  </si>
  <si>
    <t>LU-1362970744686178</t>
  </si>
  <si>
    <t>LU-1361570743855480</t>
  </si>
  <si>
    <t>LU-1356970740796405</t>
  </si>
  <si>
    <t>LU-1363270744929190</t>
  </si>
  <si>
    <t>LU-1358670741806753</t>
  </si>
  <si>
    <t>LU-1364770745762589</t>
  </si>
  <si>
    <t>LU-1362070744207931</t>
  </si>
  <si>
    <t>LU-1363570745112929</t>
  </si>
  <si>
    <t>LU-1363570745146688</t>
  </si>
  <si>
    <t>LU-1365370746099941</t>
  </si>
  <si>
    <t>LU-1358670741802791</t>
  </si>
  <si>
    <t>LU-1361270743638713</t>
  </si>
  <si>
    <t>LU-1364970745876946</t>
  </si>
  <si>
    <t>LU-1362870744668211</t>
  </si>
  <si>
    <t>LU-1362170744350341</t>
  </si>
  <si>
    <t>LU-1364970745872032</t>
  </si>
  <si>
    <t>LU-1364270745547372</t>
  </si>
  <si>
    <t>LU-1364970745887570</t>
  </si>
  <si>
    <t>LU-1363770745204342</t>
  </si>
  <si>
    <t>LU-1365170745955286</t>
  </si>
  <si>
    <t>LU-1361670743924361</t>
  </si>
  <si>
    <t>LU-1359670742426848</t>
  </si>
  <si>
    <t>LU-1362970744692323</t>
  </si>
  <si>
    <t>LU-1364570745684063</t>
  </si>
  <si>
    <t>LU-1363570745097371</t>
  </si>
  <si>
    <t>LU-1356370740503140</t>
  </si>
  <si>
    <t>LU-1365270746046762</t>
  </si>
  <si>
    <t>LU-1363570745098190</t>
  </si>
  <si>
    <t>LU-1363870745286171</t>
  </si>
  <si>
    <t>LU-1366270746582904</t>
  </si>
  <si>
    <t>LU-1362670744600886</t>
  </si>
  <si>
    <t>LU-1365970746444457</t>
  </si>
  <si>
    <t>LU-1362170744259071</t>
  </si>
  <si>
    <t>LU-1362170744277803</t>
  </si>
  <si>
    <t>LU-1363770745226813</t>
  </si>
  <si>
    <t>LU-1364570745677375</t>
  </si>
  <si>
    <t>LU-1365470746166669</t>
  </si>
  <si>
    <t>LU-1365770746343572</t>
  </si>
  <si>
    <t>LU-1363470745010918</t>
  </si>
  <si>
    <t>LU-1365170746016951</t>
  </si>
  <si>
    <t>LU-1359370742168519</t>
  </si>
  <si>
    <t>LU-1364870745811984</t>
  </si>
  <si>
    <t>LU-1363570745075300</t>
  </si>
  <si>
    <t>ORDR6BLNZT2SRGM0</t>
  </si>
  <si>
    <t>ORDK4DPW4GKEYN8T</t>
  </si>
  <si>
    <t>ORDAPLIBTQUSTWZ3</t>
  </si>
  <si>
    <t>ORDJI7Y4NA4J2RW7</t>
  </si>
  <si>
    <t>ORDL2HXUSQC9G125</t>
  </si>
  <si>
    <t>ORDYT3WTW1G7QBS8</t>
  </si>
  <si>
    <t>ORD7KFE063PFH0D3</t>
  </si>
  <si>
    <t>ORDMP4KG90NJCIKT</t>
  </si>
  <si>
    <t>ORDFTEM8QGZM2DRZ</t>
  </si>
  <si>
    <t>ORDHG75YOE5NRWTF</t>
  </si>
  <si>
    <t>ORD0242QS78UU0HG</t>
  </si>
  <si>
    <t>ORDQEDPBAZKCD62P</t>
  </si>
  <si>
    <t>3p</t>
  </si>
  <si>
    <t>ORDOG8HHYAH85DW5</t>
  </si>
  <si>
    <t>ORDCPFVH7KNFBOVP</t>
  </si>
  <si>
    <t>ORDKFDWUHY5W2P3J</t>
  </si>
  <si>
    <t>ORDX02SCH9LT3K8R</t>
  </si>
  <si>
    <t>ORDDEXX9C93UUOUF</t>
  </si>
  <si>
    <t>Sem retorno do Seller</t>
  </si>
  <si>
    <t>ORDOAWZRT9HW0RX6</t>
  </si>
  <si>
    <t>Solicitado nova data de coleta</t>
  </si>
  <si>
    <t>ORDF4ZL6912QNHJS</t>
  </si>
  <si>
    <t>ORDCA9ZB4JA9ZVAC</t>
  </si>
  <si>
    <t>ORD65L1GSLX8B7WP</t>
  </si>
  <si>
    <t>Retorno da tratativa sobre coleta e reembolso do cliente</t>
  </si>
  <si>
    <t>ORD6DBHOS7E91OCH</t>
  </si>
  <si>
    <t>ORD1AP8R0LB3OTOR</t>
  </si>
  <si>
    <t>ORDFC8FX2JPBYEEO</t>
  </si>
  <si>
    <t>ORD8YWOAIRC0TNZB</t>
  </si>
  <si>
    <t>LU-1361970744151806</t>
  </si>
  <si>
    <t>ORD3KXEUR8BV97A8</t>
  </si>
  <si>
    <t>ORD59ST0RH8JPUMR</t>
  </si>
  <si>
    <t>ORDE00UNMBHZH8WU</t>
  </si>
  <si>
    <t>ORD09WFYRNBQKLM1</t>
  </si>
  <si>
    <t>ORDJSO49V48E1ZJF</t>
  </si>
  <si>
    <t>ORDILS25UUTUQNRI</t>
  </si>
  <si>
    <t>ORDSGWV086B1UCTC</t>
  </si>
  <si>
    <t>ORD8YAXPE6LCKMLD</t>
  </si>
  <si>
    <t>ORD27M7YECE4KWQD</t>
  </si>
  <si>
    <t>ORDNUPSKWXWI158I</t>
  </si>
  <si>
    <t>ORDAM5VOLGX86W4Z</t>
  </si>
  <si>
    <t>ORD07FU5820IQEYH</t>
  </si>
  <si>
    <t>ORDWOHPPVIECHQZ3</t>
  </si>
  <si>
    <t>ORD1WD1H3XM19UYV</t>
  </si>
  <si>
    <t>ORDP1TWSI8288XFY</t>
  </si>
  <si>
    <t>ORDEZTUBR8DX4WQ1</t>
  </si>
  <si>
    <t>ORD7MC7C3MBX2ZNE</t>
  </si>
  <si>
    <t>ORDUC6VD8DFDL076</t>
  </si>
  <si>
    <t>ORD0W5BS42D5T1KQ</t>
  </si>
  <si>
    <t>ORDXAIEKCHEYD50V</t>
  </si>
  <si>
    <t>ORD0832BB0S28MJA</t>
  </si>
  <si>
    <t>ORD7JP6WLK96IZG8</t>
  </si>
  <si>
    <t>ORDNS36DZBI49XJ7</t>
  </si>
  <si>
    <t>ORDNT975GWRM52X7</t>
  </si>
  <si>
    <t>ORDWVIU0QZWUFK17</t>
  </si>
  <si>
    <t>ORDY14I526AGLNTK</t>
  </si>
  <si>
    <t>ORDYGD69BXFXBGKF</t>
  </si>
  <si>
    <t>ORDWZFG9VJOAAMXO</t>
  </si>
  <si>
    <t>ORDM98WP18QBHYMI</t>
  </si>
  <si>
    <t>ORD1W3P4V79DFYS2</t>
  </si>
  <si>
    <t>ORDX97GJT70QYUKD</t>
  </si>
  <si>
    <t>ORD18UJJCYF0NOWP</t>
  </si>
  <si>
    <t>ORDJ6H0E7E5E9ZKW</t>
  </si>
  <si>
    <t>ORDXRCKKW4L25MT4</t>
  </si>
  <si>
    <t>ORDUOBBKRKWDAL1K</t>
  </si>
  <si>
    <t>ORDWUG1OLC9BQK92</t>
  </si>
  <si>
    <t>ORDSXNW0J5KNFN7Q</t>
  </si>
  <si>
    <t>ORD39ORB280A0V53</t>
  </si>
  <si>
    <t>ORDFNJZQG132N0F7</t>
  </si>
  <si>
    <t>ORD7G454YMO4AP79</t>
  </si>
  <si>
    <t>ORD54AUIWH6EOUQK</t>
  </si>
  <si>
    <t>ORD9W40OB744UCBF</t>
  </si>
  <si>
    <t>ORD9DD7XS6XXR7A5</t>
  </si>
  <si>
    <t>ORDKDXW0NV8739YS</t>
  </si>
  <si>
    <t>ORD2JB8RP58ZYH5Z</t>
  </si>
  <si>
    <t>ORDK88XAFNHCNPH1</t>
  </si>
  <si>
    <t>ORDIHMFG35XQBFAW</t>
  </si>
  <si>
    <t>ORDY24WDWGJEKP5I</t>
  </si>
  <si>
    <t>ORDUIZ17COUEB5MO</t>
  </si>
  <si>
    <t>ORDVAK4ZUDV9887S</t>
  </si>
  <si>
    <t>5471199370001-A</t>
  </si>
  <si>
    <t>ORDILPY92VHTW1TV</t>
  </si>
  <si>
    <t>ORD1MXTC1DHBQBDN</t>
  </si>
  <si>
    <t>ORDMWJNC8BB316LU</t>
  </si>
  <si>
    <t>ORDXM8815C2HNPJR</t>
  </si>
  <si>
    <t>ORDLWNXRNC5WUWHZ</t>
  </si>
  <si>
    <t>ORDJH61U6MOCS0IW</t>
  </si>
  <si>
    <t>ORDTISH6ULO3VIR5</t>
  </si>
  <si>
    <t>ORDJA8RQ5FV93341</t>
  </si>
  <si>
    <t>ORD860MGH8FQ4R5J</t>
  </si>
  <si>
    <t>ORDB5QX7LHBU0GND</t>
  </si>
  <si>
    <t>ORDIGNP2OL7E9KMX</t>
  </si>
  <si>
    <t>ORDJP02S1I0D31R1</t>
  </si>
  <si>
    <t>ORDSPYCPH3G44BDZ</t>
  </si>
  <si>
    <t>ORDFB7EA89LLJK09</t>
  </si>
  <si>
    <t>ORD8CXS2WBBTW4AB</t>
  </si>
  <si>
    <t>ORD10EG18D33LMA0</t>
  </si>
  <si>
    <t>ORD7XB2VPRZRQV2V</t>
  </si>
  <si>
    <t>ORD1EMBP41WYGAIO</t>
  </si>
  <si>
    <t>Coleto do produto</t>
  </si>
  <si>
    <t>ORD5QOCDONPL7875</t>
  </si>
  <si>
    <t>ORDZVI466NSIECFX</t>
  </si>
  <si>
    <t>ORDRLIACSV2ATRT6</t>
  </si>
  <si>
    <t>ORD8RXDB4XHOV9X9</t>
  </si>
  <si>
    <t>ORDASW554V275MBZ</t>
  </si>
  <si>
    <t>Correção de Nota fiscal</t>
  </si>
  <si>
    <t>ORDIIBRP23AR23MX</t>
  </si>
  <si>
    <t>ORD20AA7XK8N9D3W</t>
  </si>
  <si>
    <t>Nota fical corrigida</t>
  </si>
  <si>
    <t>ORDCT2C8JN2LKLH6</t>
  </si>
  <si>
    <t>ORDIYB6JP4VUXLRG</t>
  </si>
  <si>
    <t>ORDDQG956DNO8BTX</t>
  </si>
  <si>
    <t>ORDJY4A487SX9LSS</t>
  </si>
  <si>
    <t>ORDGJLCSI47F016J</t>
  </si>
  <si>
    <t>ORD9O53ZI230J51P</t>
  </si>
  <si>
    <t>ORDMYUXHMEK1CH7C</t>
  </si>
  <si>
    <t>ORDWQPRPM3N58QPJ</t>
  </si>
  <si>
    <t>ORDDDMHWZGSHCMGH</t>
  </si>
  <si>
    <t>ORD0FQXYOCAQ5K1W</t>
  </si>
  <si>
    <t>ORDIXVOD6WSM51QP</t>
  </si>
  <si>
    <t>ORDRT07V1JLDP1MD</t>
  </si>
  <si>
    <t>ORDBVJ8VNEK3TVKC</t>
  </si>
  <si>
    <t>5473731300001-A</t>
  </si>
  <si>
    <t>ORDWDUA9KEVLMUW0</t>
  </si>
  <si>
    <t>ORD5X96C5K8MAK3B</t>
  </si>
  <si>
    <t>LU-1361570743839172</t>
  </si>
  <si>
    <t>ORDD5VZ3B5G6OCDM</t>
  </si>
  <si>
    <t>ORDL6IYX24LJELZY</t>
  </si>
  <si>
    <t>ORDY1A37ZI0ILJYS</t>
  </si>
  <si>
    <t>ORDTONZ3Y9H4TKZC</t>
  </si>
  <si>
    <t>ORD2BCZG5JXR9FT5</t>
  </si>
  <si>
    <t>ORD5EZY9HO3F17K5</t>
  </si>
  <si>
    <t>ORD9GBPMM8YVBRLY</t>
  </si>
  <si>
    <t>ORDUY9TEZXM4LNQ0</t>
  </si>
  <si>
    <t>ORDM7NHQJLJA8C6S</t>
  </si>
  <si>
    <t>ORDUNX8VHFTBBBEQ</t>
  </si>
  <si>
    <t>ORDQ5MLUDGIDS3ZF</t>
  </si>
  <si>
    <t>ORDFMXSUE9429ZXC</t>
  </si>
  <si>
    <t>ORDXXZTNLBYNSC3O</t>
  </si>
  <si>
    <t>ORDCJWZMXU4G3U33</t>
  </si>
  <si>
    <t>ORDQJKCPCW1W29FZ</t>
  </si>
  <si>
    <t>ORDDH4UJ3KO36B0A</t>
  </si>
  <si>
    <t>ORDK5VT8DABQ7BW2</t>
  </si>
  <si>
    <t>ORDIELWH949RPC7H</t>
  </si>
  <si>
    <t>ORDJMJDSWSDZ3PYF</t>
  </si>
  <si>
    <t>ORD2IX103CMAHVNQ</t>
  </si>
  <si>
    <t>ORDRVTL8VBI2ANPU</t>
  </si>
  <si>
    <t>ORD5IU82GO1FDQCB</t>
  </si>
  <si>
    <t>ORDQWVSS8AAFJX50</t>
  </si>
  <si>
    <t>ORD39GMX40W9FI97</t>
  </si>
  <si>
    <t>ORDS9FV8VMG2YAA5</t>
  </si>
  <si>
    <t>ORDGQLC90I22E3UT</t>
  </si>
  <si>
    <t>ORDK40PDZKY91AR4</t>
  </si>
  <si>
    <t>ORDUPLC2Z486JKI8</t>
  </si>
  <si>
    <t>ORDWR0W80CR04VFW</t>
  </si>
  <si>
    <t>ORDXKXFNCPOMKAGX</t>
  </si>
  <si>
    <t>ORDTBVVAPRWZ88LX</t>
  </si>
  <si>
    <t>ORD4FR9THI3FYF6M</t>
  </si>
  <si>
    <t>ORDM5MZ45Z29OEGM</t>
  </si>
  <si>
    <t>ORDA7AZ0L4L64MF4</t>
  </si>
  <si>
    <t>ORDIKCXT97ZKRO1Q</t>
  </si>
  <si>
    <t>ORDAQELBLS2A6TFR</t>
  </si>
  <si>
    <t>larissa.leite</t>
  </si>
  <si>
    <t>ORDK7PF803PQB4L8</t>
  </si>
  <si>
    <t>ORDHO28J8DL5M6CC</t>
  </si>
  <si>
    <t>ORDI2YXJVXX9MB81</t>
  </si>
  <si>
    <t>ORDMQ7UFLCIIR7EK</t>
  </si>
  <si>
    <t>ORDZ0SP4NJQVRIHX</t>
  </si>
  <si>
    <t>ORDJ0F4ZJJS3N2MG</t>
  </si>
  <si>
    <t>ORDN5D8O2F54DPXX</t>
  </si>
  <si>
    <t>ORDW5YXDV5MZ40WR</t>
  </si>
  <si>
    <t>ORDBJF2C6U756AR8</t>
  </si>
  <si>
    <t>ORDFIE4S6Y5FGO2B</t>
  </si>
  <si>
    <t>ORDHLGW0OI0YOX6Q</t>
  </si>
  <si>
    <t>ORD6TPKM6CU4RBS5</t>
  </si>
  <si>
    <t>ORDX25RTBML1O4FE</t>
  </si>
  <si>
    <t>ORD2UCMO7Q7FSE8G</t>
  </si>
  <si>
    <t>ORDX53U5XMMDI7QJ</t>
  </si>
  <si>
    <t>ORD4HA77YGWV5R98</t>
  </si>
  <si>
    <t>ORDOLSEGGG06TB71</t>
  </si>
  <si>
    <t>5475946520001-A</t>
  </si>
  <si>
    <t>ORD8221WMNCMYUMM</t>
  </si>
  <si>
    <t>ORDAWC5ZXV3HX0YR</t>
  </si>
  <si>
    <t>ORDB85V1QR9EU5X7</t>
  </si>
  <si>
    <t>5473131420001-A</t>
  </si>
  <si>
    <t>ORDCWQQMUZ98EAQG</t>
  </si>
  <si>
    <t>ORDH5AFRZEVSI0E4</t>
  </si>
  <si>
    <t>5472948230001-A</t>
  </si>
  <si>
    <t>Fasificado</t>
  </si>
  <si>
    <t>ORDH7YL9ZQWIW481</t>
  </si>
  <si>
    <t>ORD63Q1BTIL8BHJR</t>
  </si>
  <si>
    <t>Priorizar devolução pedido</t>
  </si>
  <si>
    <t>ORDOOIN4K80Z5VC6</t>
  </si>
  <si>
    <t>ORDKOQ00S6PO4PZ0</t>
  </si>
  <si>
    <t>5474210830001-A</t>
  </si>
  <si>
    <t>Acionado por falta de retorno</t>
  </si>
  <si>
    <t>ORDJ8DKQ2PICBG8U</t>
  </si>
  <si>
    <t>ORD7V8W8BXFFYB27</t>
  </si>
  <si>
    <t>ORDSBMS7UMZNLWCS</t>
  </si>
  <si>
    <t>ORDTPXRK78QOX3WU</t>
  </si>
  <si>
    <t>ORD5IZ6M560GIDT3</t>
  </si>
  <si>
    <t>ORDU1JXM8NK5JIQ8</t>
  </si>
  <si>
    <t>ORDHW8BP47SAXIS4</t>
  </si>
  <si>
    <t>ORD1XHDR5773YZBD</t>
  </si>
  <si>
    <t>ORDZ3M64HYWJIJN7</t>
  </si>
  <si>
    <t>Sem retorno avaria</t>
  </si>
  <si>
    <t>ORDGB51YL3PLFR2Z</t>
  </si>
  <si>
    <t>ORDSDXANGVTHCQ0V</t>
  </si>
  <si>
    <t>ORD89L1R1LJFBLL8</t>
  </si>
  <si>
    <t>ORD45STHIX3GPZ8S</t>
  </si>
  <si>
    <t>ORDKG61RKO7SNA0Q</t>
  </si>
  <si>
    <t>ORDBJP4KSJT3994U</t>
  </si>
  <si>
    <t>ORDZXTMWGOT73JBH</t>
  </si>
  <si>
    <t>ORDSSPRAR4MMIBDT</t>
  </si>
  <si>
    <t>ORDMOOQT9NN41K6P</t>
  </si>
  <si>
    <t>LU-1363970745334357</t>
  </si>
  <si>
    <t>5473542940001-A</t>
  </si>
  <si>
    <t>5474290090001-A</t>
  </si>
  <si>
    <t>5468806070001-A</t>
  </si>
  <si>
    <t>5474394520001-A</t>
  </si>
  <si>
    <t>5474329030001-A</t>
  </si>
  <si>
    <t>ORDVAOOZCC54JB0E</t>
  </si>
  <si>
    <t>ORD7X17BCMJX3A3E</t>
  </si>
  <si>
    <t>ORDM7UXR6L8HJS32</t>
  </si>
  <si>
    <t>ORDWMQUAPQX144S6</t>
  </si>
  <si>
    <t>ORDNB518BIIHKGUS</t>
  </si>
  <si>
    <t>ORDKZ2SH0YEXNGBT</t>
  </si>
  <si>
    <t>ORDOYIWROZMFNKKG</t>
  </si>
  <si>
    <t>ORD2VEMV71S9V4YW</t>
  </si>
  <si>
    <t>ORDT8Q9NCG7ZN0U6</t>
  </si>
  <si>
    <t>ORD91MQI3AJHM7F3</t>
  </si>
  <si>
    <t>ORDYJUYPH4ZDUX7D</t>
  </si>
  <si>
    <t>LU-1360570743304947</t>
  </si>
  <si>
    <t>ORD8JPD5V97H26UR</t>
  </si>
  <si>
    <t>ORDQC8K84VCS2ZN1</t>
  </si>
  <si>
    <t>ORDC1HGYC5400H0M</t>
  </si>
  <si>
    <t>ORDKIDZYFMT5GWIF</t>
  </si>
  <si>
    <t>ORDS6PBPKKSUS8YD</t>
  </si>
  <si>
    <t>Setembro</t>
  </si>
  <si>
    <t>ORDAF1N4Z8RFYDQ0</t>
  </si>
  <si>
    <t>ORDXIKD6STFBPDC9</t>
  </si>
  <si>
    <t>ORDECOKRUPIJO4RJ</t>
  </si>
  <si>
    <t>ORD4UT3RTKIG65KB</t>
  </si>
  <si>
    <t>ORDQ69EKN033BEDK</t>
  </si>
  <si>
    <t>ORDMU6R1RSU5VCA6</t>
  </si>
  <si>
    <t>701-0851808-8131441</t>
  </si>
  <si>
    <t>ORD06LZ0HR95EU05</t>
  </si>
  <si>
    <t>701-7965401-4162618</t>
  </si>
  <si>
    <t>ORD8WB5M8IJ23TID</t>
  </si>
  <si>
    <t>LU-1364570745683584</t>
  </si>
  <si>
    <t>ORD36BZKM1B6MDN3</t>
  </si>
  <si>
    <t>ORD59BXDKI2O9V19</t>
  </si>
  <si>
    <t>ORDBOP8EKKO0XXRT</t>
  </si>
  <si>
    <t>LU-1364170745476353</t>
  </si>
  <si>
    <t>ORDKSBK1I1CG8LS5</t>
  </si>
  <si>
    <t>LU-1365770746320694</t>
  </si>
  <si>
    <t>ORDMJDDZV8F4SHGP</t>
  </si>
  <si>
    <t>LU-1364370745566211</t>
  </si>
  <si>
    <t>ORD1JC32KO0PXKEK</t>
  </si>
  <si>
    <t>03/09/20241</t>
  </si>
  <si>
    <t>ORDT0P2H47NN0ZEM</t>
  </si>
  <si>
    <t>ORDQW1RIM0JR1WUF</t>
  </si>
  <si>
    <t>LU-1363070744752312</t>
  </si>
  <si>
    <t>ORDQ4IM6FZY5SHC3</t>
  </si>
  <si>
    <t>ORD6K38FD20SVMOQ</t>
  </si>
  <si>
    <t>ORD2KJAWCY1QAG84</t>
  </si>
  <si>
    <t>LU-1362870744670572</t>
  </si>
  <si>
    <t>ORDH9GM7920EUH25</t>
  </si>
  <si>
    <t>LU-1364070745438405</t>
  </si>
  <si>
    <t>VIa</t>
  </si>
  <si>
    <t>ORDWMQUAPQX144S7</t>
  </si>
  <si>
    <t>ORD98RPSSSRQSR24</t>
  </si>
  <si>
    <t>5476204000001-A</t>
  </si>
  <si>
    <t>ORDZRXEATWMI3RV5</t>
  </si>
  <si>
    <t>LU-1365070745904107</t>
  </si>
  <si>
    <t>ORDSAFDHWVIJ3YZV</t>
  </si>
  <si>
    <t>LU-1366670746774650</t>
  </si>
  <si>
    <t>ORDN9D4SADRKVNXK</t>
  </si>
  <si>
    <t>ORDFIV52ECMYGF5Q</t>
  </si>
  <si>
    <t>5472245170001-A</t>
  </si>
  <si>
    <t>ORDIM6OUUYTTKKR2</t>
  </si>
  <si>
    <t>LU-1365070745931183</t>
  </si>
  <si>
    <t>ORDSEPGWP3FAYB39</t>
  </si>
  <si>
    <t>Aberta</t>
  </si>
  <si>
    <t>Cliente não devolve produto e mesmo já cancelado pelo canal</t>
  </si>
  <si>
    <t>ORDWCQYDDIE10A2D</t>
  </si>
  <si>
    <t>ORD6SDIX8P7CR2YE</t>
  </si>
  <si>
    <t>ORDPOBONK3XN2KWI</t>
  </si>
  <si>
    <t>LU-1362770744638988</t>
  </si>
  <si>
    <t>ORDA8A678ZA3LZ0F</t>
  </si>
  <si>
    <t>LU-1361370743789094</t>
  </si>
  <si>
    <t>ORDV1QNXO00MSBE4</t>
  </si>
  <si>
    <t>LU-1366770746802352</t>
  </si>
  <si>
    <t>ORDAN6TX37QAP6DG</t>
  </si>
  <si>
    <t>LU-1347970735065374</t>
  </si>
  <si>
    <t>ORD4ZR7RZRKCK2YK</t>
  </si>
  <si>
    <t>LU-1365470746157987</t>
  </si>
  <si>
    <t>ORDBGOC93UL1T7YS</t>
  </si>
  <si>
    <t>LU-1362670744615213</t>
  </si>
  <si>
    <t>ORDNMPJM4XSWYP9Z</t>
  </si>
  <si>
    <t>1458703481617-01</t>
  </si>
  <si>
    <t>ORDVZNB2YVWB3CLJ</t>
  </si>
  <si>
    <t>ORDJBZTRW2VNLRJZ</t>
  </si>
  <si>
    <t>1458723481839-01</t>
  </si>
  <si>
    <t>ORD7S3LGBMPXMKQS</t>
  </si>
  <si>
    <t>ORD66A1YA74WGN4K</t>
  </si>
  <si>
    <t>ORDQ02Z5DGXPCPKB</t>
  </si>
  <si>
    <t>ORDD71RO93HZ5W1V</t>
  </si>
  <si>
    <t>ORDM1JQMNHSRD4DQ</t>
  </si>
  <si>
    <t>1458753482211-01</t>
  </si>
  <si>
    <t>Magau</t>
  </si>
  <si>
    <t>ORDM2H1EBADWSUSH</t>
  </si>
  <si>
    <t>ORDZPOUCIELWV4EV</t>
  </si>
  <si>
    <t>ORD8ZBR0WY2T4SLC</t>
  </si>
  <si>
    <t>ORDBFZPTUTP5UZ4S</t>
  </si>
  <si>
    <t>1458813482871-01</t>
  </si>
  <si>
    <t>ORDIVRW3IVC1XTYL</t>
  </si>
  <si>
    <t>Falta de retorno conclusivo</t>
  </si>
  <si>
    <t>ORDAAIFEO5D901PW</t>
  </si>
  <si>
    <t>LU-1365170746021548</t>
  </si>
  <si>
    <t>ORD2RQCO3WIK5YQI</t>
  </si>
  <si>
    <t>1457943475732-01</t>
  </si>
  <si>
    <t>ORDN205MJUYTDYUK</t>
  </si>
  <si>
    <t>ORD6Z82WY3OFT8HC</t>
  </si>
  <si>
    <t>ORDW99J1NBRR7TIM</t>
  </si>
  <si>
    <t>ORDBE6ZX6ND68I5O</t>
  </si>
  <si>
    <t>ORD7XW26N82UFZXH</t>
  </si>
  <si>
    <t>COLETA</t>
  </si>
  <si>
    <t>ORDE6S9T51ZV22SJ</t>
  </si>
  <si>
    <t>ORDX27IBJJOXDBN0</t>
  </si>
  <si>
    <t>ORDCAVP7HD4MMEHB</t>
  </si>
  <si>
    <t>ORDH9R95TGYIT9KF</t>
  </si>
  <si>
    <t>ORDGKO2IBF4AOD9B</t>
  </si>
  <si>
    <t>ORDI22A1XF5FMLP8</t>
  </si>
  <si>
    <t>ORDS2U1ND8TGX78Z</t>
  </si>
  <si>
    <t>ORDBFGYCSCFKBE8K</t>
  </si>
  <si>
    <t>ORDA3SODUGS4S0P7</t>
  </si>
  <si>
    <t>ORDIVDRG9Q5AZSJ0</t>
  </si>
  <si>
    <t>ORD6AHKPXNC08IGA</t>
  </si>
  <si>
    <t>ORD04KWIXUKOPB0Q</t>
  </si>
  <si>
    <t>ORDBX6YD0B8GT577</t>
  </si>
  <si>
    <t>ORDZ7JUP5890ZY01</t>
  </si>
  <si>
    <t>LU-1362070744244054</t>
  </si>
  <si>
    <t>ORDS9H6PHIGM4PHM</t>
  </si>
  <si>
    <t>ORDFAACQDCUD7JKM</t>
  </si>
  <si>
    <t>ORD2BI22PW0HQNT4</t>
  </si>
  <si>
    <t>ORDGUF9U1HYXHL5G</t>
  </si>
  <si>
    <t>LU-1366470746683009</t>
  </si>
  <si>
    <t>ORDICEPA9U6K0TXS</t>
  </si>
  <si>
    <t>ORDB2DQN5D89Y5CF</t>
  </si>
  <si>
    <t>ORD1M5KWM697T09R</t>
  </si>
  <si>
    <t>ORD9CAQXCN1ML1EX</t>
  </si>
  <si>
    <t>ORDZFSP1R8GZMUSI</t>
  </si>
  <si>
    <t>ORD8T42Z5QLKKF71</t>
  </si>
  <si>
    <t>LU-1356370740507520</t>
  </si>
  <si>
    <t>ORD5XXQT5WK4AVC9</t>
  </si>
  <si>
    <t>LU-1363170744803065</t>
  </si>
  <si>
    <t>ORDKAN1SAC83THDD</t>
  </si>
  <si>
    <t>ORD89ZZXLGQ50885</t>
  </si>
  <si>
    <t>ORDBN7RT3Q0PSLVZ</t>
  </si>
  <si>
    <t>LU-1366370746660376</t>
  </si>
  <si>
    <t>ORDBQVXX6MP3HJ02</t>
  </si>
  <si>
    <t>LU-1365670746238606</t>
  </si>
  <si>
    <t>ORD2MS370NNMM3FE</t>
  </si>
  <si>
    <t>LU-1360170742950117</t>
  </si>
  <si>
    <t>ORD0KDWQ7Z6B098W</t>
  </si>
  <si>
    <t>5476005970001-A</t>
  </si>
  <si>
    <t>LU-1361870744069305</t>
  </si>
  <si>
    <t>LU-1356170740414283</t>
  </si>
  <si>
    <t>LU-1365170745936883</t>
  </si>
  <si>
    <t>LU-1362470744514015</t>
  </si>
  <si>
    <t>LU-1362170744324977</t>
  </si>
  <si>
    <t>LU-1365770746342109</t>
  </si>
  <si>
    <t>LU-1365370746090774</t>
  </si>
  <si>
    <t>LU-1365470746169552</t>
  </si>
  <si>
    <t>LU-1361670743988066</t>
  </si>
  <si>
    <t>LU-1364970745864986</t>
  </si>
  <si>
    <t>LU-1366470746680089</t>
  </si>
  <si>
    <t>LU-1359170742072051</t>
  </si>
  <si>
    <t>LU-1365470746134710</t>
  </si>
  <si>
    <t>LU-1365670746265528</t>
  </si>
  <si>
    <t>LU-1362370744396071</t>
  </si>
  <si>
    <t>LU-1366570746765195</t>
  </si>
  <si>
    <t>LU-1364970745888629</t>
  </si>
  <si>
    <t>LU-1357470741067562</t>
  </si>
  <si>
    <t>ORD18LZT7U1Z6WFU</t>
  </si>
  <si>
    <t>ORD63OBP4T9A8E9Z</t>
  </si>
  <si>
    <t>ORDWKYKPATGKBAV6</t>
  </si>
  <si>
    <t>ORDOG7KIR81RNNO1</t>
  </si>
  <si>
    <t>ORD3BU15504EY9ZL</t>
  </si>
  <si>
    <t>LU-1365470746192923</t>
  </si>
  <si>
    <t>LU-1366770746818473</t>
  </si>
  <si>
    <t>LU-1361070743532639</t>
  </si>
  <si>
    <t>LU-1362470744498590</t>
  </si>
  <si>
    <t>LU-1362370744384274</t>
  </si>
  <si>
    <t>LU-1362170744312094</t>
  </si>
  <si>
    <t>LU-1364270745495664</t>
  </si>
  <si>
    <t>LU-1365070745891477</t>
  </si>
  <si>
    <t>LU-1364470745639847</t>
  </si>
  <si>
    <t>LU-1365370746100613</t>
  </si>
  <si>
    <t>LU-1365570746209186</t>
  </si>
  <si>
    <t>LU-1365070745897958</t>
  </si>
  <si>
    <t>LU-1366170746520140</t>
  </si>
  <si>
    <t>1457783474582-01</t>
  </si>
  <si>
    <t>1455393452305-01</t>
  </si>
  <si>
    <t>1459093485399-01</t>
  </si>
  <si>
    <t>1459053485060-01</t>
  </si>
  <si>
    <t>Devolução na mesma postagem</t>
  </si>
  <si>
    <t>5463663630001-A</t>
  </si>
  <si>
    <t>5473157710001-A</t>
  </si>
  <si>
    <t>5473916730001-A</t>
  </si>
  <si>
    <t>5475712440001-A</t>
  </si>
  <si>
    <t>5475234860001-A</t>
  </si>
  <si>
    <t>ORDAZ0K8JPPY50B3</t>
  </si>
  <si>
    <t>ORDJVG6BAJ79JNBD</t>
  </si>
  <si>
    <t>ORDJAZPB3SV3NTN1</t>
  </si>
  <si>
    <t>LU-1362970744687903</t>
  </si>
  <si>
    <t>ORDOVV6JV2D7C0VF</t>
  </si>
  <si>
    <t>ORDOB99QIMDX9CCB</t>
  </si>
  <si>
    <t>ORD63811J4QXJ6KE</t>
  </si>
  <si>
    <t>ORD7OQO18DDX6Z4R</t>
  </si>
  <si>
    <t>ORD6PSM6TMMW43XF</t>
  </si>
  <si>
    <t>ORDPAZ3NAGC09O8B</t>
  </si>
  <si>
    <t>ORD7QB2U9A91SVOM</t>
  </si>
  <si>
    <t>ORD26N55FH232NKX</t>
  </si>
  <si>
    <t>ORDKN1MN5I3AMSIF</t>
  </si>
  <si>
    <t>ORDUHCFN4BY043MO</t>
  </si>
  <si>
    <t>ORD6CZI6U9T9I456</t>
  </si>
  <si>
    <t>ORDXM56IR5928BP5</t>
  </si>
  <si>
    <t>ORDPNAAVRA6HMCLJ</t>
  </si>
  <si>
    <t>ORD89JMHDG684LEV</t>
  </si>
  <si>
    <t>Store 2X</t>
  </si>
  <si>
    <t>ORDRTI72JSNMW4GW</t>
  </si>
  <si>
    <t>ORDGWPFUV38Z82XW</t>
  </si>
  <si>
    <t>ORDNFKSA1H2I1XJJ</t>
  </si>
  <si>
    <t>ORD9FGEOQ67F3E3A</t>
  </si>
  <si>
    <t>ORDTYG8XLZA07VFO</t>
  </si>
  <si>
    <t>ORDD22CM0V8W9DTD</t>
  </si>
  <si>
    <t>ORD85V0Q6ZB54YMR</t>
  </si>
  <si>
    <t>ORDU7DG6QCYQQM3M</t>
  </si>
  <si>
    <t>ORDEFCL6T06IKR1R</t>
  </si>
  <si>
    <t>ORDGKWEB7EQLTH56</t>
  </si>
  <si>
    <t>ORDTTJKEGULIZNR6</t>
  </si>
  <si>
    <t>ORDIJ3BT1T7MADKM</t>
  </si>
  <si>
    <t>ORDV3YDF2MXJJT88</t>
  </si>
  <si>
    <t>ORDTHK1JK4FRDHO7</t>
  </si>
  <si>
    <t>ORD3MJ9Y3X0KAVU9</t>
  </si>
  <si>
    <t>ORDFYGJE6TU3NPQP</t>
  </si>
  <si>
    <t>ORD92A54HJ6EHP34</t>
  </si>
  <si>
    <t>ORDKOI7ZZBVN1SVP</t>
  </si>
  <si>
    <t>ORDZCDZYQBTLQAHR</t>
  </si>
  <si>
    <t>ORDGGMQCQSZHPHHA</t>
  </si>
  <si>
    <t>ORDMHIS6MDIP8OQ6</t>
  </si>
  <si>
    <t>Maglu</t>
  </si>
  <si>
    <t>ID</t>
  </si>
  <si>
    <t>STATUS</t>
  </si>
  <si>
    <t>DATA DE VENCIMENTO</t>
  </si>
  <si>
    <t>DATA DE TRATAMENTO</t>
  </si>
  <si>
    <t>USUÁRIO QUE FEZ O TRATAMENTO</t>
  </si>
  <si>
    <t>MAILING</t>
  </si>
  <si>
    <t>channel_order_code</t>
  </si>
  <si>
    <t>Tema</t>
  </si>
  <si>
    <t>Categoria</t>
  </si>
  <si>
    <t>Assunto</t>
  </si>
  <si>
    <t>Qual ação final</t>
  </si>
  <si>
    <t>Qual canal</t>
  </si>
  <si>
    <t>Qual acompanhamento</t>
  </si>
  <si>
    <t>Qual motivo do acionamento</t>
  </si>
  <si>
    <t>diferenca_data</t>
  </si>
  <si>
    <t>Status</t>
  </si>
  <si>
    <t>Quem Tratou</t>
  </si>
  <si>
    <t>ID do Ticket</t>
  </si>
  <si>
    <t>Ação Final</t>
  </si>
  <si>
    <t>dia_semana</t>
  </si>
  <si>
    <t>SLAdias</t>
  </si>
  <si>
    <t>interacao_seller</t>
  </si>
  <si>
    <t>LU-1365470746173547</t>
  </si>
  <si>
    <t>LU-1366070746509220</t>
  </si>
  <si>
    <t>LU-1359970742758173</t>
  </si>
  <si>
    <t>LU-1341470730783164</t>
  </si>
  <si>
    <t>LU-1364570745687185</t>
  </si>
  <si>
    <t>LU-1363270744851941</t>
  </si>
  <si>
    <t>LU-1364370745616546</t>
  </si>
  <si>
    <t>LU-1366970746922427</t>
  </si>
  <si>
    <t>LU-1365770746303762</t>
  </si>
  <si>
    <t>LU-1366170746524519</t>
  </si>
  <si>
    <t>LU-1365470746133367</t>
  </si>
  <si>
    <t>LU-1365770746298352</t>
  </si>
  <si>
    <t>LU-1364370745616968</t>
  </si>
  <si>
    <t>LU-1365770746301774</t>
  </si>
  <si>
    <t>LU-1364070745409311</t>
  </si>
  <si>
    <t>LU-1365470746144007</t>
  </si>
  <si>
    <t>LU-1363470745039795</t>
  </si>
  <si>
    <t>LU-1363270744849102</t>
  </si>
  <si>
    <t>LU-1364270745523760</t>
  </si>
  <si>
    <t>ORDUTLBG8ZFSYFET</t>
  </si>
  <si>
    <t>ORDOHHAY2HP3VAIJ</t>
  </si>
  <si>
    <t>ORD115TO8UK2NQN6</t>
  </si>
  <si>
    <t>ORDHISH2QB35ZXK5</t>
  </si>
  <si>
    <t>ORDEVVO4YUGXDRPC</t>
  </si>
  <si>
    <t>ORD4TUMA42KVAK31</t>
  </si>
  <si>
    <t>ORD1WC955K8SAQZG</t>
  </si>
  <si>
    <t>ORDICQPW0K53V6HD</t>
  </si>
  <si>
    <t>ORDTRL6QFPO0ZERP</t>
  </si>
  <si>
    <t>ORDNESRLYQUNC7S6</t>
  </si>
  <si>
    <t>ORD3RX4ONTUFN1B1</t>
  </si>
  <si>
    <t>ORDVL6B6A80TZJEX</t>
  </si>
  <si>
    <t>ORDM8NN0IN4VDTEG</t>
  </si>
  <si>
    <t>ORDR9U02G8W7X92F</t>
  </si>
  <si>
    <t>ORDPO3M6PMT3KYS5</t>
  </si>
  <si>
    <t>ORD6ESMWJ01Z44ZH</t>
  </si>
  <si>
    <t>ORD7N16RGWXQHRCA</t>
  </si>
  <si>
    <t>ORD57I2ZLU6OYQLD</t>
  </si>
  <si>
    <t>Dados para efetuar voucher</t>
  </si>
  <si>
    <t>Em Espera</t>
  </si>
  <si>
    <t>ORD9AB8P6PTZOKCU</t>
  </si>
  <si>
    <t>ORDX6A3IRWQ5WA64</t>
  </si>
  <si>
    <t>FInalizado</t>
  </si>
  <si>
    <t>ORDAGJKTMR8CIQ45</t>
  </si>
  <si>
    <t>Seller reabriu o ticket pedindo que o cliente realizasse a postagem novamente, seguiremos com coleta</t>
  </si>
  <si>
    <t>ORDYN930N5PDXZTT</t>
  </si>
  <si>
    <t>ORD7H0CSHXNM58DZ</t>
  </si>
  <si>
    <t>Romaneio solicitado ao Seller</t>
  </si>
  <si>
    <t>Transportadora aguardando romaneio</t>
  </si>
  <si>
    <t>ORDAFF4VOV8SVCJL</t>
  </si>
  <si>
    <t>Atraso na entrega transportadora</t>
  </si>
  <si>
    <t>ORDW4433GP1T0TKR</t>
  </si>
  <si>
    <t>ORDP3NAA5OKLK68I</t>
  </si>
  <si>
    <t>Agendar coleta</t>
  </si>
  <si>
    <t>ORD8B8LCJ888XKP5</t>
  </si>
  <si>
    <t>ORDRJD8CMPKYKP1U</t>
  </si>
  <si>
    <t>ORDTHIC5TDYL35RP</t>
  </si>
  <si>
    <t>ORDHPTYYFVTPVD63</t>
  </si>
  <si>
    <t>ORDTIQEUKKJYEN50</t>
  </si>
  <si>
    <t>ORDPDVF4ZMNFE53L</t>
  </si>
  <si>
    <t>ORDMUP5LTH12ECWB</t>
  </si>
  <si>
    <t>ORDN2AF6T7V0UH52</t>
  </si>
  <si>
    <t>ORDXI2W7OWG7T7Y5</t>
  </si>
  <si>
    <t>ORDWW9ZEH4P06KCE</t>
  </si>
  <si>
    <t>ORD20QIOK3FV2H1R</t>
  </si>
  <si>
    <t>Ressarcimento o item estragou o cabelo da cliente</t>
  </si>
  <si>
    <t>ORD6XZUOR4VHQ9I4</t>
  </si>
  <si>
    <t>ORD2N60BEVPZHVG8</t>
  </si>
  <si>
    <t>ORDL1PT8ZLXYWY5N</t>
  </si>
  <si>
    <t>Troca/ Produto errado</t>
  </si>
  <si>
    <t>ORD7SLXVPGCYNKMZ</t>
  </si>
  <si>
    <t>Pr</t>
  </si>
  <si>
    <t>ORDTV7MTZYYXDNIN</t>
  </si>
  <si>
    <t>LU-1363470744989348</t>
  </si>
  <si>
    <t>LU-1363270744878562</t>
  </si>
  <si>
    <t>LU-1365770746296939</t>
  </si>
  <si>
    <t>LU-1365370746080154</t>
  </si>
  <si>
    <t>LU-1366170746539357</t>
  </si>
  <si>
    <t>LU-1365670746229328</t>
  </si>
  <si>
    <t>LU-1367070746959650</t>
  </si>
  <si>
    <t>LU-1366170746555089</t>
  </si>
  <si>
    <t>LU-1365670746277916</t>
  </si>
  <si>
    <t>LU-1365170745972929</t>
  </si>
  <si>
    <t>LU-1364370745616016</t>
  </si>
  <si>
    <t>LU-1365670746293652</t>
  </si>
  <si>
    <t>LU-1363770745195769</t>
  </si>
  <si>
    <t>LU-1365670746276508</t>
  </si>
  <si>
    <t>LU-1365970746454260</t>
  </si>
  <si>
    <t>LU-1366770746801034</t>
  </si>
  <si>
    <t>LU-1363770745251856</t>
  </si>
  <si>
    <t>LU-1365670746220622</t>
  </si>
  <si>
    <t>LU-1365970746401566</t>
  </si>
  <si>
    <t>LU-1362170744273035</t>
  </si>
  <si>
    <t>LU-1354470739386601</t>
  </si>
  <si>
    <t>LU-1362770744621618</t>
  </si>
  <si>
    <t>LU-1361670743958500</t>
  </si>
  <si>
    <t>LU-1360870743458923</t>
  </si>
  <si>
    <t>LU-1363370744962960</t>
  </si>
  <si>
    <t>LU-1363270744945410</t>
  </si>
  <si>
    <t>LU-1365170745965511</t>
  </si>
  <si>
    <t>LU-1364070745456200</t>
  </si>
  <si>
    <t>LU-1363770745240157</t>
  </si>
  <si>
    <t>LU-1367370747229105</t>
  </si>
  <si>
    <t>LU-1366170746519198</t>
  </si>
  <si>
    <t>LU-1366770746840158</t>
  </si>
  <si>
    <t>LU-1365970746409055</t>
  </si>
  <si>
    <t>LU-1364370745574035</t>
  </si>
  <si>
    <t>LU-1366170746558994</t>
  </si>
  <si>
    <t>N2 - Solicita manual de montagem</t>
  </si>
  <si>
    <t>5475847550001-A</t>
  </si>
  <si>
    <t>5473364710001-A</t>
  </si>
  <si>
    <t>5476126450001-A</t>
  </si>
  <si>
    <t>5473467160001-A</t>
  </si>
  <si>
    <t>5473593350001-A</t>
  </si>
  <si>
    <t>5476616940001-A</t>
  </si>
  <si>
    <t>ORDG5M7ZBMXB2YU8</t>
  </si>
  <si>
    <t>ORDI6AXPVKB0JADW</t>
  </si>
  <si>
    <t>ORD11G2DIQ4W23B8</t>
  </si>
  <si>
    <t>ORDGO8LMQO5EIHMN</t>
  </si>
  <si>
    <t>ORDFUFU4CBRBA165</t>
  </si>
  <si>
    <t>ORDQDTM9PX83WALU</t>
  </si>
  <si>
    <t>ORDWVPCRKXRZYZ6B</t>
  </si>
  <si>
    <t>ORDUE5GQT6K1VGIG</t>
  </si>
  <si>
    <t>ORD2B1LHXKQ18K3M</t>
  </si>
  <si>
    <t>ORD3DC9RZC82NJEV</t>
  </si>
  <si>
    <t>ORD4GWI5H70V3VAK</t>
  </si>
  <si>
    <t>ORDS6M2NZ6NL3CO9</t>
  </si>
  <si>
    <t>ORDCLGHR63F31I0I</t>
  </si>
  <si>
    <t>ORDC5GG8780NXJ8L</t>
  </si>
  <si>
    <t>ORDYOM7Q5USNQATC</t>
  </si>
  <si>
    <t>ORDP5LZHRE7RWEZD</t>
  </si>
  <si>
    <t>ORDLY7V83OMLLQ85</t>
  </si>
  <si>
    <t>ORDUR22E8V22RDEH</t>
  </si>
  <si>
    <t>erro no cadastro</t>
  </si>
  <si>
    <t>ORD77FCAWS28Y3R1</t>
  </si>
  <si>
    <t>ORDM4OX7I8J6SEQ6</t>
  </si>
  <si>
    <t>ORDFAZA1JMWPSH5A</t>
  </si>
  <si>
    <t>ORDROPG1QY1KLOQI</t>
  </si>
  <si>
    <t>ORDN615M9LS7Q3W2</t>
  </si>
  <si>
    <t>ORDYZ09D9N6NC0HD</t>
  </si>
  <si>
    <t>ORDT4B7HLTBMNVDG</t>
  </si>
  <si>
    <t>ORDT2NOKDVVZFVQ4</t>
  </si>
  <si>
    <t>ORD3LHBRNCEN0OZ7</t>
  </si>
  <si>
    <t>ORDP06SANUO42NT6</t>
  </si>
  <si>
    <t>ORDI65GQFUSUS566</t>
  </si>
  <si>
    <t>ORDVSBVY6CX3VFE8</t>
  </si>
  <si>
    <t>ORDV8UKQWZW0X8AW</t>
  </si>
  <si>
    <t>ORDZ6N9GYQY63U57</t>
  </si>
  <si>
    <t>ORD2JGSETD8A9W70</t>
  </si>
  <si>
    <t>ORDJE27ZMP2TJ8IU</t>
  </si>
  <si>
    <t>Já solicitada devolução</t>
  </si>
  <si>
    <t>ORDF4PQFILW5PG4W</t>
  </si>
  <si>
    <t>ORD7OS9TY66WMY46</t>
  </si>
  <si>
    <t>ORDW6GC7ATVLMRWA</t>
  </si>
  <si>
    <t>ORDANKGOTYOTJG6B</t>
  </si>
  <si>
    <t>ORDGUBKYOT0HC0A3</t>
  </si>
  <si>
    <t>ORDBRCY6CFN4E1RB</t>
  </si>
  <si>
    <t>ORDVTDEKPQ5L02VA</t>
  </si>
  <si>
    <t>ORDUO6U2SKYBNQ89</t>
  </si>
  <si>
    <t>Retirada correios/Seller</t>
  </si>
  <si>
    <t>ORDGU0TRMN58Q48U</t>
  </si>
  <si>
    <t>ORDYUXWX4L3CTJ43</t>
  </si>
  <si>
    <t>Cliente recebeu seu produto faltando itens e o cancelamento do produto.</t>
  </si>
  <si>
    <t>ORDSTE4X8AATMNSY</t>
  </si>
  <si>
    <t>ORDXW9PZR5X9K7UV</t>
  </si>
  <si>
    <t>ORDR238CHTFZF9WU</t>
  </si>
  <si>
    <t>ORD48D7HKA0HYTSL</t>
  </si>
  <si>
    <t>ORDHG5UW12FQZJG5</t>
  </si>
  <si>
    <t>ORDSO04W4B5YY9JM</t>
  </si>
  <si>
    <t>LU-1367670747395836</t>
  </si>
  <si>
    <t>LU-1366170746523332</t>
  </si>
  <si>
    <t>LU-1365170746004489</t>
  </si>
  <si>
    <t>LU-1365270746026368</t>
  </si>
  <si>
    <t>LU-1362670744598746</t>
  </si>
  <si>
    <t>LU-1364570745702213</t>
  </si>
  <si>
    <t>LU-1365670746238543</t>
  </si>
  <si>
    <t>LU-1364970745853620</t>
  </si>
  <si>
    <t>LU-1363570745086618</t>
  </si>
  <si>
    <t>LU-1366970746916265</t>
  </si>
  <si>
    <t>LU-1365970746414582</t>
  </si>
  <si>
    <t>LU-1363770745201311</t>
  </si>
  <si>
    <t>LU-1365970746451553</t>
  </si>
  <si>
    <t>LU-1365970746397380</t>
  </si>
  <si>
    <t>LU-1356370740460344</t>
  </si>
  <si>
    <t>LU-1364270745514565</t>
  </si>
  <si>
    <t>LU-1365970746402122</t>
  </si>
  <si>
    <t>LU-1359670742429618</t>
  </si>
  <si>
    <t>LU-1366570746725432</t>
  </si>
  <si>
    <t>LU-1363870745273167</t>
  </si>
  <si>
    <t>LU-1365870746363764</t>
  </si>
  <si>
    <t>LU-1367870747528018</t>
  </si>
  <si>
    <t>LU-1361370743702615</t>
  </si>
  <si>
    <t>LU-1361670743971616</t>
  </si>
  <si>
    <t>LU-1366770746824037</t>
  </si>
  <si>
    <t>LU-1359970742822635</t>
  </si>
  <si>
    <t>LU-1365670746225332</t>
  </si>
  <si>
    <t>LU-1365570746195966</t>
  </si>
  <si>
    <t>LU-1359670742368188</t>
  </si>
  <si>
    <t>LU-1366470746690689</t>
  </si>
  <si>
    <t>LU-1364670745725505</t>
  </si>
  <si>
    <t>LU-1360570743324847</t>
  </si>
  <si>
    <t>LU-1365070745923741</t>
  </si>
  <si>
    <t>LU-1365170745972338</t>
  </si>
  <si>
    <t>LU-1366070746487982</t>
  </si>
  <si>
    <t>LU-1364970745871741</t>
  </si>
  <si>
    <t>LU-1366570746747154</t>
  </si>
  <si>
    <t>LU-1365470746163554</t>
  </si>
  <si>
    <t>LU-1366170746562843</t>
  </si>
  <si>
    <t>LU-1365670746287018</t>
  </si>
  <si>
    <t>LU-1365970746454707</t>
  </si>
  <si>
    <t>LU-1365970746464288</t>
  </si>
  <si>
    <t>LU-1361570743852506</t>
  </si>
  <si>
    <t>LU-1365970746407865</t>
  </si>
  <si>
    <t>LU-1366770746841849</t>
  </si>
  <si>
    <t>LU-1364570745645366</t>
  </si>
  <si>
    <t>LU-1362670744559724</t>
  </si>
  <si>
    <t>LU-1363470745053158</t>
  </si>
  <si>
    <t>LU-1367970747602112</t>
  </si>
  <si>
    <t>LU-1366170746567531</t>
  </si>
  <si>
    <t>LU-1357770741214971</t>
  </si>
  <si>
    <t>LU-1365670746263595</t>
  </si>
  <si>
    <t>LU-1365370746092953</t>
  </si>
  <si>
    <t>LU-1365970746437962</t>
  </si>
  <si>
    <t>LU-1359170742059087</t>
  </si>
  <si>
    <t>LU-1363570745151117</t>
  </si>
  <si>
    <t>LU-1366670746772481</t>
  </si>
  <si>
    <t>LU-1364870745809955</t>
  </si>
  <si>
    <t>LU-1360170742970054</t>
  </si>
  <si>
    <t>LU-1361370743729901</t>
  </si>
  <si>
    <t>LU-1361570743909319</t>
  </si>
  <si>
    <t>ORD8I2ZF9EPBFKSE</t>
  </si>
  <si>
    <t>ORD6EVP3NE670IHG</t>
  </si>
  <si>
    <t>ORDWRM88J4IU31GI</t>
  </si>
  <si>
    <t>ORDR2EIZNOCO5DPZ</t>
  </si>
  <si>
    <t>ORDLRDWQTBDYUCLI</t>
  </si>
  <si>
    <t>ORDY8HIUL1QJHTXE</t>
  </si>
  <si>
    <t>ORDYN1TRJKWKBI5Y</t>
  </si>
  <si>
    <t>ORD9IFG4ET2DIMNG</t>
  </si>
  <si>
    <t>ORDMI2UKEQPNH17N</t>
  </si>
  <si>
    <t>ORDNGKVY69PWRPTH</t>
  </si>
  <si>
    <t>ORDXHBAW65OEXI7U</t>
  </si>
  <si>
    <t>ORDT2TXBUMJNQT0D</t>
  </si>
  <si>
    <t>ORDFMAC6M5J88HE9</t>
  </si>
  <si>
    <t>ORDMUWLUT6ZXQDW5</t>
  </si>
  <si>
    <t>5476366180001-A</t>
  </si>
  <si>
    <t>ORDGWFV1PTEG80EM</t>
  </si>
  <si>
    <t>Chamado aberto</t>
  </si>
  <si>
    <t>Adicionado reclamação do cliente</t>
  </si>
  <si>
    <t>ORDSPUC2HTYGHLUZ</t>
  </si>
  <si>
    <t>ORDYFDBN1491DWF2</t>
  </si>
  <si>
    <t>ORD4BCS67WSR428S</t>
  </si>
  <si>
    <t>ORDTXA86R3MZEMCN</t>
  </si>
  <si>
    <t>ORDY4FJZSRD2BXPA</t>
  </si>
  <si>
    <t>ORD7VWVIUP17TPKG</t>
  </si>
  <si>
    <t>ORD9R87JYPYP2JSF</t>
  </si>
  <si>
    <t>ORDCACEEVUYF1NTH</t>
  </si>
  <si>
    <t>ORD8TWCVOQ6U0GDY</t>
  </si>
  <si>
    <t>ORDBG0CUES2B4PSW</t>
  </si>
  <si>
    <t>ORD67UN91BYAJQQG</t>
  </si>
  <si>
    <t>ORDU2ZM4OT81WVT1</t>
  </si>
  <si>
    <t>ORDKR9SG0UXZ9GOD</t>
  </si>
  <si>
    <t>ORDQTRJH1FC4V0G6</t>
  </si>
  <si>
    <t>ORD00Q8O88CDF6T6</t>
  </si>
  <si>
    <t>ORDC270S41IS5IE1</t>
  </si>
  <si>
    <t>ORDY1AVK1MWLHXCS</t>
  </si>
  <si>
    <t>ORDLYPQKIYBJ9SNB</t>
  </si>
  <si>
    <t>ORDK3QJHNHBVZHRZ</t>
  </si>
  <si>
    <t>ORDA8MCQODWBNM63</t>
  </si>
  <si>
    <t>Tranportadora</t>
  </si>
  <si>
    <t>ORDZEKMT351EWBZX</t>
  </si>
  <si>
    <t>ORDCNGGSW9MD0LL5</t>
  </si>
  <si>
    <t>ORD0OJWISINIX2ES</t>
  </si>
  <si>
    <t>ORDN2IWUI99RBFPJ</t>
  </si>
  <si>
    <t>ORDVT2BPYO5D1WH9</t>
  </si>
  <si>
    <t>ORDX8K7YSH41KVL0</t>
  </si>
  <si>
    <t>ORDH6LX5XRGVK519</t>
  </si>
  <si>
    <t>ORDY5SW51SYWBJJ1</t>
  </si>
  <si>
    <t>ORDQW0K25LGVANBI</t>
  </si>
  <si>
    <t>ORDPC0V1S53GTGIL</t>
  </si>
  <si>
    <t>ORDH9KELARTYVB9V</t>
  </si>
  <si>
    <t>ORDA18NMB1N0IRXZ</t>
  </si>
  <si>
    <t>ORD9Y814228F7L40</t>
  </si>
  <si>
    <t>ORDTZQHWEXTN4CUU</t>
  </si>
  <si>
    <t>ORD4B7OSOD4IVBIJ</t>
  </si>
  <si>
    <t>ORD0DGTJB8N87HW5</t>
  </si>
  <si>
    <t>ORDWGYM4AZ0EKNQN</t>
  </si>
  <si>
    <t>ORD2EO4PZ9R082VR</t>
  </si>
  <si>
    <t>ORD9BUYPPCOFZTHS</t>
  </si>
  <si>
    <t>ORD3YHO544XLWEBC</t>
  </si>
  <si>
    <t>ORDR3YA40MBKXBL3</t>
  </si>
  <si>
    <t>ORDGJ46TCLOYNW3Z</t>
  </si>
  <si>
    <t>ORDTC1LWNJ3QQNQC</t>
  </si>
  <si>
    <t>ORDNJSN7UM8AKY23</t>
  </si>
  <si>
    <t>0709/2024</t>
  </si>
  <si>
    <t>ORDWXZ082C3WR5V0</t>
  </si>
  <si>
    <t>ORDRVCBRNEH7ORCU</t>
  </si>
  <si>
    <t>ORDZUTZRRMHFKCJ8</t>
  </si>
  <si>
    <t>ORDIALXSE907E5JN</t>
  </si>
  <si>
    <t>ORDVBRWO9DEF33MG</t>
  </si>
  <si>
    <t>Meli</t>
  </si>
  <si>
    <t>ORDRKR8HZTGG1PZT</t>
  </si>
  <si>
    <t>ORDD72SSXV21NBKJ</t>
  </si>
  <si>
    <t>ORDNSG7PIPCZ30VT</t>
  </si>
  <si>
    <t>ORD3N4Z9V0AB736U</t>
  </si>
  <si>
    <t>Ph</t>
  </si>
  <si>
    <t>ORD0RCPSDYW42PY0</t>
  </si>
  <si>
    <t>ORDSHPJC6QP5AVIC</t>
  </si>
  <si>
    <t>ORD8I9X1MBJ7824T</t>
  </si>
  <si>
    <t>ORDYTHMLOFS45YVF</t>
  </si>
  <si>
    <t>ORDS48S6JNW0Z979</t>
  </si>
  <si>
    <t>sem retorno da transpotadora</t>
  </si>
  <si>
    <t>ORDHQIKIO5UB7DX9</t>
  </si>
  <si>
    <t>ORDGIXQWEZYOZ1N4</t>
  </si>
  <si>
    <t>ORD5SFUNG6VF5ZGQ</t>
  </si>
  <si>
    <t>ORD9TO0DPFNLYNJB</t>
  </si>
  <si>
    <t>Aguadando retorno da transportadora</t>
  </si>
  <si>
    <t>ORDV8EHXCWWZDZNS</t>
  </si>
  <si>
    <t>ORDO7E1GPS6OEOY7</t>
  </si>
  <si>
    <t>ORD1NM7PBG9QFZ2J</t>
  </si>
  <si>
    <t>ORD0UQ8MCORTMGNP</t>
  </si>
  <si>
    <t>ORDCMI9YZG5KGWQ3</t>
  </si>
  <si>
    <t>ORDXDO932NS9M2FN</t>
  </si>
  <si>
    <t>ORD3AN8TEUM2QDK3</t>
  </si>
  <si>
    <t>ORD2FPXHUDUYPY4G</t>
  </si>
  <si>
    <t>5477187450001-A</t>
  </si>
  <si>
    <t>5476703980001-A</t>
  </si>
  <si>
    <t>5477351070001-A</t>
  </si>
  <si>
    <t>LU-1364570745652422</t>
  </si>
  <si>
    <t>LU-1366170746561008</t>
  </si>
  <si>
    <t>LU-1362170744289200</t>
  </si>
  <si>
    <t>LU-1367070747037210</t>
  </si>
  <si>
    <t>LU-1364070745455958</t>
  </si>
  <si>
    <t>LU-1366470746701724</t>
  </si>
  <si>
    <t>LU-1350970736872561</t>
  </si>
  <si>
    <t>LU-1367070747019481</t>
  </si>
  <si>
    <t>LU-1366270746613227</t>
  </si>
  <si>
    <t>LU-1360770743421757</t>
  </si>
  <si>
    <t>LU-1367070747022115</t>
  </si>
  <si>
    <t>LU-1367370747226682</t>
  </si>
  <si>
    <t>LU-1367170747073008</t>
  </si>
  <si>
    <t>LU-1361870744074070</t>
  </si>
  <si>
    <t>LU-1360270743094354</t>
  </si>
  <si>
    <t>LU-1365770746315107</t>
  </si>
  <si>
    <t>LU-1368070747700758</t>
  </si>
  <si>
    <t>LU-1364070745411603</t>
  </si>
  <si>
    <t>LU-1368170747797176</t>
  </si>
  <si>
    <t>LU-1362170744279326</t>
  </si>
  <si>
    <t>LU-1346070734068907</t>
  </si>
  <si>
    <t>LU-1366570746755667</t>
  </si>
  <si>
    <t>LU-1366470746684741</t>
  </si>
  <si>
    <t>LU-1360770743398891</t>
  </si>
  <si>
    <t>LU-1367070747045691</t>
  </si>
  <si>
    <t>LU-1365170746003909</t>
  </si>
  <si>
    <t>LU-1366870746902647</t>
  </si>
  <si>
    <t>LU-1367370747209619</t>
  </si>
  <si>
    <t>LU-1366170746563612</t>
  </si>
  <si>
    <t>LU-1368370747969254</t>
  </si>
  <si>
    <t>LU-1366870746854980</t>
  </si>
  <si>
    <t>LU-1365470746135290</t>
  </si>
  <si>
    <t>LU-1364870745839611</t>
  </si>
  <si>
    <t>LU-1359370742205508</t>
  </si>
  <si>
    <t>LU-1360070742880168</t>
  </si>
  <si>
    <t>LU-1366870746879766</t>
  </si>
  <si>
    <t>LU-1367070746990534</t>
  </si>
  <si>
    <t>LU-1365270746044962</t>
  </si>
  <si>
    <t>LU-1363470744980109</t>
  </si>
  <si>
    <t>LU-1364570745706825</t>
  </si>
  <si>
    <t>5476471710001-A</t>
  </si>
  <si>
    <t>5478908270001-A</t>
  </si>
  <si>
    <t>5476192710001-A</t>
  </si>
  <si>
    <t>5473424600001-A</t>
  </si>
  <si>
    <t>5479180900001-A</t>
  </si>
  <si>
    <t>ORD1DA3T8NRJZ3L8</t>
  </si>
  <si>
    <t>ORD8MR5WUWHZ4H6G</t>
  </si>
  <si>
    <t>ORDTQ7COSFEI2SIS</t>
  </si>
  <si>
    <t>ORDO0J1L94GIM441</t>
  </si>
  <si>
    <t>ORDZPGHW27A8C7U0</t>
  </si>
  <si>
    <t>ORDIFN1122Y7D7B6</t>
  </si>
  <si>
    <t>ORD1U7LWW18DRMQC</t>
  </si>
  <si>
    <t>ORDAK9BZ9DNXG8SD</t>
  </si>
  <si>
    <t>ORDFRS4W62446Y3A</t>
  </si>
  <si>
    <t>ORD40BX1TQ8VKLAU</t>
  </si>
  <si>
    <t>ORD9QC0SFEDLMICH</t>
  </si>
  <si>
    <t>ORDSMB84ETP0CHAN</t>
  </si>
  <si>
    <t>ORDJHABJVDKO83Q4</t>
  </si>
  <si>
    <t>ORDGJZMOH608NA2Y</t>
  </si>
  <si>
    <t>ORDE8PE3VTSH0JYQ</t>
  </si>
  <si>
    <t>ORDIAQWAJTA9T4W3</t>
  </si>
  <si>
    <t>ORDKAKF7XA4OURG2</t>
  </si>
  <si>
    <t>ORDCIP7OC8N0WD23</t>
  </si>
  <si>
    <t>ORD19M9XR1LYHB1V</t>
  </si>
  <si>
    <t>ORDMQOWAF27ZNGGG</t>
  </si>
  <si>
    <t>ORDCPB6LQSDLZ92S</t>
  </si>
  <si>
    <t>ORD12JW5DWJ1KS7V</t>
  </si>
  <si>
    <t>ORD9KE4IFA98TZ0Q</t>
  </si>
  <si>
    <t>ORDVCO4YU4JB2J7H</t>
  </si>
  <si>
    <t>ORDTMVGP6VNNDNME</t>
  </si>
  <si>
    <t>ORDNI0GHIEI6FSS7</t>
  </si>
  <si>
    <t>ORD3U03EDXVFGRVZ</t>
  </si>
  <si>
    <t>ORDW529WWL712XWR</t>
  </si>
  <si>
    <t>ORDJC506CW3A4NWC</t>
  </si>
  <si>
    <t>ORDFRJJVI9KTY88K</t>
  </si>
  <si>
    <t>ORD08P83PUJMTRH5</t>
  </si>
  <si>
    <t>ORDM14UNE24OF8M1</t>
  </si>
  <si>
    <t>ORDZ0E3F3B8H1OI4</t>
  </si>
  <si>
    <t>ORDBNWIK4CTLJHXZ</t>
  </si>
  <si>
    <t>ORD9Y9Z93NG1LS2Z</t>
  </si>
  <si>
    <t>ORDO7J98OTGMR58B</t>
  </si>
  <si>
    <t>ORDBFO2EDKD0JBM4</t>
  </si>
  <si>
    <t>ORD9HZ10HQSEFKR4</t>
  </si>
  <si>
    <t>ORDOHEQVDDJ3DT83</t>
  </si>
  <si>
    <t>mAGalu</t>
  </si>
  <si>
    <t>Sem retorno efetivo</t>
  </si>
  <si>
    <t>ORD5H8IEJXNBXTRX</t>
  </si>
  <si>
    <t>ORDQDDKJYP0DX0MF</t>
  </si>
  <si>
    <t>ORDJ3YBA5HVZOYMC</t>
  </si>
  <si>
    <t>ORDLBKE27EQOPOAV</t>
  </si>
  <si>
    <t>ORDHZ8MJX093N31X</t>
  </si>
  <si>
    <t>Cliente localizou pacote fora do prazo e quer cancelar</t>
  </si>
  <si>
    <t>ORDRRBZ6RWYJD0DL</t>
  </si>
  <si>
    <t>ORD80LFY6EYC95P7</t>
  </si>
  <si>
    <t>ORDKDYJWQQWXT0JZ</t>
  </si>
  <si>
    <t>ORD0E98SINTRRBZQ</t>
  </si>
  <si>
    <t>ORDFEWB0VRYLSVN8</t>
  </si>
  <si>
    <t>ORD0N1YQYU8NNTLF</t>
  </si>
  <si>
    <t>ORDU3GI9TTML8ITU</t>
  </si>
  <si>
    <t>ORDL2O3UWP3FRJHR</t>
  </si>
  <si>
    <t>ORDHB8FZYGM72FFE</t>
  </si>
  <si>
    <t>ORDL5YLWT9O2L4PG</t>
  </si>
  <si>
    <t>ORDWW68HHB6DK94B</t>
  </si>
  <si>
    <t>ORDRY0HG1ZA8P34D</t>
  </si>
  <si>
    <t>Meu produto não é original</t>
  </si>
  <si>
    <t>ORDCX22ZHGYDGCXY</t>
  </si>
  <si>
    <t>ORDB2HSGABE77QU3</t>
  </si>
  <si>
    <t>ORDN1SBMC7QI5ORA</t>
  </si>
  <si>
    <t>ORD5RIP1IHE3F2PG</t>
  </si>
  <si>
    <t>ORDSMAAX7W3CSQC3</t>
  </si>
  <si>
    <t>ORDHCY0CEVUJ7TQQ</t>
  </si>
  <si>
    <t>ORDFYWN5RL7ROKSL</t>
  </si>
  <si>
    <t>ORDPZTZR2GFPIWI5</t>
  </si>
  <si>
    <t>LU-1360670743347039</t>
  </si>
  <si>
    <t>LU-1361770744017481</t>
  </si>
  <si>
    <t>LU-1347870735030198</t>
  </si>
  <si>
    <t>LU-1362070744225220</t>
  </si>
  <si>
    <t>LU-1367570747308143</t>
  </si>
  <si>
    <t>LU-1366370746653116</t>
  </si>
  <si>
    <t>LU-1363170744819315</t>
  </si>
  <si>
    <t>LU-1368770748290458</t>
  </si>
  <si>
    <t>LU-1364070745455403</t>
  </si>
  <si>
    <t>LU-1368970748463780</t>
  </si>
  <si>
    <t>LU-1365270746029759</t>
  </si>
  <si>
    <t>LU-1365470746149148</t>
  </si>
  <si>
    <t>LU-1362370744427949</t>
  </si>
  <si>
    <t>LU-1368170747873403</t>
  </si>
  <si>
    <t>LU-1362470744509536</t>
  </si>
  <si>
    <t>LU-1367370747178055</t>
  </si>
  <si>
    <t>LU-1367270747133264</t>
  </si>
  <si>
    <t>LU-1367870747487186</t>
  </si>
  <si>
    <t>LU-1367170747081241</t>
  </si>
  <si>
    <t>LU-1366370746656978</t>
  </si>
  <si>
    <t>LU-1366570746725246</t>
  </si>
  <si>
    <t>5476362230001-A</t>
  </si>
  <si>
    <t>5479513530001-A</t>
  </si>
  <si>
    <t>ORDGMVQ4EQ14HMYZ</t>
  </si>
  <si>
    <t>ORD1OV9542LXTSOJ</t>
  </si>
  <si>
    <t>ORDNTGO6342K0MTL</t>
  </si>
  <si>
    <t>ORDFZ5U6SU0Y76PT</t>
  </si>
  <si>
    <t>ORDWY0F0EULA6TUC</t>
  </si>
  <si>
    <t>ORDM26ACIIXVS86O</t>
  </si>
  <si>
    <t>ORD5K2ZVBBPQN9NL</t>
  </si>
  <si>
    <t>ORDBC7L2S7SWDPX1</t>
  </si>
  <si>
    <t>ORD479872YOE3S23</t>
  </si>
  <si>
    <t>ORDYLMZN7T4FO176</t>
  </si>
  <si>
    <t>ORDWOSVDBVMFIOGA</t>
  </si>
  <si>
    <t>ORDDIXGM11I60J1V</t>
  </si>
  <si>
    <t>ORDTBN2AD7J1GSII</t>
  </si>
  <si>
    <t>ORD9763XLGOPEUUQ</t>
  </si>
  <si>
    <t>ORDZ0P885HRZVALX</t>
  </si>
  <si>
    <t>ORDAA095636H2Y7M</t>
  </si>
  <si>
    <t>ORD5RDSPARY44A73</t>
  </si>
  <si>
    <t>ORD0DF9ITTSWS0AJ</t>
  </si>
  <si>
    <t>ORDSGWPUIXG76AYS</t>
  </si>
  <si>
    <t>ORDTQ9TSG8MM991Y</t>
  </si>
  <si>
    <t>MAgalu</t>
  </si>
  <si>
    <t>ORDK0A3E3UPJ4N1M</t>
  </si>
  <si>
    <t>ORD4EF6HVONSHHSQ</t>
  </si>
  <si>
    <t>ORDP580Z775K43SO</t>
  </si>
  <si>
    <t>ORD2KDGUXEFJV4XZ</t>
  </si>
  <si>
    <t>ORDSKWF6Y7LUB2ET</t>
  </si>
  <si>
    <t>ORD6Z2KK0I4O3JB5</t>
  </si>
  <si>
    <t>ORD23F4MF0LCFX5B</t>
  </si>
  <si>
    <t>ORDPQRFCZO42P7OS</t>
  </si>
  <si>
    <t>ORD5Z315EBE2ZWAR</t>
  </si>
  <si>
    <t>ORD93UOUPHXPPLZQ</t>
  </si>
  <si>
    <t>ORD7ERUZWDPAMMAA</t>
  </si>
  <si>
    <t>ORDQTKT6AKKSPOA8</t>
  </si>
  <si>
    <t>ORDIPWFHTDV3WI0N</t>
  </si>
  <si>
    <t>ORDG8UHMLJMT3TU1</t>
  </si>
  <si>
    <t>ORDL658NJJV7URH5</t>
  </si>
  <si>
    <t>ORDDY8TARR3O3C57</t>
  </si>
  <si>
    <t>ORDPSCY250DK0ET5</t>
  </si>
  <si>
    <t>ORDWX3LN9B76C24W</t>
  </si>
  <si>
    <t>ORDI5S294VC3G478</t>
  </si>
  <si>
    <t>ORDFDQEM16W1V1KN</t>
  </si>
  <si>
    <t>ORD1VXDTSEG9XBXK</t>
  </si>
  <si>
    <t>ORDYRO59M28EW8AX</t>
  </si>
  <si>
    <t>ORD9UKMXBGCCX9OA</t>
  </si>
  <si>
    <t>ORDWVNKTMJRZU4N6</t>
  </si>
  <si>
    <t>Pedido não é original</t>
  </si>
  <si>
    <t>ORDD7Y7BKN59AWJX</t>
  </si>
  <si>
    <t>ORDTPKPGPNIO8SEP</t>
  </si>
  <si>
    <t>ORDJR5I6QRH9KNAF</t>
  </si>
  <si>
    <t>ORDZDEXVSQ08UIOE</t>
  </si>
  <si>
    <t>ORDR06YHM5NM0BRC</t>
  </si>
  <si>
    <t>ORDNHICITOIREVCU</t>
  </si>
  <si>
    <t>ORDC2H98SRY1G9JL</t>
  </si>
  <si>
    <t>ORDI71RYD1CA4B4C</t>
  </si>
  <si>
    <t>Solicitados os dados do recebedor</t>
  </si>
  <si>
    <t>ORD33OCR5DRMEHDQ</t>
  </si>
  <si>
    <t>ORDVRB7V360IU6LI</t>
  </si>
  <si>
    <t>ORDT8GI3RSOK6JWY</t>
  </si>
  <si>
    <t>ORDVAYYAHSHVP3J8</t>
  </si>
  <si>
    <t>ORDWBLRFNCHLW9S8</t>
  </si>
  <si>
    <t>ORD8N94MGT8O11TH</t>
  </si>
  <si>
    <t>ORDL33VNJY53HQN1</t>
  </si>
  <si>
    <t>ORDUNKOAKQMR95RL</t>
  </si>
  <si>
    <t>ORDJRTM9KCHXDW72</t>
  </si>
  <si>
    <t>ORDGMXJI5KBAHHLG</t>
  </si>
  <si>
    <t>ORD8JHKATGPERODK</t>
  </si>
  <si>
    <t>ORDUF7D50PIW0BYC</t>
  </si>
  <si>
    <t>ORD3NSKMAPTE3TWT</t>
  </si>
  <si>
    <t>ORD4KQQT9BYJEREN</t>
  </si>
  <si>
    <t>ORDKMV3IT56F0RFB</t>
  </si>
  <si>
    <t>ORD0W8MYW01GTZCX</t>
  </si>
  <si>
    <t>ORDI6I3PTNBLXMU9</t>
  </si>
  <si>
    <t>ORDWJYHT38EWGUC9</t>
  </si>
  <si>
    <t>ORDLS3E8Q15CAAJV</t>
  </si>
  <si>
    <t>ORD80HDK57Y34LBJ</t>
  </si>
  <si>
    <t>ORDEVW0VWXAOIBEA</t>
  </si>
  <si>
    <t>ORDYBG1PWQ95RE79</t>
  </si>
  <si>
    <t>ORDE4CCYRB907BWN</t>
  </si>
  <si>
    <t>ORDBRT3QA3VY8NTQ</t>
  </si>
  <si>
    <t>ORDJA1H5TP2GAO6R</t>
  </si>
  <si>
    <t>ORD0BJQ7WK3G5LS3</t>
  </si>
  <si>
    <t>ORD0BJQ7WK3G5LS4</t>
  </si>
  <si>
    <t>ORD57P3P936CV9ZU</t>
  </si>
  <si>
    <t>LU-1367670747448486</t>
  </si>
  <si>
    <t>LU-1365470746165925</t>
  </si>
  <si>
    <t>LU-1367870747595125</t>
  </si>
  <si>
    <t>LU-1362670744599069</t>
  </si>
  <si>
    <t>LU-1350070736243433</t>
  </si>
  <si>
    <t>LU-1361370743742592</t>
  </si>
  <si>
    <t>LU-1366070746516290</t>
  </si>
  <si>
    <t>LU-1367870747572231</t>
  </si>
  <si>
    <t>LU-1367370747222198</t>
  </si>
  <si>
    <t>LU-1368470748097297</t>
  </si>
  <si>
    <t>LU-1346270734194108</t>
  </si>
  <si>
    <t>LU-1367870747553038</t>
  </si>
  <si>
    <t>LU-1363270744931077</t>
  </si>
  <si>
    <t>5476275640001-A</t>
  </si>
  <si>
    <t>ORDM00PH22YVRO21</t>
  </si>
  <si>
    <t>ORD0YMQSRMCF1KW7</t>
  </si>
  <si>
    <t>ORD3W6TA30ZP08LW</t>
  </si>
  <si>
    <t>ORDF4WQQS3U5PDSJ</t>
  </si>
  <si>
    <t>ORD2R2ADASKUDVU7</t>
  </si>
  <si>
    <t>ORD5T7DN4VMMEXRU</t>
  </si>
  <si>
    <t>ORDQ64UXPP9ZVZU3</t>
  </si>
  <si>
    <t>ORD73X6LXZFA7HBF</t>
  </si>
  <si>
    <t>ORDWTB1DO0VBV5UZ</t>
  </si>
  <si>
    <t>ORD2YPSJ8JVSTCIM</t>
  </si>
  <si>
    <t>ORDNMFDKHTETXJVQ</t>
  </si>
  <si>
    <t>ORDP19CAB9ABSOS8</t>
  </si>
  <si>
    <t>ORDSTTWW1II64TVR</t>
  </si>
  <si>
    <t>ORD0R6BKPWE83Z59</t>
  </si>
  <si>
    <t>ORD32UGZTKBP9R5I</t>
  </si>
  <si>
    <t>ORDSDMO8K2LEWD7O</t>
  </si>
  <si>
    <t>ORDH3WSNYC09FSIW</t>
  </si>
  <si>
    <t>ORDHZJI5CDQKOGH1</t>
  </si>
  <si>
    <t>ORDXP63DI7K4Y1FB</t>
  </si>
  <si>
    <t>ORDPTDC4AKAUK5VA</t>
  </si>
  <si>
    <t>ORDONOE968D6GKI6</t>
  </si>
  <si>
    <t>ORDG0E646FTPO68G</t>
  </si>
  <si>
    <t>ORD8M4JRB4MV8O8W</t>
  </si>
  <si>
    <t>Plus</t>
  </si>
  <si>
    <t>Produto não é original</t>
  </si>
  <si>
    <t>ORDC54FBM61GIGOS</t>
  </si>
  <si>
    <t>ORDHUHPAQSRTRF6X</t>
  </si>
  <si>
    <t>ORD72LJUZ1W73RVR</t>
  </si>
  <si>
    <t>ORDY2RHMJKKTZQOM</t>
  </si>
  <si>
    <t>ORD587EQ77C7XRD1</t>
  </si>
  <si>
    <t>ORD5N46QD5U5PF3Y</t>
  </si>
  <si>
    <t>CNOVA</t>
  </si>
  <si>
    <t>ORDW16ZSG2GP4TB8</t>
  </si>
  <si>
    <t>ORDYQJN05H1MJ6NV</t>
  </si>
  <si>
    <t>ORDOAGAIQRHOOEYC</t>
  </si>
  <si>
    <t>ORDLWG3BQ366OBMQ</t>
  </si>
  <si>
    <t>ORDQ12LVR9ZGT1FZ</t>
  </si>
  <si>
    <t>ORD1WBN15RI95PEX</t>
  </si>
  <si>
    <t>ORD429I4V3HGVA4G</t>
  </si>
  <si>
    <t>ORDNFMSKXTTTNMZ1</t>
  </si>
  <si>
    <t>ORDOW6KEU5KNUHZY</t>
  </si>
  <si>
    <t>SP'</t>
  </si>
  <si>
    <t>ORDWC69OB0N9GMMY</t>
  </si>
  <si>
    <t>ORD1SUHSNU8FDDMQ</t>
  </si>
  <si>
    <t>ORDNHCZGVKW3NW01</t>
  </si>
  <si>
    <t>ORDVTFX6LH4JJ6LA</t>
  </si>
  <si>
    <t>ORDVP1ZI4F7CJOKO</t>
  </si>
  <si>
    <t>ORD12KCQAXDOUIMF</t>
  </si>
  <si>
    <t>ORDMW2LZAON36W8M</t>
  </si>
  <si>
    <t>ORDOJQGI983H79CB</t>
  </si>
  <si>
    <t>ORD22E6LATXB5O8R</t>
  </si>
  <si>
    <t>ORD8C8WX3MIA27JA</t>
  </si>
  <si>
    <t>ORDG0KVN4D9R5P0U</t>
  </si>
  <si>
    <t>ORDXNPYV0UIQ3VVJ</t>
  </si>
  <si>
    <t>LU-1365170745943361</t>
  </si>
  <si>
    <t>LU-1366970746935300</t>
  </si>
  <si>
    <t>LU-1368170747886232</t>
  </si>
  <si>
    <t>LU-1365070745929592</t>
  </si>
  <si>
    <t>LU-1362970744696721</t>
  </si>
  <si>
    <t>LU-1368170747801076</t>
  </si>
  <si>
    <t>LU-1369070748545650</t>
  </si>
  <si>
    <t>LU-1361570743863590</t>
  </si>
  <si>
    <t>LU-1367870747593121</t>
  </si>
  <si>
    <t>LU-1368070747690876</t>
  </si>
  <si>
    <t>LU-1361570743830734</t>
  </si>
  <si>
    <t>LU-1368970748385995</t>
  </si>
  <si>
    <t>LU-1367870747504474</t>
  </si>
  <si>
    <t>LU-1367870747498927</t>
  </si>
  <si>
    <t>LU-1368970748401347</t>
  </si>
  <si>
    <t>LU-1367870747519871</t>
  </si>
  <si>
    <t>LU-1367270747143515</t>
  </si>
  <si>
    <t>LU-1368970748398307</t>
  </si>
  <si>
    <t>LU-1368270747951336</t>
  </si>
  <si>
    <t>LU-1365370746108866</t>
  </si>
  <si>
    <t>LU-1363170744792970</t>
  </si>
  <si>
    <t>5479042430001-A</t>
  </si>
  <si>
    <t>5477589080001-A</t>
  </si>
  <si>
    <t>5479096300001-A</t>
  </si>
  <si>
    <t>5477091400001-A</t>
  </si>
  <si>
    <t>5478951550001-A</t>
  </si>
  <si>
    <t>5480357140001-A</t>
  </si>
  <si>
    <t>5480397840001-A</t>
  </si>
  <si>
    <t>ORD7LCX923UHS6HR</t>
  </si>
  <si>
    <t>LU-1367370747184573</t>
  </si>
  <si>
    <t>ORD92KBEBJMBFG9U</t>
  </si>
  <si>
    <t>ORD53PRACK2REWG0</t>
  </si>
  <si>
    <t>ORDFYY5LCNTR0ZSS</t>
  </si>
  <si>
    <t>ORDTWVS7HGU0V347</t>
  </si>
  <si>
    <t>ORDVIBOOM0SCLHXV</t>
  </si>
  <si>
    <t>ORDTRJUVNWKQHHQF</t>
  </si>
  <si>
    <t>ORDBVFHRUIVQ73IQ</t>
  </si>
  <si>
    <t>ORDDXUJB31PQ72F6</t>
  </si>
  <si>
    <t>ORDN7DKARVD9IHB8</t>
  </si>
  <si>
    <t>ORDQDPGSXSQCJKJP</t>
  </si>
  <si>
    <t>ORDHA8IY6FYTCXAW</t>
  </si>
  <si>
    <t>ORDZGK1TN6GQ1EVU</t>
  </si>
  <si>
    <t>ORD6QQ5ZXEYC35EV</t>
  </si>
  <si>
    <t>ORD2NA5RLU69G4NN</t>
  </si>
  <si>
    <t>ORD458YVZ79O6JZG</t>
  </si>
  <si>
    <t>ORDSYYVPPWBUCGBZ</t>
  </si>
  <si>
    <t>ORDRRFUYQ1K4A5L7</t>
  </si>
  <si>
    <t>ORDGLRSWZHM3U9J1</t>
  </si>
  <si>
    <t>ORDGWQDYMNBBTUD6</t>
  </si>
  <si>
    <t>ORDMOYXOQ617LJ8W</t>
  </si>
  <si>
    <t>ORD0K44JOTGGIGRC</t>
  </si>
  <si>
    <t>ORD5CZIKQ28DYF9Z</t>
  </si>
  <si>
    <t>ORDTK4ZOH9A0D3HO</t>
  </si>
  <si>
    <t>ORDJYH3NYW8XH64U</t>
  </si>
  <si>
    <t>ORDEJ4GTL78DQ3WF</t>
  </si>
  <si>
    <t>ORD5RZJULS7116PO</t>
  </si>
  <si>
    <t>ORD3RP1VL3N1EIWW</t>
  </si>
  <si>
    <t>ORD8CPV391RK62CV</t>
  </si>
  <si>
    <t>ORDM2H0LZD2A2BQA</t>
  </si>
  <si>
    <t>ORDSX3GKENOKT0E0</t>
  </si>
  <si>
    <t>ORDBZJP4M7LISROY</t>
  </si>
  <si>
    <t>ORD2I8LULSRLP3DN</t>
  </si>
  <si>
    <t>ORD30ZILTF06K6W5</t>
  </si>
  <si>
    <t>ORD7CDYBOMQ943X7</t>
  </si>
  <si>
    <t>ORDIVSI0A85ZEY7D</t>
  </si>
  <si>
    <t>ORDXKZ2PHSHE9IXH</t>
  </si>
  <si>
    <t>ORD0PB5OIE0URKOP</t>
  </si>
  <si>
    <t>ORDIB9ULW455JBTM</t>
  </si>
  <si>
    <t>ORDABD8RZB7Q7PF6</t>
  </si>
  <si>
    <t>Não é original</t>
  </si>
  <si>
    <t>Possibilidade de liberar valores sem confirmação da transportadora que o item retornou</t>
  </si>
  <si>
    <t>ORDANERPSPKGNZI4</t>
  </si>
  <si>
    <t>ORDANERPSPKGNZI5</t>
  </si>
  <si>
    <t>ORDFIH0AOXTWY5QY</t>
  </si>
  <si>
    <t>ORDZLDNS5K4NQYUN</t>
  </si>
  <si>
    <t>ORDCEN3EUA1VDND6</t>
  </si>
  <si>
    <t>ORD3V1P7RRRDC0AR</t>
  </si>
  <si>
    <t>Sem contato do fabricante</t>
  </si>
  <si>
    <t>ORDQE4WQHTK2A3I8</t>
  </si>
  <si>
    <t>ORDFD4N0LL6X7QVJ</t>
  </si>
  <si>
    <t>ORDJMO20399EG5X7</t>
  </si>
  <si>
    <t>ORDH39DGX7GKCCWS</t>
  </si>
  <si>
    <t>ORDEWUVCLUFK5M4O</t>
  </si>
  <si>
    <t>ORDBOSKIWA6UXHDW</t>
  </si>
  <si>
    <t>ORDBTW9DBOA0LF0I</t>
  </si>
  <si>
    <t>ORDYYW3TD01UTT27</t>
  </si>
  <si>
    <t>ORDXAWNWHDETLH5X</t>
  </si>
  <si>
    <t>1p</t>
  </si>
  <si>
    <t>ORDULPY65WHLPPQB</t>
  </si>
  <si>
    <t>ORDUID97LTRI62L4</t>
  </si>
  <si>
    <t>ORDE8UGI5W02LO0Y</t>
  </si>
  <si>
    <t>PH</t>
  </si>
  <si>
    <t>ORDYFS9S7EOJL34F</t>
  </si>
  <si>
    <t>ORDZZY23TOYFAIKP</t>
  </si>
  <si>
    <t>ORDILXHPP497APKC</t>
  </si>
  <si>
    <t>ORDPNQRXRNXEVPZV</t>
  </si>
  <si>
    <t>ORDOC5Z6DJ9K2228</t>
  </si>
  <si>
    <t>ORDOC5Z6DJ9K2229</t>
  </si>
  <si>
    <t>ORDI657QZ4Q0HCPZ</t>
  </si>
  <si>
    <t>ORDQYJKQW9L0IEY2</t>
  </si>
  <si>
    <t>ORDU92JJTD40M6NK</t>
  </si>
  <si>
    <t>ORDFDR2SECRMGAAF</t>
  </si>
  <si>
    <t>ORDPNEC28RBEESNL</t>
  </si>
  <si>
    <t>ORDV76E6CH1IKIEX</t>
  </si>
  <si>
    <t>ORDFSRJ7ZAXS1ZHW</t>
  </si>
  <si>
    <t>ORDGGZIM6SYTGDCN</t>
  </si>
  <si>
    <t>ORD2X8LK1XD6CEQV</t>
  </si>
  <si>
    <t>ORDKKBH9SXBYEWAO</t>
  </si>
  <si>
    <t>ORDIEYM6UKISOVON</t>
  </si>
  <si>
    <t>ORDNPBBA1HX60R3S</t>
  </si>
  <si>
    <t>ORD6FTH8MZK3U1MM</t>
  </si>
  <si>
    <t>Correção CEP</t>
  </si>
  <si>
    <t>ORD0J7R2Y8OBBHI7</t>
  </si>
  <si>
    <t>LU-1368970748424292</t>
  </si>
  <si>
    <t>LU-1360170742981228</t>
  </si>
  <si>
    <t>LU-1367870747494882</t>
  </si>
  <si>
    <t>LU-1369770749125114</t>
  </si>
  <si>
    <t>LU-1366970746915570</t>
  </si>
  <si>
    <t>LU-1367370747209290</t>
  </si>
  <si>
    <t>LU-1365970746469969</t>
  </si>
  <si>
    <t>LU-1367170747093930</t>
  </si>
  <si>
    <t>LU-1366470746710024</t>
  </si>
  <si>
    <t>LU-1368970748394392</t>
  </si>
  <si>
    <t>LU-1364870745791853</t>
  </si>
  <si>
    <t>LU-1364070745381704</t>
  </si>
  <si>
    <t>LU-1367170747051502</t>
  </si>
  <si>
    <t>LU-1367670747392218</t>
  </si>
  <si>
    <t>LU-1366170746542468</t>
  </si>
  <si>
    <t>LU-1363470744988898</t>
  </si>
  <si>
    <t>LU-1365970746404324</t>
  </si>
  <si>
    <t>LU-1367870747542423</t>
  </si>
  <si>
    <t>LU-1362570744533621</t>
  </si>
  <si>
    <t>LU-1368770748292864</t>
  </si>
  <si>
    <t>LU-1368170747785580</t>
  </si>
  <si>
    <t>LU-1369370748817773</t>
  </si>
  <si>
    <t>LU-1368070747705471</t>
  </si>
  <si>
    <t>LU-1361770744023755</t>
  </si>
  <si>
    <t>LU-1349570735974586</t>
  </si>
  <si>
    <t>LU-1363570745125587</t>
  </si>
  <si>
    <t>LU-1364070745391473</t>
  </si>
  <si>
    <t>LU-1367070746945982</t>
  </si>
  <si>
    <t>LU-1316770715466638</t>
  </si>
  <si>
    <t>LU-1363370744963321</t>
  </si>
  <si>
    <t>LU-1366970746918327</t>
  </si>
  <si>
    <t>LU-1365970746426442</t>
  </si>
  <si>
    <t>LU-1364370745606832</t>
  </si>
  <si>
    <t>LU-1366970746909211</t>
  </si>
  <si>
    <t>LU-1369870749239597</t>
  </si>
  <si>
    <t>LU-1369170748601676</t>
  </si>
  <si>
    <t>LU-1368470748074604</t>
  </si>
  <si>
    <t>LU-1364570745710109</t>
  </si>
  <si>
    <t>LU-1366270746605902</t>
  </si>
  <si>
    <t>LU-1369570749043731</t>
  </si>
  <si>
    <t>LU-1369770749126320</t>
  </si>
  <si>
    <t>LU-1367870747545398</t>
  </si>
  <si>
    <t>LU-1369070748571988</t>
  </si>
  <si>
    <t>LU-1318770716831709</t>
  </si>
  <si>
    <t>LU-1367570747295352</t>
  </si>
  <si>
    <t>LU-1367970747642868</t>
  </si>
  <si>
    <t>LU-1369470748846834</t>
  </si>
  <si>
    <t>LU-1369270748677858</t>
  </si>
  <si>
    <t>5479394320001-A</t>
  </si>
  <si>
    <t>ORDV9CNZRROPKOFJ</t>
  </si>
  <si>
    <t>ORDBG2W7O0QMJ3Q4</t>
  </si>
  <si>
    <t>ORDJF0QP73BIL3LF</t>
  </si>
  <si>
    <t>ORDN1YOAKH1VBG5X</t>
  </si>
  <si>
    <t>ORD0M5N4ZGOWGFRZ</t>
  </si>
  <si>
    <t>ORDU2CPFMFLAUJIS</t>
  </si>
  <si>
    <t>ORDJLJRTCZGVFGDH</t>
  </si>
  <si>
    <t>ORD1M7DH3T0GPFPG</t>
  </si>
  <si>
    <t>ORDBUOZMCEKE46OZ</t>
  </si>
  <si>
    <t>ORDIUV2CZT8E8ZKP</t>
  </si>
  <si>
    <t>ORDAJBI5OQNFSXRX</t>
  </si>
  <si>
    <t>ORDOMTPLO7BLUKZL</t>
  </si>
  <si>
    <t>ORDR383C3F7WRLBQ</t>
  </si>
  <si>
    <t>ORDBQACRDYVGRSL4</t>
  </si>
  <si>
    <t>ORDQG47Z7BI4TY3Y</t>
  </si>
  <si>
    <t>ORDHPD27KUJQVGDZ</t>
  </si>
  <si>
    <t>ORDDUCL12VM8IW9Y</t>
  </si>
  <si>
    <t>ORDF5K5NVPQRKUPU</t>
  </si>
  <si>
    <t>ORDSJ1OHY9OW1FO0</t>
  </si>
  <si>
    <t>ORDTC0VECIUTKATD</t>
  </si>
  <si>
    <t>ORDF0DI12JXF8DZL</t>
  </si>
  <si>
    <t>ORDEUNL9XR2VT99G</t>
  </si>
  <si>
    <t>ORD5SP17BPJQGZJK</t>
  </si>
  <si>
    <t>ORDOI8V3DX25AX88</t>
  </si>
  <si>
    <t>ORDDXTXOWWP2SQXC</t>
  </si>
  <si>
    <t>ORDKQ3QD2B5291FT</t>
  </si>
  <si>
    <t>ORDK5EWUZDD0JOB8</t>
  </si>
  <si>
    <t>ORDEJI7J7CHQ1YA7</t>
  </si>
  <si>
    <t>ORDOTW0QDRT0PH4U</t>
  </si>
  <si>
    <t>ORDOCPKJYVWEW6NZ</t>
  </si>
  <si>
    <t>ORDSFGMCY9DAGVNA</t>
  </si>
  <si>
    <t>ORDU8TLOSXNLBGLR</t>
  </si>
  <si>
    <t>ORD5RJSU1XVLNRS1</t>
  </si>
  <si>
    <t>ORDDR85WAC0SXZD7</t>
  </si>
  <si>
    <t>ORD7U5G7YY767RFP</t>
  </si>
  <si>
    <t>ORDENWAD6VF8PP4L</t>
  </si>
  <si>
    <t>ORD0KAMV64O7S869</t>
  </si>
  <si>
    <t>ORDZH8OBEM57LHXW</t>
  </si>
  <si>
    <t>ORD1Y3OOWNTV2FZD</t>
  </si>
  <si>
    <t>ORD3886L4C319GZB</t>
  </si>
  <si>
    <t>ORD3AZMWNB3FAO21</t>
  </si>
  <si>
    <t>ORD7FXETUKVLADKK</t>
  </si>
  <si>
    <t>ORD3MP65ADWJIO9O</t>
  </si>
  <si>
    <t>ORD3FU481FARKDHJ</t>
  </si>
  <si>
    <t>ORDSD5SPWYWF4OSP</t>
  </si>
  <si>
    <t>ORDK437V0TG1Y9EH</t>
  </si>
  <si>
    <t>ORDCWSKRMK3BRQWI</t>
  </si>
  <si>
    <t>ORDV6Y4CLFZ3OOC3</t>
  </si>
  <si>
    <t>TOP</t>
  </si>
  <si>
    <t>ORD0JSFCOO7GIPPO</t>
  </si>
  <si>
    <t>Jogou caixa por cima do portão</t>
  </si>
  <si>
    <t>ORDJPATMR2RHERR2</t>
  </si>
  <si>
    <t>ORDV00MPOHLJP335</t>
  </si>
  <si>
    <t>ORDV4G1L8C5AIEKV</t>
  </si>
  <si>
    <t>ORDDBK4BM9T19MS6</t>
  </si>
  <si>
    <t>Buyer</t>
  </si>
  <si>
    <t>ORDLWA1711RYE1SO</t>
  </si>
  <si>
    <t>ORDTFZ4GGSN3R4SY</t>
  </si>
  <si>
    <t>ORDNP86GTZ52NB9E</t>
  </si>
  <si>
    <t>ORDGOQVPI50KLW70</t>
  </si>
  <si>
    <t>ORDN24EADDH3BQPT</t>
  </si>
  <si>
    <t>ORDTNASSE3ST3RDR</t>
  </si>
  <si>
    <t>ORD67XA4440AFMKP</t>
  </si>
  <si>
    <t>ORDI2M4BC44DYCOV</t>
  </si>
  <si>
    <t>ORDOZU1WPIMFRTYB</t>
  </si>
  <si>
    <t>ORDKF3SC6U9GJ88E</t>
  </si>
  <si>
    <t>ORDC5XXUIQ7VAGLZ</t>
  </si>
  <si>
    <t>ORD2O032ATU5HK8L</t>
  </si>
  <si>
    <t>ORDQ7GTDZ37Z199L</t>
  </si>
  <si>
    <t>ORD7GV2M2PK7JCNX</t>
  </si>
  <si>
    <t>ORDTH29E4XZE4HNH</t>
  </si>
  <si>
    <t>ORDE8VGDC2964CYY</t>
  </si>
  <si>
    <t>ORDLWG3BQ366OBMQ*</t>
  </si>
  <si>
    <t>ORDXERW4T6EL5EFY</t>
  </si>
  <si>
    <t>ORDM3JYB5RZDX3FW</t>
  </si>
  <si>
    <t>ORDR6PF4H2AEII70</t>
  </si>
  <si>
    <t>ORDQLJDUY59K7CAQ</t>
  </si>
  <si>
    <t>ORDGFV2AXGP1Y38C</t>
  </si>
  <si>
    <t>ORDIKBZ6RT48QKML</t>
  </si>
  <si>
    <t>ORDE0UNUOUPHUWC4</t>
  </si>
  <si>
    <t>ORD8P9CTWQR2FCOC</t>
  </si>
  <si>
    <t>ORD6I75V8KXAOJDB</t>
  </si>
  <si>
    <t>ORDOTMXE9QAX7HHJ</t>
  </si>
  <si>
    <t>ORDP2U5TQFRQNAEQ</t>
  </si>
  <si>
    <t>ORDQM498E3ZQIQ93</t>
  </si>
  <si>
    <t>ORDREPVZNVQ1N51W</t>
  </si>
  <si>
    <t>ORDFET3W9PBOBPR4</t>
  </si>
  <si>
    <t>ORDIFXUTTJC7QPDP</t>
  </si>
  <si>
    <t>ORDSGHGMRN8UUF7V</t>
  </si>
  <si>
    <t>Assistwencia tecnica</t>
  </si>
  <si>
    <t>ORDFQGQOLE4BLRM6</t>
  </si>
  <si>
    <t>ORD02UM35H2G7CY2</t>
  </si>
  <si>
    <t>ORDPI6ZRF6Q1URMD</t>
  </si>
  <si>
    <t>ORDQEGH9GAC52MWB</t>
  </si>
  <si>
    <t>ORD66LGYU4X8V1JG</t>
  </si>
  <si>
    <t>ORD19RGO7U0X7D42</t>
  </si>
  <si>
    <t>falta de retorno seller</t>
  </si>
  <si>
    <t>ORDVT8MNG1K3BT1K</t>
  </si>
  <si>
    <t>ORDOA8D6RKT3C2LM</t>
  </si>
  <si>
    <t>ORDPWE5673Z2WM54</t>
  </si>
  <si>
    <t>ORDJHF9JVIKS9ROJ</t>
  </si>
  <si>
    <t>ORDWW8Q2SBWN63QJ</t>
  </si>
  <si>
    <t>ORDW5V6NRX5GCDK0</t>
  </si>
  <si>
    <t>ORD8RVADCWER3IR4</t>
  </si>
  <si>
    <t>ORD5JXHPBSJ8PYD6</t>
  </si>
  <si>
    <t>ORDOW4ULFK420MJX</t>
  </si>
  <si>
    <t>ORDLI4GAVRY0EDCA</t>
  </si>
  <si>
    <t>ORDZBPKE1C4Y5NOS</t>
  </si>
  <si>
    <t>ORD43HCEGNFE8IDP</t>
  </si>
  <si>
    <t>ORD3B4XN71DI0SDT</t>
  </si>
  <si>
    <t>ORDXK3QOMNN82PX6</t>
  </si>
  <si>
    <t>ORD64BKBM6HRG4GQ</t>
  </si>
  <si>
    <t>ORDNA8XUL07RQP1I</t>
  </si>
  <si>
    <t>ORD0I9HFZXL4749V</t>
  </si>
  <si>
    <t>ORD8DBZTZCEFBRIO</t>
  </si>
  <si>
    <t>ORDKV0E2LIE4UDAZ</t>
  </si>
  <si>
    <t>ORDVAWI5Y9AWFYWO</t>
  </si>
  <si>
    <t>ORDZEG8ZMHB2EVM2</t>
  </si>
  <si>
    <t>ORDICU4Y69XGR12Y</t>
  </si>
  <si>
    <t>ORDG9AUX7FA58P6K</t>
  </si>
  <si>
    <t>ORDQ0CFG1XZKVGDA</t>
  </si>
  <si>
    <t>ORD2O4SV0SVE3TH2</t>
  </si>
  <si>
    <t>ORDXULOMH9GJ19NO</t>
  </si>
  <si>
    <t>Errdo de anúncio</t>
  </si>
  <si>
    <t>ORDU2JF353TKUMST</t>
  </si>
  <si>
    <t>ORD2S6PRWMM49DGQ</t>
  </si>
  <si>
    <t>ORDZG8J97DG2XLHW</t>
  </si>
  <si>
    <t>LU-1366570746742714</t>
  </si>
  <si>
    <t>LU-1366870746852890</t>
  </si>
  <si>
    <t>LU-1370270749525880</t>
  </si>
  <si>
    <t>LU-1312370712795417</t>
  </si>
  <si>
    <t>LU-1322870719703124</t>
  </si>
  <si>
    <t>LU-1316270715124173</t>
  </si>
  <si>
    <t>LU-1354870739617109</t>
  </si>
  <si>
    <t>LU-1368370747972710</t>
  </si>
  <si>
    <t>LU-1368970748425874</t>
  </si>
  <si>
    <t>LU-1364070745422040</t>
  </si>
  <si>
    <t>LU-1367670747429308</t>
  </si>
  <si>
    <t>LU-1369170748670621</t>
  </si>
  <si>
    <t>LU-1363970745339584</t>
  </si>
  <si>
    <t>LU-1355570739893485</t>
  </si>
  <si>
    <t>LU-1368770748260518</t>
  </si>
  <si>
    <t>5479570510001-A</t>
  </si>
  <si>
    <t>5475662630001-A</t>
  </si>
  <si>
    <t>5481413910001-A</t>
  </si>
  <si>
    <t>5479989680001-A</t>
  </si>
  <si>
    <t>ORDPNWCEE6RYO2N5</t>
  </si>
  <si>
    <t>ORD4WO5JIG7RWSB0</t>
  </si>
  <si>
    <t>ORDVAJ62BF5X8T2F</t>
  </si>
  <si>
    <t>ORD2HFY4RQP2XIVY</t>
  </si>
  <si>
    <t>ORD6ET4PMAT0Z9P8</t>
  </si>
  <si>
    <t>ORDYTKTDWZ288RQ5</t>
  </si>
  <si>
    <t>ORDCR66637O02OO5</t>
  </si>
  <si>
    <t>ORDHK6BMFB40KNIL</t>
  </si>
  <si>
    <t>ORDG9L2ICO006M0X</t>
  </si>
  <si>
    <t>ORD7JNIH3DGOZ6AU</t>
  </si>
  <si>
    <t>ORDBCRMYWB98GKJO</t>
  </si>
  <si>
    <t>ORD01YDSR5BNH6G0</t>
  </si>
  <si>
    <t>ORDZ7ZDO5ICCUZQ1</t>
  </si>
  <si>
    <t>ORDZU4LOJG94TU0H</t>
  </si>
  <si>
    <t>ORDCLGDVD8QNGJ8I</t>
  </si>
  <si>
    <t>ORDP027LDFGB3LKH</t>
  </si>
  <si>
    <t>ORDRJ3MG5FAFGV3G</t>
  </si>
  <si>
    <t>ORD5A0IQUDAVPZX6</t>
  </si>
  <si>
    <t>ORD6M484W02MF12A</t>
  </si>
  <si>
    <t>ORDAB1CEB0S5LVWB</t>
  </si>
  <si>
    <t>ORDX5OUONK1JP263</t>
  </si>
  <si>
    <t>ORDPUYC14D3R88MW</t>
  </si>
  <si>
    <t>ORD0B5UF2M7B2UBB</t>
  </si>
  <si>
    <t>ORDG4LHYJ5PVU7MY</t>
  </si>
  <si>
    <t>ORDYCIY1I9IDLICQ</t>
  </si>
  <si>
    <t>ORDXLNA726G2ZIAH</t>
  </si>
  <si>
    <t>ORD5BBXKIC9MN4CA</t>
  </si>
  <si>
    <t>ORDZIL6453TFDD3A</t>
  </si>
  <si>
    <t>ORDSB23L21K2FVES</t>
  </si>
  <si>
    <t>ORDXA4BWQ50VFC8A</t>
  </si>
  <si>
    <t>ORDXR1JSR2GZTHBP</t>
  </si>
  <si>
    <t>ORD1O4O49UF0QZEX</t>
  </si>
  <si>
    <t>ORDD77DTQAPKRQLX</t>
  </si>
  <si>
    <t>Atraso na entrega - sem acesso portal transportadora</t>
  </si>
  <si>
    <t>ORDK314W0IJII5N7</t>
  </si>
  <si>
    <t>Aguardando dados bancarios para devolução de valores</t>
  </si>
  <si>
    <t>ORDYG3B210JINPH5</t>
  </si>
  <si>
    <t>ORDV9NDJOE3ZF2WB</t>
  </si>
  <si>
    <t>ORDT02UED1Q6R37I</t>
  </si>
  <si>
    <t>ORDLRJEVO55JPZFX</t>
  </si>
  <si>
    <t>ORDN8KY2VM8BP1HM</t>
  </si>
  <si>
    <t>ORDBREQJKF528DD8</t>
  </si>
  <si>
    <t>ORD3V06696YCPKM6</t>
  </si>
  <si>
    <t>ORDPDQ40YB9EY3J4</t>
  </si>
  <si>
    <t>ORDYN9P92T4V6W1C</t>
  </si>
  <si>
    <t>ORD1DDV87SADYUCU</t>
  </si>
  <si>
    <t>ORDQTR52MLLUVM14</t>
  </si>
  <si>
    <t>ORDLZZDWEV2HU4W4</t>
  </si>
  <si>
    <t>ORD8JCNCQ9ZG2S5J</t>
  </si>
  <si>
    <t>ORDPOTXXAY00XV95</t>
  </si>
  <si>
    <t>ORDGSKBXJ554G72M</t>
  </si>
  <si>
    <t>ORDK2RQVHWBQEEAS</t>
  </si>
  <si>
    <t>produto falso</t>
  </si>
  <si>
    <t>ORD8DR9XFO8SJLC5</t>
  </si>
  <si>
    <t>ORDURVVZG3SITY2D</t>
  </si>
  <si>
    <t>ORD4GEDBG1K8OICF</t>
  </si>
  <si>
    <t>ORD9PIUF1OW7964G</t>
  </si>
  <si>
    <t>ORDJOEM78OJ8HXT0</t>
  </si>
  <si>
    <t>ORD6QVJJXY4221WY</t>
  </si>
  <si>
    <t>ORD0Q8HLA6D03L9O</t>
  </si>
  <si>
    <t>LU-1360270743076673</t>
  </si>
  <si>
    <t>Sem dados fabricante na lista</t>
  </si>
  <si>
    <t>LU-1368470748126547</t>
  </si>
  <si>
    <t>LU-1368170747802102</t>
  </si>
  <si>
    <t>LU-1368670748239947</t>
  </si>
  <si>
    <t>LU-1368670748220961</t>
  </si>
  <si>
    <t>LU-1370670749749271</t>
  </si>
  <si>
    <t>LU-1370470749641127</t>
  </si>
  <si>
    <t>LU-1368170747855097</t>
  </si>
  <si>
    <t>LU-1368170747897540</t>
  </si>
  <si>
    <t>LU-1367870747578060</t>
  </si>
  <si>
    <t>LU-1366470746700484</t>
  </si>
  <si>
    <t>LU-1367370747160303</t>
  </si>
  <si>
    <t>LU-1367670747443219</t>
  </si>
  <si>
    <t>LU-1369670749111149</t>
  </si>
  <si>
    <t>LU-1367670747427917</t>
  </si>
  <si>
    <t>LU-1369270748681935</t>
  </si>
  <si>
    <t>LU-1368570748150552</t>
  </si>
  <si>
    <t>LU-1368970748463048</t>
  </si>
  <si>
    <t>LU-1367770747468270</t>
  </si>
  <si>
    <t>LU-1368170747813696</t>
  </si>
  <si>
    <t>LU-1366170746546849</t>
  </si>
  <si>
    <t>LU-1369570748997924</t>
  </si>
  <si>
    <t>LU-1363770745267660</t>
  </si>
  <si>
    <t>LU-1368970748399398</t>
  </si>
  <si>
    <t>LU-1367570747303089</t>
  </si>
  <si>
    <t>LU-1364670745748043</t>
  </si>
  <si>
    <t>LU-1367370747163180</t>
  </si>
  <si>
    <t>LU-1359770742526535</t>
  </si>
  <si>
    <t>LU-1370870749814860</t>
  </si>
  <si>
    <t>LU-1370270749522608</t>
  </si>
  <si>
    <t>LU-1368970748393028</t>
  </si>
  <si>
    <t>LU-1367970747651165</t>
  </si>
  <si>
    <t>LU-1368470748129399</t>
  </si>
  <si>
    <t>LU-1369870749299788</t>
  </si>
  <si>
    <t>LU-1369770749204698</t>
  </si>
  <si>
    <t>5481989820001-A</t>
  </si>
  <si>
    <t>ORD8LHHQNOH2G264</t>
  </si>
  <si>
    <t>ORD6N4L84A5CSBI2</t>
  </si>
  <si>
    <t>ORDE7GC87PU0FLGU</t>
  </si>
  <si>
    <t>ORD19GGTRMN1U06O</t>
  </si>
  <si>
    <t>ORDC3M38CQ1UQ4A0</t>
  </si>
  <si>
    <t>ORDT2AKP1O1UNMEJ</t>
  </si>
  <si>
    <t>ORDBVCQ89N5KGIY3</t>
  </si>
  <si>
    <t>ORDFEO3O2X9P5BDC</t>
  </si>
  <si>
    <t>ORDI8AJI2OAQOGVU</t>
  </si>
  <si>
    <t>ORDW5APMUHQ075T2</t>
  </si>
  <si>
    <t>ORDZJZTRSSKBQMDH</t>
  </si>
  <si>
    <t>ORDA1DAF27E5MQV5</t>
  </si>
  <si>
    <t>ORDRB3JA3BPMQXKO</t>
  </si>
  <si>
    <t>ORDRGBB6H0GM5OHT</t>
  </si>
  <si>
    <t>ORDEWN75FXIBPG98</t>
  </si>
  <si>
    <t>ORDWIF3U7TQ1IIEM</t>
  </si>
  <si>
    <t>ORD9P2UEP5GRI5H0</t>
  </si>
  <si>
    <t>ORD2BQ9XBWQIR4ZZ</t>
  </si>
  <si>
    <t>sem retorno conclusivo transportadora</t>
  </si>
  <si>
    <t>ORD674J8UL2FBEY8</t>
  </si>
  <si>
    <t>ORDYRP2G283RH9LR</t>
  </si>
  <si>
    <t>ORDD72GWPSOBETBJ</t>
  </si>
  <si>
    <t>ORD0KH0C0DDQCY50</t>
  </si>
  <si>
    <t>ORDWOMQHCIKTHJLQ</t>
  </si>
  <si>
    <t>ORDM2KLCSMOLW0TS</t>
  </si>
  <si>
    <t>ORDN8SYXZM1XAE8I</t>
  </si>
  <si>
    <t>ORDPYWVZIVNI3SC4</t>
  </si>
  <si>
    <t>ORD7THVU2S81ZC6E</t>
  </si>
  <si>
    <t>ORDMWNYAXTFRIKE8</t>
  </si>
  <si>
    <t>ORD9IQ72D4N19I11</t>
  </si>
  <si>
    <t>ORDOH37UR94FJAYR</t>
  </si>
  <si>
    <t>ORDNQBD4FVVJ6M9O</t>
  </si>
  <si>
    <t>ORDMKGUI52DVMQUT</t>
  </si>
  <si>
    <t>ORDNCMFR45HWG1B6</t>
  </si>
  <si>
    <t>ORDL5A47FFSA67DS</t>
  </si>
  <si>
    <t>ORDFV38VWWMZX75A</t>
  </si>
  <si>
    <t>ORD6QCPODSVY48HS</t>
  </si>
  <si>
    <t>ORDV5IEA66NRDQRL</t>
  </si>
  <si>
    <t>ORD3RD7HHST4YO13</t>
  </si>
  <si>
    <t>ORDPDQMAUXVVFBBT</t>
  </si>
  <si>
    <t>ORD7X8K3BN8SXTLO</t>
  </si>
  <si>
    <t>ORDTV6HQ8JY8EOVA</t>
  </si>
  <si>
    <t>ORDA0G0SOHEGGL6A</t>
  </si>
  <si>
    <t>ORD6W2L9LZ9UJALG</t>
  </si>
  <si>
    <t>ORDRPY5M3VH5SAJ3</t>
  </si>
  <si>
    <t>ORD1FW43P6PFKUTG</t>
  </si>
  <si>
    <t>ORDM93SWJ7T2KFW5</t>
  </si>
  <si>
    <t>ORD49PKNV9EJ496Z</t>
  </si>
  <si>
    <t>ORDP9VVL2Q436EY8</t>
  </si>
  <si>
    <t>ORD7IUPBLJ6AW90W</t>
  </si>
  <si>
    <t>ORDSPXBFN6LTPBDQ</t>
  </si>
  <si>
    <t>ORDEHGOKVF4MSJBZ</t>
  </si>
  <si>
    <t>ORD7LRG7IMWHP58J</t>
  </si>
  <si>
    <t>ORDXNOB9VPLOV400</t>
  </si>
  <si>
    <t>ORDN41IP1KQVXM05</t>
  </si>
  <si>
    <t>ORDKEDCV43LH56SW</t>
  </si>
  <si>
    <t>ORD0LWAJ10ABFEKS</t>
  </si>
  <si>
    <t>ORDFU8ZIC0AL167L</t>
  </si>
  <si>
    <t>ORDGKH0DDMXNF7R1</t>
  </si>
  <si>
    <t>ORDMYIWI432LENLP</t>
  </si>
  <si>
    <t>ORD48J3UH6OEBENG</t>
  </si>
  <si>
    <t>ORDMWYTAMRJJQKSW</t>
  </si>
  <si>
    <t>Reembolso das peças</t>
  </si>
  <si>
    <t>ORD60OLZWE4I6M87</t>
  </si>
  <si>
    <t>Incidentende logístico</t>
  </si>
  <si>
    <t>ORDJU4EUVTW07PDD</t>
  </si>
  <si>
    <t>ORDKEIXJO3OOT133</t>
  </si>
  <si>
    <t>LU-1368170747872462</t>
  </si>
  <si>
    <t>LU-1370470749642663</t>
  </si>
  <si>
    <t>LU-1369470748862940</t>
  </si>
  <si>
    <t>LU-1369770749143191</t>
  </si>
  <si>
    <t>LU-1360570743298871</t>
  </si>
  <si>
    <t>LU-1368770748280393</t>
  </si>
  <si>
    <t>LU-1363770745227310</t>
  </si>
  <si>
    <t>LU-1366870746898504</t>
  </si>
  <si>
    <t>LU-1368470748094980</t>
  </si>
  <si>
    <t>LU-1370970749955029</t>
  </si>
  <si>
    <t>LU-1369170748628028</t>
  </si>
  <si>
    <t>LU-1367370747174866</t>
  </si>
  <si>
    <t>LU-1366970746935985</t>
  </si>
  <si>
    <t>LU-1368670748249700</t>
  </si>
  <si>
    <t>LU-1367370747184912</t>
  </si>
  <si>
    <t>LU-1367370747197832</t>
  </si>
  <si>
    <t>LU-1368970748394194</t>
  </si>
  <si>
    <t>LU-1369470748899663</t>
  </si>
  <si>
    <t>LU-1369570748999897</t>
  </si>
  <si>
    <t>LU-1368770748298387</t>
  </si>
  <si>
    <t>1459753491791-01</t>
  </si>
  <si>
    <t>1458763482240-01</t>
  </si>
  <si>
    <t>5477864310001-A</t>
  </si>
  <si>
    <t>5481573160001-A</t>
  </si>
  <si>
    <t>5482233960001-A</t>
  </si>
  <si>
    <t>ORD1GH7U0U77OB6A</t>
  </si>
  <si>
    <t>ORDG7J1Y8HGDRRB2</t>
  </si>
  <si>
    <t>ORDO2XMA5Z43HJH3</t>
  </si>
  <si>
    <t>ORD3AOPL7AUYQE1S</t>
  </si>
  <si>
    <t>ORDJAAS4JIN8X31O</t>
  </si>
  <si>
    <t>ORD5KF4CUUUDDRNI</t>
  </si>
  <si>
    <t>ORDBRB3B9664L2IL</t>
  </si>
  <si>
    <t>ORDNP6K2KZSS7YQI</t>
  </si>
  <si>
    <t>ORD6QJZQ0DCIR1AU</t>
  </si>
  <si>
    <t>ORD7OWISQO6FELH9</t>
  </si>
  <si>
    <t>ORD4BH2YDZYEM3OE</t>
  </si>
  <si>
    <t>ORDKO8J4YE2U7J58</t>
  </si>
  <si>
    <t>ORDRQH28OA32X5ZQ</t>
  </si>
  <si>
    <t>ORDGUSQGNC1IFEMP</t>
  </si>
  <si>
    <t>ORDTSEWSHR1PLJ8A</t>
  </si>
  <si>
    <t>ORD86E0KF8XB70MZ</t>
  </si>
  <si>
    <t>ORDY6RCT4YALT10J</t>
  </si>
  <si>
    <t>ORDLUA80BHDSREV8</t>
  </si>
  <si>
    <t>ORDH18N3QF7FJ0A3</t>
  </si>
  <si>
    <t>ORD014E8MJFXQC0C</t>
  </si>
  <si>
    <t>ORDB8NMYAJ4FFKKR</t>
  </si>
  <si>
    <t>ORDLZQ3HGNRJTE0S</t>
  </si>
  <si>
    <t>Inter OCP</t>
  </si>
  <si>
    <t>ORDWYQ7G5PH2TH8H</t>
  </si>
  <si>
    <t>ORD9IXUUGY4K7XRH</t>
  </si>
  <si>
    <t>ORDDJLFR92OFIJRD</t>
  </si>
  <si>
    <t>ORDP52JYGMX9Z4PV</t>
  </si>
  <si>
    <t>ORDNSHAZKTIUOM2U</t>
  </si>
  <si>
    <t>ORD9JTUDUE1T8C96</t>
  </si>
  <si>
    <t>ORDVDF81WDNV8TBT</t>
  </si>
  <si>
    <t>ORDK8U7V6GUCAD02</t>
  </si>
  <si>
    <t>ORD2T5YDW555S9S5</t>
  </si>
  <si>
    <t>e</t>
  </si>
  <si>
    <t>ORD2838QTK3SN59Y</t>
  </si>
  <si>
    <t>ORDYBI8S3XR88KZD</t>
  </si>
  <si>
    <t>ORDUW3GJAH87NHU2</t>
  </si>
  <si>
    <t>ORDPP3HH9YY57NQC</t>
  </si>
  <si>
    <t>ORDPD9EY8PJA3B6M</t>
  </si>
  <si>
    <t>ORDMOT7VM9DXYQTZ</t>
  </si>
  <si>
    <t>ORDQUF5SZWCHGL22</t>
  </si>
  <si>
    <t>ORDQ63GZX66F6E15</t>
  </si>
  <si>
    <t>ORDBB9797DOYMDWT</t>
  </si>
  <si>
    <t>ORDBHLB4F5043CW7</t>
  </si>
  <si>
    <t>ORDH3CVSDAUDU3QD</t>
  </si>
  <si>
    <t>ORDMQ2V7KK8W1O47</t>
  </si>
  <si>
    <t>ORD99N3W4BY9CDH3</t>
  </si>
  <si>
    <t>ORDJ49WDFXDVCKC2</t>
  </si>
  <si>
    <t>ORD5KTZUUEN4HLLU</t>
  </si>
  <si>
    <t>ORDLQATJZS9R0UJD</t>
  </si>
  <si>
    <t>ORDLGJYW0LMESBK9</t>
  </si>
  <si>
    <t>ORDMMK6TKESCLB8X</t>
  </si>
  <si>
    <t>ORDUQFXBH6LTU05V</t>
  </si>
  <si>
    <t>ORD7VRJGEIQWXO6R</t>
  </si>
  <si>
    <t>ORDSSK3VTBUNJL5L</t>
  </si>
  <si>
    <t>ORDJMKJTUAA9B12Z</t>
  </si>
  <si>
    <t>ORD8487S359375H3</t>
  </si>
  <si>
    <t>ORDWP8OAW4EB6TMJ</t>
  </si>
  <si>
    <t>ORDC3U5OBK0NFNYV</t>
  </si>
  <si>
    <t>ORDMBSXD9T7V4HHJ</t>
  </si>
  <si>
    <t>ORDVL3FKNPL7K9XU</t>
  </si>
  <si>
    <t>ORDG44EW1N9A4H31</t>
  </si>
  <si>
    <t>ORD0GA4A8EX4E3XH</t>
  </si>
  <si>
    <t>ORDGZ3H0P0AXO9SK</t>
  </si>
  <si>
    <t>ORDJ1ZFTNQPVCDTS</t>
  </si>
  <si>
    <t>LU-1366570746767187</t>
  </si>
  <si>
    <t>LU-1368470748086092</t>
  </si>
  <si>
    <t>LU-1370170749473725</t>
  </si>
  <si>
    <t>LU-1366270746580637</t>
  </si>
  <si>
    <t>LU-1352070737774329</t>
  </si>
  <si>
    <t>LU-1368670748251901</t>
  </si>
  <si>
    <t>LU-1367070747034928</t>
  </si>
  <si>
    <t>LU-1369270748702515</t>
  </si>
  <si>
    <t>LU-1369570748975570</t>
  </si>
  <si>
    <t>LU-1367170747052198</t>
  </si>
  <si>
    <t>LU-1367770747485736</t>
  </si>
  <si>
    <t>LU-1369270748742493</t>
  </si>
  <si>
    <t>LU-1367170747095654</t>
  </si>
  <si>
    <t>LU-1367770747473816</t>
  </si>
  <si>
    <t>LU-1369570749032944</t>
  </si>
  <si>
    <t>LU-1363470744987858</t>
  </si>
  <si>
    <t>LU-1369670749109670</t>
  </si>
  <si>
    <t>LU-1366170746546328</t>
  </si>
  <si>
    <t>LU-1369070748591927</t>
  </si>
  <si>
    <t>LU-1365170745988861</t>
  </si>
  <si>
    <t>LU-1370670749780873</t>
  </si>
  <si>
    <t>LU-1363070744769486</t>
  </si>
  <si>
    <t>LU-1369470748876721</t>
  </si>
  <si>
    <t>LU-1369070748557463</t>
  </si>
  <si>
    <t>LU-1368370748018836</t>
  </si>
  <si>
    <t>LU-1370670749735959</t>
  </si>
  <si>
    <t>LU-1368070747742696</t>
  </si>
  <si>
    <t>LU-1369470748938872</t>
  </si>
  <si>
    <t>LU-1358270741567177</t>
  </si>
  <si>
    <t>LU-1369570749019697</t>
  </si>
  <si>
    <t>LU-1369770749145109</t>
  </si>
  <si>
    <t>LU-1370670749776887</t>
  </si>
  <si>
    <t>LU-1368770748342584</t>
  </si>
  <si>
    <t>LU-1370070749435427</t>
  </si>
  <si>
    <t>LU-1364970745861787</t>
  </si>
  <si>
    <t>LU-1369770749232320</t>
  </si>
  <si>
    <t>LU-1365470746154042</t>
  </si>
  <si>
    <t>LU-1371070750000188</t>
  </si>
  <si>
    <t>LU-1370870749899658</t>
  </si>
  <si>
    <t>LU-1371470750253270</t>
  </si>
  <si>
    <t>LU-1369370748832270</t>
  </si>
  <si>
    <t>LU-1369470748931097</t>
  </si>
  <si>
    <t>LU-1369270748687680</t>
  </si>
  <si>
    <t>LU-1368870748362679</t>
  </si>
  <si>
    <t>LU-1369170748637032</t>
  </si>
  <si>
    <t>LU-1368970748421606</t>
  </si>
  <si>
    <t>LU-1369470748883478</t>
  </si>
  <si>
    <t>LU-1366070746489806</t>
  </si>
  <si>
    <t>LU-1371270750148271</t>
  </si>
  <si>
    <t>5481617840001-A</t>
  </si>
  <si>
    <t>5481167900001-A</t>
  </si>
  <si>
    <t>5476854260001-A</t>
  </si>
  <si>
    <t>5480426480001-A</t>
  </si>
  <si>
    <t>5481714900001-A</t>
  </si>
  <si>
    <t>5481362050001-A</t>
  </si>
  <si>
    <t>5481390250001-A</t>
  </si>
  <si>
    <t>5479074430001-A</t>
  </si>
  <si>
    <t>5483070950001-A</t>
  </si>
  <si>
    <t>5483072400001-A</t>
  </si>
  <si>
    <t>5479512120001-A</t>
  </si>
  <si>
    <t>ORDJBOGJG5P37MC4</t>
  </si>
  <si>
    <t>ORDQWM6HTX9F13XX</t>
  </si>
  <si>
    <t>ORDJVEKML4KXFLGE</t>
  </si>
  <si>
    <t>ORDAB7CSM1CEK5IY</t>
  </si>
  <si>
    <t>ORDRB302PML1VA8H</t>
  </si>
  <si>
    <t>ORDUAHMCC3S0A547</t>
  </si>
  <si>
    <t>ORDWFVLDLMCY9B63</t>
  </si>
  <si>
    <t>ORDR0G43R7IH98E0</t>
  </si>
  <si>
    <t>ORDOBBOTPKZYEVTD</t>
  </si>
  <si>
    <t>ORDJUWGGKIRUGVAS</t>
  </si>
  <si>
    <t>ORDLWL76IUME2QPX</t>
  </si>
  <si>
    <t>ORDXEPQKCGQDC8CT</t>
  </si>
  <si>
    <t>ORD2AP5400D9AE3Z</t>
  </si>
  <si>
    <t>ORDNM3ON1HSGV5AO</t>
  </si>
  <si>
    <t>ORDZNPKBYUZRS170</t>
  </si>
  <si>
    <t>ORD8Z4D1ZDWZ40UW</t>
  </si>
  <si>
    <t>ORD4NEYGJ04PJIKT</t>
  </si>
  <si>
    <t>ORDOFH6I4P03DQXS</t>
  </si>
  <si>
    <t>ORDB9ZUBWTK7ACTB</t>
  </si>
  <si>
    <t>ORDY5R0I2GTOEZAR</t>
  </si>
  <si>
    <t>ORDBEFFPG57N2JWC</t>
  </si>
  <si>
    <t>ORDOGEWMOLFUP0QF</t>
  </si>
  <si>
    <t>ORD52FLCW7C144WI</t>
  </si>
  <si>
    <t>ORDFESB2GLRP0NBD</t>
  </si>
  <si>
    <t>ORD1T7G65LIM7OUU</t>
  </si>
  <si>
    <t>ORDGTRI02IIONE3D</t>
  </si>
  <si>
    <t>ORD7P60ALTQL0MPE</t>
  </si>
  <si>
    <t>ORDXUGPEKVELP7GL</t>
  </si>
  <si>
    <t>ORDCX6KI79U8GA5E</t>
  </si>
  <si>
    <t>ORDTI437CRM74FB5</t>
  </si>
  <si>
    <t>CARJXS1XG3VULG</t>
  </si>
  <si>
    <t>ORDGKMOG93CZOLTC</t>
  </si>
  <si>
    <t>ORD620R403JOYTOC</t>
  </si>
  <si>
    <t>ORDX727UY0AMAH2Y</t>
  </si>
  <si>
    <t>ORDSIZ31W5O4DXQR</t>
  </si>
  <si>
    <t>ORDEQWHM3YVA6T8H</t>
  </si>
  <si>
    <t>ORDFQAFHFF1T9D1S</t>
  </si>
  <si>
    <t>ORD3IPLAZMVO89FU</t>
  </si>
  <si>
    <t>ORDB2GG6KU9WZXEN</t>
  </si>
  <si>
    <t>ORDT34VV87M7IQQA</t>
  </si>
  <si>
    <t>ORDEY2T2AFMBTNVB</t>
  </si>
  <si>
    <t>ORDEXNY0554PFR16</t>
  </si>
  <si>
    <t>ORDYAP8RX2GVF4GK</t>
  </si>
  <si>
    <t>ORDZ0WAJFLJ3JD70</t>
  </si>
  <si>
    <t>ORD32MZA9CDYC76L</t>
  </si>
  <si>
    <t>ORDG20ALTPAXRM81</t>
  </si>
  <si>
    <t>ORD4Z2YJOG6PMUUW</t>
  </si>
  <si>
    <t>ORDPSLLATLK6P4VT</t>
  </si>
  <si>
    <t>ORDQX8PTJR8LM156</t>
  </si>
  <si>
    <t>ORD4ZJ4S110I9K5N</t>
  </si>
  <si>
    <t>ORDD8JI5HAXGR5II</t>
  </si>
  <si>
    <t>ORD5JALO2WTD93YH</t>
  </si>
  <si>
    <t>ORD6PQN5134VQ1GF</t>
  </si>
  <si>
    <t>ORDS988GBA6Y6UXE</t>
  </si>
  <si>
    <t>ORDAUG5JUGYZD4V1</t>
  </si>
  <si>
    <t>ORDW1LOMLGPG7BRQ</t>
  </si>
  <si>
    <t>ORD8F16040AYC544</t>
  </si>
  <si>
    <t>ORDZHUES0X4JK2W8</t>
  </si>
  <si>
    <t>ORD1ZVCLXNJJ6A5E</t>
  </si>
  <si>
    <t>ORDL7XA21U0YWJ73</t>
  </si>
  <si>
    <t>ORDJ0J7QI9OU9EMF</t>
  </si>
  <si>
    <t>ORDZHKS12TH2OGMG</t>
  </si>
  <si>
    <t>ORDO3M4CL40UMF81</t>
  </si>
  <si>
    <t>ORDROXEB041WZLLG</t>
  </si>
  <si>
    <t>ORDVWIWGV888LLLE</t>
  </si>
  <si>
    <t>ORD9GS5LHHRKLZOA</t>
  </si>
  <si>
    <t>ORDCKJU3A3Z80SBT</t>
  </si>
  <si>
    <t>ORDQSU5MJU2MIFMU</t>
  </si>
  <si>
    <t>ORDS5B7TREYUGMZC</t>
  </si>
  <si>
    <t>ORDY1ZZMHEYN9UZY</t>
  </si>
  <si>
    <t>ORDDZG6XMXO9P1N4</t>
  </si>
  <si>
    <t>ORD94J3XDV9P86TK</t>
  </si>
  <si>
    <t>ORD6BXFQU2NOG7K1</t>
  </si>
  <si>
    <t>ORD8A6OKD5JK1MNL</t>
  </si>
  <si>
    <t>ORDIEVEP5F32KS8A</t>
  </si>
  <si>
    <t>ORD5KRGUJC21YTZX</t>
  </si>
  <si>
    <t>ORDWBXDGRR63UDTP</t>
  </si>
  <si>
    <t>ORDO3RIRWMONKF6X</t>
  </si>
  <si>
    <t>ORD5E22D92QFPF32</t>
  </si>
  <si>
    <t>ORDIPS5HEZNL7ILN</t>
  </si>
  <si>
    <t>ORDCKBF1XED5U0AW</t>
  </si>
  <si>
    <t>ORDOF6C92X5WTPJI</t>
  </si>
  <si>
    <t>ORDPODQ3SD323ADJ</t>
  </si>
  <si>
    <t>ORDRLRAIZJUL89MF</t>
  </si>
  <si>
    <t>ORDZTNB4IZZSNIOG</t>
  </si>
  <si>
    <t>ORDVK98UW218T8FF</t>
  </si>
  <si>
    <t>ORDA3JJ804A7DC6H</t>
  </si>
  <si>
    <t>ORDZUX0HP6FBR2N0</t>
  </si>
  <si>
    <t>ORDZ1WNAECR6J76K</t>
  </si>
  <si>
    <t>Houve o retorno conclusivo transportadora sobre a nova data de entrega</t>
  </si>
  <si>
    <t>ORDWRV3P8ULW375B</t>
  </si>
  <si>
    <t>ORD9FNQFQRI02C0X</t>
  </si>
  <si>
    <t>ORD42PXCSPTEKYQ6</t>
  </si>
  <si>
    <t>ORDH5VHWY7NFCPN7</t>
  </si>
  <si>
    <t>ORD2GQOC4YG9DBYE</t>
  </si>
  <si>
    <t>ORDUOMBAF3ONBX4X</t>
  </si>
  <si>
    <t>ORDCE6XZBWUCMBPU</t>
  </si>
  <si>
    <t>ORD1SVH9FLXD57X3</t>
  </si>
  <si>
    <t>ORDR14528N8CZ7VZ</t>
  </si>
  <si>
    <t>ORDSHLB08YHMX0A1</t>
  </si>
  <si>
    <t>ORD7MHRDFX4ZH9WQ</t>
  </si>
  <si>
    <t>ORDUN9S4SL705ZWX</t>
  </si>
  <si>
    <t>ORDQKZ8XDD3AFXPR</t>
  </si>
  <si>
    <t>ORDPKS30N5C5WHXC</t>
  </si>
  <si>
    <t>ORD2YSF9AI4DUQ5D</t>
  </si>
  <si>
    <t>ORD81W0Q56S6CNE6</t>
  </si>
  <si>
    <t>ORDXERIQ7CDGU408</t>
  </si>
  <si>
    <t>Incidente logisitico</t>
  </si>
  <si>
    <t>ORD7SJ36VZR1Z49Q</t>
  </si>
  <si>
    <t>ORDCE43L4OAVCDAP</t>
  </si>
  <si>
    <t>ORDWLGOHET6CH6II</t>
  </si>
  <si>
    <t>ORD1INFJRC975ZY9</t>
  </si>
  <si>
    <t>ORDET08SGCSUYP2Q</t>
  </si>
  <si>
    <t>ORDETFX72690E5IL</t>
  </si>
  <si>
    <t>ORDKNWI044AM2PD2</t>
  </si>
  <si>
    <t>ORDLBTXWS367GJKE</t>
  </si>
  <si>
    <t>ORDOKO8UEFBJYHEC</t>
  </si>
  <si>
    <t>ORDQEXMPLHQZDXZS</t>
  </si>
  <si>
    <t>ORDS1XWL95J8MDN3</t>
  </si>
  <si>
    <t>ORDRX9VE60FXMUSG</t>
  </si>
  <si>
    <t>ORDDN1J5SW6FHARH</t>
  </si>
  <si>
    <t>ORDBQLC6TO9M3ATQ</t>
  </si>
  <si>
    <t>ORD9VCN40WRA1LTB</t>
  </si>
  <si>
    <t>ORD333GQDFWL6Q33</t>
  </si>
  <si>
    <t>ORDHPSBSDSI4XIPJ</t>
  </si>
  <si>
    <t>ORDDWZT5RLTBYWFL</t>
  </si>
  <si>
    <t>ORDSORCL3V8TKKL9</t>
  </si>
  <si>
    <t>ORD0HMC2W0A8DLUK</t>
  </si>
  <si>
    <t>ORDS3EQYV32U815R</t>
  </si>
  <si>
    <t>ORD6K0TG7F8E42E5</t>
  </si>
  <si>
    <t>ORD42IYSISUKL3VU</t>
  </si>
  <si>
    <t>ORDOD87TEVTE3587</t>
  </si>
  <si>
    <t>ORD9MURWHFB7Q5PU</t>
  </si>
  <si>
    <t>ORDTGRFQTMBTA54M</t>
  </si>
  <si>
    <t>ORDSO98O63Z9V2UQ</t>
  </si>
  <si>
    <t>ORDSOCT64YN8WYMJ</t>
  </si>
  <si>
    <t>ORDPE5M0DBFSADOG</t>
  </si>
  <si>
    <t>ORD69ZUUV5NYXLYX</t>
  </si>
  <si>
    <t>ORDNDN6B0962OJ3L</t>
  </si>
  <si>
    <t>ORD3XW3LM7WIB25K</t>
  </si>
  <si>
    <t>ORDKIXJJSOEWGO2Q</t>
  </si>
  <si>
    <t>ORDBSHIGFT4JZ4I3</t>
  </si>
  <si>
    <t>ORDQV1FMGPQNXWTN</t>
  </si>
  <si>
    <t>ORD73YH6K6ZN3BT9</t>
  </si>
  <si>
    <t>ORD680AZ2CO8UPRC</t>
  </si>
  <si>
    <t>ORDA11Z7Y6M6TMK9</t>
  </si>
  <si>
    <t>ORDQKS2J4IMT81CB</t>
  </si>
  <si>
    <t>ORDXPFWFSPFQSSMF</t>
  </si>
  <si>
    <t>ORDQPZKKM237KSKI</t>
  </si>
  <si>
    <t>ORDNFL10AL81YLQ7</t>
  </si>
  <si>
    <t>ORD4F982N7S0BIBA</t>
  </si>
  <si>
    <t>ORD7TLO3782GLC4E</t>
  </si>
  <si>
    <t>ORD219OEQB96BKPI</t>
  </si>
  <si>
    <t>ORDS49CJHW5LEWRS</t>
  </si>
  <si>
    <t>ORDNHHQG8IZCAEJ5</t>
  </si>
  <si>
    <t>ORD4EO9HVO04SP76</t>
  </si>
  <si>
    <t>ORDWWQP9BAOA3I2O</t>
  </si>
  <si>
    <t>ORDRIUFBJRQT6S4A</t>
  </si>
  <si>
    <t>ORD1M85J3S3P0TVK</t>
  </si>
  <si>
    <t>ORDGVNG79XXGFG0E</t>
  </si>
  <si>
    <t>ORDHEO05NILM1EI8</t>
  </si>
  <si>
    <t>ORD5FN032IMK2R7W</t>
  </si>
  <si>
    <t>ORD7M1YO4QYETF5F</t>
  </si>
  <si>
    <t>ORD76N2KDGT665I7</t>
  </si>
  <si>
    <t>ORD7EPW1RN2VP73M</t>
  </si>
  <si>
    <t>ORDHERP7OPYUEOBU</t>
  </si>
  <si>
    <t>ORDIJSMZIV2ZO686</t>
  </si>
  <si>
    <t>ORD465PQJNPC123T</t>
  </si>
  <si>
    <t>ORDC3YG1DC8MQJGD</t>
  </si>
  <si>
    <t>ORD83S83G8A0XCWV</t>
  </si>
  <si>
    <t>incidente logisitco</t>
  </si>
  <si>
    <t>ORDS3P4XZN75I3JR</t>
  </si>
  <si>
    <t>ORDNXCIO4X0STVWO</t>
  </si>
  <si>
    <t>ORD386NB0ZJTQF8J</t>
  </si>
  <si>
    <t>ORD7Y2M9SOL0G2JY</t>
  </si>
  <si>
    <t>ORDC1Y5XPSZR1DDP</t>
  </si>
  <si>
    <t>ORDDXI03XQVFGIEE</t>
  </si>
  <si>
    <t>ORDZXPHS06J15RQB</t>
  </si>
  <si>
    <t>ORDDKLWVRUIGC32I</t>
  </si>
  <si>
    <t>ORDM0RR1MC88Y64W</t>
  </si>
  <si>
    <t>ORD3XUKWL6KAG1JW</t>
  </si>
  <si>
    <t>ORDPAHEGG6DFRG13</t>
  </si>
  <si>
    <t>ORDX6XV1FKDUIAVH</t>
  </si>
  <si>
    <t>ORDOROR8G6MF3RG3</t>
  </si>
  <si>
    <t>ORD8E6B89FE2MYIJ</t>
  </si>
  <si>
    <t>ORDTCXNN3W8CWVNI</t>
  </si>
  <si>
    <t>ORDYCDXXC4OEH2W6</t>
  </si>
  <si>
    <t>ORD7KX0UNUGIF0AY</t>
  </si>
  <si>
    <t>ORD6RQOU1MCH0D0I</t>
  </si>
  <si>
    <t>ORDTM8VKJ2YKKV6X</t>
  </si>
  <si>
    <t>ORD1B8DF95AEL3WG</t>
  </si>
  <si>
    <t>ORD8AQV7HTYQNAMH</t>
  </si>
  <si>
    <t>ORD7BKI1K2ML35X2</t>
  </si>
  <si>
    <t>ORD4R9B3A57MYN1C</t>
  </si>
  <si>
    <t>ORD7GYSY6CTD3JHS</t>
  </si>
  <si>
    <t>ORD9V84077BGSFHY</t>
  </si>
  <si>
    <t>ORDZMYTYV7MIR6QE</t>
  </si>
  <si>
    <t>ORDSQ9IQC8EYS6L4</t>
  </si>
  <si>
    <t>ORDFP2YKAW7F46QK</t>
  </si>
  <si>
    <t>ORDK4VH6EESFMUNF</t>
  </si>
  <si>
    <t>ORD1DM4T60HSY3P8</t>
  </si>
  <si>
    <t>ORDXWWD0MEC216HJ</t>
  </si>
  <si>
    <t>ORDZ6OC6BHJXTGKZ</t>
  </si>
  <si>
    <t>ORDM3JNRM2HPOJKA</t>
  </si>
  <si>
    <t>ORDAPFE9K7RWRZ81</t>
  </si>
  <si>
    <t>ORDO4HAE2Z9PRCTI</t>
  </si>
  <si>
    <t>ORD9TXQWMXXXRY2H</t>
  </si>
  <si>
    <t>ORD746JV1790O31O</t>
  </si>
  <si>
    <t>ORDKUBTUVJUL2ZPP</t>
  </si>
  <si>
    <t>ORDSXHR6RUNYCOJU</t>
  </si>
  <si>
    <t>ORD1TD6L6DG96F7I</t>
  </si>
  <si>
    <t>ORDBLBHSCX49G59U</t>
  </si>
  <si>
    <t>ORDND87TF7CZV3A7</t>
  </si>
  <si>
    <t>ORDICDWD9PG8ODSV</t>
  </si>
  <si>
    <t>ORDK90S4UA9D2PKP</t>
  </si>
  <si>
    <t>ORD6MV2LYMNNS54A</t>
  </si>
  <si>
    <t>ORD0AKJ2PV1117L7</t>
  </si>
  <si>
    <t>ORD2KTFIWEEPPTQC</t>
  </si>
  <si>
    <t>ORD2X8WOEIE2RD3P</t>
  </si>
  <si>
    <t>ORDX3LKG1DL70MZ6</t>
  </si>
  <si>
    <t>ORD9KPP8MR4N5MNB</t>
  </si>
  <si>
    <t>ORDMN1ZBFE7NH6SD</t>
  </si>
  <si>
    <t>ORDCLUNVT5KMRX3H</t>
  </si>
  <si>
    <t>ORDPN040OUPMI5VR</t>
  </si>
  <si>
    <t>ORD2F4H5KB11F5MU</t>
  </si>
  <si>
    <t>ORDL4I3Z79UCUPFQ</t>
  </si>
  <si>
    <t>ORDWK4E256ZWJWAD</t>
  </si>
  <si>
    <t>ORDOZSSG8YYARJDA</t>
  </si>
  <si>
    <t>ORDKB8ZZCA1RYWY5</t>
  </si>
  <si>
    <t>ORDIM6B29T0HZUV9</t>
  </si>
  <si>
    <t>ORDEEBOPQ2ED7RXZ</t>
  </si>
  <si>
    <t>ORDSMT0EIQYRKX4K</t>
  </si>
  <si>
    <t>ORD7W1YTCHEO82GQ</t>
  </si>
  <si>
    <t>Solicitar etiqueta de reenvio</t>
  </si>
  <si>
    <t>71352Informar Recebimento De Devolução</t>
  </si>
  <si>
    <t>71692Coleta Não Realizada</t>
  </si>
  <si>
    <t>92049Coleta Não Realizada</t>
  </si>
  <si>
    <t>94010Solicitar Cancelamento Da Parceria Com Olist</t>
  </si>
  <si>
    <t>95375Entender Motivo De Suspensão Do Pedido</t>
  </si>
  <si>
    <t>96965Coleta Não Realizada</t>
  </si>
  <si>
    <t>99966Entender Processo De Envio</t>
  </si>
  <si>
    <t>100146Entender Motivo De Produto Devolvido</t>
  </si>
  <si>
    <t>100924Problemas Com O Serviço De Coleta</t>
  </si>
  <si>
    <t>101580Informar Envio Do Pacote Fora Do Contrato Olist</t>
  </si>
  <si>
    <t>101594Problemas Com O Serviço De Coleta</t>
  </si>
  <si>
    <t>101622Problemas Com Pacotes Coletados</t>
  </si>
  <si>
    <t>101639Coleta Não Realizada</t>
  </si>
  <si>
    <t>101829Pacotes Coletados Parcialmente</t>
  </si>
  <si>
    <t>101863Coleta Não Realizada</t>
  </si>
  <si>
    <t>101922Solicitar etiqueta de reenvio</t>
  </si>
  <si>
    <t>101928Informar Recebimento De Devolução</t>
  </si>
  <si>
    <t>101994Informar Recebimento De Devolução</t>
  </si>
  <si>
    <t>102079Informar Envio Do Pacote Fora Do Contrato Olist</t>
  </si>
  <si>
    <t>102084Dúvidas Sobre O Funcionamento Da Coleta</t>
  </si>
  <si>
    <t>102098Informar Característica De Operação Para A Coleta</t>
  </si>
  <si>
    <t>102123Dúvidas Sobre O Funcionamento Da Coleta</t>
  </si>
  <si>
    <t>102136Entender Como Pausar Temporariamente O Recebimento</t>
  </si>
  <si>
    <t>102168Entender Processo De Envio</t>
  </si>
  <si>
    <t>102191Pacotes Coletados Parcialmente</t>
  </si>
  <si>
    <t>102200Informar Recebimento De Devolução</t>
  </si>
  <si>
    <t>102241Solicitar etiqueta de reenvio</t>
  </si>
  <si>
    <t>102258Problemas Com Pacotes Coletados</t>
  </si>
  <si>
    <t>102292Entender Motivo De Produto Devolvido</t>
  </si>
  <si>
    <t>102306Entender Motivo De Produto Devolvido</t>
  </si>
  <si>
    <t>102316Entender Motivo De Produto Devolvido</t>
  </si>
  <si>
    <t>102188Dúvidas Sobre O Funcionamento Da Coleta</t>
  </si>
  <si>
    <t>102413Informar Recebimento De Devolução</t>
  </si>
  <si>
    <t>102309Coleta Não Realizada</t>
  </si>
  <si>
    <t>102327Cancelar Pedido Por Solicitação Direta Do Consumidor</t>
  </si>
  <si>
    <t>102333Pacotes Coletados Parcialmente</t>
  </si>
  <si>
    <t>102336Coleta Não Realizada</t>
  </si>
  <si>
    <t>102354Coleta Não Realizada</t>
  </si>
  <si>
    <t>102362Cancelar Pedido Por Solicitação Direta Do Consumidor</t>
  </si>
  <si>
    <t>102419Coleta Não Realizada</t>
  </si>
  <si>
    <t>102436Cancelar Pedido Por Solicitação Direta Do Consumidor</t>
  </si>
  <si>
    <t>102584Entender Motivo De Produto Devolvido</t>
  </si>
  <si>
    <t>102615Coleta Não Realizada</t>
  </si>
  <si>
    <t>102594Informar Característica De Operação Para A Coleta</t>
  </si>
  <si>
    <t>102543Coleta Não Realizada</t>
  </si>
  <si>
    <t>102549Pacotes Coletados Parcialmente</t>
  </si>
  <si>
    <t>102563Coleta Não Realizada</t>
  </si>
  <si>
    <t>102564Entender Motivo De Produto Devolvido</t>
  </si>
  <si>
    <t>102576Problemas Com Pacotes Coletados</t>
  </si>
  <si>
    <t>102654Pacotes Coletados Parcialmente</t>
  </si>
  <si>
    <t>102659Pacotes Coletados Parcialmente</t>
  </si>
  <si>
    <t>102638Problemas Com Pacotes Coletados</t>
  </si>
  <si>
    <t>103021Dúvidas Sobre O Funcionamento Da Coleta</t>
  </si>
  <si>
    <t>103066Informar Recebimento De Devolução</t>
  </si>
  <si>
    <t>103077Informar Recebimento De Devolução</t>
  </si>
  <si>
    <t>103084Pacotes Coletados Parcialmente</t>
  </si>
  <si>
    <t>103218Problemas Com Pacotes Coletados</t>
  </si>
  <si>
    <t>103232Acompanhar Devolução De Pedido</t>
  </si>
  <si>
    <t>103269Entender Motivo De Produto Devolvido</t>
  </si>
  <si>
    <t>103300Pacotes Coletados Parcialmente</t>
  </si>
  <si>
    <t>103344Informar Recebimento De Devolução</t>
  </si>
  <si>
    <t>103403Coleta Não Realizada</t>
  </si>
  <si>
    <t>103445Pacotes Coletados Parcialmente</t>
  </si>
  <si>
    <t>103446Pacotes Coletados Parcialmente</t>
  </si>
  <si>
    <t>103467Coleta Não Realizada</t>
  </si>
  <si>
    <t>103484Confirmar Realização De Coleta</t>
  </si>
  <si>
    <t>103488Coleta Não Realizada</t>
  </si>
  <si>
    <t>103491Entender Motivo De Produto Devolvido</t>
  </si>
  <si>
    <t>103496Coleta Não Realizada</t>
  </si>
  <si>
    <t>103513Coleta Não Realizada</t>
  </si>
  <si>
    <t>103534Entender Como Pausar Temporariamente O Recebimento</t>
  </si>
  <si>
    <t>103569Coleta Não Realizada</t>
  </si>
  <si>
    <t>103609Entender Motivo De Produto Devolvido</t>
  </si>
  <si>
    <t>103620Pacotes Coletados Parcialmente</t>
  </si>
  <si>
    <t>103622Dúvidas Sobre O Funcionamento Da Coleta</t>
  </si>
  <si>
    <t>103630Coleta Não Realizada</t>
  </si>
  <si>
    <t>103661Coleta Não Realizada</t>
  </si>
  <si>
    <t>103667Informar Característica De Operação Para A Coleta</t>
  </si>
  <si>
    <t>103714Confirmar Realização De Coleta</t>
  </si>
  <si>
    <t>103748Coleta Não Realizada</t>
  </si>
  <si>
    <t>103779Informar Recebimento De Devolução</t>
  </si>
  <si>
    <t>103824Pacotes Coletados Parcialmente</t>
  </si>
  <si>
    <t>104214Coleta Não Realizada</t>
  </si>
  <si>
    <t>104216Coleta Não Realizada</t>
  </si>
  <si>
    <t>104235Pacotes Coletados Parcialmente</t>
  </si>
  <si>
    <t>92669Pacotes Coletados Parcialmente</t>
  </si>
  <si>
    <t>92433Coleta Não Realizada</t>
  </si>
  <si>
    <t>39589Coleta Não Realizada</t>
  </si>
  <si>
    <t>103873Coleta Não Realizada</t>
  </si>
  <si>
    <t>103872Coleta Não Realizada</t>
  </si>
  <si>
    <t>104390Pacotes Coletados Parcialmente</t>
  </si>
  <si>
    <t>104416Entender Processo De Envio</t>
  </si>
  <si>
    <t>104418Confirmar Realização De Coleta</t>
  </si>
  <si>
    <t>104438Coleta Não Realizada</t>
  </si>
  <si>
    <t>104517Confirmar Realização De Coleta</t>
  </si>
  <si>
    <t>104442Coleta Não Realizada</t>
  </si>
  <si>
    <t>104512Problemas Com Pacotes Coletados</t>
  </si>
  <si>
    <t>104513Problemas Com O Serviço De Coleta</t>
  </si>
  <si>
    <t>104552Problemas Com Pacotes Coletados</t>
  </si>
  <si>
    <t>104571Coleta Não Realizada</t>
  </si>
  <si>
    <t>104574Entender Motivo De Produto Devolvido</t>
  </si>
  <si>
    <t>104821Coleta Não Realizada</t>
  </si>
  <si>
    <t>104828Informar Recebimento De Devolução</t>
  </si>
  <si>
    <t>104623Problemas Com O Serviço De Coleta</t>
  </si>
  <si>
    <t>104881Informar Recebimento De Devolução</t>
  </si>
  <si>
    <t>104901Coleta Não Realizada</t>
  </si>
  <si>
    <t>104943Confirmar Realização De Coleta</t>
  </si>
  <si>
    <t>104953Informar Recebimento De Devolução</t>
  </si>
  <si>
    <t>104973Dúvidas Sobre O Funcionamento Da Coleta</t>
  </si>
  <si>
    <t>105181Coleta Não Realizada</t>
  </si>
  <si>
    <t>105123Prolongar Data Para Envio</t>
  </si>
  <si>
    <t>105161Problemas Com O Serviço De Coleta</t>
  </si>
  <si>
    <t>105188Informar Recebimento De Devolução</t>
  </si>
  <si>
    <t>105209Solicitar Cancelamento Da Parceria Com Olist</t>
  </si>
  <si>
    <t>105221Informar Envio Do Pacote Fora Do Contrato Olist</t>
  </si>
  <si>
    <t>105230Informar Recebimento De Devolução</t>
  </si>
  <si>
    <t>105258Solicitar Cancelamento Da Parceria Com Olist</t>
  </si>
  <si>
    <t>105265Coleta Não Realizada</t>
  </si>
  <si>
    <t>105787Coleta Não Realizada</t>
  </si>
  <si>
    <t>105884Dúvidas Sobre O Funcionamento Da Coleta</t>
  </si>
  <si>
    <t>105913Coleta Não Realizada</t>
  </si>
  <si>
    <t>102333Confirmar Realização De Coleta</t>
  </si>
  <si>
    <t>106306Entender Regras De Embalagem</t>
  </si>
  <si>
    <t>106351Coleta Não Realizada</t>
  </si>
  <si>
    <t>106564Coleta Não Realizada</t>
  </si>
  <si>
    <t>106627Coleta Não Realizada</t>
  </si>
  <si>
    <t>106654Informar Recebimento De Devolução</t>
  </si>
  <si>
    <t>106665Problemas Com O Serviço De Coleta</t>
  </si>
  <si>
    <t>106671Entender Motivo De Produto Devolvido</t>
  </si>
  <si>
    <t>106716Coleta Não Realizada</t>
  </si>
  <si>
    <t>106721Coleta Não Realizada</t>
  </si>
  <si>
    <t>107355Dúvidas Sobre O Funcionamento Da Coleta</t>
  </si>
  <si>
    <t>107361Coleta Não Realizada</t>
  </si>
  <si>
    <t>106939Informar Característica De Operação Para A Coleta</t>
  </si>
  <si>
    <t>106995Coleta Não Realizada</t>
  </si>
  <si>
    <t>106997Informar Recebimento De Devolução</t>
  </si>
  <si>
    <t>107279Coleta Não Realizada</t>
  </si>
  <si>
    <t>107390Pacotes Coletados Parcialmente</t>
  </si>
  <si>
    <t>107431Coleta Não Realizada</t>
  </si>
  <si>
    <t>107485Coleta Não Realizada</t>
  </si>
  <si>
    <t>107458Problemas Com Pacotes Coletados</t>
  </si>
  <si>
    <t>107567Pacotes Coletados Parcialmente</t>
  </si>
  <si>
    <t>107583Coleta Não Realizada</t>
  </si>
  <si>
    <t>107627Informar Característica De Operação Para A Coleta</t>
  </si>
  <si>
    <t>107656Coleta Não Realizada</t>
  </si>
  <si>
    <t>107670Coleta Não Realizada</t>
  </si>
  <si>
    <t>107671Confirmar Realização De Coleta</t>
  </si>
  <si>
    <t>107675Dúvidas Sobre O Funcionamento Da Coleta</t>
  </si>
  <si>
    <t>107747Coleta Não Realizada</t>
  </si>
  <si>
    <t>107775Informar Recebimento De Devolução</t>
  </si>
  <si>
    <t>107847Entender Motivo De Suspensão Do Pedido</t>
  </si>
  <si>
    <t>107871Pacotes Coletados Parcialmente</t>
  </si>
  <si>
    <t>107876Coleta Não Realizada</t>
  </si>
  <si>
    <t>107976Coleta Não Realizada</t>
  </si>
  <si>
    <t>107926Coleta Não Realizada</t>
  </si>
  <si>
    <t>107995Dúvidas Sobre O Funcionamento Da Coleta</t>
  </si>
  <si>
    <t>108029Coleta Não Realizada</t>
  </si>
  <si>
    <t>108039Informar Recebimento De Devolução</t>
  </si>
  <si>
    <t>108094Coleta Não Realizada</t>
  </si>
  <si>
    <t>108204Escalado N2</t>
  </si>
  <si>
    <t>108233Coleta Não Realizada</t>
  </si>
  <si>
    <t>108238Coleta Não Realizada</t>
  </si>
  <si>
    <t>108333Coleta Não Realizada</t>
  </si>
  <si>
    <t>108454Informar Característica De Operação Para A Coleta</t>
  </si>
  <si>
    <t>108673Entender Motivo De Produto Devolvido</t>
  </si>
  <si>
    <t>108683Coleta Não Realizada</t>
  </si>
  <si>
    <t>108765Coleta Não Realizada</t>
  </si>
  <si>
    <t>108748Informar Característica De Operação Para A Coleta</t>
  </si>
  <si>
    <t>108738Entender Processo De Envio</t>
  </si>
  <si>
    <t>108732Coleta Não Realizada</t>
  </si>
  <si>
    <t>108772Coleta Não Realizada</t>
  </si>
  <si>
    <t>108775Coleta Não Realizada</t>
  </si>
  <si>
    <t>108729Entender Motivo De Produto Devolvido</t>
  </si>
  <si>
    <t>108707Informar Recebimento De Devolução</t>
  </si>
  <si>
    <t>108720Solicitar Cancelamento Da Parceria Com Olist</t>
  </si>
  <si>
    <t>108870Coleta Não Realizada</t>
  </si>
  <si>
    <t>109453Coleta Não Realizada</t>
  </si>
  <si>
    <t>109477Confirmar Realização De Coleta</t>
  </si>
  <si>
    <t>109487Informar Envio Do Pacote Fora Do Contrato Olist</t>
  </si>
  <si>
    <t>109500Pacotes Coletados Parcialmente</t>
  </si>
  <si>
    <t>109506Coleta Não Realizada</t>
  </si>
  <si>
    <t>109525Coleta Não Realizada</t>
  </si>
  <si>
    <t>109530Coleta Não Realizada</t>
  </si>
  <si>
    <t>109536Coleta Não Realizada</t>
  </si>
  <si>
    <t>Dúvidas sobre o funcionamento da coleta</t>
  </si>
  <si>
    <t>109590Dúvidas sobre o funcionamento da coleta</t>
  </si>
  <si>
    <t>109605Coleta Não Realizada</t>
  </si>
  <si>
    <t>109617Coleta Não Realizada</t>
  </si>
  <si>
    <t>109634Coleta Não Realizada</t>
  </si>
  <si>
    <t>109636Pacotes Coletados Parcialmente</t>
  </si>
  <si>
    <t>109645Problemas Com O Serviço De Coleta</t>
  </si>
  <si>
    <t>109688Informar Característica De Operação Para A Coleta</t>
  </si>
  <si>
    <t>109873Coleta Não Realizada</t>
  </si>
  <si>
    <t>110299Coleta Não Realizada</t>
  </si>
  <si>
    <t>110419Entender Motivo De Produto Devolvido</t>
  </si>
  <si>
    <t>110462Coleta Não Realizada</t>
  </si>
  <si>
    <t>110483Coleta Não Realizada</t>
  </si>
  <si>
    <t>110487Informar Recebimento De Devolução</t>
  </si>
  <si>
    <t>110653Coleta Não Realizada</t>
  </si>
  <si>
    <t>2025-02</t>
  </si>
  <si>
    <t>110816Entender Como Pausar Temporariamente O Recebimento</t>
  </si>
  <si>
    <t>110820Coleta Não Realizada</t>
  </si>
  <si>
    <t>110855Coleta Não Realizada</t>
  </si>
  <si>
    <t>110940Dúvidas Sobre O Funcionamento Da Coleta</t>
  </si>
  <si>
    <t>110976Coleta Não Realizada</t>
  </si>
  <si>
    <t>111087Dúvidas Sobre O Funcionamento Da Coleta</t>
  </si>
  <si>
    <t>111217Informar Recebimento De Devolução</t>
  </si>
  <si>
    <t>111419Coleta Não Realizada</t>
  </si>
  <si>
    <t>111605Pacotes Coletados Parcialmente</t>
  </si>
  <si>
    <t>112334Informar Recebimento De Devolução</t>
  </si>
  <si>
    <t>112392Confirmar Realização De Coleta</t>
  </si>
  <si>
    <t>112266Informar Recebimento De Devolução</t>
  </si>
  <si>
    <t>112556Coleta Não Realizada</t>
  </si>
  <si>
    <t>112612Solicitar etiqueta de reenvio</t>
  </si>
  <si>
    <t>112527Entender Como Pausar Temporariamente O Recebimento</t>
  </si>
  <si>
    <t>112564Entender Motivo De Produto Devolvido</t>
  </si>
  <si>
    <t>112577Coleta Não Realizada</t>
  </si>
  <si>
    <t>112587Entender Motivo De Produto Devolvido</t>
  </si>
  <si>
    <t>112598Dúvidas Sobre O Funcionamento Da Coleta</t>
  </si>
  <si>
    <t>112604Coleta Não Realizada</t>
  </si>
  <si>
    <t>112710Entender Motivo De Produto Devolvido</t>
  </si>
  <si>
    <t>112724Entender Motivo De Produto Devolvido</t>
  </si>
  <si>
    <t>112765Entender Motivo De Produto Devolvido</t>
  </si>
  <si>
    <t>112925Pacotes Coletados Parcialmente</t>
  </si>
  <si>
    <t>112995Coleta Não Realizada</t>
  </si>
  <si>
    <t>113079Coleta Não Realizada</t>
  </si>
  <si>
    <t>113308Pacotes Coletados Parcialmente</t>
  </si>
  <si>
    <t>113436Coleta Não Realizada</t>
  </si>
  <si>
    <t>113438Problemas Com Pacotes Coletados</t>
  </si>
  <si>
    <t>113451Cancelar Pedido Por Solicitação Direta Do Consumidor</t>
  </si>
  <si>
    <t>113452Solicitar etiqueta de reenvio</t>
  </si>
  <si>
    <t>113453Coleta Não Realizada</t>
  </si>
  <si>
    <t>113472Coleta Não Realizada</t>
  </si>
  <si>
    <t>11347Coleta Não Realizada</t>
  </si>
  <si>
    <t>113476Informar Recebimento De Devolução</t>
  </si>
  <si>
    <t>113487Pacotes Coletados Parcialmente</t>
  </si>
  <si>
    <t>113492Coleta Não Realizada</t>
  </si>
  <si>
    <t>113529Entender Motivo De Produto Devolvido</t>
  </si>
  <si>
    <t>113551Informar Recebimento De Devolução</t>
  </si>
  <si>
    <t>113568Entender Motivo De Produto Devolvido</t>
  </si>
  <si>
    <t>113620Confirmar Realização De Coleta</t>
  </si>
  <si>
    <t>113651Informar Recebimento De Devolução</t>
  </si>
  <si>
    <t>113946Coleta Não Realizada</t>
  </si>
  <si>
    <t>114007Informar Recebimento De Devolução</t>
  </si>
  <si>
    <t>114121Pacotes Coletados Parcialmente</t>
  </si>
  <si>
    <t>114164Coleta Não Realizada</t>
  </si>
  <si>
    <t>114171Coleta Não Realizada</t>
  </si>
  <si>
    <t>114065Coleta Não Realizada</t>
  </si>
  <si>
    <t>114175Coleta Não Realizada</t>
  </si>
  <si>
    <t>114190Coleta Não Realizada</t>
  </si>
  <si>
    <t>114265Pacotes Coletados Parcialmente</t>
  </si>
  <si>
    <t>114285Pacotes Coletados Parcialmente</t>
  </si>
  <si>
    <t>114364Dúvidas Sobre O Funcionamento Da Coleta</t>
  </si>
  <si>
    <t>114400Entender Motivo De Produto Devolvido</t>
  </si>
  <si>
    <t>114473Entender Motivo De Produto Devolvido</t>
  </si>
  <si>
    <t>114502Entender Motivo De Produto Devolvido</t>
  </si>
  <si>
    <t>114472Prolongar Data Para Envio</t>
  </si>
  <si>
    <t>114470Coleta Não Realizada</t>
  </si>
  <si>
    <t>114535Entender Como Pausar Temporariamente O Recebimento</t>
  </si>
  <si>
    <t>114566Confirmar Realização De Coleta</t>
  </si>
  <si>
    <t>114563Confirmar Realização De Coleta</t>
  </si>
  <si>
    <t>114579Pacotes Coletados Parcialmente</t>
  </si>
  <si>
    <t>114589Coleta Não Realizada</t>
  </si>
  <si>
    <t>114595Problemas Com O Serviço De Coleta</t>
  </si>
  <si>
    <t>114558Entender Motivo De Produto Devolvido</t>
  </si>
  <si>
    <t>114654Coleta Não Realizada</t>
  </si>
  <si>
    <t>114929Entender Motivo De Suspensão Do Pedido</t>
  </si>
  <si>
    <t>115018Informar Recebimento De Devolução</t>
  </si>
  <si>
    <t>115616Dúvidas Sobre O Funcionamento Da Coleta</t>
  </si>
  <si>
    <t>115656Entender Motivo De Produto Devolvido</t>
  </si>
  <si>
    <t>115674Entender Motivo De Produto Devolvido</t>
  </si>
  <si>
    <t>115751Pacotes Coletados Parcialmente</t>
  </si>
  <si>
    <t>115764Dúvidas Sobre O Funcionamento Da Coleta</t>
  </si>
  <si>
    <t>115767Dúvidas Sobre O Funcionamento Da Coleta</t>
  </si>
  <si>
    <t>115768Dúvidas Sobre O Funcionamento Da Coleta</t>
  </si>
  <si>
    <t>115779Pacotes Coletados Parcialmente</t>
  </si>
  <si>
    <t>115828Coleta Não Realizada</t>
  </si>
  <si>
    <t>115961Informar Característica De Operação Para A Coleta</t>
  </si>
  <si>
    <t>116070Confirmar Realização De Coleta</t>
  </si>
  <si>
    <t>116142Coleta Não Realizada</t>
  </si>
  <si>
    <t>116670Coleta Não Realizada</t>
  </si>
  <si>
    <t>116677Coleta Não Realizada</t>
  </si>
  <si>
    <t>116680Dúvidas Sobre O Funcionamento Da Coleta</t>
  </si>
  <si>
    <t>116685Informar Recebimento De Devolução</t>
  </si>
  <si>
    <t>116686Informar Recebimento De Devolução</t>
  </si>
  <si>
    <t>116687Dúvidas Sobre O Funcionamento Da Coleta</t>
  </si>
  <si>
    <t>116782Dúvidas Sobre O Funcionamento Da Coleta</t>
  </si>
  <si>
    <t>116766Prolongar Data Para Envio</t>
  </si>
  <si>
    <t>116884Informar Característica De Operação Para A Coleta</t>
  </si>
  <si>
    <t>116974Dúvidas Sobre O Funcionamento Da Coleta</t>
  </si>
  <si>
    <t>116953Dúvidas Sobre O Funcionamento Da Coleta</t>
  </si>
  <si>
    <t>117179Dúvidas Sobre O Funcionamento Da Coleta</t>
  </si>
  <si>
    <t>116884Dúvidas Sobre O Funcionamento Da Coleta</t>
  </si>
  <si>
    <t>117059Entender Motivo De Produto Devolvido</t>
  </si>
  <si>
    <t>117100Dúvidas Sobre O Funcionamento Da Coleta</t>
  </si>
  <si>
    <t>117223Pacotes Coletados Parcialmente</t>
  </si>
  <si>
    <t>117235Dúvidas Sobre O Funcionamento Da Coleta</t>
  </si>
  <si>
    <t>117599Coleta Não Realizada</t>
  </si>
  <si>
    <t>117709Pacotes Coletados Parcialmente</t>
  </si>
  <si>
    <t>117766Prolongar Data Para Envio</t>
  </si>
  <si>
    <t>118020Dúvidas Sobre O Funcionamento Da Coleta</t>
  </si>
  <si>
    <t>118021Entender Motivo De Suspensão Do Pedido</t>
  </si>
  <si>
    <t>118026Dúvidas Sobre O Funcionamento Da Coleta</t>
  </si>
  <si>
    <t>118086Dúvidas Sobre O Funcionamento Da Coleta</t>
  </si>
  <si>
    <t>118160Pacotes Coletados Parcialmente</t>
  </si>
  <si>
    <t>118183Entender Motivo De Produto Devolvido</t>
  </si>
  <si>
    <t>118425Escalado N2</t>
  </si>
  <si>
    <t>118458Dúvidas Sobre O Funcionamento Da Coleta</t>
  </si>
  <si>
    <t>118540Dúvidas Sobre O Funcionamento Da Coleta</t>
  </si>
  <si>
    <t>118569Informar Recebimento De Devolução</t>
  </si>
  <si>
    <t>118546Problemas Com O Serviço De Coleta</t>
  </si>
  <si>
    <t>118589Dúvidas Sobre O Funcionamento Da Coleta</t>
  </si>
  <si>
    <t>118444Entender Motivo De Produto Devolvido</t>
  </si>
  <si>
    <t>118659Problemas Com O Serviço De Coleta</t>
  </si>
  <si>
    <t>118673Informar Característica De Operação Para A Coleta</t>
  </si>
  <si>
    <t>118840Problemas Com O Serviço De Coleta</t>
  </si>
  <si>
    <t>118815Coleta Não Realizada</t>
  </si>
  <si>
    <t>118901Cancelar Pedido Por Solicitação Direta Do Consumidor</t>
  </si>
  <si>
    <t>118925Coleta Não Realizada</t>
  </si>
  <si>
    <t>118980Cancelar Pedido Por Solicitação Direta Do Consumidor</t>
  </si>
  <si>
    <t>119003Coleta Não Realizada</t>
  </si>
  <si>
    <t>119036Problemas Com O Serviço De Coleta</t>
  </si>
  <si>
    <t>119053Pacotes Coletados Parcialmente</t>
  </si>
  <si>
    <t>119218Dúvidas Sobre O Funcionamento Da Coleta</t>
  </si>
  <si>
    <t>119234Coleta Não Realizada</t>
  </si>
  <si>
    <t>119259Coleta Não Realizada</t>
  </si>
  <si>
    <t>119281Pacotes Coletados Parcialmente</t>
  </si>
  <si>
    <t>119306Dúvidas Sobre O Funcionamento Da Coleta</t>
  </si>
  <si>
    <t>119321Coleta Não Realizada</t>
  </si>
  <si>
    <t>119365Problemas Com Pacotes Coletados</t>
  </si>
  <si>
    <t>119361Escalado N2</t>
  </si>
  <si>
    <t>119414Informar Característica De Operação Para A Coleta</t>
  </si>
  <si>
    <t>119368Dúvidas Sobre O Funcionamento Da Coleta</t>
  </si>
  <si>
    <t>119346Problemas Com Pacotes Coletados</t>
  </si>
  <si>
    <t>118815Pacotes Coletados Parcialmente</t>
  </si>
  <si>
    <t>119601Dúvidas Sobre O Funcionamento Da Coleta</t>
  </si>
  <si>
    <t>119537Pacotes Coletados Parcialmente</t>
  </si>
  <si>
    <t>119590Entender Motivo De Cancelamento Do Pedido</t>
  </si>
  <si>
    <t>119816Dúvidas Sobre O Funcionamento Da Coleta</t>
  </si>
  <si>
    <t>119990Informar Recebimento De Devolução</t>
  </si>
  <si>
    <t>120202Entender Motivo De Suspensão Do Pedido</t>
  </si>
  <si>
    <t>2025-03</t>
  </si>
  <si>
    <t>120501Informar Recebimento De Devolução</t>
  </si>
  <si>
    <t>120564Dúvidas Sobre O Funcionamento Da Coleta</t>
  </si>
  <si>
    <t>120865Coleta Não Realizada</t>
  </si>
  <si>
    <t>121005Entender Motivo De Suspensão Do Pedido</t>
  </si>
  <si>
    <t>121306Informar Recebimento De Devolução</t>
  </si>
  <si>
    <t>121313Informar Recebimento De Devolução</t>
  </si>
  <si>
    <t>121349Entender Motivo De Suspensão Do Pedido</t>
  </si>
  <si>
    <t>121532Coleta Não Realizada</t>
  </si>
  <si>
    <t>121620Coleta Não Realizada</t>
  </si>
  <si>
    <t>121705Dúvidas Sobre O Funcionamento Da Coleta</t>
  </si>
  <si>
    <t>121707Dúvidas Sobre O Funcionamento Da Coleta</t>
  </si>
  <si>
    <t>121709Informar Recebimento De Devolução</t>
  </si>
  <si>
    <t>121727Coleta Não Realizada</t>
  </si>
  <si>
    <t>121762Coleta Não Realizada</t>
  </si>
  <si>
    <t>121788Coleta Não Realizada</t>
  </si>
  <si>
    <t>121808Coleta Não Realizada</t>
  </si>
  <si>
    <t>121821Coleta Não Realizada</t>
  </si>
  <si>
    <t>121892Coleta Não Realizada</t>
  </si>
  <si>
    <t>121922Informar Recebimento De Devolução</t>
  </si>
  <si>
    <t>121933Coleta Não Realizada</t>
  </si>
  <si>
    <t>121985Coleta Não Realizada</t>
  </si>
  <si>
    <t>122108Coleta Não Realizada</t>
  </si>
  <si>
    <t>122220Dúvidas Sobre O Funcionamento Da Coleta</t>
  </si>
  <si>
    <t>122236Informar Característica De Operação Para A Coleta</t>
  </si>
  <si>
    <t>122394Coleta Não Realizada</t>
  </si>
  <si>
    <t>122458Pacotes Coletados Parcialmente</t>
  </si>
  <si>
    <t>122499Coleta Não Realizada</t>
  </si>
  <si>
    <t>122506Entender Motivo De Suspensão Do Pedido</t>
  </si>
  <si>
    <t>122558Entender Motivo De Suspensão Do Pedido</t>
  </si>
  <si>
    <t>122563Coleta Não Realizada</t>
  </si>
  <si>
    <t>122585Entender Motivo De Suspensão Do Pedido</t>
  </si>
  <si>
    <t>122646Coleta Não Realizada</t>
  </si>
  <si>
    <t>122658Coleta Não Realizada</t>
  </si>
  <si>
    <t>122693Informar Característica De Operação Para A Coleta</t>
  </si>
  <si>
    <t>122747Informar Recebimento De Devolução</t>
  </si>
  <si>
    <t>122752Coleta Não Realizada</t>
  </si>
  <si>
    <t>122585Entender Motivo De Produto Devolvido</t>
  </si>
  <si>
    <t>122752Problemas Com O Serviço De Coleta</t>
  </si>
  <si>
    <t>122772Informar Característica De Operação Para A Coleta</t>
  </si>
  <si>
    <t>122832Entender Motivo De Produto Devolvido</t>
  </si>
  <si>
    <t>123049Problemas Com Pacotes Coletados</t>
  </si>
  <si>
    <t>123069Entender Motivo De Suspensão Do Pedido</t>
  </si>
  <si>
    <t>123124Coleta Não Realizada</t>
  </si>
  <si>
    <t>123204Coleta Não Realizada</t>
  </si>
  <si>
    <t>123229Entender Motivo De Suspensão Do Pedido</t>
  </si>
  <si>
    <t>123247Coleta Não Realizada</t>
  </si>
  <si>
    <t>123856Coleta Não Realizada</t>
  </si>
  <si>
    <t>123434Entender Motivo De Suspensão Do Pedido</t>
  </si>
  <si>
    <t>Sem Necessidade de Interação - Acompanhamento</t>
  </si>
  <si>
    <t>124146Coleta Não Realizada</t>
  </si>
  <si>
    <t>123717Informar Recebimento De Devolução</t>
  </si>
  <si>
    <t>123741Informar Recebimento De Devolução</t>
  </si>
  <si>
    <t>123746Coleta Não Realizada</t>
  </si>
  <si>
    <t>123274Coleta Não Realizada</t>
  </si>
  <si>
    <t>123842Problemas Com O Serviço De Coleta</t>
  </si>
  <si>
    <t>123796Coleta Não Realizada</t>
  </si>
  <si>
    <t>123786Problemas Com O Serviço De Coleta</t>
  </si>
  <si>
    <t>123771Coleta Não Realizada</t>
  </si>
  <si>
    <t>123761Problemas Com Pacotes Coletados</t>
  </si>
  <si>
    <t>123956Coleta Não Realizada</t>
  </si>
  <si>
    <t>123988Coleta Não Realizada</t>
  </si>
  <si>
    <t>124055Prolongar Data Para Envio</t>
  </si>
  <si>
    <t>124080Prolongar Data Para Envio</t>
  </si>
  <si>
    <t>124076Pacotes Coletados Parcialmente</t>
  </si>
  <si>
    <t>124187Coleta Não Realizada</t>
  </si>
  <si>
    <t>124206Coleta Não Realizada</t>
  </si>
  <si>
    <t>124262Solicitar Cancelamento Da Parceria Com Olist</t>
  </si>
  <si>
    <t>124302Solicitar Cancelamento Da Parceria Com Olist</t>
  </si>
  <si>
    <t>124334Solicitar etiqueta de reenvio</t>
  </si>
  <si>
    <t>124339Informar Característica De Operação Para A Coleta</t>
  </si>
  <si>
    <t>124360Coleta Não Realizada</t>
  </si>
  <si>
    <t>124394Coleta Não Realizada</t>
  </si>
  <si>
    <t>124380Problemas Com Pacotes Coletados</t>
  </si>
  <si>
    <t>124403Prolongar Data Para Envio</t>
  </si>
  <si>
    <t>124402Problemas Com Pacotes Coletados</t>
  </si>
  <si>
    <t>124412Problemas Com Pacotes Coletados</t>
  </si>
  <si>
    <t>124371Problemas Com Pacotes Coletados</t>
  </si>
  <si>
    <t>124449Problemas Com Pacotes Coletados</t>
  </si>
  <si>
    <t>124446Entender Motivo De Produto Devolvido</t>
  </si>
  <si>
    <t>124187Pacotes Coletados Parcialmente</t>
  </si>
  <si>
    <t>124490Entender Motivo De Produto Devolvido</t>
  </si>
  <si>
    <t>124503Confirmar Realização De Coleta</t>
  </si>
  <si>
    <t>124570Problemas Com O Serviço De Coleta</t>
  </si>
  <si>
    <t>124546Coleta Não Realizada</t>
  </si>
  <si>
    <t>124582Solicitar etiqueta de reenvio</t>
  </si>
  <si>
    <t>124642Solicitar etiqueta de reenvio</t>
  </si>
  <si>
    <t>124633Coleta Não Realizada</t>
  </si>
  <si>
    <t>124860Coleta Não Realizada</t>
  </si>
  <si>
    <t>124824Coleta Não Realizada</t>
  </si>
  <si>
    <t>124920Entender Motivo De Produto Devolvido</t>
  </si>
  <si>
    <t>124925Coleta Não Realizada</t>
  </si>
  <si>
    <t>125025Coleta Não Realizada</t>
  </si>
  <si>
    <t>125045Coleta Não Realizada</t>
  </si>
  <si>
    <t>125052Coleta Não Realizada</t>
  </si>
  <si>
    <t>125067Coleta Não Realizada</t>
  </si>
  <si>
    <t>125101Coleta Não Realizada</t>
  </si>
  <si>
    <t>125122Informar Característica De Operação Para A Coleta</t>
  </si>
  <si>
    <t>125155Informar Característica De Operação Para A Coleta</t>
  </si>
  <si>
    <t>125236Pacotes Coletados Parcialmente</t>
  </si>
  <si>
    <t>125242Coleta Não Realizada</t>
  </si>
  <si>
    <t>125255Informar Característica De Operação Para A Coleta</t>
  </si>
  <si>
    <t>125256Pacotes Coletados Parcialmente</t>
  </si>
  <si>
    <t>125257Coleta Não Realizada</t>
  </si>
  <si>
    <t>125262Pacotes Coletados Parcialmente</t>
  </si>
  <si>
    <t>125266Pacotes Coletados Parcialmente</t>
  </si>
  <si>
    <t>125274Dúvidas Sobre O Funcionamento Da Coleta</t>
  </si>
  <si>
    <t>125375Solicitar etiqueta de reenvio</t>
  </si>
  <si>
    <t>125318Problemas Com Pacotes Coletados</t>
  </si>
  <si>
    <t>125284Problemas Com Pacotes Coletados</t>
  </si>
  <si>
    <t>125122Coleta Não Realizada</t>
  </si>
  <si>
    <t>125413Solicitar Cancelamento Da Parceria Com Olist</t>
  </si>
  <si>
    <t>125410Solicitar etiqueta de reenvio</t>
  </si>
  <si>
    <t>125384Entender Motivo De Produto Devolvido</t>
  </si>
  <si>
    <t>125025Pacotes Coletados Parcialmente</t>
  </si>
  <si>
    <t>125439Pacotes Coletados Parcialmente</t>
  </si>
  <si>
    <t>125480Entender Como Pausar Temporariamente O Recebimento</t>
  </si>
  <si>
    <t>125509Solicitar Cancelamento Da Parceria Com Olist</t>
  </si>
  <si>
    <t>125472Solicitar etiqueta de reenvio</t>
  </si>
  <si>
    <t>125470Solicitar etiqueta de reenvio</t>
  </si>
  <si>
    <t>125067Solicitar etiqueta de reenvio</t>
  </si>
  <si>
    <t>125606Entender Processo De Envio</t>
  </si>
  <si>
    <t>125664Problemas Com O Serviço De Coleta</t>
  </si>
  <si>
    <t>125643Dúvidas Sobre O Funcionamento Da Coleta</t>
  </si>
  <si>
    <t>125667Entender Motivo De Produto Devolvido</t>
  </si>
  <si>
    <t>125592Solicitar etiqueta de reenvio</t>
  </si>
  <si>
    <t>125744Coleta Não Realizada</t>
  </si>
  <si>
    <t>125760Coleta Não Realizada</t>
  </si>
  <si>
    <t>125794Coleta Não Realizada</t>
  </si>
  <si>
    <t>125880Solicitar Cancelamento Da Parceria Com Olist</t>
  </si>
  <si>
    <t>125907Coleta Não Realizada</t>
  </si>
  <si>
    <t>126075Coleta Não Realizada</t>
  </si>
  <si>
    <t>126174Entender Motivo De Produto Devolvido</t>
  </si>
  <si>
    <t>126194Entender Motivo De Produto Devolvido</t>
  </si>
  <si>
    <t>126200Informar Recebimento De Devolução</t>
  </si>
  <si>
    <t>126229Coleta Não Realizada</t>
  </si>
  <si>
    <t>126262Pacotes Coletados Parcialmente</t>
  </si>
  <si>
    <t>126060Dúvidas Sobre O Funcionamento Da Coleta</t>
  </si>
  <si>
    <t>126121Coleta Não Realizada</t>
  </si>
  <si>
    <t>126126Coleta Não Realizada</t>
  </si>
  <si>
    <t>Coleta não realizada</t>
  </si>
  <si>
    <t>126075Coleta não realizada</t>
  </si>
  <si>
    <t>126136Solicitar etiqueta de reenvio</t>
  </si>
  <si>
    <t>126267Problemas Com Pacotes Coletados</t>
  </si>
  <si>
    <t>126439Informar Característica De Operação Para A Coleta</t>
  </si>
  <si>
    <t>126615Coleta Não Realizada</t>
  </si>
  <si>
    <t>126640Problemas Com O Serviço De Coleta</t>
  </si>
  <si>
    <t>126650Cancelar Pedido Por Solicitação Direta Do Consumidor</t>
  </si>
  <si>
    <t>126689Coleta Não Realizada</t>
  </si>
  <si>
    <t>126640Relatar Problemas Com A Transportadora</t>
  </si>
  <si>
    <t>126821Coleta Não Realizada</t>
  </si>
  <si>
    <t>126900Problemas Com Pacotes Coletados</t>
  </si>
  <si>
    <t>126923Dúvidas Sobre O Funcionamento Da Coleta</t>
  </si>
  <si>
    <t>126927Coleta Não Realizada</t>
  </si>
  <si>
    <t>126856Problemas Com O Serviço De Coleta</t>
  </si>
  <si>
    <t>126964Informar Recebimento De Devolução</t>
  </si>
  <si>
    <t>127141Coleta Não Realizada</t>
  </si>
  <si>
    <t>127072Pacotes Coletados Parcialmente</t>
  </si>
  <si>
    <t>127065Informar Característica De Operação Para A Coleta</t>
  </si>
  <si>
    <t>126859Coleta Não Realizada</t>
  </si>
  <si>
    <t>127246Coleta Não Realizada</t>
  </si>
  <si>
    <t>127360Solicitar Cancelamento Da Parceria Com Olist</t>
  </si>
  <si>
    <t>127379Problemas Com Pacotes Coletados</t>
  </si>
  <si>
    <t>126964Informar Característica De Operação Para A Coleta</t>
  </si>
  <si>
    <t>127072Informar Recebimento De Devolução</t>
  </si>
  <si>
    <t>127675Prolongar Data Para Envio</t>
  </si>
  <si>
    <t>127959Coleta Não Realizada</t>
  </si>
  <si>
    <t>127974Coleta Não Realizada</t>
  </si>
  <si>
    <t>127963Coleta Não Realizada</t>
  </si>
  <si>
    <t>127975Entender Motivo De Produto Devolvido</t>
  </si>
  <si>
    <t>128120Cancelar Pedido Por Solicitação Direta Do Consumidor</t>
  </si>
  <si>
    <t>128131Informar Recebimento De Devolução</t>
  </si>
  <si>
    <t>128135Informar Recebimento De Devolução</t>
  </si>
  <si>
    <t>128208Solicitar etiqueta de reenvio</t>
  </si>
  <si>
    <t>128291Pacotes Coletados Parcialmente</t>
  </si>
  <si>
    <t>128319Cancelar Pedido Por Solicitação Direta Do Consumidor</t>
  </si>
  <si>
    <t>128370Prolongar Data Para Envio</t>
  </si>
  <si>
    <t>128385Entender Como Pausar Temporariamente O Recebimento</t>
  </si>
  <si>
    <t>128417Pacotes Coletados Parcialmente</t>
  </si>
  <si>
    <t>128408Informar Recebimento De Devolução</t>
  </si>
  <si>
    <t>128396Entender Motivo De Produto Devolvido</t>
  </si>
  <si>
    <t>128421Problemas Com Pacotes Coletados</t>
  </si>
  <si>
    <t>128436Coleta Não Realizada</t>
  </si>
  <si>
    <t>128482Entender Motivo De Suspensão Do Pedido</t>
  </si>
  <si>
    <t>128534Coleta Não Realizada</t>
  </si>
  <si>
    <t>128538Pacotes Coletados Parcialmente</t>
  </si>
  <si>
    <t>128598Coleta Não Realizada</t>
  </si>
  <si>
    <t>128623Coleta Não Realizada</t>
  </si>
  <si>
    <t>128629Dúvidas Sobre O Funcionamento Da Coleta</t>
  </si>
  <si>
    <t>128638Coleta Não Realizada</t>
  </si>
  <si>
    <t>128644Dúvidas Sobre O Funcionamento Da Coleta</t>
  </si>
  <si>
    <t>128773Solicitar etiqueta de reenvio</t>
  </si>
  <si>
    <t>128811Informar Recebimento De Devolução</t>
  </si>
  <si>
    <t>128842Solicitar etiqueta de reenvio</t>
  </si>
  <si>
    <t>128807Coleta Não Realizada</t>
  </si>
  <si>
    <t>128792Coleta Não Realizada</t>
  </si>
  <si>
    <t>128858Problemas Com Pacotes Coletados</t>
  </si>
  <si>
    <t>128894Problemas Com O Serviço De Coleta</t>
  </si>
  <si>
    <t>128946Problemas Com Pacotes Coletados</t>
  </si>
  <si>
    <t>128962Problemas Com Pacotes Coletados</t>
  </si>
  <si>
    <t>130210Coleta Não Realizada</t>
  </si>
  <si>
    <t>130181Pacotes Coletados Parcialmente</t>
  </si>
  <si>
    <t>130176Pacotes Coletados Parcialmente</t>
  </si>
  <si>
    <t>130112Coleta Não Realizada</t>
  </si>
  <si>
    <t>130138Pacotes Coletados Parcialmente</t>
  </si>
  <si>
    <t>130226Problemas Com Pacotes Coletados</t>
  </si>
  <si>
    <t>130228Dúvidas Sobre O Funcionamento Da Coleta</t>
  </si>
  <si>
    <t>130237Dúvidas Sobre O Funcionamento Da Coleta</t>
  </si>
  <si>
    <t>130253Coleta não realizada</t>
  </si>
  <si>
    <t>130386Entender Motivo De Suspensão Do Pedido</t>
  </si>
  <si>
    <t>130399Pacotes Coletados Parcialmente</t>
  </si>
  <si>
    <t>Informar Devolução Não Recebida</t>
  </si>
  <si>
    <t>130410Informar Devolução Não Recebida</t>
  </si>
  <si>
    <t>130412Informar Recebimento De Devolução</t>
  </si>
  <si>
    <t>130414Coleta Não Realizada</t>
  </si>
  <si>
    <t>130434Coleta Não Realizada</t>
  </si>
  <si>
    <t>130435Coleta Não Realizada</t>
  </si>
  <si>
    <t>130477Coleta Não Realizada</t>
  </si>
  <si>
    <t>130591Confirmar Realização De Coleta</t>
  </si>
  <si>
    <t>130600Coleta Não Realizada</t>
  </si>
  <si>
    <t>130622Coleta Não Realizada</t>
  </si>
  <si>
    <t>130702Coleta Não Realizada</t>
  </si>
  <si>
    <t>130705Coleta Não Realizada</t>
  </si>
  <si>
    <t>130630Coleta Não Realizada</t>
  </si>
  <si>
    <t>130655Coleta Não Realizada</t>
  </si>
  <si>
    <t>130653Coleta Não Realizada</t>
  </si>
  <si>
    <t>130644Pacotes Coletados Parcialmente</t>
  </si>
  <si>
    <t>130677Coleta Não Realizada</t>
  </si>
  <si>
    <t>130673Coleta Não Realizada</t>
  </si>
  <si>
    <t>130689Informar Recebimento De Devolução</t>
  </si>
  <si>
    <t>130670Coleta Não Realizada</t>
  </si>
  <si>
    <t>130669Coleta Não Realizada</t>
  </si>
  <si>
    <t>130747Coleta Não Realizada</t>
  </si>
  <si>
    <t>130783Pacotes Coletados Parcialmente</t>
  </si>
  <si>
    <t>130800Problemas Com Pacotes Coletados</t>
  </si>
  <si>
    <t>130731Entender Motivo De Produto Devolvido</t>
  </si>
  <si>
    <t>130894Problemas Com O Serviço De Coleta</t>
  </si>
  <si>
    <t>131133Problemas Com Pacotes Coletados</t>
  </si>
  <si>
    <t>130620Coleta Não Realizada</t>
  </si>
  <si>
    <t>130833Coleta Não Realizada</t>
  </si>
  <si>
    <t>130839Coleta Não Realizada</t>
  </si>
  <si>
    <t>130870Dúvidas Sobre O Funcionamento Da Coleta</t>
  </si>
  <si>
    <t>131095Coleta Não Realizada</t>
  </si>
  <si>
    <t>131157Informar Recebimento De Devolução</t>
  </si>
  <si>
    <t>131159Problemas Com O Serviço De Coleta</t>
  </si>
  <si>
    <t>131245Solicitar etiqueta de reenvio</t>
  </si>
  <si>
    <t>131249Solicitar etiqueta de reenvio</t>
  </si>
  <si>
    <t>131277Coleta Não Realizada</t>
  </si>
  <si>
    <t>131296Problemas Com Pacotes Coletados</t>
  </si>
  <si>
    <t>131324Coleta Não Realizada</t>
  </si>
  <si>
    <t>131353Pacotes Coletados Parcialmente</t>
  </si>
  <si>
    <t>131367Problemas Com Pacotes Coletados</t>
  </si>
  <si>
    <t>131408Informar Característica De Operação Para A Coleta</t>
  </si>
  <si>
    <t>131436Coleta Não Realizada</t>
  </si>
  <si>
    <t>131528Solicitar etiqueta de reenvio</t>
  </si>
  <si>
    <t>131470Dúvidas Sobre O Funcionamento Da Coleta</t>
  </si>
  <si>
    <t>131602Informar Recebimento De Devolução</t>
  </si>
  <si>
    <t>131660Entender Motivo De Produto Devolvido</t>
  </si>
  <si>
    <t>131679Informar Recebimento De Devolução</t>
  </si>
  <si>
    <t>130412Informar Devolução Não Recebida</t>
  </si>
  <si>
    <t>130622Informar Devolução Não Recebida</t>
  </si>
  <si>
    <t>131894Informar Devolução Não Recebida</t>
  </si>
  <si>
    <t>131931Informar Devolução Não Recebida</t>
  </si>
  <si>
    <t>131963Informar Devolução Não Recebida</t>
  </si>
  <si>
    <t>131969Informar Devolução Não Recebida</t>
  </si>
  <si>
    <t>131991Informar Devolução Não Recebida</t>
  </si>
  <si>
    <t>132058Informar Devolução Não Recebida</t>
  </si>
  <si>
    <t>132094Informar Devolução Não Recebida</t>
  </si>
  <si>
    <t>132101Informar Devolução Não Recebida</t>
  </si>
  <si>
    <t>132109Informar Devolução Não Recebida</t>
  </si>
  <si>
    <t>132140Informar Devolução Não Recebida</t>
  </si>
  <si>
    <t>131408Informar Devolução Não Recebida</t>
  </si>
  <si>
    <t>132223Confirmar Realização De Coleta</t>
  </si>
  <si>
    <t>132228Coleta Não Realizada</t>
  </si>
  <si>
    <t>132440Informar Característica De Operação Para A Coleta</t>
  </si>
  <si>
    <t>132434Problemas Com O Serviço De Coleta</t>
  </si>
  <si>
    <t>132140Coleta Não Realizada</t>
  </si>
  <si>
    <t>132618Pacotes Coletados Parcialmente</t>
  </si>
  <si>
    <t>132661Pacotes Coletados Parcialmente</t>
  </si>
  <si>
    <t>132653Pacotes Coletados Parcialmente</t>
  </si>
  <si>
    <t>132656Pacotes Coletados Parcialmente</t>
  </si>
  <si>
    <t>132711Entender Motivo De Suspensão Do Pedido</t>
  </si>
  <si>
    <t>132719Coleta Não Realizada</t>
  </si>
  <si>
    <t>132775Coleta Não Realizada</t>
  </si>
  <si>
    <t>132788Pacotes Coletados Parcialmente</t>
  </si>
  <si>
    <t>132810Coleta Não Realizada</t>
  </si>
  <si>
    <t>131894Pacotes Coletados Parcialmente</t>
  </si>
  <si>
    <t>131969Pacotes Coletados Parcialmente</t>
  </si>
  <si>
    <t>132058Coleta Não Realizada</t>
  </si>
  <si>
    <t>132109Coleta Não Realizada</t>
  </si>
  <si>
    <t>132891Dúvidas Sobre O Funcionamento Da Coleta</t>
  </si>
  <si>
    <t>132961Problemas Com Pacotes Coletados</t>
  </si>
  <si>
    <t>133032Coleta Não Realizada</t>
  </si>
  <si>
    <t>133479Informar Recebimento De Devolução</t>
  </si>
  <si>
    <t>133542Cancelar Pedido Por Solicitação Direta Do Consumidor</t>
  </si>
  <si>
    <t>133559Informar Envio Do Pacote Fora Do Contrato Olist</t>
  </si>
  <si>
    <t>133447Informar Característica De Operação Para A Coleta</t>
  </si>
  <si>
    <t>133433Entender Como Pausar Temporariamente O Recebimento</t>
  </si>
  <si>
    <t>133471Informar Característica De Operação Para A Coleta</t>
  </si>
  <si>
    <t>133778Entender Motivo De Produto Devolvido</t>
  </si>
  <si>
    <t>133582Solicitar etiqueta de reenvio</t>
  </si>
  <si>
    <t>133923Solicitar etiqueta de reenvio</t>
  </si>
  <si>
    <t>133901Pacotes Coletados Parcialmente</t>
  </si>
  <si>
    <t>133915Coleta Não Realizada</t>
  </si>
  <si>
    <t>133931Coleta Não Realizada</t>
  </si>
  <si>
    <t>133972Entender Processo De Envio</t>
  </si>
  <si>
    <t>133986Pacotes Coletados Parcialmente</t>
  </si>
  <si>
    <t>133987Coleta Não Realizada</t>
  </si>
  <si>
    <t>134016Coleta Não Realizada</t>
  </si>
  <si>
    <t>134078Coleta Não Realizada</t>
  </si>
  <si>
    <t>134096Coleta Não Realizada</t>
  </si>
  <si>
    <t>134304Pacotes Coletados Parcialmente</t>
  </si>
  <si>
    <t>134310Coleta Não Realizada</t>
  </si>
  <si>
    <t>134316Entender Como Pausar Temporariamente O Recebimento</t>
  </si>
  <si>
    <t>134338Problemas Com Pacotes Coletados</t>
  </si>
  <si>
    <t>134473Problemas Com O Serviço De Coleta</t>
  </si>
  <si>
    <t>134471Informar Recebimento De Devolução</t>
  </si>
  <si>
    <t>134466Confirmar Realização De Coleta</t>
  </si>
  <si>
    <t>134631Dúvidas Sobre O Funcionamento Da Coleta</t>
  </si>
  <si>
    <t>134617Informar Característica De Operação Para A Coleta</t>
  </si>
  <si>
    <t>134817Informar Recebimento De Devolução</t>
  </si>
  <si>
    <t>134802Solicitar etiqueta de reenvio</t>
  </si>
  <si>
    <t>134795Confirmar Realização De Coleta</t>
  </si>
  <si>
    <t>134784Coleta Não Realizada</t>
  </si>
  <si>
    <t>134832Confirmar Realização De Coleta</t>
  </si>
  <si>
    <t>134847Pacotes Coletados Parcialmente</t>
  </si>
  <si>
    <t>134853Coleta Não Realizada</t>
  </si>
  <si>
    <t>134948Entender Motivo De Suspensão Do Pedido</t>
  </si>
  <si>
    <t>134976Coleta Não Realizada</t>
  </si>
  <si>
    <t>134982Entender Motivo De Suspensão Do Pedido</t>
  </si>
  <si>
    <t>135174Coleta Não Realizada</t>
  </si>
  <si>
    <t>135138Informar Característica De Operação Para A Coleta</t>
  </si>
  <si>
    <t>135183Problemas Com Pacotes Coletados</t>
  </si>
  <si>
    <t>135311Confirmar Realização De Coleta</t>
  </si>
  <si>
    <t>135324Coleta Não Realizada</t>
  </si>
  <si>
    <t>135365Informar Característica De Operação Para A Coleta</t>
  </si>
  <si>
    <t>135615Entender Como Pausar Temporariamente O Recebimento</t>
  </si>
  <si>
    <t>135549Coleta Não Realizada</t>
  </si>
  <si>
    <t>135951Coleta Não Realizada</t>
  </si>
  <si>
    <t>135963Coleta Não Realizada</t>
  </si>
  <si>
    <t>136036Coleta Não Realizada</t>
  </si>
  <si>
    <t>136071Coleta Não Realizada</t>
  </si>
  <si>
    <t>136080Coleta Não Realizada</t>
  </si>
  <si>
    <t>136116Coleta Não Realizada</t>
  </si>
  <si>
    <t>136154Solicitar etiqueta de reenvio</t>
  </si>
  <si>
    <t>136169Coleta Não Realizada</t>
  </si>
  <si>
    <t>136177Problemas Com Pacotes Coletados</t>
  </si>
  <si>
    <t>136218Problemas Com O Serviço De Coleta</t>
  </si>
  <si>
    <t>136371Informar Característica De Operação Para A Coleta</t>
  </si>
  <si>
    <t>136497Informar Recebimento De Devolução</t>
  </si>
  <si>
    <t>136584Entender Motivo De Suspensão Do Pedido</t>
  </si>
  <si>
    <t>136588Problemas Com O Serviço De Coleta</t>
  </si>
  <si>
    <t>136607Coleta Não Realizada</t>
  </si>
  <si>
    <t>136709Coleta Não Realizada</t>
  </si>
  <si>
    <t>136177Entender Motivo De Produto Devolvido</t>
  </si>
  <si>
    <t>136900Coleta Não Realizada</t>
  </si>
  <si>
    <t>136908Informar Recebimento De Devolução</t>
  </si>
  <si>
    <t>136960Solicitar etiqueta de reenvio</t>
  </si>
  <si>
    <t>136987Coleta Não Realizada</t>
  </si>
  <si>
    <t>137269Pacotes Coletados Parcialmente</t>
  </si>
  <si>
    <t>137051Coleta Não Realizada</t>
  </si>
  <si>
    <t>137064Coleta Não Realizada</t>
  </si>
  <si>
    <t>137076Solicitar etiqueta de reenvio</t>
  </si>
  <si>
    <t>137598Entender Motivo De Produto Devolvido</t>
  </si>
  <si>
    <t>137611Coleta Não Realizada</t>
  </si>
  <si>
    <t>137626Problemas Com O Serviço De Coleta</t>
  </si>
  <si>
    <t>137642Coleta Não Realizada</t>
  </si>
  <si>
    <t>137664Coleta Não Realizada</t>
  </si>
  <si>
    <t>137804Coleta Não Realizada</t>
  </si>
  <si>
    <t>138088Coleta Não Realizada</t>
  </si>
  <si>
    <t>138103Coleta Não Realizada</t>
  </si>
  <si>
    <t>138116Coleta Não Realizada</t>
  </si>
  <si>
    <t>138249Problemas Com O Serviço De Coleta</t>
  </si>
  <si>
    <t>138494Solicitar etiqueta de reenvio</t>
  </si>
  <si>
    <t>138525Solicitar etiqueta de reenvio</t>
  </si>
  <si>
    <t>138553Informar Recebimento De Devolução</t>
  </si>
  <si>
    <t>138575Solicitar etiqueta de reenvio</t>
  </si>
  <si>
    <t>138823Coleta Não Realizada</t>
  </si>
  <si>
    <t>138761Pacotes Coletados Parcialmente</t>
  </si>
  <si>
    <t>138837Pacotes Coletados Parcialmente</t>
  </si>
  <si>
    <t>138757Pacotes Coletados Parcialmente</t>
  </si>
  <si>
    <t>138751Problemas Com Pacotes Coletados</t>
  </si>
  <si>
    <t>138746Pacotes Coletados Parcialmente</t>
  </si>
  <si>
    <t>138743Problemas Com O Serviço De Coleta</t>
  </si>
  <si>
    <t>138868Coleta Não Realizada</t>
  </si>
  <si>
    <t>138703Coleta Não Realizada</t>
  </si>
  <si>
    <t>138746Coleta Não Realizada</t>
  </si>
  <si>
    <t>138912Coleta Não Realizada</t>
  </si>
  <si>
    <t>138917Coleta Não Realizada</t>
  </si>
  <si>
    <t>138939Coleta Não Realizada</t>
  </si>
  <si>
    <t>138957Coleta Não Realizada</t>
  </si>
  <si>
    <t>138965Coleta Não Realizada</t>
  </si>
  <si>
    <t>138982Coleta Não Realizada</t>
  </si>
  <si>
    <t>138995Coleta Não Realizada</t>
  </si>
  <si>
    <t>139006Coleta Não Realizada</t>
  </si>
  <si>
    <t>139029Pacotes Coletados Parcialmente</t>
  </si>
  <si>
    <t>139036Entender Motivo De Suspensão Do Pedido</t>
  </si>
  <si>
    <t>139039Coleta Não Realizada</t>
  </si>
  <si>
    <t>139052Cancelar Pedido Por Solicitação Direta Do Consumidor</t>
  </si>
  <si>
    <t>139106Coleta Não Realizada</t>
  </si>
  <si>
    <t>139254Solicitar etiqueta de reenvio</t>
  </si>
  <si>
    <t>139264Coleta Não Realizada</t>
  </si>
  <si>
    <t>139293Informar Característica De Operação Para A Coleta</t>
  </si>
  <si>
    <t>139359Entender Motivo De Produto Devolvido</t>
  </si>
  <si>
    <t>139393Coleta Não Realizada</t>
  </si>
  <si>
    <t>139428Dúvidas Sobre O Funcionamento Da Coleta</t>
  </si>
  <si>
    <t>139695Relatar Problemas Com A Transportadora</t>
  </si>
  <si>
    <t>139715Coleta Não Realizada</t>
  </si>
  <si>
    <t>139725Solicitar Cancelamento Da Parceria Com Olist</t>
  </si>
  <si>
    <t>139843Informar Recebimento De Devolução</t>
  </si>
  <si>
    <t>139871Coleta Não Realizada</t>
  </si>
  <si>
    <t>139877Coleta Não Realizada</t>
  </si>
  <si>
    <t>2025-04</t>
  </si>
  <si>
    <t>140071Entender Motivo De Produto Devolvido</t>
  </si>
  <si>
    <t>140387Coleta Não Realizada</t>
  </si>
  <si>
    <t>140398Pacotes Coletados Parcialmente</t>
  </si>
  <si>
    <t>140541Coleta Não Realizada</t>
  </si>
  <si>
    <t>140581Entender Motivo De Produto Devolvido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</si>
</sst>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0.0%"/>
    <numFmt numFmtId="165" formatCode="[h]:mm:ss;@"/>
    <numFmt numFmtId="166" formatCode="yyyy\-mm\-dd\ hh:mm:ss"/>
    <numFmt numFmtId="167" formatCode="yyyy\-mm\-dd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C29D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2" fillId="0" borderId="0"/>
  </cellStyleXfs>
  <cellXfs count="7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5" fillId="0" borderId="1" xfId="0" applyFont="1" applyBorder="1"/>
    <xf numFmtId="164" fontId="5" fillId="0" borderId="1" xfId="1" applyNumberFormat="1" applyFont="1" applyBorder="1" applyAlignment="1">
      <alignment horizontal="center" vertical="center"/>
    </xf>
    <xf numFmtId="3" fontId="5" fillId="0" borderId="2" xfId="0" applyNumberFormat="1" applyFont="1" applyBorder="1" applyAlignment="1">
      <alignment horizontal="center"/>
    </xf>
    <xf numFmtId="3" fontId="5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/>
    </xf>
    <xf numFmtId="3" fontId="5" fillId="0" borderId="1" xfId="0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9" fillId="7" borderId="5" xfId="0" applyFont="1" applyFill="1" applyBorder="1" applyAlignment="1">
      <alignment horizontal="center"/>
    </xf>
    <xf numFmtId="0" fontId="9" fillId="7" borderId="6" xfId="0" applyFont="1" applyFill="1" applyBorder="1" applyAlignment="1">
      <alignment horizontal="center"/>
    </xf>
    <xf numFmtId="16" fontId="2" fillId="4" borderId="6" xfId="0" applyNumberFormat="1" applyFont="1" applyFill="1" applyBorder="1" applyAlignment="1">
      <alignment horizontal="center"/>
    </xf>
    <xf numFmtId="0" fontId="9" fillId="7" borderId="7" xfId="0" applyFont="1" applyFill="1" applyBorder="1" applyAlignment="1">
      <alignment horizontal="center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center"/>
    </xf>
    <xf numFmtId="9" fontId="0" fillId="0" borderId="9" xfId="1" applyFon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10" fillId="0" borderId="9" xfId="0" applyFont="1" applyBorder="1" applyAlignment="1">
      <alignment horizontal="center"/>
    </xf>
    <xf numFmtId="10" fontId="0" fillId="0" borderId="9" xfId="1" applyNumberFormat="1" applyFon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9" fontId="0" fillId="0" borderId="10" xfId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center"/>
    </xf>
    <xf numFmtId="10" fontId="0" fillId="0" borderId="12" xfId="1" applyNumberFormat="1" applyFon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center"/>
    </xf>
    <xf numFmtId="9" fontId="0" fillId="0" borderId="15" xfId="1" applyFon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9" fontId="0" fillId="0" borderId="16" xfId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7" fillId="3" borderId="6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1" fontId="0" fillId="0" borderId="15" xfId="0" applyNumberFormat="1" applyBorder="1" applyAlignment="1">
      <alignment horizontal="center"/>
    </xf>
    <xf numFmtId="14" fontId="6" fillId="0" borderId="0" xfId="0" applyNumberFormat="1" applyFont="1" applyAlignment="1">
      <alignment horizontal="center" vertical="center"/>
    </xf>
    <xf numFmtId="14" fontId="6" fillId="6" borderId="0" xfId="0" applyNumberFormat="1" applyFont="1" applyFill="1" applyAlignment="1">
      <alignment horizontal="center" vertical="center"/>
    </xf>
    <xf numFmtId="9" fontId="0" fillId="0" borderId="0" xfId="1" applyFont="1"/>
    <xf numFmtId="0" fontId="9" fillId="7" borderId="6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66" fontId="0" fillId="0" borderId="0" xfId="0" applyNumberFormat="1"/>
    <xf numFmtId="167" fontId="0" fillId="0" borderId="0" xfId="0" applyNumberFormat="1"/>
    <xf numFmtId="0" fontId="11" fillId="0" borderId="0" xfId="0" applyFont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22" fontId="6" fillId="0" borderId="0" xfId="0" applyNumberFormat="1" applyFont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22" fontId="11" fillId="0" borderId="0" xfId="0" applyNumberFormat="1" applyFont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4">
    <cellStyle name="Moeda 2" xfId="2" xr:uid="{EB675F46-ACC9-43E7-959F-30831B388552}"/>
    <cellStyle name="Normal" xfId="0" builtinId="0"/>
    <cellStyle name="Normal 2" xfId="3" xr:uid="{9284B74A-318E-4553-9E5A-A72BA648F50C}"/>
    <cellStyle name="Porcentagem" xfId="1" builtinId="5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color theme="0"/>
      </font>
      <fill>
        <patternFill>
          <bgColor rgb="FF00B05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0070C0"/>
        </patternFill>
      </fill>
      <border>
        <vertical/>
        <horizontal/>
      </border>
    </dxf>
    <dxf>
      <font>
        <b/>
        <i val="0"/>
        <color theme="5" tint="-0.499984740745262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C29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0</xdr:row>
      <xdr:rowOff>0</xdr:rowOff>
    </xdr:from>
    <xdr:to>
      <xdr:col>1</xdr:col>
      <xdr:colOff>762906</xdr:colOff>
      <xdr:row>1</xdr:row>
      <xdr:rowOff>180975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81AF39B-510B-4080-AD68-1941EB9F2AD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132" r="-1550" b="24031"/>
        <a:stretch/>
      </xdr:blipFill>
      <xdr:spPr bwMode="auto">
        <a:xfrm>
          <a:off x="600075" y="0"/>
          <a:ext cx="772431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1A6D7E1-75ED-4EAE-BD16-66B3D38CDA5A}" name="base_acao_final" displayName="base_acao_final" ref="A1:C29" totalsRowShown="0">
  <autoFilter ref="A1:C29" xr:uid="{41A6D7E1-75ED-4EAE-BD16-66B3D38CDA5A}"/>
  <tableColumns count="3">
    <tableColumn id="4" xr3:uid="{D570770F-14E7-4CBD-A0CD-73C2CCCD5724}" name="Ação" dataDxfId="5"/>
    <tableColumn id="5" xr3:uid="{B6C14829-2994-48FC-BB56-9619AA155D6D}" name="o que é " dataDxfId="4"/>
    <tableColumn id="6" xr3:uid="{4BB4844D-4FD2-4FC1-AE90-2C26B7903119}" name="Paga? 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25F3D5-D68B-41B2-82C8-425AD7B183CD}" name="base_fcr" displayName="base_fcr" ref="A1:E114" totalsRowShown="0">
  <tableColumns count="5">
    <tableColumn id="1" xr3:uid="{18FBFC06-2435-43A4-B719-2A298A4413E6}" name="tema" dataDxfId="2"/>
    <tableColumn id="2" xr3:uid="{FDC46EF1-2D41-4265-B286-3F7EA070D877}" name="categoria" dataDxfId="1"/>
    <tableColumn id="3" xr3:uid="{CF95EA30-B877-47FA-8D40-2C1DC8F8FA47}" name="assunto" dataDxfId="0"/>
    <tableColumn id="5" xr3:uid="{177F2E74-1F5C-499D-8F0D-2B44AE185E98}" name="temaCategoriaAssunto"/>
    <tableColumn id="4" xr3:uid="{5308C6A6-8BA1-4FD0-963A-95444A9C063C}" name="interacoe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92A16-7DC9-40F0-A373-5CFE61D73760}">
  <sheetPr>
    <tabColor theme="8" tint="0.39997558519241921"/>
  </sheetPr>
  <dimension ref="A2:AD7"/>
  <sheetViews>
    <sheetView workbookViewId="0">
      <selection activeCell="X4" sqref="X4"/>
    </sheetView>
  </sheetViews>
  <sheetFormatPr defaultRowHeight="15" x14ac:dyDescent="0.25"/>
  <cols>
    <col min="2" max="2" width="22.140625" bestFit="1" customWidth="1"/>
    <col min="3" max="3" width="5.28515625" bestFit="1" customWidth="1"/>
    <col min="4" max="4" width="4.42578125" bestFit="1" customWidth="1"/>
    <col min="5" max="5" width="3.5703125" bestFit="1" customWidth="1"/>
    <col min="6" max="6" width="6.140625" bestFit="1" customWidth="1"/>
    <col min="7" max="7" width="7.5703125" bestFit="1" customWidth="1"/>
    <col min="8" max="8" width="9.28515625" bestFit="1" customWidth="1"/>
    <col min="9" max="9" width="10.7109375" bestFit="1" customWidth="1"/>
    <col min="11" max="11" width="3" bestFit="1" customWidth="1"/>
    <col min="13" max="13" width="3" bestFit="1" customWidth="1"/>
    <col min="15" max="15" width="3.5703125" bestFit="1" customWidth="1"/>
    <col min="17" max="17" width="3.5703125" bestFit="1" customWidth="1"/>
    <col min="19" max="19" width="21.42578125" bestFit="1" customWidth="1"/>
    <col min="20" max="20" width="10.140625" bestFit="1" customWidth="1"/>
    <col min="21" max="21" width="5.5703125" bestFit="1" customWidth="1"/>
    <col min="22" max="22" width="4.5703125" bestFit="1" customWidth="1"/>
    <col min="23" max="23" width="4.28515625" bestFit="1" customWidth="1"/>
    <col min="24" max="24" width="4.5703125" bestFit="1" customWidth="1"/>
    <col min="25" max="25" width="4.28515625" bestFit="1" customWidth="1"/>
    <col min="26" max="26" width="4.5703125" bestFit="1" customWidth="1"/>
    <col min="27" max="27" width="5.5703125" bestFit="1" customWidth="1"/>
    <col min="28" max="28" width="4.5703125" bestFit="1" customWidth="1"/>
    <col min="29" max="29" width="4.28515625" bestFit="1" customWidth="1"/>
    <col min="30" max="30" width="4.5703125" bestFit="1" customWidth="1"/>
  </cols>
  <sheetData>
    <row r="2" spans="1:30" x14ac:dyDescent="0.25">
      <c r="A2" s="4"/>
      <c r="C2" s="5"/>
      <c r="D2" s="5"/>
      <c r="E2" s="5"/>
      <c r="F2" s="5"/>
      <c r="G2" s="4"/>
      <c r="H2" s="4"/>
      <c r="I2" s="4"/>
      <c r="J2" s="75" t="s">
        <v>526</v>
      </c>
      <c r="K2" s="75"/>
      <c r="L2" s="73" t="s">
        <v>527</v>
      </c>
      <c r="M2" s="73"/>
      <c r="N2" s="73" t="s">
        <v>524</v>
      </c>
      <c r="O2" s="73"/>
      <c r="P2" s="73" t="s">
        <v>525</v>
      </c>
      <c r="Q2" s="73"/>
      <c r="R2" s="73" t="s">
        <v>697</v>
      </c>
      <c r="S2" s="73"/>
      <c r="U2" s="74" t="s">
        <v>528</v>
      </c>
      <c r="V2" s="74"/>
      <c r="W2" s="74" t="s">
        <v>527</v>
      </c>
      <c r="X2" s="74"/>
      <c r="Y2" s="74" t="s">
        <v>524</v>
      </c>
      <c r="Z2" s="74"/>
      <c r="AA2" s="74" t="s">
        <v>525</v>
      </c>
      <c r="AB2" s="74"/>
      <c r="AC2" s="73" t="s">
        <v>691</v>
      </c>
      <c r="AD2" s="73"/>
    </row>
    <row r="3" spans="1:30" x14ac:dyDescent="0.25">
      <c r="A3" s="4"/>
      <c r="B3" s="10" t="s">
        <v>529</v>
      </c>
      <c r="C3" s="10" t="s">
        <v>522</v>
      </c>
      <c r="D3" s="11" t="s">
        <v>530</v>
      </c>
      <c r="E3" s="11" t="s">
        <v>420</v>
      </c>
      <c r="F3" s="10" t="s">
        <v>503</v>
      </c>
      <c r="G3" s="12" t="s">
        <v>505</v>
      </c>
      <c r="H3" s="13" t="s">
        <v>504</v>
      </c>
      <c r="I3" s="14" t="s">
        <v>531</v>
      </c>
      <c r="J3" s="12" t="s">
        <v>6</v>
      </c>
      <c r="K3" s="12" t="s">
        <v>532</v>
      </c>
      <c r="L3" s="12" t="s">
        <v>6</v>
      </c>
      <c r="M3" s="12" t="s">
        <v>532</v>
      </c>
      <c r="N3" s="12" t="s">
        <v>6</v>
      </c>
      <c r="O3" s="12" t="s">
        <v>532</v>
      </c>
      <c r="P3" s="12" t="s">
        <v>6</v>
      </c>
      <c r="Q3" s="12" t="s">
        <v>532</v>
      </c>
      <c r="R3" s="12" t="s">
        <v>6</v>
      </c>
      <c r="S3" s="12" t="s">
        <v>727</v>
      </c>
      <c r="T3" s="15" t="s">
        <v>533</v>
      </c>
      <c r="U3" s="16" t="s">
        <v>44</v>
      </c>
      <c r="V3" s="16" t="s">
        <v>14</v>
      </c>
      <c r="W3" s="16" t="s">
        <v>44</v>
      </c>
      <c r="X3" s="16" t="s">
        <v>14</v>
      </c>
      <c r="Y3" s="16" t="s">
        <v>44</v>
      </c>
      <c r="Z3" s="16" t="s">
        <v>14</v>
      </c>
      <c r="AA3" s="16" t="s">
        <v>44</v>
      </c>
      <c r="AB3" s="16" t="s">
        <v>14</v>
      </c>
      <c r="AC3" s="16" t="s">
        <v>44</v>
      </c>
      <c r="AD3" s="16" t="s">
        <v>14</v>
      </c>
    </row>
    <row r="4" spans="1:30" x14ac:dyDescent="0.25">
      <c r="A4" s="4"/>
      <c r="B4" s="17" t="s">
        <v>84</v>
      </c>
      <c r="C4" s="18" t="str">
        <f>IFERROR(D4/(D4+E4)," ")</f>
        <v xml:space="preserve"> </v>
      </c>
      <c r="D4" s="7" t="e">
        <f>COUNTIFS(#REF!,LOJAS!D$3,#REF!,$B4,#REF!,#REF!)</f>
        <v>#REF!</v>
      </c>
      <c r="E4" s="7" t="e">
        <f>COUNTIFS(#REF!,LOJAS!E$3,#REF!,$B4,#REF!,#REF!)</f>
        <v>#REF!</v>
      </c>
      <c r="F4" s="18" t="str">
        <f>IFERROR(H4/(H4+G4)," ")</f>
        <v xml:space="preserve"> </v>
      </c>
      <c r="G4" s="8" t="e">
        <f>COUNTIFS(#REF!,G$3,#REF!,$B4,#REF!,#REF!)</f>
        <v>#REF!</v>
      </c>
      <c r="H4" s="8" t="e">
        <f>COUNTIFS(#REF!,H$3,#REF!,$B4,#REF!,#REF!)</f>
        <v>#REF!</v>
      </c>
      <c r="I4" s="19" t="e">
        <f>SUM(J4:S4)</f>
        <v>#REF!</v>
      </c>
      <c r="J4" s="20" t="e">
        <f>COUNTIFS(#REF!,J$3,#REF!,#REF!,#REF!,$B4)</f>
        <v>#REF!</v>
      </c>
      <c r="K4" s="20" t="e">
        <f>COUNTIFS(#REF!,#REF!,#REF!,#REF!,#REF!,$B4)</f>
        <v>#REF!</v>
      </c>
      <c r="L4" s="21" t="e">
        <f>COUNTIFS(#REF!,#REF!,#REF!,L$3,#REF!,$B4)</f>
        <v>#REF!</v>
      </c>
      <c r="M4" s="21" t="e">
        <f>COUNTIFS(#REF!,#REF!,#REF!,#REF!,#REF!,$B4)</f>
        <v>#REF!</v>
      </c>
      <c r="N4" s="21" t="e">
        <f>COUNTIFS(#REF!,#REF!,#REF!,$N$2,#REF!,N$3,#REF!,$B4)</f>
        <v>#REF!</v>
      </c>
      <c r="O4" s="21" t="e">
        <f>COUNTIFS(#REF!,#REF!,#REF!,$N$2,#REF!,#REF!,#REF!,$B4)</f>
        <v>#REF!</v>
      </c>
      <c r="P4" s="21" t="e">
        <f>COUNTIFS(#REF!,#REF!,#REF!,$P$2,#REF!,P$3,#REF!,$B4)</f>
        <v>#REF!</v>
      </c>
      <c r="Q4" s="21" t="e">
        <f>COUNTIFS(#REF!,#REF!,#REF!,$P$2,#REF!,#REF!,#REF!,$B4)</f>
        <v>#REF!</v>
      </c>
      <c r="R4" s="21">
        <f>COUNTIFS(base_zendesk!$W$2:$W$2096,#REF!,base_zendesk!$D$2:$D$2096,R$3,base_zendesk!$M$2:$M$2096,$B4)</f>
        <v>0</v>
      </c>
      <c r="S4" s="21">
        <f>COUNTIFS(base_zendesk!$W$2:$W$2096,#REF!,base_zendesk!$D$2:$D$2096,S$3,base_zendesk!$M$2:$M$2096,$B4)</f>
        <v>0</v>
      </c>
      <c r="T4" s="22" t="e">
        <f>U4+W4+Y4+AA4+AC4</f>
        <v>#REF!</v>
      </c>
      <c r="U4" s="23" t="e">
        <f>COUNTIFS(#REF!,#REF!,#REF!,$B4,#REF!,U$3)</f>
        <v>#REF!</v>
      </c>
      <c r="V4" s="23" t="e">
        <f>COUNTIFS(#REF!,#REF!,#REF!,$B4,#REF!,V$3)</f>
        <v>#REF!</v>
      </c>
      <c r="W4" s="23" t="e">
        <f>COUNTIFS(#REF!,#REF!,#REF!,$B4,#REF!,W$3)</f>
        <v>#REF!</v>
      </c>
      <c r="X4" s="23" t="e">
        <f>COUNTIFS(#REF!,#REF!,#REF!,$B4,#REF!,X$3)</f>
        <v>#REF!</v>
      </c>
      <c r="Y4" s="23" t="e">
        <f>COUNTIFS(#REF!,#REF!,#REF!,$B4,#REF!,Y$3,#REF!,$Y$2)</f>
        <v>#REF!</v>
      </c>
      <c r="Z4" s="23" t="e">
        <f>COUNTIFS(#REF!,#REF!,#REF!,$B4,#REF!,Z$3,#REF!,$Y$2)</f>
        <v>#REF!</v>
      </c>
      <c r="AA4" s="23" t="e">
        <f>COUNTIFS(#REF!,#REF!,#REF!,$B4,#REF!,AA$3,#REF!,$AA$2)</f>
        <v>#REF!</v>
      </c>
      <c r="AB4" s="23" t="e">
        <f>COUNTIFS(#REF!,#REF!,#REF!,$B4,#REF!,AB$3,#REF!,$AA$2)</f>
        <v>#REF!</v>
      </c>
      <c r="AC4" s="23" t="e">
        <f>COUNTIFS(base_zendesk!$W$2:$W$2096,#REF!,base_zendesk!$M$2:$M$2096,$B4,#REF!,AC$3,base_zendesk!$J$2:$J$2096,$AC$2)</f>
        <v>#REF!</v>
      </c>
      <c r="AD4" s="23" t="e">
        <f>COUNTIFS(base_zendesk!$W$2:$W$2096,#REF!,base_zendesk!$M$2:$M$2096,$B4,#REF!,AD$3,base_zendesk!$J$2:$J$2096,$AC$2)</f>
        <v>#REF!</v>
      </c>
    </row>
    <row r="5" spans="1:30" x14ac:dyDescent="0.25">
      <c r="A5" s="4"/>
      <c r="B5" s="17" t="s">
        <v>40</v>
      </c>
      <c r="C5" s="18" t="str">
        <f>IFERROR(D5/(D5+E5)," ")</f>
        <v xml:space="preserve"> </v>
      </c>
      <c r="D5" s="7" t="e">
        <f>COUNTIFS(#REF!,LOJAS!D$3,#REF!,$B5,#REF!,#REF!)</f>
        <v>#REF!</v>
      </c>
      <c r="E5" s="7" t="e">
        <f>COUNTIFS(#REF!,LOJAS!E$3,#REF!,$B5,#REF!,#REF!)</f>
        <v>#REF!</v>
      </c>
      <c r="F5" s="18" t="str">
        <f>IFERROR(H5/(H5+G5)," ")</f>
        <v xml:space="preserve"> </v>
      </c>
      <c r="G5" s="8" t="e">
        <f>COUNTIFS(#REF!,G$3,#REF!,$B5,#REF!,#REF!)</f>
        <v>#REF!</v>
      </c>
      <c r="H5" s="8" t="e">
        <f>COUNTIFS(#REF!,H$3,#REF!,$B5,#REF!,#REF!)</f>
        <v>#REF!</v>
      </c>
      <c r="I5" s="19" t="e">
        <f>SUM(J5:S5)</f>
        <v>#REF!</v>
      </c>
      <c r="J5" s="20" t="e">
        <f>COUNTIFS(#REF!,J$3,#REF!,#REF!,#REF!,$B5)</f>
        <v>#REF!</v>
      </c>
      <c r="K5" s="20" t="e">
        <f>COUNTIFS(#REF!,#REF!,#REF!,#REF!,#REF!,$B5)</f>
        <v>#REF!</v>
      </c>
      <c r="L5" s="21" t="e">
        <f>COUNTIFS(#REF!,#REF!,#REF!,L$3,#REF!,$B5)</f>
        <v>#REF!</v>
      </c>
      <c r="M5" s="21" t="e">
        <f>COUNTIFS(#REF!,#REF!,#REF!,#REF!,#REF!,$B5)</f>
        <v>#REF!</v>
      </c>
      <c r="N5" s="21" t="e">
        <f>COUNTIFS(#REF!,#REF!,#REF!,$N$2,#REF!,N$3,#REF!,$B5)</f>
        <v>#REF!</v>
      </c>
      <c r="O5" s="21" t="e">
        <f>COUNTIFS(#REF!,#REF!,#REF!,$N$2,#REF!,#REF!,#REF!,$B5)</f>
        <v>#REF!</v>
      </c>
      <c r="P5" s="21" t="e">
        <f>COUNTIFS(#REF!,#REF!,#REF!,$P$2,#REF!,P$3,#REF!,$B5)</f>
        <v>#REF!</v>
      </c>
      <c r="Q5" s="21" t="e">
        <f>COUNTIFS(#REF!,#REF!,#REF!,$P$2,#REF!,#REF!,#REF!,$B5)</f>
        <v>#REF!</v>
      </c>
      <c r="R5" s="21">
        <f>COUNTIFS(base_zendesk!$W$2:$W$2096,#REF!,base_zendesk!$D$2:$D$2096,R$3,base_zendesk!$M$2:$M$2096,$B5)</f>
        <v>0</v>
      </c>
      <c r="S5" s="21">
        <f>COUNTIFS(base_zendesk!$W$2:$W$2096,#REF!,base_zendesk!$D$2:$D$2096,S$3,base_zendesk!$M$2:$M$2096,$B5)</f>
        <v>0</v>
      </c>
      <c r="T5" s="22" t="e">
        <f>U5+W5+Y5+AA5+AC5</f>
        <v>#REF!</v>
      </c>
      <c r="U5" s="23" t="e">
        <f>COUNTIFS(#REF!,#REF!,#REF!,$B5,#REF!,U$3)</f>
        <v>#REF!</v>
      </c>
      <c r="V5" s="23" t="e">
        <f>COUNTIFS(#REF!,#REF!,#REF!,$B5,#REF!,V$3)</f>
        <v>#REF!</v>
      </c>
      <c r="W5" s="23" t="e">
        <f>COUNTIFS(#REF!,#REF!,#REF!,$B5,#REF!,W$3)</f>
        <v>#REF!</v>
      </c>
      <c r="X5" s="23" t="e">
        <f>COUNTIFS(#REF!,#REF!,#REF!,$B5,#REF!,X$3)</f>
        <v>#REF!</v>
      </c>
      <c r="Y5" s="23" t="e">
        <f>COUNTIFS(#REF!,#REF!,#REF!,$B5,#REF!,Y$3,#REF!,$Y$2)</f>
        <v>#REF!</v>
      </c>
      <c r="Z5" s="23" t="e">
        <f>COUNTIFS(#REF!,#REF!,#REF!,$B5,#REF!,Z$3,#REF!,$Y$2)</f>
        <v>#REF!</v>
      </c>
      <c r="AA5" s="23" t="e">
        <f>COUNTIFS(#REF!,#REF!,#REF!,$B5,#REF!,AA$3,#REF!,$AA$2)</f>
        <v>#REF!</v>
      </c>
      <c r="AB5" s="23" t="e">
        <f>COUNTIFS(#REF!,#REF!,#REF!,$B5,#REF!,AB$3,#REF!,$AA$2)</f>
        <v>#REF!</v>
      </c>
      <c r="AC5" s="23" t="e">
        <f>COUNTIFS(base_zendesk!$W$2:$W$2096,#REF!,base_zendesk!$M$2:$M$2096,$B5,#REF!,AC$3,base_zendesk!$J$2:$J$2096,$AC$2)</f>
        <v>#REF!</v>
      </c>
      <c r="AD5" s="23" t="e">
        <f>COUNTIFS(base_zendesk!$W$2:$W$2096,#REF!,base_zendesk!$M$2:$M$2096,$B5,#REF!,AD$3,base_zendesk!$J$2:$J$2096,$AC$2)</f>
        <v>#REF!</v>
      </c>
    </row>
    <row r="6" spans="1:30" x14ac:dyDescent="0.25">
      <c r="A6" s="4"/>
      <c r="B6" s="17" t="s">
        <v>9</v>
      </c>
      <c r="C6" s="18" t="str">
        <f>IFERROR(D6/(D6+E6)," ")</f>
        <v xml:space="preserve"> </v>
      </c>
      <c r="D6" s="7" t="e">
        <f>COUNTIFS(#REF!,LOJAS!D$3,#REF!,$B6,#REF!,#REF!)</f>
        <v>#REF!</v>
      </c>
      <c r="E6" s="7" t="e">
        <f>COUNTIFS(#REF!,LOJAS!E$3,#REF!,$B6,#REF!,#REF!)</f>
        <v>#REF!</v>
      </c>
      <c r="F6" s="18" t="str">
        <f>IFERROR(H6/(H6+G6)," ")</f>
        <v xml:space="preserve"> </v>
      </c>
      <c r="G6" s="8" t="e">
        <f>COUNTIFS(#REF!,G$3,#REF!,$B6,#REF!,#REF!)</f>
        <v>#REF!</v>
      </c>
      <c r="H6" s="8" t="e">
        <f>COUNTIFS(#REF!,H$3,#REF!,$B6,#REF!,#REF!)</f>
        <v>#REF!</v>
      </c>
      <c r="I6" s="19" t="e">
        <f>SUM(J6:S6)</f>
        <v>#REF!</v>
      </c>
      <c r="J6" s="20" t="e">
        <f>COUNTIFS(#REF!,J$3,#REF!,#REF!,#REF!,$B6)</f>
        <v>#REF!</v>
      </c>
      <c r="K6" s="20" t="e">
        <f>COUNTIFS(#REF!,#REF!,#REF!,#REF!,#REF!,$B6)</f>
        <v>#REF!</v>
      </c>
      <c r="L6" s="21" t="e">
        <f>COUNTIFS(#REF!,#REF!,#REF!,L$3,#REF!,$B6)</f>
        <v>#REF!</v>
      </c>
      <c r="M6" s="21" t="e">
        <f>COUNTIFS(#REF!,#REF!,#REF!,#REF!,#REF!,$B6)</f>
        <v>#REF!</v>
      </c>
      <c r="N6" s="21" t="e">
        <f>COUNTIFS(#REF!,#REF!,#REF!,$N$2,#REF!,N$3,#REF!,$B6)</f>
        <v>#REF!</v>
      </c>
      <c r="O6" s="21" t="e">
        <f>COUNTIFS(#REF!,#REF!,#REF!,$N$2,#REF!,#REF!,#REF!,$B6)</f>
        <v>#REF!</v>
      </c>
      <c r="P6" s="21" t="e">
        <f>COUNTIFS(#REF!,#REF!,#REF!,$P$2,#REF!,P$3,#REF!,$B6)</f>
        <v>#REF!</v>
      </c>
      <c r="Q6" s="21" t="e">
        <f>COUNTIFS(#REF!,#REF!,#REF!,$P$2,#REF!,#REF!,#REF!,$B6)</f>
        <v>#REF!</v>
      </c>
      <c r="R6" s="21">
        <f>COUNTIFS(base_zendesk!$W$2:$W$2096,#REF!,base_zendesk!$D$2:$D$2096,R$3,base_zendesk!$M$2:$M$2096,$B6)</f>
        <v>0</v>
      </c>
      <c r="S6" s="21">
        <f>COUNTIFS(base_zendesk!$W$2:$W$2096,#REF!,base_zendesk!$D$2:$D$2096,S$3,base_zendesk!$M$2:$M$2096,$B6)</f>
        <v>0</v>
      </c>
      <c r="T6" s="22" t="e">
        <f>U6+W6+Y6+AA6+AC6</f>
        <v>#REF!</v>
      </c>
      <c r="U6" s="23" t="e">
        <f>COUNTIFS(#REF!,#REF!,#REF!,$B6,#REF!,U$3)</f>
        <v>#REF!</v>
      </c>
      <c r="V6" s="23" t="e">
        <f>COUNTIFS(#REF!,#REF!,#REF!,$B6,#REF!,V$3)</f>
        <v>#REF!</v>
      </c>
      <c r="W6" s="23" t="e">
        <f>COUNTIFS(#REF!,#REF!,#REF!,$B6,#REF!,W$3)</f>
        <v>#REF!</v>
      </c>
      <c r="X6" s="23" t="e">
        <f>COUNTIFS(#REF!,#REF!,#REF!,$B6,#REF!,X$3)</f>
        <v>#REF!</v>
      </c>
      <c r="Y6" s="23" t="e">
        <f>COUNTIFS(#REF!,#REF!,#REF!,$B6,#REF!,Y$3,#REF!,$Y$2)</f>
        <v>#REF!</v>
      </c>
      <c r="Z6" s="23" t="e">
        <f>COUNTIFS(#REF!,#REF!,#REF!,$B6,#REF!,Z$3,#REF!,$Y$2)</f>
        <v>#REF!</v>
      </c>
      <c r="AA6" s="23" t="e">
        <f>COUNTIFS(#REF!,#REF!,#REF!,$B6,#REF!,AA$3,#REF!,$AA$2)</f>
        <v>#REF!</v>
      </c>
      <c r="AB6" s="23" t="e">
        <f>COUNTIFS(#REF!,#REF!,#REF!,$B6,#REF!,AB$3,#REF!,$AA$2)</f>
        <v>#REF!</v>
      </c>
      <c r="AC6" s="23" t="e">
        <f>COUNTIFS(base_zendesk!$W$2:$W$2096,#REF!,base_zendesk!$M$2:$M$2096,$B6,#REF!,AC$3,base_zendesk!$J$2:$J$2096,$AC$2)</f>
        <v>#REF!</v>
      </c>
      <c r="AD6" s="23" t="e">
        <f>COUNTIFS(base_zendesk!$W$2:$W$2096,#REF!,base_zendesk!$M$2:$M$2096,$B6,#REF!,AD$3,base_zendesk!$J$2:$J$2096,$AC$2)</f>
        <v>#REF!</v>
      </c>
    </row>
    <row r="7" spans="1:30" x14ac:dyDescent="0.25">
      <c r="A7" s="4"/>
      <c r="B7" s="17" t="s">
        <v>97</v>
      </c>
      <c r="C7" s="18" t="str">
        <f>IFERROR(D7/(D7+E7)," ")</f>
        <v xml:space="preserve"> </v>
      </c>
      <c r="D7" s="7" t="e">
        <f>COUNTIFS(#REF!,LOJAS!D$3,#REF!,$B7,#REF!,#REF!)</f>
        <v>#REF!</v>
      </c>
      <c r="E7" s="7" t="e">
        <f>COUNTIFS(#REF!,LOJAS!E$3,#REF!,$B7,#REF!,#REF!)</f>
        <v>#REF!</v>
      </c>
      <c r="F7" s="18" t="str">
        <f>IFERROR(H7/(H7+G7)," ")</f>
        <v xml:space="preserve"> </v>
      </c>
      <c r="G7" s="8" t="e">
        <f>COUNTIFS(#REF!,G$3,#REF!,$B7,#REF!,#REF!)</f>
        <v>#REF!</v>
      </c>
      <c r="H7" s="8" t="e">
        <f>COUNTIFS(#REF!,H$3,#REF!,$B7,#REF!,#REF!)</f>
        <v>#REF!</v>
      </c>
      <c r="I7" s="19" t="e">
        <f>SUM(J7:S7)</f>
        <v>#REF!</v>
      </c>
      <c r="J7" s="20" t="e">
        <f>COUNTIFS(#REF!,J$3,#REF!,#REF!,#REF!,$B7)</f>
        <v>#REF!</v>
      </c>
      <c r="K7" s="20" t="e">
        <f>COUNTIFS(#REF!,#REF!,#REF!,#REF!,#REF!,$B7)</f>
        <v>#REF!</v>
      </c>
      <c r="L7" s="21" t="e">
        <f>COUNTIFS(#REF!,#REF!,#REF!,L$3,#REF!,$B7)</f>
        <v>#REF!</v>
      </c>
      <c r="M7" s="21" t="e">
        <f>COUNTIFS(#REF!,#REF!,#REF!,#REF!,#REF!,$B7)</f>
        <v>#REF!</v>
      </c>
      <c r="N7" s="21" t="e">
        <f>COUNTIFS(#REF!,#REF!,#REF!,$N$2,#REF!,N$3,#REF!,$B7)</f>
        <v>#REF!</v>
      </c>
      <c r="O7" s="21" t="e">
        <f>COUNTIFS(#REF!,#REF!,#REF!,$N$2,#REF!,#REF!,#REF!,$B7)</f>
        <v>#REF!</v>
      </c>
      <c r="P7" s="21" t="e">
        <f>COUNTIFS(#REF!,#REF!,#REF!,$P$2,#REF!,P$3,#REF!,$B7)</f>
        <v>#REF!</v>
      </c>
      <c r="Q7" s="21" t="e">
        <f>COUNTIFS(#REF!,#REF!,#REF!,$P$2,#REF!,#REF!,#REF!,$B7)</f>
        <v>#REF!</v>
      </c>
      <c r="R7" s="21">
        <f>COUNTIFS(base_zendesk!$W$2:$W$2096,#REF!,base_zendesk!$D$2:$D$2096,R$3,base_zendesk!$M$2:$M$2096,$B7)</f>
        <v>0</v>
      </c>
      <c r="S7" s="21">
        <f>COUNTIFS(base_zendesk!$W$2:$W$2096,#REF!,base_zendesk!$D$2:$D$2096,S$3,base_zendesk!$M$2:$M$2096,$B7)</f>
        <v>0</v>
      </c>
      <c r="T7" s="22" t="e">
        <f>U7+W7+Y7+AA7+AC7</f>
        <v>#REF!</v>
      </c>
      <c r="U7" s="23" t="e">
        <f>COUNTIFS(#REF!,#REF!,#REF!,$B7,#REF!,U$3)</f>
        <v>#REF!</v>
      </c>
      <c r="V7" s="23" t="e">
        <f>COUNTIFS(#REF!,#REF!,#REF!,$B7,#REF!,V$3)</f>
        <v>#REF!</v>
      </c>
      <c r="W7" s="23" t="e">
        <f>COUNTIFS(#REF!,#REF!,#REF!,$B7,#REF!,W$3)</f>
        <v>#REF!</v>
      </c>
      <c r="X7" s="23" t="e">
        <f>COUNTIFS(#REF!,#REF!,#REF!,$B7,#REF!,X$3)</f>
        <v>#REF!</v>
      </c>
      <c r="Y7" s="23" t="e">
        <f>COUNTIFS(#REF!,#REF!,#REF!,$B7,#REF!,Y$3,#REF!,$Y$2)</f>
        <v>#REF!</v>
      </c>
      <c r="Z7" s="23" t="e">
        <f>COUNTIFS(#REF!,#REF!,#REF!,$B7,#REF!,Z$3,#REF!,$Y$2)</f>
        <v>#REF!</v>
      </c>
      <c r="AA7" s="23" t="e">
        <f>COUNTIFS(#REF!,#REF!,#REF!,$B7,#REF!,AA$3,#REF!,$AA$2)</f>
        <v>#REF!</v>
      </c>
      <c r="AB7" s="23" t="e">
        <f>COUNTIFS(#REF!,#REF!,#REF!,$B7,#REF!,AB$3,#REF!,$AA$2)</f>
        <v>#REF!</v>
      </c>
      <c r="AC7" s="23" t="e">
        <f>COUNTIFS(base_zendesk!$W$2:$W$2096,#REF!,base_zendesk!$M$2:$M$2096,$B7,#REF!,AC$3,base_zendesk!$J$2:$J$2096,$AC$2)</f>
        <v>#REF!</v>
      </c>
      <c r="AD7" s="23" t="e">
        <f>COUNTIFS(base_zendesk!$W$2:$W$2096,#REF!,base_zendesk!$M$2:$M$2096,$B7,#REF!,AD$3,base_zendesk!$J$2:$J$2096,$AC$2)</f>
        <v>#REF!</v>
      </c>
    </row>
  </sheetData>
  <mergeCells count="10">
    <mergeCell ref="J2:K2"/>
    <mergeCell ref="L2:M2"/>
    <mergeCell ref="N2:O2"/>
    <mergeCell ref="P2:Q2"/>
    <mergeCell ref="R2:S2"/>
    <mergeCell ref="AC2:AD2"/>
    <mergeCell ref="W2:X2"/>
    <mergeCell ref="Y2:Z2"/>
    <mergeCell ref="AA2:AB2"/>
    <mergeCell ref="U2:V2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5345E-8469-4434-81C0-F8BA5DAED8E1}">
  <dimension ref="A1:A18"/>
  <sheetViews>
    <sheetView workbookViewId="0">
      <selection activeCell="B1" sqref="B1"/>
    </sheetView>
  </sheetViews>
  <sheetFormatPr defaultRowHeight="15" x14ac:dyDescent="0.25"/>
  <sheetData>
    <row r="1" spans="1:1" x14ac:dyDescent="0.25">
      <c r="A1">
        <v>94010</v>
      </c>
    </row>
    <row r="2" spans="1:1" x14ac:dyDescent="0.25">
      <c r="A2">
        <v>92049</v>
      </c>
    </row>
    <row r="3" spans="1:1" x14ac:dyDescent="0.25">
      <c r="A3">
        <v>92661</v>
      </c>
    </row>
    <row r="4" spans="1:1" x14ac:dyDescent="0.25">
      <c r="A4">
        <v>92964</v>
      </c>
    </row>
    <row r="5" spans="1:1" x14ac:dyDescent="0.25">
      <c r="A5">
        <v>93050</v>
      </c>
    </row>
    <row r="6" spans="1:1" x14ac:dyDescent="0.25">
      <c r="A6">
        <v>93763</v>
      </c>
    </row>
    <row r="7" spans="1:1" x14ac:dyDescent="0.25">
      <c r="A7">
        <v>95755</v>
      </c>
    </row>
    <row r="8" spans="1:1" x14ac:dyDescent="0.25">
      <c r="A8">
        <v>95932</v>
      </c>
    </row>
    <row r="9" spans="1:1" x14ac:dyDescent="0.25">
      <c r="A9">
        <v>96965</v>
      </c>
    </row>
    <row r="10" spans="1:1" x14ac:dyDescent="0.25">
      <c r="A10">
        <v>97218</v>
      </c>
    </row>
    <row r="11" spans="1:1" x14ac:dyDescent="0.25">
      <c r="A11">
        <v>97888</v>
      </c>
    </row>
    <row r="12" spans="1:1" x14ac:dyDescent="0.25">
      <c r="A12">
        <v>97915</v>
      </c>
    </row>
    <row r="13" spans="1:1" x14ac:dyDescent="0.25">
      <c r="A13">
        <v>98330</v>
      </c>
    </row>
    <row r="14" spans="1:1" x14ac:dyDescent="0.25">
      <c r="A14">
        <v>98039</v>
      </c>
    </row>
    <row r="15" spans="1:1" x14ac:dyDescent="0.25">
      <c r="A15">
        <v>98027</v>
      </c>
    </row>
    <row r="16" spans="1:1" x14ac:dyDescent="0.25">
      <c r="A16">
        <v>98810</v>
      </c>
    </row>
    <row r="17" spans="1:1" x14ac:dyDescent="0.25">
      <c r="A17">
        <v>99881</v>
      </c>
    </row>
    <row r="18" spans="1:1" x14ac:dyDescent="0.25">
      <c r="A18">
        <v>99994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4EC26-E986-41F0-ABCA-52EE0CC4ED2D}">
  <sheetPr>
    <tabColor theme="4" tint="-0.499984740745262"/>
  </sheetPr>
  <dimension ref="A1:W3890"/>
  <sheetViews>
    <sheetView topLeftCell="R1" workbookViewId="0">
      <selection activeCell="T21" sqref="T21"/>
    </sheetView>
  </sheetViews>
  <sheetFormatPr defaultColWidth="9.140625" defaultRowHeight="15" x14ac:dyDescent="0.25"/>
  <cols>
    <col min="1" max="1" width="8" style="48" bestFit="1" customWidth="1"/>
    <col min="2" max="2" width="24" style="48" bestFit="1" customWidth="1"/>
    <col min="3" max="3" width="18" style="48" bestFit="1" customWidth="1"/>
    <col min="4" max="4" width="16.42578125" style="48" bestFit="1" customWidth="1"/>
    <col min="5" max="5" width="23.85546875" style="48" bestFit="1" customWidth="1"/>
    <col min="6" max="6" width="29.85546875" style="48" bestFit="1" customWidth="1"/>
    <col min="7" max="7" width="18.28515625" style="48" bestFit="1" customWidth="1"/>
    <col min="8" max="8" width="21.140625" style="48" bestFit="1" customWidth="1"/>
    <col min="9" max="9" width="17.28515625" style="48" bestFit="1" customWidth="1"/>
    <col min="10" max="11" width="26.5703125" style="48" bestFit="1" customWidth="1"/>
    <col min="12" max="12" width="26.7109375" style="48" bestFit="1" customWidth="1"/>
    <col min="13" max="13" width="24.140625" style="48" bestFit="1" customWidth="1"/>
    <col min="14" max="14" width="45.28515625" style="48" bestFit="1" customWidth="1"/>
    <col min="15" max="15" width="21.7109375" style="67" bestFit="1" customWidth="1"/>
    <col min="16" max="16" width="26" style="48" bestFit="1" customWidth="1"/>
    <col min="17" max="17" width="54" style="48" bestFit="1" customWidth="1"/>
    <col min="18" max="19" width="50.140625" style="48" bestFit="1" customWidth="1"/>
    <col min="20" max="20" width="81.140625" style="48" bestFit="1" customWidth="1"/>
    <col min="21" max="21" width="18.85546875" style="48" bestFit="1" customWidth="1"/>
    <col min="22" max="22" width="10.7109375" style="48" bestFit="1" customWidth="1"/>
    <col min="23" max="23" width="7" style="48" bestFit="1" customWidth="1"/>
    <col min="24" max="16384" width="9.140625" style="48"/>
  </cols>
  <sheetData>
    <row r="1" spans="1:23" x14ac:dyDescent="0.25">
      <c r="A1" s="62" t="s">
        <v>4351</v>
      </c>
      <c r="B1" s="62" t="s">
        <v>0</v>
      </c>
      <c r="C1" s="62" t="s">
        <v>1</v>
      </c>
      <c r="D1" s="62" t="s">
        <v>4352</v>
      </c>
      <c r="E1" s="62" t="s">
        <v>4353</v>
      </c>
      <c r="F1" s="62" t="s">
        <v>2</v>
      </c>
      <c r="G1" s="62" t="s">
        <v>4354</v>
      </c>
      <c r="H1" s="62" t="s">
        <v>4355</v>
      </c>
      <c r="I1" s="62" t="s">
        <v>3</v>
      </c>
      <c r="J1" s="62" t="s">
        <v>4356</v>
      </c>
      <c r="K1" s="62" t="s">
        <v>3617</v>
      </c>
      <c r="L1" s="62" t="s">
        <v>690</v>
      </c>
      <c r="M1" s="62" t="s">
        <v>4362</v>
      </c>
      <c r="N1" s="62" t="s">
        <v>4363</v>
      </c>
      <c r="O1" s="66" t="s">
        <v>4357</v>
      </c>
      <c r="P1" s="62" t="s">
        <v>4358</v>
      </c>
      <c r="Q1" s="62" t="s">
        <v>4359</v>
      </c>
      <c r="R1" s="62" t="s">
        <v>4360</v>
      </c>
      <c r="S1" s="62" t="s">
        <v>4361</v>
      </c>
      <c r="T1" s="62" t="s">
        <v>4364</v>
      </c>
      <c r="U1" s="62" t="s">
        <v>286</v>
      </c>
      <c r="V1" s="62" t="s">
        <v>695</v>
      </c>
      <c r="W1" s="62" t="s">
        <v>696</v>
      </c>
    </row>
    <row r="2" spans="1:23" x14ac:dyDescent="0.25">
      <c r="A2" s="48">
        <v>9996603</v>
      </c>
      <c r="B2" s="64">
        <v>45504.851388888892</v>
      </c>
      <c r="C2" s="48" t="s">
        <v>1147</v>
      </c>
      <c r="D2" s="48" t="s">
        <v>1189</v>
      </c>
      <c r="E2" s="55"/>
      <c r="F2" s="64">
        <v>45504.851388888892</v>
      </c>
      <c r="G2" s="64">
        <v>45505.392361111109</v>
      </c>
      <c r="H2" s="48" t="s">
        <v>746</v>
      </c>
      <c r="I2" s="55"/>
      <c r="J2" s="48" t="s">
        <v>691</v>
      </c>
      <c r="K2" s="48" t="s">
        <v>691</v>
      </c>
      <c r="L2" s="48" t="s">
        <v>1197</v>
      </c>
      <c r="M2" s="48" t="s">
        <v>736</v>
      </c>
      <c r="N2" s="48" t="s">
        <v>1191</v>
      </c>
      <c r="O2" s="48" t="s">
        <v>12</v>
      </c>
      <c r="P2" s="48" t="s">
        <v>8</v>
      </c>
      <c r="Q2" s="48" t="s">
        <v>10</v>
      </c>
      <c r="R2" s="48" t="s">
        <v>11</v>
      </c>
      <c r="S2" s="48" t="s">
        <v>13</v>
      </c>
      <c r="T2" s="48" t="s">
        <v>116</v>
      </c>
      <c r="U2" s="48" t="s">
        <v>14</v>
      </c>
      <c r="V2" s="55">
        <v>45505</v>
      </c>
      <c r="W2" s="48" t="s">
        <v>1134</v>
      </c>
    </row>
    <row r="3" spans="1:23" x14ac:dyDescent="0.25">
      <c r="A3" s="48">
        <v>9996604</v>
      </c>
      <c r="B3" s="64">
        <v>45504.898611111108</v>
      </c>
      <c r="C3" s="48" t="s">
        <v>1147</v>
      </c>
      <c r="D3" s="48" t="s">
        <v>1189</v>
      </c>
      <c r="E3" s="55"/>
      <c r="F3" s="64">
        <v>45504.898611111108</v>
      </c>
      <c r="G3" s="64">
        <v>45505.396527777775</v>
      </c>
      <c r="H3" s="48" t="s">
        <v>746</v>
      </c>
      <c r="I3" s="55"/>
      <c r="J3" s="48" t="s">
        <v>691</v>
      </c>
      <c r="K3" s="48" t="s">
        <v>691</v>
      </c>
      <c r="L3" s="48" t="s">
        <v>1196</v>
      </c>
      <c r="M3" s="48" t="s">
        <v>736</v>
      </c>
      <c r="N3" s="48" t="s">
        <v>1191</v>
      </c>
      <c r="O3" s="48" t="s">
        <v>12</v>
      </c>
      <c r="P3" s="48" t="s">
        <v>22</v>
      </c>
      <c r="Q3" s="48" t="s">
        <v>73</v>
      </c>
      <c r="R3" s="48" t="s">
        <v>74</v>
      </c>
      <c r="S3" s="48" t="s">
        <v>13</v>
      </c>
      <c r="T3" s="48" t="s">
        <v>116</v>
      </c>
      <c r="U3" s="48" t="s">
        <v>14</v>
      </c>
      <c r="V3" s="55">
        <v>45505</v>
      </c>
      <c r="W3" s="48" t="s">
        <v>1134</v>
      </c>
    </row>
    <row r="4" spans="1:23" x14ac:dyDescent="0.25">
      <c r="A4" s="48">
        <v>9996607</v>
      </c>
      <c r="B4" s="64">
        <v>45504.929861111108</v>
      </c>
      <c r="C4" s="48" t="s">
        <v>1147</v>
      </c>
      <c r="D4" s="48" t="s">
        <v>1189</v>
      </c>
      <c r="E4" s="55"/>
      <c r="F4" s="64">
        <v>45504.929861111108</v>
      </c>
      <c r="G4" s="64">
        <v>45505.410416666666</v>
      </c>
      <c r="H4" s="48" t="s">
        <v>746</v>
      </c>
      <c r="I4" s="55"/>
      <c r="J4" s="48" t="s">
        <v>691</v>
      </c>
      <c r="K4" s="48" t="s">
        <v>691</v>
      </c>
      <c r="L4" s="48" t="s">
        <v>1190</v>
      </c>
      <c r="M4" s="48" t="s">
        <v>736</v>
      </c>
      <c r="N4" s="48" t="s">
        <v>1191</v>
      </c>
      <c r="O4" s="48" t="s">
        <v>12</v>
      </c>
      <c r="P4" s="48" t="s">
        <v>22</v>
      </c>
      <c r="Q4" s="48" t="s">
        <v>23</v>
      </c>
      <c r="R4" s="48" t="s">
        <v>89</v>
      </c>
      <c r="S4" s="48" t="s">
        <v>13</v>
      </c>
      <c r="T4" s="48" t="s">
        <v>386</v>
      </c>
      <c r="U4" s="48" t="s">
        <v>14</v>
      </c>
      <c r="V4" s="55">
        <v>45505</v>
      </c>
      <c r="W4" s="48" t="s">
        <v>1134</v>
      </c>
    </row>
    <row r="5" spans="1:23" x14ac:dyDescent="0.25">
      <c r="A5" s="48">
        <v>9996606</v>
      </c>
      <c r="B5" s="64">
        <v>45505.015972222223</v>
      </c>
      <c r="C5" s="48" t="s">
        <v>1147</v>
      </c>
      <c r="D5" s="48" t="s">
        <v>1189</v>
      </c>
      <c r="E5" s="55"/>
      <c r="F5" s="64">
        <v>45505.015972222223</v>
      </c>
      <c r="G5" s="64">
        <v>45505.416666666664</v>
      </c>
      <c r="H5" s="48" t="s">
        <v>746</v>
      </c>
      <c r="I5" s="55"/>
      <c r="J5" s="48" t="s">
        <v>691</v>
      </c>
      <c r="K5" s="48" t="s">
        <v>691</v>
      </c>
      <c r="L5" s="48" t="s">
        <v>1192</v>
      </c>
      <c r="M5" s="48" t="s">
        <v>736</v>
      </c>
      <c r="N5" s="48" t="s">
        <v>1191</v>
      </c>
      <c r="O5" s="48" t="s">
        <v>12</v>
      </c>
      <c r="P5" s="48" t="s">
        <v>8</v>
      </c>
      <c r="Q5" s="48" t="s">
        <v>15</v>
      </c>
      <c r="R5" s="48" t="s">
        <v>69</v>
      </c>
      <c r="S5" s="48" t="s">
        <v>13</v>
      </c>
      <c r="T5" s="48" t="s">
        <v>116</v>
      </c>
      <c r="U5" s="48" t="s">
        <v>14</v>
      </c>
      <c r="V5" s="55">
        <v>45505</v>
      </c>
      <c r="W5" s="48" t="s">
        <v>1134</v>
      </c>
    </row>
    <row r="6" spans="1:23" x14ac:dyDescent="0.25">
      <c r="A6" s="48">
        <v>9996605</v>
      </c>
      <c r="B6" s="64">
        <v>45503.574999999997</v>
      </c>
      <c r="C6" s="48" t="s">
        <v>1151</v>
      </c>
      <c r="D6" s="48" t="s">
        <v>1189</v>
      </c>
      <c r="E6" s="55"/>
      <c r="F6" s="64">
        <v>45503.574999999997</v>
      </c>
      <c r="G6" s="64">
        <v>45505.427083333336</v>
      </c>
      <c r="H6" s="48" t="s">
        <v>740</v>
      </c>
      <c r="I6" s="55"/>
      <c r="J6" s="48" t="s">
        <v>691</v>
      </c>
      <c r="K6" s="48" t="s">
        <v>691</v>
      </c>
      <c r="L6" s="48" t="s">
        <v>1193</v>
      </c>
      <c r="M6" s="48" t="s">
        <v>737</v>
      </c>
      <c r="N6" s="48" t="s">
        <v>1194</v>
      </c>
      <c r="O6" s="48" t="s">
        <v>12</v>
      </c>
      <c r="P6" s="48" t="s">
        <v>176</v>
      </c>
      <c r="Q6" s="48" t="s">
        <v>177</v>
      </c>
      <c r="R6" s="48" t="s">
        <v>185</v>
      </c>
      <c r="S6" s="48" t="s">
        <v>13</v>
      </c>
      <c r="T6" s="48" t="s">
        <v>1195</v>
      </c>
      <c r="U6" s="48" t="s">
        <v>44</v>
      </c>
      <c r="V6" s="55">
        <v>45505</v>
      </c>
      <c r="W6" s="48" t="s">
        <v>1134</v>
      </c>
    </row>
    <row r="7" spans="1:23" x14ac:dyDescent="0.25">
      <c r="A7" s="48">
        <v>9996602</v>
      </c>
      <c r="B7" s="64">
        <v>45505.333333333336</v>
      </c>
      <c r="C7" s="48" t="s">
        <v>1151</v>
      </c>
      <c r="D7" s="48" t="s">
        <v>1189</v>
      </c>
      <c r="E7" s="55"/>
      <c r="F7" s="64">
        <v>45500.45208333333</v>
      </c>
      <c r="G7" s="64">
        <v>45505.481249999997</v>
      </c>
      <c r="H7" s="48" t="s">
        <v>740</v>
      </c>
      <c r="I7" s="55"/>
      <c r="J7" s="48" t="s">
        <v>691</v>
      </c>
      <c r="K7" s="48" t="s">
        <v>691</v>
      </c>
      <c r="L7" s="48" t="s">
        <v>1198</v>
      </c>
      <c r="M7" s="48" t="s">
        <v>737</v>
      </c>
      <c r="N7" s="48" t="s">
        <v>1194</v>
      </c>
      <c r="O7" s="48" t="s">
        <v>12</v>
      </c>
      <c r="P7" s="48" t="s">
        <v>22</v>
      </c>
      <c r="Q7" s="48" t="s">
        <v>23</v>
      </c>
      <c r="R7" s="48" t="s">
        <v>89</v>
      </c>
      <c r="S7" s="48" t="s">
        <v>13</v>
      </c>
      <c r="T7" s="48" t="s">
        <v>386</v>
      </c>
      <c r="U7" s="48" t="s">
        <v>14</v>
      </c>
      <c r="V7" s="55">
        <v>45505</v>
      </c>
      <c r="W7" s="48" t="s">
        <v>1134</v>
      </c>
    </row>
    <row r="8" spans="1:23" x14ac:dyDescent="0.25">
      <c r="A8" s="48">
        <v>9996601</v>
      </c>
      <c r="B8" s="64">
        <v>45505.333333333336</v>
      </c>
      <c r="C8" s="48" t="s">
        <v>1199</v>
      </c>
      <c r="D8" s="48" t="s">
        <v>46</v>
      </c>
      <c r="E8" s="55"/>
      <c r="F8" s="64">
        <v>45505.333333333336</v>
      </c>
      <c r="G8" s="64">
        <v>45505.490277777775</v>
      </c>
      <c r="H8" s="48" t="s">
        <v>558</v>
      </c>
      <c r="I8" s="55">
        <v>45505</v>
      </c>
      <c r="J8" s="48" t="s">
        <v>691</v>
      </c>
      <c r="K8" s="48" t="s">
        <v>691</v>
      </c>
      <c r="L8" s="48" t="s">
        <v>1200</v>
      </c>
      <c r="M8" s="48" t="s">
        <v>735</v>
      </c>
      <c r="N8" s="48" t="s">
        <v>1202</v>
      </c>
      <c r="O8" s="48" t="s">
        <v>12</v>
      </c>
      <c r="P8" s="48" t="s">
        <v>8</v>
      </c>
      <c r="Q8" s="48" t="s">
        <v>28</v>
      </c>
      <c r="R8" s="48" t="s">
        <v>29</v>
      </c>
      <c r="S8" s="48" t="s">
        <v>360</v>
      </c>
      <c r="T8" s="48" t="s">
        <v>427</v>
      </c>
      <c r="U8" s="48" t="s">
        <v>14</v>
      </c>
      <c r="V8" s="55">
        <v>45505</v>
      </c>
      <c r="W8" s="48" t="s">
        <v>1134</v>
      </c>
    </row>
    <row r="9" spans="1:23" x14ac:dyDescent="0.25">
      <c r="A9" s="48">
        <v>9996600</v>
      </c>
      <c r="B9" s="64">
        <v>45505.333333333336</v>
      </c>
      <c r="C9" s="48" t="s">
        <v>1199</v>
      </c>
      <c r="D9" s="48" t="s">
        <v>856</v>
      </c>
      <c r="E9" s="55"/>
      <c r="F9" s="64">
        <v>45505.333333333336</v>
      </c>
      <c r="G9" s="64">
        <v>45505.493055555555</v>
      </c>
      <c r="H9" s="48" t="s">
        <v>558</v>
      </c>
      <c r="I9" s="55">
        <v>45505</v>
      </c>
      <c r="J9" s="48" t="s">
        <v>691</v>
      </c>
      <c r="K9" s="48" t="s">
        <v>691</v>
      </c>
      <c r="L9" s="48" t="s">
        <v>980</v>
      </c>
      <c r="M9" s="48" t="s">
        <v>735</v>
      </c>
      <c r="N9" s="48" t="s">
        <v>1202</v>
      </c>
      <c r="O9" s="48" t="s">
        <v>12</v>
      </c>
      <c r="P9" s="48" t="s">
        <v>8</v>
      </c>
      <c r="Q9" s="48" t="s">
        <v>10</v>
      </c>
      <c r="R9" s="48" t="s">
        <v>11</v>
      </c>
      <c r="S9" s="48" t="s">
        <v>25</v>
      </c>
      <c r="T9" s="48" t="s">
        <v>744</v>
      </c>
      <c r="U9" s="48" t="s">
        <v>14</v>
      </c>
      <c r="V9" s="55">
        <v>45505</v>
      </c>
      <c r="W9" s="48" t="s">
        <v>1134</v>
      </c>
    </row>
    <row r="10" spans="1:23" x14ac:dyDescent="0.25">
      <c r="A10" s="48">
        <v>9996599</v>
      </c>
      <c r="B10" s="64">
        <v>45505.333333333336</v>
      </c>
      <c r="C10" s="48" t="s">
        <v>1199</v>
      </c>
      <c r="D10" s="48" t="s">
        <v>46</v>
      </c>
      <c r="E10" s="55"/>
      <c r="F10" s="64">
        <v>45505.333333333336</v>
      </c>
      <c r="G10" s="64">
        <v>45505.493750000001</v>
      </c>
      <c r="H10" s="48" t="s">
        <v>558</v>
      </c>
      <c r="I10" s="55">
        <v>45505</v>
      </c>
      <c r="J10" s="48" t="s">
        <v>691</v>
      </c>
      <c r="K10" s="48" t="s">
        <v>691</v>
      </c>
      <c r="L10" s="48" t="s">
        <v>1203</v>
      </c>
      <c r="M10" s="48" t="s">
        <v>735</v>
      </c>
      <c r="N10" s="48" t="s">
        <v>1202</v>
      </c>
      <c r="O10" s="48" t="s">
        <v>12</v>
      </c>
      <c r="P10" s="48" t="s">
        <v>8</v>
      </c>
      <c r="Q10" s="48" t="s">
        <v>10</v>
      </c>
      <c r="R10" s="48" t="s">
        <v>11</v>
      </c>
      <c r="S10" s="48" t="s">
        <v>360</v>
      </c>
      <c r="T10" s="48" t="s">
        <v>54</v>
      </c>
      <c r="U10" s="48" t="s">
        <v>14</v>
      </c>
      <c r="V10" s="55">
        <v>45505</v>
      </c>
      <c r="W10" s="48" t="s">
        <v>1134</v>
      </c>
    </row>
    <row r="11" spans="1:23" x14ac:dyDescent="0.25">
      <c r="A11" s="48">
        <v>9996598</v>
      </c>
      <c r="B11" s="64">
        <v>45505.333333333336</v>
      </c>
      <c r="C11" s="48" t="s">
        <v>1199</v>
      </c>
      <c r="D11" s="48" t="s">
        <v>716</v>
      </c>
      <c r="E11" s="55"/>
      <c r="F11" s="64">
        <v>45505.333333333336</v>
      </c>
      <c r="G11" s="64">
        <v>45505.496527777781</v>
      </c>
      <c r="H11" s="48" t="s">
        <v>558</v>
      </c>
      <c r="I11" s="55">
        <v>45505</v>
      </c>
      <c r="J11" s="48" t="s">
        <v>691</v>
      </c>
      <c r="K11" s="48" t="s">
        <v>691</v>
      </c>
      <c r="L11" s="48" t="s">
        <v>1208</v>
      </c>
      <c r="M11" s="48" t="s">
        <v>735</v>
      </c>
      <c r="N11" s="48" t="s">
        <v>1202</v>
      </c>
      <c r="O11" s="48" t="s">
        <v>12</v>
      </c>
      <c r="P11" s="48" t="s">
        <v>8</v>
      </c>
      <c r="Q11" s="48" t="s">
        <v>15</v>
      </c>
      <c r="R11" s="48" t="s">
        <v>27</v>
      </c>
      <c r="S11" s="48" t="s">
        <v>25</v>
      </c>
      <c r="T11" s="48" t="s">
        <v>536</v>
      </c>
      <c r="U11" s="48" t="s">
        <v>14</v>
      </c>
      <c r="V11" s="55">
        <v>45505</v>
      </c>
      <c r="W11" s="48" t="s">
        <v>1134</v>
      </c>
    </row>
    <row r="12" spans="1:23" x14ac:dyDescent="0.25">
      <c r="A12" s="48">
        <v>9996597</v>
      </c>
      <c r="B12" s="64">
        <v>45505.333333333336</v>
      </c>
      <c r="C12" s="48" t="s">
        <v>1158</v>
      </c>
      <c r="D12" s="48" t="s">
        <v>716</v>
      </c>
      <c r="E12" s="55"/>
      <c r="F12" s="64">
        <v>45505.333333333336</v>
      </c>
      <c r="G12" s="64">
        <v>45505.49722222222</v>
      </c>
      <c r="H12" s="48" t="s">
        <v>738</v>
      </c>
      <c r="I12" s="55"/>
      <c r="J12" s="48" t="s">
        <v>691</v>
      </c>
      <c r="K12" s="48" t="s">
        <v>691</v>
      </c>
      <c r="L12" s="48" t="s">
        <v>986</v>
      </c>
      <c r="M12" s="48" t="s">
        <v>992</v>
      </c>
      <c r="N12" s="48" t="s">
        <v>1204</v>
      </c>
      <c r="O12" s="48" t="s">
        <v>12</v>
      </c>
      <c r="P12" s="48" t="s">
        <v>8</v>
      </c>
      <c r="Q12" s="48" t="s">
        <v>28</v>
      </c>
      <c r="R12" s="48" t="s">
        <v>35</v>
      </c>
      <c r="S12" s="48" t="s">
        <v>25</v>
      </c>
      <c r="T12" s="48" t="s">
        <v>941</v>
      </c>
      <c r="U12" s="48" t="s">
        <v>14</v>
      </c>
      <c r="V12" s="55">
        <v>45505</v>
      </c>
      <c r="W12" s="48" t="s">
        <v>1134</v>
      </c>
    </row>
    <row r="13" spans="1:23" x14ac:dyDescent="0.25">
      <c r="A13" s="48">
        <v>9996596</v>
      </c>
      <c r="B13" s="64">
        <v>45505.333333333336</v>
      </c>
      <c r="C13" s="48" t="s">
        <v>1199</v>
      </c>
      <c r="D13" s="48" t="s">
        <v>46</v>
      </c>
      <c r="E13" s="55"/>
      <c r="F13" s="64">
        <v>45505.333333333336</v>
      </c>
      <c r="G13" s="64">
        <v>45505.509027777778</v>
      </c>
      <c r="H13" s="48" t="s">
        <v>558</v>
      </c>
      <c r="I13" s="55">
        <v>45505</v>
      </c>
      <c r="J13" s="48" t="s">
        <v>691</v>
      </c>
      <c r="K13" s="48" t="s">
        <v>691</v>
      </c>
      <c r="L13" s="48" t="s">
        <v>1200</v>
      </c>
      <c r="M13" s="48" t="s">
        <v>735</v>
      </c>
      <c r="N13" s="48" t="s">
        <v>1201</v>
      </c>
      <c r="O13" s="48" t="s">
        <v>12</v>
      </c>
      <c r="P13" s="48" t="s">
        <v>8</v>
      </c>
      <c r="Q13" s="48" t="s">
        <v>28</v>
      </c>
      <c r="R13" s="48" t="s">
        <v>29</v>
      </c>
      <c r="S13" s="48" t="s">
        <v>13</v>
      </c>
      <c r="T13" s="48" t="s">
        <v>12</v>
      </c>
      <c r="U13" s="48" t="s">
        <v>14</v>
      </c>
      <c r="V13" s="55">
        <v>45505</v>
      </c>
      <c r="W13" s="48" t="s">
        <v>1134</v>
      </c>
    </row>
    <row r="14" spans="1:23" x14ac:dyDescent="0.25">
      <c r="A14" s="48">
        <v>9996595</v>
      </c>
      <c r="B14" s="64">
        <v>45505.333333333336</v>
      </c>
      <c r="C14" s="48" t="s">
        <v>1158</v>
      </c>
      <c r="D14" s="48" t="s">
        <v>856</v>
      </c>
      <c r="E14" s="55"/>
      <c r="F14" s="64">
        <v>45505.333333333336</v>
      </c>
      <c r="G14" s="64">
        <v>45505.524305555555</v>
      </c>
      <c r="H14" s="48" t="s">
        <v>738</v>
      </c>
      <c r="I14" s="55"/>
      <c r="J14" s="48" t="s">
        <v>691</v>
      </c>
      <c r="K14" s="48" t="s">
        <v>691</v>
      </c>
      <c r="L14" s="48" t="s">
        <v>1006</v>
      </c>
      <c r="M14" s="48" t="s">
        <v>992</v>
      </c>
      <c r="N14" s="48" t="s">
        <v>1204</v>
      </c>
      <c r="O14" s="48" t="s">
        <v>12</v>
      </c>
      <c r="P14" s="48" t="s">
        <v>18</v>
      </c>
      <c r="Q14" s="48" t="s">
        <v>19</v>
      </c>
      <c r="R14" s="48" t="s">
        <v>20</v>
      </c>
      <c r="S14" s="48" t="s">
        <v>360</v>
      </c>
      <c r="T14" s="48" t="s">
        <v>1205</v>
      </c>
      <c r="U14" s="48" t="s">
        <v>44</v>
      </c>
      <c r="V14" s="55">
        <v>45505</v>
      </c>
      <c r="W14" s="48" t="s">
        <v>1134</v>
      </c>
    </row>
    <row r="15" spans="1:23" x14ac:dyDescent="0.25">
      <c r="A15" s="48">
        <v>9996594</v>
      </c>
      <c r="B15" s="64">
        <v>45505.333333333336</v>
      </c>
      <c r="C15" s="48" t="s">
        <v>1158</v>
      </c>
      <c r="D15" s="48" t="s">
        <v>856</v>
      </c>
      <c r="E15" s="55"/>
      <c r="F15" s="64">
        <v>45505.333333333336</v>
      </c>
      <c r="G15" s="64">
        <v>45505.527777777781</v>
      </c>
      <c r="H15" s="48" t="s">
        <v>738</v>
      </c>
      <c r="I15" s="55"/>
      <c r="J15" s="48" t="s">
        <v>691</v>
      </c>
      <c r="K15" s="48" t="s">
        <v>691</v>
      </c>
      <c r="L15" s="48" t="s">
        <v>1008</v>
      </c>
      <c r="M15" s="48" t="s">
        <v>992</v>
      </c>
      <c r="N15" s="48" t="s">
        <v>1204</v>
      </c>
      <c r="O15" s="48" t="s">
        <v>12</v>
      </c>
      <c r="P15" s="48" t="s">
        <v>8</v>
      </c>
      <c r="Q15" s="48" t="s">
        <v>10</v>
      </c>
      <c r="R15" s="48" t="s">
        <v>11</v>
      </c>
      <c r="S15" s="48" t="s">
        <v>360</v>
      </c>
      <c r="T15" s="48" t="s">
        <v>1206</v>
      </c>
      <c r="U15" s="48" t="s">
        <v>14</v>
      </c>
      <c r="V15" s="55">
        <v>45505</v>
      </c>
      <c r="W15" s="48" t="s">
        <v>1134</v>
      </c>
    </row>
    <row r="16" spans="1:23" x14ac:dyDescent="0.25">
      <c r="A16" s="48">
        <v>9996592</v>
      </c>
      <c r="B16" s="64">
        <v>45505.333333333336</v>
      </c>
      <c r="C16" s="48" t="s">
        <v>1158</v>
      </c>
      <c r="D16" s="48" t="s">
        <v>46</v>
      </c>
      <c r="E16" s="55"/>
      <c r="F16" s="64">
        <v>45505.333333333336</v>
      </c>
      <c r="G16" s="64">
        <v>45505.557638888888</v>
      </c>
      <c r="H16" s="48" t="s">
        <v>738</v>
      </c>
      <c r="I16" s="55"/>
      <c r="J16" s="48" t="s">
        <v>691</v>
      </c>
      <c r="K16" s="48" t="s">
        <v>691</v>
      </c>
      <c r="L16" s="48" t="s">
        <v>1186</v>
      </c>
      <c r="M16" s="48" t="s">
        <v>992</v>
      </c>
      <c r="N16" s="48" t="s">
        <v>1204</v>
      </c>
      <c r="O16" s="48" t="s">
        <v>12</v>
      </c>
      <c r="P16" s="48" t="s">
        <v>18</v>
      </c>
      <c r="Q16" s="48" t="s">
        <v>19</v>
      </c>
      <c r="R16" s="48" t="s">
        <v>21</v>
      </c>
      <c r="S16" s="48" t="s">
        <v>360</v>
      </c>
      <c r="T16" s="48" t="s">
        <v>1207</v>
      </c>
      <c r="U16" s="48" t="s">
        <v>14</v>
      </c>
      <c r="V16" s="55">
        <v>45505</v>
      </c>
      <c r="W16" s="48" t="s">
        <v>1134</v>
      </c>
    </row>
    <row r="17" spans="1:23" x14ac:dyDescent="0.25">
      <c r="A17" s="48">
        <v>9996593</v>
      </c>
      <c r="B17" s="64">
        <v>45505.333333333336</v>
      </c>
      <c r="C17" s="48" t="s">
        <v>1158</v>
      </c>
      <c r="D17" s="48" t="s">
        <v>716</v>
      </c>
      <c r="E17" s="55"/>
      <c r="F17" s="64">
        <v>45505.333333333336</v>
      </c>
      <c r="G17" s="64">
        <v>45505.557638888888</v>
      </c>
      <c r="H17" s="48" t="s">
        <v>738</v>
      </c>
      <c r="I17" s="55">
        <v>45509</v>
      </c>
      <c r="J17" s="48" t="s">
        <v>691</v>
      </c>
      <c r="K17" s="48" t="s">
        <v>691</v>
      </c>
      <c r="L17" s="48" t="s">
        <v>1186</v>
      </c>
      <c r="M17" s="48" t="s">
        <v>992</v>
      </c>
      <c r="N17" s="48" t="s">
        <v>1204</v>
      </c>
      <c r="O17" s="48" t="s">
        <v>12</v>
      </c>
      <c r="P17" s="48" t="s">
        <v>18</v>
      </c>
      <c r="Q17" s="48" t="s">
        <v>19</v>
      </c>
      <c r="R17" s="48" t="s">
        <v>21</v>
      </c>
      <c r="S17" s="48" t="s">
        <v>36</v>
      </c>
      <c r="T17" s="48" t="s">
        <v>1209</v>
      </c>
      <c r="U17" s="48" t="s">
        <v>14</v>
      </c>
      <c r="V17" s="55">
        <v>45505</v>
      </c>
      <c r="W17" s="48" t="s">
        <v>1134</v>
      </c>
    </row>
    <row r="18" spans="1:23" x14ac:dyDescent="0.25">
      <c r="A18" s="48">
        <v>9996591</v>
      </c>
      <c r="B18" s="64">
        <v>45505.333333333336</v>
      </c>
      <c r="C18" s="48" t="s">
        <v>1158</v>
      </c>
      <c r="D18" s="48" t="s">
        <v>716</v>
      </c>
      <c r="E18" s="55"/>
      <c r="F18" s="64">
        <v>45505.333333333336</v>
      </c>
      <c r="G18" s="64">
        <v>45505.56527777778</v>
      </c>
      <c r="H18" s="48" t="s">
        <v>738</v>
      </c>
      <c r="I18" s="55"/>
      <c r="J18" s="48" t="s">
        <v>691</v>
      </c>
      <c r="K18" s="48" t="s">
        <v>691</v>
      </c>
      <c r="L18" s="48" t="s">
        <v>817</v>
      </c>
      <c r="M18" s="48" t="s">
        <v>992</v>
      </c>
      <c r="N18" s="48" t="s">
        <v>1204</v>
      </c>
      <c r="O18" s="48" t="s">
        <v>12</v>
      </c>
      <c r="P18" s="48" t="s">
        <v>8</v>
      </c>
      <c r="Q18" s="48" t="s">
        <v>28</v>
      </c>
      <c r="R18" s="48" t="s">
        <v>35</v>
      </c>
      <c r="S18" s="48" t="s">
        <v>36</v>
      </c>
      <c r="T18" s="48" t="s">
        <v>1210</v>
      </c>
      <c r="U18" s="48" t="s">
        <v>14</v>
      </c>
      <c r="V18" s="55">
        <v>45505</v>
      </c>
      <c r="W18" s="48" t="s">
        <v>1134</v>
      </c>
    </row>
    <row r="19" spans="1:23" x14ac:dyDescent="0.25">
      <c r="A19" s="48">
        <v>9996590</v>
      </c>
      <c r="B19" s="64">
        <v>45505.333333333336</v>
      </c>
      <c r="C19" s="48" t="s">
        <v>1158</v>
      </c>
      <c r="D19" s="48" t="s">
        <v>716</v>
      </c>
      <c r="E19" s="55"/>
      <c r="F19" s="64">
        <v>45505.333333333336</v>
      </c>
      <c r="G19" s="64">
        <v>45505.597916666666</v>
      </c>
      <c r="H19" s="48" t="s">
        <v>738</v>
      </c>
      <c r="I19" s="55">
        <v>45478</v>
      </c>
      <c r="J19" s="48" t="s">
        <v>691</v>
      </c>
      <c r="K19" s="48" t="s">
        <v>691</v>
      </c>
      <c r="L19" s="48" t="s">
        <v>847</v>
      </c>
      <c r="M19" s="48" t="s">
        <v>992</v>
      </c>
      <c r="N19" s="48" t="s">
        <v>1204</v>
      </c>
      <c r="O19" s="48" t="s">
        <v>12</v>
      </c>
      <c r="P19" s="48" t="s">
        <v>18</v>
      </c>
      <c r="Q19" s="48" t="s">
        <v>19</v>
      </c>
      <c r="R19" s="48" t="s">
        <v>20</v>
      </c>
      <c r="S19" s="48" t="s">
        <v>36</v>
      </c>
      <c r="T19" s="48" t="s">
        <v>368</v>
      </c>
      <c r="U19" s="48" t="s">
        <v>14</v>
      </c>
      <c r="V19" s="55">
        <v>45505</v>
      </c>
      <c r="W19" s="48" t="s">
        <v>1134</v>
      </c>
    </row>
    <row r="20" spans="1:23" x14ac:dyDescent="0.25">
      <c r="A20" s="48">
        <v>9989686</v>
      </c>
      <c r="B20" s="64">
        <v>45506.333333333336</v>
      </c>
      <c r="C20" s="48" t="s">
        <v>1158</v>
      </c>
      <c r="D20" s="48" t="s">
        <v>716</v>
      </c>
      <c r="E20" s="55"/>
      <c r="F20" s="64">
        <v>45506.333333333336</v>
      </c>
      <c r="G20" s="64">
        <v>45506.350694444445</v>
      </c>
      <c r="H20" s="48" t="s">
        <v>738</v>
      </c>
      <c r="I20" s="55">
        <v>45510</v>
      </c>
      <c r="J20" s="48" t="s">
        <v>691</v>
      </c>
      <c r="K20" s="48" t="s">
        <v>691</v>
      </c>
      <c r="L20" s="48" t="s">
        <v>1291</v>
      </c>
      <c r="M20" s="48" t="s">
        <v>992</v>
      </c>
      <c r="N20" s="48" t="s">
        <v>1292</v>
      </c>
      <c r="O20" s="48" t="s">
        <v>12</v>
      </c>
      <c r="P20" s="48" t="s">
        <v>22</v>
      </c>
      <c r="Q20" s="48" t="s">
        <v>23</v>
      </c>
      <c r="R20" s="48" t="s">
        <v>89</v>
      </c>
      <c r="S20" s="48" t="s">
        <v>25</v>
      </c>
      <c r="T20" s="48" t="s">
        <v>1293</v>
      </c>
      <c r="U20" s="48" t="s">
        <v>14</v>
      </c>
      <c r="V20" s="55">
        <v>45506</v>
      </c>
      <c r="W20" s="48" t="s">
        <v>1134</v>
      </c>
    </row>
    <row r="21" spans="1:23" x14ac:dyDescent="0.25">
      <c r="A21" s="48">
        <v>9989678</v>
      </c>
      <c r="B21" s="64">
        <v>45506.333333333336</v>
      </c>
      <c r="C21" s="48" t="s">
        <v>1151</v>
      </c>
      <c r="D21" s="48" t="s">
        <v>12</v>
      </c>
      <c r="E21" s="55"/>
      <c r="F21" s="64">
        <v>45506.333333333336</v>
      </c>
      <c r="G21" s="64">
        <v>45506.35833333333</v>
      </c>
      <c r="H21" s="48" t="s">
        <v>740</v>
      </c>
      <c r="I21" s="55"/>
      <c r="J21" s="48" t="s">
        <v>691</v>
      </c>
      <c r="K21" s="48" t="s">
        <v>691</v>
      </c>
      <c r="L21" s="48" t="s">
        <v>1284</v>
      </c>
      <c r="M21" s="48" t="s">
        <v>736</v>
      </c>
      <c r="N21" s="48" t="s">
        <v>736</v>
      </c>
      <c r="O21" s="48" t="s">
        <v>1272</v>
      </c>
      <c r="P21" s="48" t="s">
        <v>8</v>
      </c>
      <c r="Q21" s="48" t="s">
        <v>28</v>
      </c>
      <c r="R21" s="48" t="s">
        <v>35</v>
      </c>
      <c r="S21" s="48" t="s">
        <v>360</v>
      </c>
      <c r="T21" s="48" t="s">
        <v>380</v>
      </c>
      <c r="U21" s="48" t="s">
        <v>14</v>
      </c>
      <c r="V21" s="55">
        <v>45506</v>
      </c>
      <c r="W21" s="48" t="s">
        <v>1134</v>
      </c>
    </row>
    <row r="22" spans="1:23" x14ac:dyDescent="0.25">
      <c r="A22" s="48">
        <v>9989685</v>
      </c>
      <c r="B22" s="64">
        <v>45506.333333333336</v>
      </c>
      <c r="C22" s="48" t="s">
        <v>1158</v>
      </c>
      <c r="D22" s="48" t="s">
        <v>716</v>
      </c>
      <c r="E22" s="55"/>
      <c r="F22" s="64">
        <v>45506.333333333336</v>
      </c>
      <c r="G22" s="64">
        <v>45506.361805555556</v>
      </c>
      <c r="H22" s="48" t="s">
        <v>738</v>
      </c>
      <c r="I22" s="55"/>
      <c r="J22" s="48" t="s">
        <v>691</v>
      </c>
      <c r="K22" s="48" t="s">
        <v>691</v>
      </c>
      <c r="L22" s="48" t="s">
        <v>1294</v>
      </c>
      <c r="M22" s="48" t="s">
        <v>992</v>
      </c>
      <c r="N22" s="48" t="s">
        <v>1292</v>
      </c>
      <c r="O22" s="48" t="s">
        <v>12</v>
      </c>
      <c r="P22" s="48" t="s">
        <v>8</v>
      </c>
      <c r="Q22" s="48" t="s">
        <v>30</v>
      </c>
      <c r="R22" s="48" t="s">
        <v>47</v>
      </c>
      <c r="S22" s="48" t="s">
        <v>25</v>
      </c>
      <c r="T22" s="48" t="s">
        <v>1295</v>
      </c>
      <c r="U22" s="48" t="s">
        <v>14</v>
      </c>
      <c r="V22" s="55">
        <v>45506</v>
      </c>
      <c r="W22" s="48" t="s">
        <v>1134</v>
      </c>
    </row>
    <row r="23" spans="1:23" x14ac:dyDescent="0.25">
      <c r="A23" s="48">
        <v>9989677</v>
      </c>
      <c r="B23" s="64">
        <v>45506.333333333336</v>
      </c>
      <c r="C23" s="48" t="s">
        <v>1151</v>
      </c>
      <c r="D23" s="48" t="s">
        <v>12</v>
      </c>
      <c r="E23" s="55"/>
      <c r="F23" s="64">
        <v>45506.333333333336</v>
      </c>
      <c r="G23" s="64">
        <v>45506.369444444441</v>
      </c>
      <c r="H23" s="48" t="s">
        <v>740</v>
      </c>
      <c r="I23" s="55"/>
      <c r="J23" s="48" t="s">
        <v>691</v>
      </c>
      <c r="K23" s="48" t="s">
        <v>691</v>
      </c>
      <c r="L23" s="48" t="s">
        <v>1285</v>
      </c>
      <c r="M23" s="48" t="s">
        <v>736</v>
      </c>
      <c r="N23" s="48" t="s">
        <v>736</v>
      </c>
      <c r="O23" s="48" t="s">
        <v>1273</v>
      </c>
      <c r="P23" s="48" t="s">
        <v>8</v>
      </c>
      <c r="Q23" s="48" t="s">
        <v>28</v>
      </c>
      <c r="R23" s="48" t="s">
        <v>35</v>
      </c>
      <c r="S23" s="48" t="s">
        <v>360</v>
      </c>
      <c r="T23" s="48" t="s">
        <v>380</v>
      </c>
      <c r="U23" s="48" t="s">
        <v>14</v>
      </c>
      <c r="V23" s="55">
        <v>45506</v>
      </c>
      <c r="W23" s="48" t="s">
        <v>1134</v>
      </c>
    </row>
    <row r="24" spans="1:23" x14ac:dyDescent="0.25">
      <c r="A24" s="48">
        <v>9989684</v>
      </c>
      <c r="B24" s="64">
        <v>45506.333333333336</v>
      </c>
      <c r="C24" s="48" t="s">
        <v>1158</v>
      </c>
      <c r="D24" s="48" t="s">
        <v>716</v>
      </c>
      <c r="E24" s="55"/>
      <c r="F24" s="64">
        <v>45506.333333333336</v>
      </c>
      <c r="G24" s="64">
        <v>45506.370833333334</v>
      </c>
      <c r="H24" s="48" t="s">
        <v>738</v>
      </c>
      <c r="I24" s="55">
        <v>45516</v>
      </c>
      <c r="J24" s="48" t="s">
        <v>691</v>
      </c>
      <c r="K24" s="48" t="s">
        <v>691</v>
      </c>
      <c r="L24" s="48" t="s">
        <v>1123</v>
      </c>
      <c r="M24" s="48" t="s">
        <v>992</v>
      </c>
      <c r="N24" s="48" t="s">
        <v>1292</v>
      </c>
      <c r="O24" s="48" t="s">
        <v>12</v>
      </c>
      <c r="P24" s="48" t="s">
        <v>8</v>
      </c>
      <c r="Q24" s="48" t="s">
        <v>10</v>
      </c>
      <c r="R24" s="48" t="s">
        <v>38</v>
      </c>
      <c r="S24" s="48" t="s">
        <v>25</v>
      </c>
      <c r="T24" s="48" t="s">
        <v>380</v>
      </c>
      <c r="U24" s="48" t="s">
        <v>14</v>
      </c>
      <c r="V24" s="55">
        <v>45506</v>
      </c>
      <c r="W24" s="48" t="s">
        <v>1134</v>
      </c>
    </row>
    <row r="25" spans="1:23" x14ac:dyDescent="0.25">
      <c r="A25" s="48">
        <v>9989683</v>
      </c>
      <c r="B25" s="64">
        <v>45506.333333333336</v>
      </c>
      <c r="C25" s="48" t="s">
        <v>1158</v>
      </c>
      <c r="D25" s="48" t="s">
        <v>12</v>
      </c>
      <c r="E25" s="55"/>
      <c r="F25" s="64">
        <v>45506.333333333336</v>
      </c>
      <c r="G25" s="64">
        <v>45506.372916666667</v>
      </c>
      <c r="H25" s="48" t="s">
        <v>738</v>
      </c>
      <c r="I25" s="55">
        <v>45510</v>
      </c>
      <c r="J25" s="48" t="s">
        <v>691</v>
      </c>
      <c r="K25" s="48" t="s">
        <v>691</v>
      </c>
      <c r="L25" s="48" t="s">
        <v>1245</v>
      </c>
      <c r="M25" s="48" t="s">
        <v>992</v>
      </c>
      <c r="N25" s="48" t="s">
        <v>1296</v>
      </c>
      <c r="O25" s="48" t="s">
        <v>12</v>
      </c>
      <c r="P25" s="48" t="s">
        <v>8</v>
      </c>
      <c r="Q25" s="48" t="s">
        <v>28</v>
      </c>
      <c r="R25" s="48" t="s">
        <v>35</v>
      </c>
      <c r="S25" s="48" t="s">
        <v>981</v>
      </c>
      <c r="T25" s="48" t="s">
        <v>1300</v>
      </c>
      <c r="U25" s="48" t="s">
        <v>14</v>
      </c>
      <c r="V25" s="55">
        <v>45506</v>
      </c>
      <c r="W25" s="48" t="s">
        <v>1134</v>
      </c>
    </row>
    <row r="26" spans="1:23" x14ac:dyDescent="0.25">
      <c r="A26" s="48">
        <v>9989682</v>
      </c>
      <c r="B26" s="64">
        <v>45506.333333333336</v>
      </c>
      <c r="C26" s="48" t="s">
        <v>1158</v>
      </c>
      <c r="D26" s="48" t="s">
        <v>716</v>
      </c>
      <c r="E26" s="55"/>
      <c r="F26" s="64">
        <v>45506.333333333336</v>
      </c>
      <c r="G26" s="64">
        <v>45506.381249999999</v>
      </c>
      <c r="H26" s="48" t="s">
        <v>738</v>
      </c>
      <c r="I26" s="55">
        <v>45511</v>
      </c>
      <c r="J26" s="48" t="s">
        <v>691</v>
      </c>
      <c r="K26" s="48" t="s">
        <v>691</v>
      </c>
      <c r="L26" s="48" t="s">
        <v>1184</v>
      </c>
      <c r="M26" s="48" t="s">
        <v>992</v>
      </c>
      <c r="N26" s="48" t="s">
        <v>1296</v>
      </c>
      <c r="O26" s="48" t="s">
        <v>12</v>
      </c>
      <c r="P26" s="48" t="s">
        <v>18</v>
      </c>
      <c r="Q26" s="48" t="s">
        <v>19</v>
      </c>
      <c r="R26" s="48" t="s">
        <v>21</v>
      </c>
      <c r="S26" s="48" t="s">
        <v>36</v>
      </c>
      <c r="T26" s="48" t="s">
        <v>1297</v>
      </c>
      <c r="U26" s="48" t="s">
        <v>14</v>
      </c>
      <c r="V26" s="55">
        <v>45506</v>
      </c>
      <c r="W26" s="48" t="s">
        <v>1134</v>
      </c>
    </row>
    <row r="27" spans="1:23" x14ac:dyDescent="0.25">
      <c r="A27" s="48">
        <v>9989681</v>
      </c>
      <c r="B27" s="64">
        <v>45506.333333333336</v>
      </c>
      <c r="C27" s="48" t="s">
        <v>1158</v>
      </c>
      <c r="D27" s="48" t="s">
        <v>716</v>
      </c>
      <c r="E27" s="55"/>
      <c r="F27" s="64">
        <v>45506.333333333336</v>
      </c>
      <c r="G27" s="64">
        <v>45506.387499999997</v>
      </c>
      <c r="H27" s="48" t="s">
        <v>738</v>
      </c>
      <c r="I27" s="55">
        <v>45511</v>
      </c>
      <c r="J27" s="48" t="s">
        <v>691</v>
      </c>
      <c r="K27" s="48" t="s">
        <v>691</v>
      </c>
      <c r="L27" s="48" t="s">
        <v>913</v>
      </c>
      <c r="M27" s="48" t="s">
        <v>992</v>
      </c>
      <c r="N27" s="48" t="s">
        <v>1292</v>
      </c>
      <c r="O27" s="48" t="s">
        <v>12</v>
      </c>
      <c r="P27" s="48" t="s">
        <v>8</v>
      </c>
      <c r="Q27" s="48" t="s">
        <v>15</v>
      </c>
      <c r="R27" s="48" t="s">
        <v>381</v>
      </c>
      <c r="S27" s="48" t="s">
        <v>962</v>
      </c>
      <c r="T27" s="48" t="s">
        <v>1290</v>
      </c>
      <c r="U27" s="48" t="s">
        <v>14</v>
      </c>
      <c r="V27" s="55">
        <v>45506</v>
      </c>
      <c r="W27" s="48" t="s">
        <v>1134</v>
      </c>
    </row>
    <row r="28" spans="1:23" x14ac:dyDescent="0.25">
      <c r="A28" s="48">
        <v>9989676</v>
      </c>
      <c r="B28" s="64">
        <v>45506.333333333336</v>
      </c>
      <c r="C28" s="48" t="s">
        <v>1151</v>
      </c>
      <c r="D28" s="48" t="s">
        <v>12</v>
      </c>
      <c r="E28" s="55"/>
      <c r="F28" s="64">
        <v>45506.333333333336</v>
      </c>
      <c r="G28" s="64">
        <v>45506.390277777777</v>
      </c>
      <c r="H28" s="48" t="s">
        <v>740</v>
      </c>
      <c r="I28" s="55"/>
      <c r="J28" s="48" t="s">
        <v>691</v>
      </c>
      <c r="K28" s="48" t="s">
        <v>691</v>
      </c>
      <c r="L28" s="48" t="s">
        <v>1286</v>
      </c>
      <c r="M28" s="48" t="s">
        <v>736</v>
      </c>
      <c r="N28" s="48" t="s">
        <v>736</v>
      </c>
      <c r="O28" s="48" t="s">
        <v>1287</v>
      </c>
      <c r="P28" s="48" t="s">
        <v>18</v>
      </c>
      <c r="Q28" s="48" t="s">
        <v>19</v>
      </c>
      <c r="R28" s="48" t="s">
        <v>21</v>
      </c>
      <c r="S28" s="48" t="s">
        <v>360</v>
      </c>
      <c r="T28" s="48" t="s">
        <v>1207</v>
      </c>
      <c r="U28" s="48" t="s">
        <v>14</v>
      </c>
      <c r="V28" s="55">
        <v>45506</v>
      </c>
      <c r="W28" s="48" t="s">
        <v>1134</v>
      </c>
    </row>
    <row r="29" spans="1:23" x14ac:dyDescent="0.25">
      <c r="A29" s="48">
        <v>9989675</v>
      </c>
      <c r="B29" s="64">
        <v>45506.333333333336</v>
      </c>
      <c r="C29" s="48" t="s">
        <v>1151</v>
      </c>
      <c r="D29" s="48" t="s">
        <v>12</v>
      </c>
      <c r="E29" s="55"/>
      <c r="F29" s="64">
        <v>45506.333333333336</v>
      </c>
      <c r="G29" s="64">
        <v>45506.418749999997</v>
      </c>
      <c r="H29" s="48" t="s">
        <v>740</v>
      </c>
      <c r="I29" s="55"/>
      <c r="J29" s="48" t="s">
        <v>691</v>
      </c>
      <c r="K29" s="48" t="s">
        <v>691</v>
      </c>
      <c r="L29" s="48" t="s">
        <v>1288</v>
      </c>
      <c r="M29" s="48" t="s">
        <v>736</v>
      </c>
      <c r="N29" s="48" t="s">
        <v>736</v>
      </c>
      <c r="O29" s="48" t="s">
        <v>1289</v>
      </c>
      <c r="P29" s="48" t="s">
        <v>8</v>
      </c>
      <c r="Q29" s="48" t="s">
        <v>15</v>
      </c>
      <c r="R29" s="48" t="s">
        <v>381</v>
      </c>
      <c r="S29" s="48" t="s">
        <v>360</v>
      </c>
      <c r="T29" s="48" t="s">
        <v>1290</v>
      </c>
      <c r="U29" s="48" t="s">
        <v>14</v>
      </c>
      <c r="V29" s="55">
        <v>45506</v>
      </c>
      <c r="W29" s="48" t="s">
        <v>1134</v>
      </c>
    </row>
    <row r="30" spans="1:23" x14ac:dyDescent="0.25">
      <c r="A30" s="48">
        <v>9989680</v>
      </c>
      <c r="B30" s="64">
        <v>45506.333333333336</v>
      </c>
      <c r="C30" s="48" t="s">
        <v>1199</v>
      </c>
      <c r="D30" s="48" t="s">
        <v>856</v>
      </c>
      <c r="E30" s="55"/>
      <c r="F30" s="64">
        <v>45506.333333333336</v>
      </c>
      <c r="G30" s="64">
        <v>45506.421527777777</v>
      </c>
      <c r="H30" s="48" t="s">
        <v>558</v>
      </c>
      <c r="I30" s="55">
        <v>45506</v>
      </c>
      <c r="J30" s="48" t="s">
        <v>691</v>
      </c>
      <c r="K30" s="48" t="s">
        <v>691</v>
      </c>
      <c r="L30" s="48" t="s">
        <v>1298</v>
      </c>
      <c r="M30" s="48" t="s">
        <v>735</v>
      </c>
      <c r="N30" s="48" t="s">
        <v>1299</v>
      </c>
      <c r="O30" s="48" t="s">
        <v>801</v>
      </c>
      <c r="P30" s="48" t="s">
        <v>8</v>
      </c>
      <c r="Q30" s="48" t="s">
        <v>28</v>
      </c>
      <c r="R30" s="48" t="s">
        <v>35</v>
      </c>
      <c r="S30" s="48" t="s">
        <v>43</v>
      </c>
      <c r="T30" s="48" t="s">
        <v>958</v>
      </c>
      <c r="U30" s="48" t="s">
        <v>44</v>
      </c>
      <c r="V30" s="55">
        <v>45506</v>
      </c>
      <c r="W30" s="48" t="s">
        <v>1134</v>
      </c>
    </row>
    <row r="31" spans="1:23" x14ac:dyDescent="0.25">
      <c r="A31" s="48">
        <v>9989679</v>
      </c>
      <c r="B31" s="64">
        <v>45506.333333333336</v>
      </c>
      <c r="C31" s="48" t="s">
        <v>1199</v>
      </c>
      <c r="D31" s="48" t="s">
        <v>716</v>
      </c>
      <c r="E31" s="55"/>
      <c r="F31" s="64">
        <v>45506.333333333336</v>
      </c>
      <c r="G31" s="64">
        <v>45506.422222222223</v>
      </c>
      <c r="H31" s="48" t="s">
        <v>558</v>
      </c>
      <c r="I31" s="55">
        <v>45506</v>
      </c>
      <c r="J31" s="48" t="s">
        <v>691</v>
      </c>
      <c r="K31" s="48" t="s">
        <v>691</v>
      </c>
      <c r="L31" s="48" t="s">
        <v>1298</v>
      </c>
      <c r="M31" s="48" t="s">
        <v>735</v>
      </c>
      <c r="N31" s="48" t="s">
        <v>1301</v>
      </c>
      <c r="O31" s="48" t="s">
        <v>801</v>
      </c>
      <c r="P31" s="48" t="s">
        <v>8</v>
      </c>
      <c r="Q31" s="48" t="s">
        <v>28</v>
      </c>
      <c r="R31" s="48" t="s">
        <v>35</v>
      </c>
      <c r="S31" s="48" t="s">
        <v>981</v>
      </c>
      <c r="T31" s="48" t="s">
        <v>958</v>
      </c>
      <c r="U31" s="48" t="s">
        <v>44</v>
      </c>
      <c r="V31" s="55">
        <v>45506</v>
      </c>
      <c r="W31" s="48" t="s">
        <v>1134</v>
      </c>
    </row>
    <row r="32" spans="1:23" x14ac:dyDescent="0.25">
      <c r="A32" s="48">
        <v>9989667</v>
      </c>
      <c r="B32" s="64">
        <v>45506.333333333336</v>
      </c>
      <c r="C32" s="48" t="s">
        <v>1199</v>
      </c>
      <c r="D32" s="48" t="s">
        <v>716</v>
      </c>
      <c r="E32" s="55"/>
      <c r="F32" s="64">
        <v>45506.333333333336</v>
      </c>
      <c r="G32" s="64">
        <v>45506.430555555555</v>
      </c>
      <c r="H32" s="48" t="s">
        <v>558</v>
      </c>
      <c r="I32" s="55">
        <v>45508</v>
      </c>
      <c r="J32" s="48" t="s">
        <v>691</v>
      </c>
      <c r="K32" s="48" t="s">
        <v>691</v>
      </c>
      <c r="L32" s="48" t="s">
        <v>1302</v>
      </c>
      <c r="M32" s="48" t="s">
        <v>735</v>
      </c>
      <c r="N32" s="48" t="s">
        <v>1303</v>
      </c>
      <c r="O32" s="48" t="s">
        <v>1269</v>
      </c>
      <c r="P32" s="48" t="s">
        <v>8</v>
      </c>
      <c r="Q32" s="48" t="s">
        <v>28</v>
      </c>
      <c r="R32" s="48" t="s">
        <v>29</v>
      </c>
      <c r="S32" s="48" t="s">
        <v>25</v>
      </c>
      <c r="T32" s="48" t="s">
        <v>427</v>
      </c>
      <c r="U32" s="48" t="s">
        <v>14</v>
      </c>
      <c r="V32" s="55">
        <v>45506</v>
      </c>
      <c r="W32" s="48" t="s">
        <v>1134</v>
      </c>
    </row>
    <row r="33" spans="1:23" x14ac:dyDescent="0.25">
      <c r="A33" s="48">
        <v>9989666</v>
      </c>
      <c r="B33" s="64">
        <v>45506.333333333336</v>
      </c>
      <c r="C33" s="48" t="s">
        <v>1158</v>
      </c>
      <c r="D33" s="48" t="s">
        <v>12</v>
      </c>
      <c r="E33" s="55"/>
      <c r="F33" s="64">
        <v>45506.333333333336</v>
      </c>
      <c r="G33" s="64">
        <v>45506.43472222222</v>
      </c>
      <c r="H33" s="48" t="s">
        <v>738</v>
      </c>
      <c r="I33" s="55"/>
      <c r="J33" s="48" t="s">
        <v>691</v>
      </c>
      <c r="K33" s="48" t="s">
        <v>691</v>
      </c>
      <c r="L33" s="48" t="s">
        <v>1223</v>
      </c>
      <c r="M33" s="48" t="s">
        <v>992</v>
      </c>
      <c r="N33" s="48" t="s">
        <v>1296</v>
      </c>
      <c r="O33" s="48" t="s">
        <v>1053</v>
      </c>
      <c r="P33" s="48" t="s">
        <v>18</v>
      </c>
      <c r="Q33" s="48" t="s">
        <v>19</v>
      </c>
      <c r="R33" s="48" t="s">
        <v>21</v>
      </c>
      <c r="S33" s="48" t="s">
        <v>360</v>
      </c>
      <c r="T33" s="48" t="s">
        <v>1304</v>
      </c>
      <c r="U33" s="48" t="s">
        <v>14</v>
      </c>
      <c r="V33" s="55">
        <v>45506</v>
      </c>
      <c r="W33" s="48" t="s">
        <v>1134</v>
      </c>
    </row>
    <row r="34" spans="1:23" x14ac:dyDescent="0.25">
      <c r="A34" s="48">
        <v>9989665</v>
      </c>
      <c r="B34" s="64">
        <v>45506.333333333336</v>
      </c>
      <c r="C34" s="48" t="s">
        <v>1156</v>
      </c>
      <c r="D34" s="48" t="s">
        <v>12</v>
      </c>
      <c r="E34" s="55"/>
      <c r="F34" s="64">
        <v>45506.333333333336</v>
      </c>
      <c r="G34" s="64">
        <v>45506.440972222219</v>
      </c>
      <c r="H34" s="48" t="s">
        <v>741</v>
      </c>
      <c r="I34" s="55"/>
      <c r="J34" s="48" t="s">
        <v>691</v>
      </c>
      <c r="K34" s="48" t="s">
        <v>691</v>
      </c>
      <c r="L34" s="48" t="s">
        <v>1305</v>
      </c>
      <c r="M34" s="48" t="s">
        <v>992</v>
      </c>
      <c r="N34" s="48" t="s">
        <v>1296</v>
      </c>
      <c r="O34" s="48" t="s">
        <v>1055</v>
      </c>
      <c r="P34" s="48" t="s">
        <v>8</v>
      </c>
      <c r="Q34" s="48" t="s">
        <v>384</v>
      </c>
      <c r="R34" s="48" t="s">
        <v>11</v>
      </c>
      <c r="S34" s="48" t="s">
        <v>360</v>
      </c>
      <c r="T34" s="48" t="s">
        <v>1306</v>
      </c>
      <c r="U34" s="48" t="s">
        <v>14</v>
      </c>
      <c r="V34" s="55">
        <v>45506</v>
      </c>
      <c r="W34" s="48" t="s">
        <v>1134</v>
      </c>
    </row>
    <row r="35" spans="1:23" x14ac:dyDescent="0.25">
      <c r="A35" s="48">
        <v>9989674</v>
      </c>
      <c r="B35" s="64">
        <v>45506.333333333336</v>
      </c>
      <c r="C35" s="48" t="s">
        <v>1151</v>
      </c>
      <c r="D35" s="48" t="s">
        <v>12</v>
      </c>
      <c r="E35" s="55"/>
      <c r="F35" s="64">
        <v>45506.333333333336</v>
      </c>
      <c r="G35" s="64">
        <v>45506.445138888892</v>
      </c>
      <c r="H35" s="48" t="s">
        <v>740</v>
      </c>
      <c r="I35" s="55"/>
      <c r="J35" s="48" t="s">
        <v>691</v>
      </c>
      <c r="K35" s="48" t="s">
        <v>691</v>
      </c>
      <c r="L35" s="48" t="s">
        <v>1307</v>
      </c>
      <c r="M35" s="48" t="s">
        <v>736</v>
      </c>
      <c r="N35" s="48" t="s">
        <v>736</v>
      </c>
      <c r="O35" s="48" t="s">
        <v>1082</v>
      </c>
      <c r="P35" s="48" t="s">
        <v>8</v>
      </c>
      <c r="Q35" s="48" t="s">
        <v>15</v>
      </c>
      <c r="R35" s="48" t="s">
        <v>381</v>
      </c>
      <c r="S35" s="48" t="s">
        <v>360</v>
      </c>
      <c r="T35" s="48" t="s">
        <v>1290</v>
      </c>
      <c r="U35" s="48" t="s">
        <v>14</v>
      </c>
      <c r="V35" s="55">
        <v>45506</v>
      </c>
      <c r="W35" s="48" t="s">
        <v>1134</v>
      </c>
    </row>
    <row r="36" spans="1:23" x14ac:dyDescent="0.25">
      <c r="A36" s="48">
        <v>9989673</v>
      </c>
      <c r="B36" s="64">
        <v>45506.333333333336</v>
      </c>
      <c r="C36" s="48" t="s">
        <v>1151</v>
      </c>
      <c r="D36" s="48" t="s">
        <v>12</v>
      </c>
      <c r="E36" s="55"/>
      <c r="F36" s="64">
        <v>45506.333333333336</v>
      </c>
      <c r="G36" s="64">
        <v>45506.446527777778</v>
      </c>
      <c r="H36" s="48" t="s">
        <v>740</v>
      </c>
      <c r="I36" s="55"/>
      <c r="J36" s="48" t="s">
        <v>691</v>
      </c>
      <c r="K36" s="48" t="s">
        <v>691</v>
      </c>
      <c r="L36" s="48" t="s">
        <v>1250</v>
      </c>
      <c r="M36" s="48" t="s">
        <v>736</v>
      </c>
      <c r="N36" s="48" t="s">
        <v>736</v>
      </c>
      <c r="O36" s="48" t="s">
        <v>1249</v>
      </c>
      <c r="P36" s="48" t="s">
        <v>8</v>
      </c>
      <c r="Q36" s="48" t="s">
        <v>15</v>
      </c>
      <c r="R36" s="48" t="s">
        <v>381</v>
      </c>
      <c r="S36" s="48" t="s">
        <v>360</v>
      </c>
      <c r="T36" s="48" t="s">
        <v>1290</v>
      </c>
      <c r="U36" s="48" t="s">
        <v>14</v>
      </c>
      <c r="V36" s="55">
        <v>45506</v>
      </c>
      <c r="W36" s="48" t="s">
        <v>1134</v>
      </c>
    </row>
    <row r="37" spans="1:23" x14ac:dyDescent="0.25">
      <c r="A37" s="48">
        <v>9989664</v>
      </c>
      <c r="B37" s="64">
        <v>45506.333333333336</v>
      </c>
      <c r="C37" s="48" t="s">
        <v>1158</v>
      </c>
      <c r="D37" s="48" t="s">
        <v>12</v>
      </c>
      <c r="E37" s="55"/>
      <c r="F37" s="64">
        <v>45506.333333333336</v>
      </c>
      <c r="G37" s="64">
        <v>45506.464583333334</v>
      </c>
      <c r="H37" s="48" t="s">
        <v>738</v>
      </c>
      <c r="I37" s="55"/>
      <c r="J37" s="48" t="s">
        <v>691</v>
      </c>
      <c r="K37" s="48" t="s">
        <v>691</v>
      </c>
      <c r="L37" s="48" t="s">
        <v>1042</v>
      </c>
      <c r="M37" s="48" t="s">
        <v>992</v>
      </c>
      <c r="N37" s="48" t="s">
        <v>1308</v>
      </c>
      <c r="O37" s="48" t="s">
        <v>1054</v>
      </c>
      <c r="P37" s="48" t="s">
        <v>8</v>
      </c>
      <c r="Q37" s="48" t="s">
        <v>15</v>
      </c>
      <c r="R37" s="48" t="s">
        <v>381</v>
      </c>
      <c r="S37" s="48" t="s">
        <v>360</v>
      </c>
      <c r="T37" s="48" t="s">
        <v>458</v>
      </c>
      <c r="U37" s="48" t="s">
        <v>14</v>
      </c>
      <c r="V37" s="55">
        <v>45506</v>
      </c>
      <c r="W37" s="48" t="s">
        <v>1134</v>
      </c>
    </row>
    <row r="38" spans="1:23" x14ac:dyDescent="0.25">
      <c r="A38" s="48">
        <v>9989672</v>
      </c>
      <c r="B38" s="64">
        <v>45506.333333333336</v>
      </c>
      <c r="C38" s="48" t="s">
        <v>1151</v>
      </c>
      <c r="D38" s="48" t="s">
        <v>12</v>
      </c>
      <c r="E38" s="55"/>
      <c r="F38" s="64">
        <v>45506.333333333336</v>
      </c>
      <c r="G38" s="64">
        <v>45506.470833333333</v>
      </c>
      <c r="H38" s="48" t="s">
        <v>740</v>
      </c>
      <c r="I38" s="55"/>
      <c r="J38" s="48" t="s">
        <v>691</v>
      </c>
      <c r="K38" s="48" t="s">
        <v>691</v>
      </c>
      <c r="L38" s="48" t="s">
        <v>1264</v>
      </c>
      <c r="M38" s="48" t="s">
        <v>736</v>
      </c>
      <c r="N38" s="48" t="s">
        <v>736</v>
      </c>
      <c r="O38" s="48" t="s">
        <v>1127</v>
      </c>
      <c r="P38" s="48" t="s">
        <v>8</v>
      </c>
      <c r="Q38" s="48" t="s">
        <v>15</v>
      </c>
      <c r="R38" s="48" t="s">
        <v>381</v>
      </c>
      <c r="S38" s="48" t="s">
        <v>360</v>
      </c>
      <c r="T38" s="48" t="s">
        <v>1290</v>
      </c>
      <c r="U38" s="48" t="s">
        <v>14</v>
      </c>
      <c r="V38" s="55">
        <v>45506</v>
      </c>
      <c r="W38" s="48" t="s">
        <v>1134</v>
      </c>
    </row>
    <row r="39" spans="1:23" x14ac:dyDescent="0.25">
      <c r="A39" s="48">
        <v>9989663</v>
      </c>
      <c r="B39" s="64">
        <v>45506.333333333336</v>
      </c>
      <c r="C39" s="48" t="s">
        <v>1199</v>
      </c>
      <c r="D39" s="48" t="s">
        <v>856</v>
      </c>
      <c r="E39" s="55"/>
      <c r="F39" s="64">
        <v>45506.333333333336</v>
      </c>
      <c r="G39" s="64">
        <v>45506.470833333333</v>
      </c>
      <c r="H39" s="48" t="s">
        <v>558</v>
      </c>
      <c r="I39" s="55"/>
      <c r="J39" s="48" t="s">
        <v>691</v>
      </c>
      <c r="K39" s="48" t="s">
        <v>691</v>
      </c>
      <c r="L39" s="48" t="s">
        <v>1309</v>
      </c>
      <c r="M39" s="48" t="s">
        <v>735</v>
      </c>
      <c r="N39" s="48" t="s">
        <v>1301</v>
      </c>
      <c r="O39" s="48" t="s">
        <v>1155</v>
      </c>
      <c r="P39" s="48" t="s">
        <v>18</v>
      </c>
      <c r="Q39" s="48" t="s">
        <v>19</v>
      </c>
      <c r="R39" s="48" t="s">
        <v>20</v>
      </c>
      <c r="S39" s="48" t="s">
        <v>75</v>
      </c>
      <c r="T39" s="48" t="s">
        <v>1310</v>
      </c>
      <c r="U39" s="48" t="s">
        <v>44</v>
      </c>
      <c r="V39" s="55">
        <v>45506</v>
      </c>
      <c r="W39" s="48" t="s">
        <v>1134</v>
      </c>
    </row>
    <row r="40" spans="1:23" x14ac:dyDescent="0.25">
      <c r="A40" s="48">
        <v>9989662</v>
      </c>
      <c r="B40" s="64">
        <v>45506.333333333336</v>
      </c>
      <c r="C40" s="48" t="s">
        <v>1158</v>
      </c>
      <c r="D40" s="48" t="s">
        <v>716</v>
      </c>
      <c r="E40" s="55"/>
      <c r="F40" s="64">
        <v>45506.333333333336</v>
      </c>
      <c r="G40" s="64">
        <v>45506.472222222219</v>
      </c>
      <c r="H40" s="48" t="s">
        <v>738</v>
      </c>
      <c r="I40" s="55">
        <v>45510</v>
      </c>
      <c r="J40" s="48" t="s">
        <v>691</v>
      </c>
      <c r="K40" s="48" t="s">
        <v>691</v>
      </c>
      <c r="L40" s="48" t="s">
        <v>1251</v>
      </c>
      <c r="M40" s="48" t="s">
        <v>992</v>
      </c>
      <c r="N40" s="48" t="s">
        <v>1296</v>
      </c>
      <c r="O40" s="48" t="s">
        <v>1056</v>
      </c>
      <c r="P40" s="48" t="s">
        <v>18</v>
      </c>
      <c r="Q40" s="48" t="s">
        <v>19</v>
      </c>
      <c r="R40" s="48" t="s">
        <v>20</v>
      </c>
      <c r="S40" s="48" t="s">
        <v>36</v>
      </c>
      <c r="T40" s="48" t="s">
        <v>750</v>
      </c>
      <c r="U40" s="48" t="s">
        <v>14</v>
      </c>
      <c r="V40" s="55">
        <v>45506</v>
      </c>
      <c r="W40" s="48" t="s">
        <v>1134</v>
      </c>
    </row>
    <row r="41" spans="1:23" x14ac:dyDescent="0.25">
      <c r="A41" s="48">
        <v>9989661</v>
      </c>
      <c r="B41" s="64">
        <v>45506.333333333336</v>
      </c>
      <c r="C41" s="48" t="s">
        <v>1158</v>
      </c>
      <c r="D41" s="48" t="s">
        <v>716</v>
      </c>
      <c r="E41" s="55"/>
      <c r="F41" s="64">
        <v>45506.333333333336</v>
      </c>
      <c r="G41" s="64">
        <v>45506.481249999997</v>
      </c>
      <c r="H41" s="48" t="s">
        <v>738</v>
      </c>
      <c r="I41" s="55">
        <v>45510</v>
      </c>
      <c r="J41" s="48" t="s">
        <v>691</v>
      </c>
      <c r="K41" s="48" t="s">
        <v>691</v>
      </c>
      <c r="L41" s="48" t="s">
        <v>1038</v>
      </c>
      <c r="M41" s="48" t="s">
        <v>992</v>
      </c>
      <c r="N41" s="48" t="s">
        <v>1308</v>
      </c>
      <c r="O41" s="48" t="s">
        <v>1048</v>
      </c>
      <c r="P41" s="48" t="s">
        <v>8</v>
      </c>
      <c r="Q41" s="48" t="s">
        <v>15</v>
      </c>
      <c r="R41" s="48" t="s">
        <v>381</v>
      </c>
      <c r="S41" s="48" t="s">
        <v>962</v>
      </c>
      <c r="T41" s="48" t="s">
        <v>570</v>
      </c>
      <c r="U41" s="48" t="s">
        <v>14</v>
      </c>
      <c r="V41" s="55">
        <v>45506</v>
      </c>
      <c r="W41" s="48" t="s">
        <v>1134</v>
      </c>
    </row>
    <row r="42" spans="1:23" x14ac:dyDescent="0.25">
      <c r="A42" s="48">
        <v>9989660</v>
      </c>
      <c r="B42" s="64">
        <v>45506.333333333336</v>
      </c>
      <c r="C42" s="48" t="s">
        <v>1199</v>
      </c>
      <c r="D42" s="48" t="s">
        <v>12</v>
      </c>
      <c r="E42" s="55"/>
      <c r="F42" s="64">
        <v>45506.333333333336</v>
      </c>
      <c r="G42" s="64">
        <v>45506.5</v>
      </c>
      <c r="H42" s="48" t="s">
        <v>558</v>
      </c>
      <c r="I42" s="55">
        <v>45506</v>
      </c>
      <c r="J42" s="48" t="s">
        <v>691</v>
      </c>
      <c r="K42" s="48" t="s">
        <v>691</v>
      </c>
      <c r="L42" s="48" t="s">
        <v>980</v>
      </c>
      <c r="M42" s="48" t="s">
        <v>735</v>
      </c>
      <c r="N42" s="48" t="s">
        <v>1303</v>
      </c>
      <c r="O42" s="48" t="s">
        <v>920</v>
      </c>
      <c r="P42" s="48" t="s">
        <v>8</v>
      </c>
      <c r="Q42" s="48" t="s">
        <v>10</v>
      </c>
      <c r="R42" s="48" t="s">
        <v>11</v>
      </c>
      <c r="S42" s="48" t="s">
        <v>360</v>
      </c>
      <c r="T42" s="48" t="s">
        <v>744</v>
      </c>
      <c r="U42" s="48" t="s">
        <v>14</v>
      </c>
      <c r="V42" s="55">
        <v>45506</v>
      </c>
      <c r="W42" s="48" t="s">
        <v>1134</v>
      </c>
    </row>
    <row r="43" spans="1:23" x14ac:dyDescent="0.25">
      <c r="A43" s="48">
        <v>9989658</v>
      </c>
      <c r="B43" s="64">
        <v>45506.333333333336</v>
      </c>
      <c r="C43" s="48" t="s">
        <v>1158</v>
      </c>
      <c r="D43" s="48" t="s">
        <v>12</v>
      </c>
      <c r="E43" s="55"/>
      <c r="F43" s="64">
        <v>45506.333333333336</v>
      </c>
      <c r="G43" s="64">
        <v>45506.508333333331</v>
      </c>
      <c r="H43" s="48" t="s">
        <v>738</v>
      </c>
      <c r="I43" s="55"/>
      <c r="J43" s="48" t="s">
        <v>691</v>
      </c>
      <c r="K43" s="48" t="s">
        <v>691</v>
      </c>
      <c r="L43" s="48" t="s">
        <v>1122</v>
      </c>
      <c r="M43" s="48" t="s">
        <v>992</v>
      </c>
      <c r="N43" s="48" t="s">
        <v>1296</v>
      </c>
      <c r="O43" s="48" t="s">
        <v>1047</v>
      </c>
      <c r="P43" s="48" t="s">
        <v>18</v>
      </c>
      <c r="Q43" s="48" t="s">
        <v>19</v>
      </c>
      <c r="R43" s="48" t="s">
        <v>21</v>
      </c>
      <c r="S43" s="48" t="s">
        <v>360</v>
      </c>
      <c r="T43" s="48" t="s">
        <v>289</v>
      </c>
      <c r="U43" s="48" t="s">
        <v>14</v>
      </c>
      <c r="V43" s="55">
        <v>45506</v>
      </c>
      <c r="W43" s="48" t="s">
        <v>1134</v>
      </c>
    </row>
    <row r="44" spans="1:23" x14ac:dyDescent="0.25">
      <c r="A44" s="48">
        <v>9989659</v>
      </c>
      <c r="B44" s="64">
        <v>45506.333333333336</v>
      </c>
      <c r="C44" s="48" t="s">
        <v>1199</v>
      </c>
      <c r="D44" s="48" t="s">
        <v>12</v>
      </c>
      <c r="E44" s="55"/>
      <c r="F44" s="64">
        <v>45506.333333333336</v>
      </c>
      <c r="G44" s="64">
        <v>45506.509027777778</v>
      </c>
      <c r="H44" s="48" t="s">
        <v>558</v>
      </c>
      <c r="I44" s="55">
        <v>45506</v>
      </c>
      <c r="J44" s="48" t="s">
        <v>691</v>
      </c>
      <c r="K44" s="48" t="s">
        <v>691</v>
      </c>
      <c r="L44" s="48" t="s">
        <v>1208</v>
      </c>
      <c r="M44" s="48" t="s">
        <v>735</v>
      </c>
      <c r="N44" s="48" t="s">
        <v>1303</v>
      </c>
      <c r="O44" s="48" t="s">
        <v>921</v>
      </c>
      <c r="P44" s="48" t="s">
        <v>8</v>
      </c>
      <c r="Q44" s="48" t="s">
        <v>15</v>
      </c>
      <c r="R44" s="48" t="s">
        <v>27</v>
      </c>
      <c r="S44" s="48" t="s">
        <v>360</v>
      </c>
      <c r="T44" s="48" t="s">
        <v>536</v>
      </c>
      <c r="U44" s="48" t="s">
        <v>14</v>
      </c>
      <c r="V44" s="55">
        <v>45506</v>
      </c>
      <c r="W44" s="48" t="s">
        <v>1134</v>
      </c>
    </row>
    <row r="45" spans="1:23" x14ac:dyDescent="0.25">
      <c r="A45" s="48">
        <v>9989671</v>
      </c>
      <c r="B45" s="64">
        <v>45506.333333333336</v>
      </c>
      <c r="C45" s="48" t="s">
        <v>1151</v>
      </c>
      <c r="D45" s="48" t="s">
        <v>12</v>
      </c>
      <c r="E45" s="55"/>
      <c r="F45" s="64">
        <v>45506.333333333336</v>
      </c>
      <c r="G45" s="64">
        <v>45506.520833333336</v>
      </c>
      <c r="H45" s="48" t="s">
        <v>740</v>
      </c>
      <c r="I45" s="55"/>
      <c r="J45" s="48" t="s">
        <v>691</v>
      </c>
      <c r="K45" s="48" t="s">
        <v>691</v>
      </c>
      <c r="L45" s="48" t="s">
        <v>1256</v>
      </c>
      <c r="M45" s="48" t="s">
        <v>736</v>
      </c>
      <c r="N45" s="48" t="s">
        <v>736</v>
      </c>
      <c r="O45" s="48" t="s">
        <v>1255</v>
      </c>
      <c r="P45" s="48" t="s">
        <v>18</v>
      </c>
      <c r="Q45" s="48" t="s">
        <v>19</v>
      </c>
      <c r="R45" s="48" t="s">
        <v>21</v>
      </c>
      <c r="S45" s="48" t="s">
        <v>360</v>
      </c>
      <c r="T45" s="48" t="s">
        <v>1207</v>
      </c>
      <c r="U45" s="48" t="s">
        <v>14</v>
      </c>
      <c r="V45" s="55">
        <v>45506</v>
      </c>
      <c r="W45" s="48" t="s">
        <v>1134</v>
      </c>
    </row>
    <row r="46" spans="1:23" x14ac:dyDescent="0.25">
      <c r="A46" s="48">
        <v>9989670</v>
      </c>
      <c r="B46" s="64">
        <v>45506.333333333336</v>
      </c>
      <c r="C46" s="48" t="s">
        <v>1151</v>
      </c>
      <c r="D46" s="48" t="s">
        <v>12</v>
      </c>
      <c r="E46" s="55"/>
      <c r="F46" s="64">
        <v>45506.333333333336</v>
      </c>
      <c r="G46" s="64">
        <v>45506.520833333336</v>
      </c>
      <c r="H46" s="48" t="s">
        <v>740</v>
      </c>
      <c r="I46" s="55"/>
      <c r="J46" s="48" t="s">
        <v>691</v>
      </c>
      <c r="K46" s="48" t="s">
        <v>691</v>
      </c>
      <c r="L46" s="48" t="s">
        <v>1256</v>
      </c>
      <c r="M46" s="48" t="s">
        <v>736</v>
      </c>
      <c r="N46" s="48" t="s">
        <v>736</v>
      </c>
      <c r="O46" s="48" t="s">
        <v>1255</v>
      </c>
      <c r="P46" s="48" t="s">
        <v>18</v>
      </c>
      <c r="Q46" s="48" t="s">
        <v>19</v>
      </c>
      <c r="R46" s="48" t="s">
        <v>21</v>
      </c>
      <c r="S46" s="48" t="s">
        <v>360</v>
      </c>
      <c r="T46" s="48" t="s">
        <v>1207</v>
      </c>
      <c r="U46" s="48" t="s">
        <v>14</v>
      </c>
      <c r="V46" s="55">
        <v>45506</v>
      </c>
      <c r="W46" s="48" t="s">
        <v>1134</v>
      </c>
    </row>
    <row r="47" spans="1:23" x14ac:dyDescent="0.25">
      <c r="A47" s="48">
        <v>9989669</v>
      </c>
      <c r="B47" s="64">
        <v>45506.333333333336</v>
      </c>
      <c r="C47" s="48" t="s">
        <v>1151</v>
      </c>
      <c r="D47" s="48" t="s">
        <v>12</v>
      </c>
      <c r="E47" s="55"/>
      <c r="F47" s="64">
        <v>45506.333333333336</v>
      </c>
      <c r="G47" s="64">
        <v>45506.525000000001</v>
      </c>
      <c r="H47" s="48" t="s">
        <v>740</v>
      </c>
      <c r="I47" s="55"/>
      <c r="J47" s="48" t="s">
        <v>691</v>
      </c>
      <c r="K47" s="48" t="s">
        <v>691</v>
      </c>
      <c r="L47" s="48" t="s">
        <v>1026</v>
      </c>
      <c r="M47" s="48" t="s">
        <v>736</v>
      </c>
      <c r="N47" s="48" t="s">
        <v>736</v>
      </c>
      <c r="O47" s="48" t="s">
        <v>1246</v>
      </c>
      <c r="P47" s="48" t="s">
        <v>8</v>
      </c>
      <c r="Q47" s="48" t="s">
        <v>15</v>
      </c>
      <c r="R47" s="48" t="s">
        <v>381</v>
      </c>
      <c r="S47" s="48" t="s">
        <v>360</v>
      </c>
      <c r="T47" s="48" t="s">
        <v>1290</v>
      </c>
      <c r="U47" s="48" t="s">
        <v>14</v>
      </c>
      <c r="V47" s="55">
        <v>45506</v>
      </c>
      <c r="W47" s="48" t="s">
        <v>1134</v>
      </c>
    </row>
    <row r="48" spans="1:23" x14ac:dyDescent="0.25">
      <c r="A48" s="48">
        <v>9989668</v>
      </c>
      <c r="B48" s="64">
        <v>45506.333333333336</v>
      </c>
      <c r="C48" s="48" t="s">
        <v>1151</v>
      </c>
      <c r="D48" s="48" t="s">
        <v>12</v>
      </c>
      <c r="E48" s="55"/>
      <c r="F48" s="64">
        <v>45506.333333333336</v>
      </c>
      <c r="G48" s="64">
        <v>45506.526388888888</v>
      </c>
      <c r="H48" s="48" t="s">
        <v>740</v>
      </c>
      <c r="I48" s="55"/>
      <c r="J48" s="48" t="s">
        <v>691</v>
      </c>
      <c r="K48" s="48" t="s">
        <v>691</v>
      </c>
      <c r="L48" s="48" t="s">
        <v>1248</v>
      </c>
      <c r="M48" s="48" t="s">
        <v>736</v>
      </c>
      <c r="N48" s="48" t="s">
        <v>736</v>
      </c>
      <c r="O48" s="48" t="s">
        <v>1247</v>
      </c>
      <c r="P48" s="48" t="s">
        <v>8</v>
      </c>
      <c r="Q48" s="48" t="s">
        <v>15</v>
      </c>
      <c r="R48" s="48" t="s">
        <v>381</v>
      </c>
      <c r="S48" s="48" t="s">
        <v>360</v>
      </c>
      <c r="T48" s="48" t="s">
        <v>1290</v>
      </c>
      <c r="U48" s="48" t="s">
        <v>14</v>
      </c>
      <c r="V48" s="55">
        <v>45506</v>
      </c>
      <c r="W48" s="48" t="s">
        <v>1134</v>
      </c>
    </row>
    <row r="49" spans="1:23" x14ac:dyDescent="0.25">
      <c r="A49" s="48">
        <v>9989657</v>
      </c>
      <c r="B49" s="64">
        <v>45506.333333333336</v>
      </c>
      <c r="C49" s="48" t="s">
        <v>1151</v>
      </c>
      <c r="D49" s="48" t="s">
        <v>12</v>
      </c>
      <c r="E49" s="55"/>
      <c r="F49" s="64">
        <v>45506.333333333336</v>
      </c>
      <c r="G49" s="64">
        <v>45506.532638888886</v>
      </c>
      <c r="H49" s="48" t="s">
        <v>740</v>
      </c>
      <c r="I49" s="55"/>
      <c r="J49" s="48" t="s">
        <v>691</v>
      </c>
      <c r="K49" s="48" t="s">
        <v>691</v>
      </c>
      <c r="L49" s="48" t="s">
        <v>1257</v>
      </c>
      <c r="M49" s="48" t="s">
        <v>736</v>
      </c>
      <c r="N49" s="48" t="s">
        <v>736</v>
      </c>
      <c r="O49" s="48" t="s">
        <v>994</v>
      </c>
      <c r="P49" s="48" t="s">
        <v>8</v>
      </c>
      <c r="Q49" s="48" t="s">
        <v>15</v>
      </c>
      <c r="R49" s="48" t="s">
        <v>381</v>
      </c>
      <c r="S49" s="48" t="s">
        <v>360</v>
      </c>
      <c r="T49" s="48" t="s">
        <v>1290</v>
      </c>
      <c r="U49" s="48" t="s">
        <v>14</v>
      </c>
      <c r="V49" s="55">
        <v>45506</v>
      </c>
      <c r="W49" s="48" t="s">
        <v>1134</v>
      </c>
    </row>
    <row r="50" spans="1:23" x14ac:dyDescent="0.25">
      <c r="A50" s="48">
        <v>9989656</v>
      </c>
      <c r="B50" s="64">
        <v>45506.333333333336</v>
      </c>
      <c r="C50" s="48" t="s">
        <v>1199</v>
      </c>
      <c r="D50" s="48" t="s">
        <v>12</v>
      </c>
      <c r="E50" s="55"/>
      <c r="F50" s="64">
        <v>45506.333333333336</v>
      </c>
      <c r="G50" s="64">
        <v>45506.53402777778</v>
      </c>
      <c r="H50" s="48" t="s">
        <v>558</v>
      </c>
      <c r="I50" s="55"/>
      <c r="J50" s="48" t="s">
        <v>691</v>
      </c>
      <c r="K50" s="48" t="s">
        <v>691</v>
      </c>
      <c r="L50" s="48" t="s">
        <v>1311</v>
      </c>
      <c r="M50" s="48" t="s">
        <v>735</v>
      </c>
      <c r="N50" s="48" t="s">
        <v>1301</v>
      </c>
      <c r="O50" s="48" t="s">
        <v>944</v>
      </c>
      <c r="P50" s="48" t="s">
        <v>8</v>
      </c>
      <c r="Q50" s="48" t="s">
        <v>28</v>
      </c>
      <c r="R50" s="48" t="s">
        <v>35</v>
      </c>
      <c r="S50" s="48" t="s">
        <v>981</v>
      </c>
      <c r="T50" s="48" t="s">
        <v>1312</v>
      </c>
      <c r="U50" s="48" t="s">
        <v>14</v>
      </c>
      <c r="V50" s="55">
        <v>45506</v>
      </c>
      <c r="W50" s="48" t="s">
        <v>1134</v>
      </c>
    </row>
    <row r="51" spans="1:23" x14ac:dyDescent="0.25">
      <c r="A51" s="48">
        <v>9989655</v>
      </c>
      <c r="B51" s="64">
        <v>45506.333333333336</v>
      </c>
      <c r="C51" s="48" t="s">
        <v>1158</v>
      </c>
      <c r="D51" s="48" t="s">
        <v>716</v>
      </c>
      <c r="E51" s="55"/>
      <c r="F51" s="64">
        <v>45506.333333333336</v>
      </c>
      <c r="G51" s="64">
        <v>45506.536805555559</v>
      </c>
      <c r="H51" s="48" t="s">
        <v>738</v>
      </c>
      <c r="I51" s="55"/>
      <c r="J51" s="48" t="s">
        <v>691</v>
      </c>
      <c r="K51" s="48" t="s">
        <v>691</v>
      </c>
      <c r="L51" s="48" t="s">
        <v>1252</v>
      </c>
      <c r="M51" s="48" t="s">
        <v>992</v>
      </c>
      <c r="N51" s="48" t="s">
        <v>1308</v>
      </c>
      <c r="O51" s="48" t="s">
        <v>1132</v>
      </c>
      <c r="P51" s="48" t="s">
        <v>8</v>
      </c>
      <c r="Q51" s="48" t="s">
        <v>10</v>
      </c>
      <c r="R51" s="48" t="s">
        <v>11</v>
      </c>
      <c r="S51" s="48" t="s">
        <v>25</v>
      </c>
      <c r="T51" s="48" t="s">
        <v>380</v>
      </c>
      <c r="U51" s="48" t="s">
        <v>14</v>
      </c>
      <c r="V51" s="55">
        <v>45506</v>
      </c>
      <c r="W51" s="48" t="s">
        <v>1134</v>
      </c>
    </row>
    <row r="52" spans="1:23" x14ac:dyDescent="0.25">
      <c r="A52" s="48">
        <v>9989654</v>
      </c>
      <c r="B52" s="64">
        <v>45506.333333333336</v>
      </c>
      <c r="C52" s="48" t="s">
        <v>1199</v>
      </c>
      <c r="D52" s="48" t="s">
        <v>12</v>
      </c>
      <c r="E52" s="55"/>
      <c r="F52" s="64">
        <v>45506.333333333336</v>
      </c>
      <c r="G52" s="64">
        <v>45506.538194444445</v>
      </c>
      <c r="H52" s="48" t="s">
        <v>558</v>
      </c>
      <c r="I52" s="55"/>
      <c r="J52" s="48" t="s">
        <v>691</v>
      </c>
      <c r="K52" s="48" t="s">
        <v>691</v>
      </c>
      <c r="L52" s="48" t="s">
        <v>1313</v>
      </c>
      <c r="M52" s="48" t="s">
        <v>735</v>
      </c>
      <c r="N52" s="48" t="s">
        <v>1303</v>
      </c>
      <c r="O52" s="48" t="s">
        <v>960</v>
      </c>
      <c r="P52" s="48" t="s">
        <v>8</v>
      </c>
      <c r="Q52" s="48" t="s">
        <v>10</v>
      </c>
      <c r="R52" s="48" t="s">
        <v>11</v>
      </c>
      <c r="S52" s="48" t="s">
        <v>360</v>
      </c>
      <c r="T52" s="48" t="s">
        <v>380</v>
      </c>
      <c r="U52" s="48" t="s">
        <v>14</v>
      </c>
      <c r="V52" s="55">
        <v>45506</v>
      </c>
      <c r="W52" s="48" t="s">
        <v>1134</v>
      </c>
    </row>
    <row r="53" spans="1:23" x14ac:dyDescent="0.25">
      <c r="A53" s="48">
        <v>9989653</v>
      </c>
      <c r="B53" s="64">
        <v>45506.333333333336</v>
      </c>
      <c r="C53" s="48" t="s">
        <v>1107</v>
      </c>
      <c r="D53" s="48" t="s">
        <v>12</v>
      </c>
      <c r="E53" s="55"/>
      <c r="F53" s="64">
        <v>45506.333333333336</v>
      </c>
      <c r="G53" s="64">
        <v>45506.539583333331</v>
      </c>
      <c r="H53" s="48" t="s">
        <v>789</v>
      </c>
      <c r="I53" s="55"/>
      <c r="J53" s="48" t="s">
        <v>691</v>
      </c>
      <c r="K53" s="48" t="s">
        <v>691</v>
      </c>
      <c r="L53" s="48" t="s">
        <v>1125</v>
      </c>
      <c r="M53" s="48" t="s">
        <v>7</v>
      </c>
      <c r="N53" s="48" t="s">
        <v>1314</v>
      </c>
      <c r="O53" s="48" t="s">
        <v>1098</v>
      </c>
      <c r="P53" s="48" t="s">
        <v>8</v>
      </c>
      <c r="Q53" s="48" t="s">
        <v>10</v>
      </c>
      <c r="R53" s="48" t="s">
        <v>11</v>
      </c>
      <c r="S53" s="48" t="s">
        <v>360</v>
      </c>
      <c r="T53" s="48" t="s">
        <v>500</v>
      </c>
      <c r="U53" s="48" t="s">
        <v>14</v>
      </c>
      <c r="V53" s="55">
        <v>45506</v>
      </c>
      <c r="W53" s="48" t="s">
        <v>1134</v>
      </c>
    </row>
    <row r="54" spans="1:23" x14ac:dyDescent="0.25">
      <c r="A54" s="48">
        <v>9989652</v>
      </c>
      <c r="B54" s="64">
        <v>45506.333333333336</v>
      </c>
      <c r="C54" s="48" t="s">
        <v>1107</v>
      </c>
      <c r="D54" s="48" t="s">
        <v>12</v>
      </c>
      <c r="E54" s="55"/>
      <c r="F54" s="64">
        <v>45506.333333333336</v>
      </c>
      <c r="G54" s="64">
        <v>45506.539583333331</v>
      </c>
      <c r="H54" s="48" t="s">
        <v>789</v>
      </c>
      <c r="I54" s="55"/>
      <c r="J54" s="48" t="s">
        <v>691</v>
      </c>
      <c r="K54" s="48" t="s">
        <v>691</v>
      </c>
      <c r="L54" s="48" t="s">
        <v>1125</v>
      </c>
      <c r="M54" s="48" t="s">
        <v>7</v>
      </c>
      <c r="N54" s="48" t="s">
        <v>1315</v>
      </c>
      <c r="O54" s="48" t="s">
        <v>1098</v>
      </c>
      <c r="P54" s="48" t="s">
        <v>8</v>
      </c>
      <c r="Q54" s="48" t="s">
        <v>10</v>
      </c>
      <c r="R54" s="48" t="s">
        <v>11</v>
      </c>
      <c r="S54" s="48" t="s">
        <v>360</v>
      </c>
      <c r="T54" s="48" t="s">
        <v>500</v>
      </c>
      <c r="U54" s="48" t="s">
        <v>14</v>
      </c>
      <c r="V54" s="55">
        <v>45506</v>
      </c>
      <c r="W54" s="48" t="s">
        <v>1134</v>
      </c>
    </row>
    <row r="55" spans="1:23" x14ac:dyDescent="0.25">
      <c r="A55" s="48">
        <v>9989651</v>
      </c>
      <c r="B55" s="64">
        <v>45506.333333333336</v>
      </c>
      <c r="C55" s="48" t="s">
        <v>1107</v>
      </c>
      <c r="D55" s="48" t="s">
        <v>12</v>
      </c>
      <c r="E55" s="55"/>
      <c r="F55" s="64">
        <v>45506.333333333336</v>
      </c>
      <c r="G55" s="64">
        <v>45506.539583333331</v>
      </c>
      <c r="H55" s="48" t="s">
        <v>789</v>
      </c>
      <c r="I55" s="55"/>
      <c r="J55" s="48" t="s">
        <v>691</v>
      </c>
      <c r="K55" s="48" t="s">
        <v>691</v>
      </c>
      <c r="L55" s="48" t="s">
        <v>1125</v>
      </c>
      <c r="M55" s="48" t="s">
        <v>7</v>
      </c>
      <c r="N55" s="48" t="s">
        <v>1315</v>
      </c>
      <c r="O55" s="48" t="s">
        <v>1098</v>
      </c>
      <c r="P55" s="48" t="s">
        <v>8</v>
      </c>
      <c r="Q55" s="48" t="s">
        <v>10</v>
      </c>
      <c r="R55" s="48" t="s">
        <v>11</v>
      </c>
      <c r="S55" s="48" t="s">
        <v>360</v>
      </c>
      <c r="T55" s="48" t="s">
        <v>500</v>
      </c>
      <c r="U55" s="48" t="s">
        <v>14</v>
      </c>
      <c r="V55" s="55">
        <v>45506</v>
      </c>
      <c r="W55" s="48" t="s">
        <v>1134</v>
      </c>
    </row>
    <row r="56" spans="1:23" x14ac:dyDescent="0.25">
      <c r="A56" s="48">
        <v>9989650</v>
      </c>
      <c r="B56" s="64">
        <v>45506.333333333336</v>
      </c>
      <c r="C56" s="48" t="s">
        <v>1199</v>
      </c>
      <c r="D56" s="48" t="s">
        <v>12</v>
      </c>
      <c r="E56" s="55"/>
      <c r="F56" s="64">
        <v>45506.333333333336</v>
      </c>
      <c r="G56" s="64">
        <v>45506.54583333333</v>
      </c>
      <c r="H56" s="48" t="s">
        <v>558</v>
      </c>
      <c r="I56" s="55"/>
      <c r="J56" s="48" t="s">
        <v>691</v>
      </c>
      <c r="K56" s="48" t="s">
        <v>691</v>
      </c>
      <c r="L56" s="48" t="s">
        <v>1316</v>
      </c>
      <c r="M56" s="48" t="s">
        <v>735</v>
      </c>
      <c r="N56" s="48" t="s">
        <v>1301</v>
      </c>
      <c r="O56" s="48" t="s">
        <v>1074</v>
      </c>
      <c r="P56" s="48" t="s">
        <v>8</v>
      </c>
      <c r="Q56" s="48" t="s">
        <v>28</v>
      </c>
      <c r="R56" s="48" t="s">
        <v>29</v>
      </c>
      <c r="S56" s="48" t="s">
        <v>360</v>
      </c>
      <c r="T56" s="48" t="s">
        <v>427</v>
      </c>
      <c r="U56" s="48" t="s">
        <v>14</v>
      </c>
      <c r="V56" s="55">
        <v>45506</v>
      </c>
      <c r="W56" s="48" t="s">
        <v>1134</v>
      </c>
    </row>
    <row r="57" spans="1:23" x14ac:dyDescent="0.25">
      <c r="A57" s="48">
        <v>9989649</v>
      </c>
      <c r="B57" s="64">
        <v>45506.333333333336</v>
      </c>
      <c r="C57" s="48" t="s">
        <v>1151</v>
      </c>
      <c r="D57" s="48" t="s">
        <v>12</v>
      </c>
      <c r="E57" s="55"/>
      <c r="F57" s="64">
        <v>45506.333333333336</v>
      </c>
      <c r="G57" s="64">
        <v>45506.547222222223</v>
      </c>
      <c r="H57" s="48" t="s">
        <v>740</v>
      </c>
      <c r="I57" s="55"/>
      <c r="J57" s="48" t="s">
        <v>691</v>
      </c>
      <c r="K57" s="48" t="s">
        <v>691</v>
      </c>
      <c r="L57" s="48" t="s">
        <v>1259</v>
      </c>
      <c r="M57" s="48" t="s">
        <v>736</v>
      </c>
      <c r="N57" s="48" t="s">
        <v>736</v>
      </c>
      <c r="O57" s="48" t="s">
        <v>1258</v>
      </c>
      <c r="P57" s="48" t="s">
        <v>8</v>
      </c>
      <c r="Q57" s="48" t="s">
        <v>15</v>
      </c>
      <c r="R57" s="48" t="s">
        <v>381</v>
      </c>
      <c r="S57" s="48" t="s">
        <v>360</v>
      </c>
      <c r="T57" s="48" t="s">
        <v>1207</v>
      </c>
      <c r="U57" s="48" t="s">
        <v>14</v>
      </c>
      <c r="V57" s="55">
        <v>45506</v>
      </c>
      <c r="W57" s="48" t="s">
        <v>1134</v>
      </c>
    </row>
    <row r="58" spans="1:23" x14ac:dyDescent="0.25">
      <c r="A58" s="48">
        <v>9989648</v>
      </c>
      <c r="B58" s="64">
        <v>45506.333333333336</v>
      </c>
      <c r="C58" s="48" t="s">
        <v>1147</v>
      </c>
      <c r="D58" s="48" t="s">
        <v>12</v>
      </c>
      <c r="E58" s="55"/>
      <c r="F58" s="64">
        <v>45506.333333333336</v>
      </c>
      <c r="G58" s="64">
        <v>45506.547222222223</v>
      </c>
      <c r="H58" s="48" t="s">
        <v>746</v>
      </c>
      <c r="I58" s="55"/>
      <c r="J58" s="48" t="s">
        <v>691</v>
      </c>
      <c r="K58" s="48" t="s">
        <v>691</v>
      </c>
      <c r="L58" s="48" t="s">
        <v>1238</v>
      </c>
      <c r="M58" s="48" t="s">
        <v>736</v>
      </c>
      <c r="N58" s="48" t="s">
        <v>736</v>
      </c>
      <c r="O58" s="48" t="s">
        <v>1237</v>
      </c>
      <c r="P58" s="48" t="s">
        <v>8</v>
      </c>
      <c r="Q58" s="48" t="s">
        <v>10</v>
      </c>
      <c r="R58" s="48" t="s">
        <v>11</v>
      </c>
      <c r="S58" s="48" t="s">
        <v>360</v>
      </c>
      <c r="T58" s="48" t="s">
        <v>116</v>
      </c>
      <c r="U58" s="48" t="s">
        <v>14</v>
      </c>
      <c r="V58" s="55">
        <v>45506</v>
      </c>
      <c r="W58" s="48" t="s">
        <v>1134</v>
      </c>
    </row>
    <row r="59" spans="1:23" x14ac:dyDescent="0.25">
      <c r="A59" s="48">
        <v>9989647</v>
      </c>
      <c r="B59" s="64">
        <v>45506.333333333336</v>
      </c>
      <c r="C59" s="48" t="s">
        <v>1147</v>
      </c>
      <c r="D59" s="48" t="s">
        <v>12</v>
      </c>
      <c r="E59" s="55"/>
      <c r="F59" s="64">
        <v>45506.333333333336</v>
      </c>
      <c r="G59" s="64">
        <v>45506.560416666667</v>
      </c>
      <c r="H59" s="48" t="s">
        <v>746</v>
      </c>
      <c r="I59" s="55"/>
      <c r="J59" s="48" t="s">
        <v>691</v>
      </c>
      <c r="K59" s="48" t="s">
        <v>691</v>
      </c>
      <c r="L59" s="48" t="s">
        <v>1227</v>
      </c>
      <c r="M59" s="48" t="s">
        <v>736</v>
      </c>
      <c r="N59" s="48" t="s">
        <v>736</v>
      </c>
      <c r="O59" s="48" t="s">
        <v>1226</v>
      </c>
      <c r="P59" s="48" t="s">
        <v>22</v>
      </c>
      <c r="Q59" s="48" t="s">
        <v>73</v>
      </c>
      <c r="R59" s="48" t="s">
        <v>74</v>
      </c>
      <c r="S59" s="48" t="s">
        <v>360</v>
      </c>
      <c r="T59" s="48" t="s">
        <v>1317</v>
      </c>
      <c r="U59" s="48" t="s">
        <v>14</v>
      </c>
      <c r="V59" s="55">
        <v>45506</v>
      </c>
      <c r="W59" s="48" t="s">
        <v>1134</v>
      </c>
    </row>
    <row r="60" spans="1:23" x14ac:dyDescent="0.25">
      <c r="A60" s="48">
        <v>9989646</v>
      </c>
      <c r="B60" s="64">
        <v>45506.333333333336</v>
      </c>
      <c r="C60" s="48" t="s">
        <v>1151</v>
      </c>
      <c r="D60" s="48" t="s">
        <v>12</v>
      </c>
      <c r="E60" s="55"/>
      <c r="F60" s="64">
        <v>45506.333333333336</v>
      </c>
      <c r="G60" s="64">
        <v>45506.563194444447</v>
      </c>
      <c r="H60" s="48" t="s">
        <v>740</v>
      </c>
      <c r="I60" s="55"/>
      <c r="J60" s="48" t="s">
        <v>691</v>
      </c>
      <c r="K60" s="48" t="s">
        <v>691</v>
      </c>
      <c r="L60" s="48" t="s">
        <v>1261</v>
      </c>
      <c r="M60" s="48" t="s">
        <v>736</v>
      </c>
      <c r="N60" s="48" t="s">
        <v>736</v>
      </c>
      <c r="O60" s="48" t="s">
        <v>1260</v>
      </c>
      <c r="P60" s="48" t="s">
        <v>8</v>
      </c>
      <c r="Q60" s="48" t="s">
        <v>15</v>
      </c>
      <c r="R60" s="48" t="s">
        <v>381</v>
      </c>
      <c r="S60" s="48" t="s">
        <v>360</v>
      </c>
      <c r="T60" s="48" t="s">
        <v>1293</v>
      </c>
      <c r="U60" s="48" t="s">
        <v>14</v>
      </c>
      <c r="V60" s="55">
        <v>45506</v>
      </c>
      <c r="W60" s="48" t="s">
        <v>1134</v>
      </c>
    </row>
    <row r="61" spans="1:23" x14ac:dyDescent="0.25">
      <c r="A61" s="48">
        <v>9989645</v>
      </c>
      <c r="B61" s="64">
        <v>45506.333333333336</v>
      </c>
      <c r="C61" s="48" t="s">
        <v>1147</v>
      </c>
      <c r="D61" s="48" t="s">
        <v>12</v>
      </c>
      <c r="E61" s="55"/>
      <c r="F61" s="64">
        <v>45506.333333333336</v>
      </c>
      <c r="G61" s="64">
        <v>45506.56527777778</v>
      </c>
      <c r="H61" s="48" t="s">
        <v>746</v>
      </c>
      <c r="I61" s="55"/>
      <c r="J61" s="48" t="s">
        <v>691</v>
      </c>
      <c r="K61" s="48" t="s">
        <v>691</v>
      </c>
      <c r="L61" s="48" t="s">
        <v>1244</v>
      </c>
      <c r="M61" s="48" t="s">
        <v>736</v>
      </c>
      <c r="N61" s="48" t="s">
        <v>736</v>
      </c>
      <c r="O61" s="48" t="s">
        <v>1243</v>
      </c>
      <c r="P61" s="48" t="s">
        <v>18</v>
      </c>
      <c r="Q61" s="48" t="s">
        <v>19</v>
      </c>
      <c r="R61" s="48" t="s">
        <v>20</v>
      </c>
      <c r="S61" s="48" t="s">
        <v>360</v>
      </c>
      <c r="T61" s="48" t="s">
        <v>387</v>
      </c>
      <c r="U61" s="48" t="s">
        <v>14</v>
      </c>
      <c r="V61" s="55">
        <v>45506</v>
      </c>
      <c r="W61" s="48" t="s">
        <v>1134</v>
      </c>
    </row>
    <row r="62" spans="1:23" x14ac:dyDescent="0.25">
      <c r="A62" s="48">
        <v>9989644</v>
      </c>
      <c r="B62" s="64">
        <v>45506.333333333336</v>
      </c>
      <c r="C62" s="48" t="s">
        <v>1147</v>
      </c>
      <c r="D62" s="48" t="s">
        <v>12</v>
      </c>
      <c r="E62" s="55"/>
      <c r="F62" s="64">
        <v>45506.333333333336</v>
      </c>
      <c r="G62" s="64">
        <v>45506.577777777777</v>
      </c>
      <c r="H62" s="48" t="s">
        <v>746</v>
      </c>
      <c r="I62" s="55"/>
      <c r="J62" s="48" t="s">
        <v>691</v>
      </c>
      <c r="K62" s="48" t="s">
        <v>691</v>
      </c>
      <c r="L62" s="48" t="s">
        <v>1242</v>
      </c>
      <c r="M62" s="48" t="s">
        <v>736</v>
      </c>
      <c r="N62" s="48" t="s">
        <v>736</v>
      </c>
      <c r="O62" s="48" t="s">
        <v>1241</v>
      </c>
      <c r="P62" s="48" t="s">
        <v>22</v>
      </c>
      <c r="Q62" s="48" t="s">
        <v>23</v>
      </c>
      <c r="R62" s="48" t="s">
        <v>89</v>
      </c>
      <c r="S62" s="48" t="s">
        <v>360</v>
      </c>
      <c r="T62" s="48" t="s">
        <v>386</v>
      </c>
      <c r="U62" s="48" t="s">
        <v>14</v>
      </c>
      <c r="V62" s="55">
        <v>45506</v>
      </c>
      <c r="W62" s="48" t="s">
        <v>1134</v>
      </c>
    </row>
    <row r="63" spans="1:23" x14ac:dyDescent="0.25">
      <c r="A63" s="48">
        <v>9989643</v>
      </c>
      <c r="B63" s="64">
        <v>45506.333333333336</v>
      </c>
      <c r="C63" s="48" t="s">
        <v>1147</v>
      </c>
      <c r="D63" s="48" t="s">
        <v>12</v>
      </c>
      <c r="E63" s="55"/>
      <c r="F63" s="64">
        <v>45506.333333333336</v>
      </c>
      <c r="G63" s="64">
        <v>45506.590277777781</v>
      </c>
      <c r="H63" s="48" t="s">
        <v>746</v>
      </c>
      <c r="I63" s="55"/>
      <c r="J63" s="48" t="s">
        <v>691</v>
      </c>
      <c r="K63" s="48" t="s">
        <v>691</v>
      </c>
      <c r="L63" s="48" t="s">
        <v>1240</v>
      </c>
      <c r="M63" s="48" t="s">
        <v>736</v>
      </c>
      <c r="N63" s="48" t="s">
        <v>736</v>
      </c>
      <c r="O63" s="48" t="s">
        <v>1239</v>
      </c>
      <c r="P63" s="48" t="s">
        <v>22</v>
      </c>
      <c r="Q63" s="48" t="s">
        <v>23</v>
      </c>
      <c r="R63" s="48" t="s">
        <v>89</v>
      </c>
      <c r="S63" s="48" t="s">
        <v>360</v>
      </c>
      <c r="T63" s="48" t="s">
        <v>386</v>
      </c>
      <c r="U63" s="48" t="s">
        <v>14</v>
      </c>
      <c r="V63" s="55">
        <v>45506</v>
      </c>
      <c r="W63" s="48" t="s">
        <v>1134</v>
      </c>
    </row>
    <row r="64" spans="1:23" x14ac:dyDescent="0.25">
      <c r="A64" s="48">
        <v>9989642</v>
      </c>
      <c r="B64" s="64">
        <v>45506.333333333336</v>
      </c>
      <c r="C64" s="48" t="s">
        <v>1151</v>
      </c>
      <c r="D64" s="48" t="s">
        <v>12</v>
      </c>
      <c r="E64" s="55"/>
      <c r="F64" s="64">
        <v>45506.333333333336</v>
      </c>
      <c r="G64" s="64">
        <v>45506.594444444447</v>
      </c>
      <c r="H64" s="48" t="s">
        <v>740</v>
      </c>
      <c r="I64" s="55"/>
      <c r="J64" s="48" t="s">
        <v>691</v>
      </c>
      <c r="K64" s="48" t="s">
        <v>691</v>
      </c>
      <c r="L64" s="48" t="s">
        <v>1266</v>
      </c>
      <c r="M64" s="48" t="s">
        <v>736</v>
      </c>
      <c r="N64" s="48" t="s">
        <v>736</v>
      </c>
      <c r="O64" s="48" t="s">
        <v>1265</v>
      </c>
      <c r="P64" s="48" t="s">
        <v>8</v>
      </c>
      <c r="Q64" s="48" t="s">
        <v>15</v>
      </c>
      <c r="R64" s="48" t="s">
        <v>381</v>
      </c>
      <c r="S64" s="48" t="s">
        <v>360</v>
      </c>
      <c r="T64" s="48" t="s">
        <v>1293</v>
      </c>
      <c r="U64" s="48" t="s">
        <v>14</v>
      </c>
      <c r="V64" s="55">
        <v>45506</v>
      </c>
      <c r="W64" s="48" t="s">
        <v>1134</v>
      </c>
    </row>
    <row r="65" spans="1:23" x14ac:dyDescent="0.25">
      <c r="A65" s="48">
        <v>9989641</v>
      </c>
      <c r="B65" s="64">
        <v>45506.333333333336</v>
      </c>
      <c r="C65" s="48" t="s">
        <v>1151</v>
      </c>
      <c r="D65" s="48" t="s">
        <v>12</v>
      </c>
      <c r="E65" s="55"/>
      <c r="F65" s="64">
        <v>45506.333333333336</v>
      </c>
      <c r="G65" s="64">
        <v>45506.606249999997</v>
      </c>
      <c r="H65" s="48" t="s">
        <v>740</v>
      </c>
      <c r="I65" s="55"/>
      <c r="J65" s="48" t="s">
        <v>691</v>
      </c>
      <c r="K65" s="48" t="s">
        <v>691</v>
      </c>
      <c r="L65" s="48" t="s">
        <v>1263</v>
      </c>
      <c r="M65" s="48" t="s">
        <v>736</v>
      </c>
      <c r="N65" s="48" t="s">
        <v>736</v>
      </c>
      <c r="O65" s="48" t="s">
        <v>1262</v>
      </c>
      <c r="P65" s="48" t="s">
        <v>8</v>
      </c>
      <c r="Q65" s="48" t="s">
        <v>15</v>
      </c>
      <c r="R65" s="48" t="s">
        <v>381</v>
      </c>
      <c r="S65" s="48" t="s">
        <v>360</v>
      </c>
      <c r="T65" s="48" t="s">
        <v>1293</v>
      </c>
      <c r="U65" s="48" t="s">
        <v>14</v>
      </c>
      <c r="V65" s="55">
        <v>45506</v>
      </c>
      <c r="W65" s="48" t="s">
        <v>1134</v>
      </c>
    </row>
    <row r="66" spans="1:23" x14ac:dyDescent="0.25">
      <c r="A66" s="48">
        <v>9989595</v>
      </c>
      <c r="B66" s="64">
        <v>45507.333333333336</v>
      </c>
      <c r="C66" s="48" t="s">
        <v>1107</v>
      </c>
      <c r="D66" s="48" t="s">
        <v>12</v>
      </c>
      <c r="E66" s="55"/>
      <c r="F66" s="64">
        <v>45507.333333333336</v>
      </c>
      <c r="G66" s="64">
        <v>45507.355555555558</v>
      </c>
      <c r="H66" s="48" t="s">
        <v>789</v>
      </c>
      <c r="I66" s="55"/>
      <c r="J66" s="48" t="s">
        <v>691</v>
      </c>
      <c r="K66" s="48" t="s">
        <v>691</v>
      </c>
      <c r="L66" s="48" t="s">
        <v>1351</v>
      </c>
      <c r="M66" s="48" t="s">
        <v>7</v>
      </c>
      <c r="N66" s="48" t="s">
        <v>1314</v>
      </c>
      <c r="O66" s="48" t="s">
        <v>1118</v>
      </c>
      <c r="P66" s="48" t="s">
        <v>8</v>
      </c>
      <c r="Q66" s="48" t="s">
        <v>28</v>
      </c>
      <c r="R66" s="48" t="s">
        <v>35</v>
      </c>
      <c r="S66" s="48" t="s">
        <v>360</v>
      </c>
      <c r="T66" s="48" t="s">
        <v>719</v>
      </c>
      <c r="U66" s="48" t="s">
        <v>14</v>
      </c>
      <c r="V66" s="55">
        <v>45507</v>
      </c>
      <c r="W66" s="48" t="s">
        <v>1134</v>
      </c>
    </row>
    <row r="67" spans="1:23" x14ac:dyDescent="0.25">
      <c r="A67" s="48">
        <v>9989594</v>
      </c>
      <c r="B67" s="64">
        <v>45507.333333333336</v>
      </c>
      <c r="C67" s="48" t="s">
        <v>1107</v>
      </c>
      <c r="D67" s="48" t="s">
        <v>12</v>
      </c>
      <c r="E67" s="55"/>
      <c r="F67" s="64">
        <v>45507.333333333336</v>
      </c>
      <c r="G67" s="64">
        <v>45507.355555555558</v>
      </c>
      <c r="H67" s="48" t="s">
        <v>789</v>
      </c>
      <c r="I67" s="55"/>
      <c r="J67" s="48" t="s">
        <v>691</v>
      </c>
      <c r="K67" s="48" t="s">
        <v>691</v>
      </c>
      <c r="L67" s="48" t="s">
        <v>1351</v>
      </c>
      <c r="M67" s="48" t="s">
        <v>7</v>
      </c>
      <c r="N67" s="48" t="s">
        <v>1315</v>
      </c>
      <c r="O67" s="48" t="s">
        <v>1118</v>
      </c>
      <c r="P67" s="48" t="s">
        <v>8</v>
      </c>
      <c r="Q67" s="48" t="s">
        <v>28</v>
      </c>
      <c r="R67" s="48" t="s">
        <v>35</v>
      </c>
      <c r="S67" s="48" t="s">
        <v>360</v>
      </c>
      <c r="T67" s="48" t="s">
        <v>719</v>
      </c>
      <c r="U67" s="48" t="s">
        <v>14</v>
      </c>
      <c r="V67" s="55">
        <v>45507</v>
      </c>
      <c r="W67" s="48" t="s">
        <v>1134</v>
      </c>
    </row>
    <row r="68" spans="1:23" x14ac:dyDescent="0.25">
      <c r="A68" s="48">
        <v>9989346</v>
      </c>
      <c r="B68" s="64">
        <v>45508.375</v>
      </c>
      <c r="C68" s="48" t="s">
        <v>1158</v>
      </c>
      <c r="D68" s="48" t="s">
        <v>46</v>
      </c>
      <c r="E68" s="55"/>
      <c r="F68" s="64">
        <v>45508.375</v>
      </c>
      <c r="G68" s="64">
        <v>45508.379861111112</v>
      </c>
      <c r="H68" s="48" t="s">
        <v>738</v>
      </c>
      <c r="I68" s="55"/>
      <c r="J68" s="48" t="s">
        <v>691</v>
      </c>
      <c r="K68" s="48" t="s">
        <v>691</v>
      </c>
      <c r="L68" s="48" t="s">
        <v>1229</v>
      </c>
      <c r="M68" s="48" t="s">
        <v>736</v>
      </c>
      <c r="N68" s="48" t="s">
        <v>736</v>
      </c>
      <c r="O68" s="48" t="s">
        <v>1228</v>
      </c>
      <c r="P68" s="48" t="s">
        <v>22</v>
      </c>
      <c r="Q68" s="48" t="s">
        <v>73</v>
      </c>
      <c r="R68" s="48" t="s">
        <v>74</v>
      </c>
      <c r="S68" s="48" t="s">
        <v>360</v>
      </c>
      <c r="T68" s="48" t="s">
        <v>719</v>
      </c>
      <c r="U68" s="48" t="s">
        <v>14</v>
      </c>
      <c r="V68" s="55">
        <v>45508</v>
      </c>
      <c r="W68" s="48" t="s">
        <v>1134</v>
      </c>
    </row>
    <row r="69" spans="1:23" x14ac:dyDescent="0.25">
      <c r="A69" s="48">
        <v>9989345</v>
      </c>
      <c r="B69" s="64">
        <v>45508.375</v>
      </c>
      <c r="C69" s="48" t="s">
        <v>1199</v>
      </c>
      <c r="D69" s="48" t="s">
        <v>46</v>
      </c>
      <c r="E69" s="55"/>
      <c r="F69" s="64">
        <v>45508.375</v>
      </c>
      <c r="G69" s="64">
        <v>45508.390277777777</v>
      </c>
      <c r="H69" s="48" t="s">
        <v>558</v>
      </c>
      <c r="I69" s="55"/>
      <c r="J69" s="48" t="s">
        <v>691</v>
      </c>
      <c r="K69" s="48" t="s">
        <v>691</v>
      </c>
      <c r="L69" s="48" t="s">
        <v>1346</v>
      </c>
      <c r="M69" s="48" t="s">
        <v>735</v>
      </c>
      <c r="N69" s="48" t="s">
        <v>1301</v>
      </c>
      <c r="O69" s="48" t="s">
        <v>1345</v>
      </c>
      <c r="P69" s="48" t="s">
        <v>18</v>
      </c>
      <c r="Q69" s="48" t="s">
        <v>19</v>
      </c>
      <c r="R69" s="48" t="s">
        <v>20</v>
      </c>
      <c r="S69" s="48" t="s">
        <v>360</v>
      </c>
      <c r="T69" s="48" t="s">
        <v>1310</v>
      </c>
      <c r="U69" s="48" t="s">
        <v>44</v>
      </c>
      <c r="V69" s="55">
        <v>45508</v>
      </c>
      <c r="W69" s="48" t="s">
        <v>1134</v>
      </c>
    </row>
    <row r="70" spans="1:23" x14ac:dyDescent="0.25">
      <c r="A70" s="48">
        <v>9989344</v>
      </c>
      <c r="B70" s="64">
        <v>45508.375</v>
      </c>
      <c r="C70" s="48" t="s">
        <v>1151</v>
      </c>
      <c r="D70" s="48" t="s">
        <v>46</v>
      </c>
      <c r="E70" s="55"/>
      <c r="F70" s="64">
        <v>45508.375</v>
      </c>
      <c r="G70" s="64">
        <v>45508.439583333333</v>
      </c>
      <c r="H70" s="48" t="s">
        <v>740</v>
      </c>
      <c r="I70" s="55"/>
      <c r="J70" s="48" t="s">
        <v>691</v>
      </c>
      <c r="K70" s="48" t="s">
        <v>691</v>
      </c>
      <c r="L70" s="48" t="s">
        <v>1373</v>
      </c>
      <c r="M70" s="48" t="s">
        <v>735</v>
      </c>
      <c r="N70" s="48" t="s">
        <v>1301</v>
      </c>
      <c r="O70" s="48" t="s">
        <v>800</v>
      </c>
      <c r="P70" s="48" t="s">
        <v>22</v>
      </c>
      <c r="Q70" s="48" t="s">
        <v>73</v>
      </c>
      <c r="R70" s="48" t="s">
        <v>74</v>
      </c>
      <c r="S70" s="48" t="s">
        <v>360</v>
      </c>
      <c r="T70" s="48" t="s">
        <v>386</v>
      </c>
      <c r="U70" s="48" t="s">
        <v>14</v>
      </c>
      <c r="V70" s="55">
        <v>45508</v>
      </c>
      <c r="W70" s="48" t="s">
        <v>1134</v>
      </c>
    </row>
    <row r="71" spans="1:23" x14ac:dyDescent="0.25">
      <c r="A71" s="48">
        <v>9989343</v>
      </c>
      <c r="B71" s="64">
        <v>45508.375</v>
      </c>
      <c r="C71" s="48" t="s">
        <v>1158</v>
      </c>
      <c r="D71" s="48" t="s">
        <v>716</v>
      </c>
      <c r="E71" s="55"/>
      <c r="F71" s="64">
        <v>45508.375</v>
      </c>
      <c r="G71" s="64">
        <v>45508.473611111112</v>
      </c>
      <c r="H71" s="48" t="s">
        <v>738</v>
      </c>
      <c r="I71" s="55">
        <v>45510</v>
      </c>
      <c r="J71" s="48" t="s">
        <v>691</v>
      </c>
      <c r="K71" s="48" t="s">
        <v>691</v>
      </c>
      <c r="L71" s="48" t="s">
        <v>1369</v>
      </c>
      <c r="M71" s="48" t="s">
        <v>735</v>
      </c>
      <c r="N71" s="48" t="s">
        <v>1301</v>
      </c>
      <c r="O71" s="48" t="s">
        <v>1368</v>
      </c>
      <c r="P71" s="48" t="s">
        <v>8</v>
      </c>
      <c r="Q71" s="48" t="s">
        <v>15</v>
      </c>
      <c r="R71" s="48" t="s">
        <v>69</v>
      </c>
      <c r="S71" s="48" t="s">
        <v>36</v>
      </c>
      <c r="T71" s="48" t="s">
        <v>565</v>
      </c>
      <c r="U71" s="48" t="s">
        <v>14</v>
      </c>
      <c r="V71" s="55">
        <v>45508</v>
      </c>
      <c r="W71" s="48" t="s">
        <v>1134</v>
      </c>
    </row>
    <row r="72" spans="1:23" x14ac:dyDescent="0.25">
      <c r="A72" s="48">
        <v>9989342</v>
      </c>
      <c r="B72" s="64">
        <v>45508.375</v>
      </c>
      <c r="C72" s="48" t="s">
        <v>1235</v>
      </c>
      <c r="D72" s="48" t="s">
        <v>46</v>
      </c>
      <c r="E72" s="55"/>
      <c r="F72" s="64">
        <v>45508.375</v>
      </c>
      <c r="G72" s="64">
        <v>45508.493055555555</v>
      </c>
      <c r="H72" s="48" t="s">
        <v>797</v>
      </c>
      <c r="I72" s="55"/>
      <c r="J72" s="48" t="s">
        <v>691</v>
      </c>
      <c r="K72" s="48" t="s">
        <v>691</v>
      </c>
      <c r="L72" s="48" t="s">
        <v>1388</v>
      </c>
      <c r="M72" s="48" t="s">
        <v>737</v>
      </c>
      <c r="N72" s="48" t="s">
        <v>737</v>
      </c>
      <c r="O72" s="48" t="s">
        <v>1086</v>
      </c>
      <c r="P72" s="48" t="s">
        <v>8</v>
      </c>
      <c r="Q72" s="48" t="s">
        <v>15</v>
      </c>
      <c r="R72" s="48" t="s">
        <v>381</v>
      </c>
      <c r="S72" s="48" t="s">
        <v>13</v>
      </c>
      <c r="T72" s="48" t="s">
        <v>536</v>
      </c>
      <c r="U72" s="48" t="s">
        <v>14</v>
      </c>
      <c r="V72" s="55">
        <v>45508</v>
      </c>
      <c r="W72" s="48" t="s">
        <v>1134</v>
      </c>
    </row>
    <row r="73" spans="1:23" x14ac:dyDescent="0.25">
      <c r="A73" s="48">
        <v>9989341</v>
      </c>
      <c r="B73" s="64">
        <v>45508.375</v>
      </c>
      <c r="C73" s="48" t="s">
        <v>1235</v>
      </c>
      <c r="D73" s="48" t="s">
        <v>46</v>
      </c>
      <c r="E73" s="55"/>
      <c r="F73" s="64">
        <v>45508.375</v>
      </c>
      <c r="G73" s="64">
        <v>45508.496527777781</v>
      </c>
      <c r="H73" s="48" t="s">
        <v>797</v>
      </c>
      <c r="I73" s="55"/>
      <c r="J73" s="48" t="s">
        <v>691</v>
      </c>
      <c r="K73" s="48" t="s">
        <v>691</v>
      </c>
      <c r="L73" s="48" t="s">
        <v>1389</v>
      </c>
      <c r="M73" s="48" t="s">
        <v>737</v>
      </c>
      <c r="N73" s="48" t="s">
        <v>737</v>
      </c>
      <c r="O73" s="48" t="s">
        <v>1357</v>
      </c>
      <c r="P73" s="48" t="s">
        <v>8</v>
      </c>
      <c r="Q73" s="48" t="s">
        <v>28</v>
      </c>
      <c r="R73" s="48" t="s">
        <v>35</v>
      </c>
      <c r="S73" s="48" t="s">
        <v>13</v>
      </c>
      <c r="T73" s="48" t="s">
        <v>96</v>
      </c>
      <c r="U73" s="48" t="s">
        <v>14</v>
      </c>
      <c r="V73" s="55">
        <v>45508</v>
      </c>
      <c r="W73" s="48" t="s">
        <v>1134</v>
      </c>
    </row>
    <row r="74" spans="1:23" x14ac:dyDescent="0.25">
      <c r="A74" s="48">
        <v>9989340</v>
      </c>
      <c r="B74" s="64">
        <v>45508.375</v>
      </c>
      <c r="C74" s="48" t="s">
        <v>1235</v>
      </c>
      <c r="D74" s="48" t="s">
        <v>46</v>
      </c>
      <c r="E74" s="55"/>
      <c r="F74" s="64">
        <v>45508.375</v>
      </c>
      <c r="G74" s="64">
        <v>45508.499305555553</v>
      </c>
      <c r="H74" s="48" t="s">
        <v>797</v>
      </c>
      <c r="I74" s="55"/>
      <c r="J74" s="48" t="s">
        <v>691</v>
      </c>
      <c r="K74" s="48" t="s">
        <v>691</v>
      </c>
      <c r="L74" s="48" t="s">
        <v>1390</v>
      </c>
      <c r="M74" s="48" t="s">
        <v>737</v>
      </c>
      <c r="N74" s="48" t="s">
        <v>737</v>
      </c>
      <c r="O74" s="48" t="s">
        <v>1335</v>
      </c>
      <c r="P74" s="48" t="s">
        <v>8</v>
      </c>
      <c r="Q74" s="48" t="s">
        <v>10</v>
      </c>
      <c r="R74" s="48" t="s">
        <v>11</v>
      </c>
      <c r="S74" s="48" t="s">
        <v>13</v>
      </c>
      <c r="T74" s="48" t="s">
        <v>749</v>
      </c>
      <c r="U74" s="48" t="s">
        <v>14</v>
      </c>
      <c r="V74" s="55">
        <v>45508</v>
      </c>
      <c r="W74" s="48" t="s">
        <v>1134</v>
      </c>
    </row>
    <row r="75" spans="1:23" x14ac:dyDescent="0.25">
      <c r="A75" s="48">
        <v>9989339</v>
      </c>
      <c r="B75" s="64">
        <v>45508.375</v>
      </c>
      <c r="C75" s="48" t="s">
        <v>1235</v>
      </c>
      <c r="D75" s="48" t="s">
        <v>46</v>
      </c>
      <c r="E75" s="55"/>
      <c r="F75" s="64">
        <v>45508.375</v>
      </c>
      <c r="G75" s="64">
        <v>45508.571527777778</v>
      </c>
      <c r="H75" s="48" t="s">
        <v>797</v>
      </c>
      <c r="I75" s="55"/>
      <c r="J75" s="48" t="s">
        <v>691</v>
      </c>
      <c r="K75" s="48" t="s">
        <v>691</v>
      </c>
      <c r="L75" s="48" t="s">
        <v>1377</v>
      </c>
      <c r="M75" s="48" t="s">
        <v>735</v>
      </c>
      <c r="N75" s="48" t="s">
        <v>735</v>
      </c>
      <c r="O75" s="48" t="s">
        <v>1376</v>
      </c>
      <c r="P75" s="48" t="s">
        <v>8</v>
      </c>
      <c r="Q75" s="48" t="s">
        <v>28</v>
      </c>
      <c r="R75" s="48" t="s">
        <v>29</v>
      </c>
      <c r="S75" s="48" t="s">
        <v>13</v>
      </c>
      <c r="T75" s="48" t="s">
        <v>427</v>
      </c>
      <c r="U75" s="48" t="s">
        <v>14</v>
      </c>
      <c r="V75" s="55">
        <v>45508</v>
      </c>
      <c r="W75" s="48" t="s">
        <v>1134</v>
      </c>
    </row>
    <row r="76" spans="1:23" x14ac:dyDescent="0.25">
      <c r="A76" s="48">
        <v>9989338</v>
      </c>
      <c r="B76" s="64">
        <v>45508.375</v>
      </c>
      <c r="C76" s="48" t="s">
        <v>1235</v>
      </c>
      <c r="D76" s="48" t="s">
        <v>46</v>
      </c>
      <c r="E76" s="55"/>
      <c r="F76" s="64">
        <v>45508.375</v>
      </c>
      <c r="G76" s="64">
        <v>45508.574999999997</v>
      </c>
      <c r="H76" s="48" t="s">
        <v>797</v>
      </c>
      <c r="I76" s="55"/>
      <c r="J76" s="48" t="s">
        <v>691</v>
      </c>
      <c r="K76" s="48" t="s">
        <v>691</v>
      </c>
      <c r="L76" s="48" t="s">
        <v>1379</v>
      </c>
      <c r="M76" s="48" t="s">
        <v>735</v>
      </c>
      <c r="N76" s="48" t="s">
        <v>735</v>
      </c>
      <c r="O76" s="48" t="s">
        <v>1378</v>
      </c>
      <c r="P76" s="48" t="s">
        <v>22</v>
      </c>
      <c r="Q76" s="48" t="s">
        <v>23</v>
      </c>
      <c r="R76" s="48" t="s">
        <v>89</v>
      </c>
      <c r="S76" s="48" t="s">
        <v>13</v>
      </c>
      <c r="T76" s="48" t="s">
        <v>17</v>
      </c>
      <c r="U76" s="48" t="s">
        <v>14</v>
      </c>
      <c r="V76" s="55">
        <v>45508</v>
      </c>
      <c r="W76" s="48" t="s">
        <v>1134</v>
      </c>
    </row>
    <row r="77" spans="1:23" x14ac:dyDescent="0.25">
      <c r="A77" s="48">
        <v>9989337</v>
      </c>
      <c r="B77" s="64">
        <v>45508.375</v>
      </c>
      <c r="C77" s="48" t="s">
        <v>1109</v>
      </c>
      <c r="D77" s="48" t="s">
        <v>46</v>
      </c>
      <c r="E77" s="55">
        <v>45508</v>
      </c>
      <c r="F77" s="64">
        <v>45508.375</v>
      </c>
      <c r="G77" s="64">
        <v>45508.584027777775</v>
      </c>
      <c r="H77" s="48" t="s">
        <v>787</v>
      </c>
      <c r="I77" s="55">
        <v>45508</v>
      </c>
      <c r="J77" s="48" t="s">
        <v>691</v>
      </c>
      <c r="K77" s="48" t="s">
        <v>691</v>
      </c>
      <c r="L77" s="48" t="s">
        <v>577</v>
      </c>
      <c r="M77" s="48" t="s">
        <v>7</v>
      </c>
      <c r="N77" s="48" t="s">
        <v>7</v>
      </c>
      <c r="O77" s="48" t="s">
        <v>464</v>
      </c>
      <c r="P77" s="48" t="s">
        <v>18</v>
      </c>
      <c r="Q77" s="48" t="s">
        <v>19</v>
      </c>
      <c r="R77" s="48" t="s">
        <v>20</v>
      </c>
      <c r="S77" s="48" t="s">
        <v>360</v>
      </c>
      <c r="T77" s="48" t="s">
        <v>12</v>
      </c>
      <c r="U77" s="48" t="s">
        <v>14</v>
      </c>
      <c r="V77" s="55">
        <v>45508</v>
      </c>
      <c r="W77" s="48" t="s">
        <v>1134</v>
      </c>
    </row>
    <row r="78" spans="1:23" x14ac:dyDescent="0.25">
      <c r="A78" s="48">
        <v>9989332</v>
      </c>
      <c r="B78" s="64">
        <v>45508.375</v>
      </c>
      <c r="C78" s="48" t="s">
        <v>1111</v>
      </c>
      <c r="D78" s="48" t="s">
        <v>716</v>
      </c>
      <c r="E78" s="55"/>
      <c r="F78" s="64">
        <v>45508.375</v>
      </c>
      <c r="G78" s="64">
        <v>45508.586111111108</v>
      </c>
      <c r="H78" s="48" t="s">
        <v>441</v>
      </c>
      <c r="I78" s="55">
        <v>45508</v>
      </c>
      <c r="J78" s="48" t="s">
        <v>691</v>
      </c>
      <c r="K78" s="48" t="s">
        <v>691</v>
      </c>
      <c r="L78" s="48" t="s">
        <v>1391</v>
      </c>
      <c r="M78" s="48" t="s">
        <v>7</v>
      </c>
      <c r="N78" s="48" t="s">
        <v>1314</v>
      </c>
      <c r="O78" s="48" t="s">
        <v>1142</v>
      </c>
      <c r="P78" s="48" t="s">
        <v>8</v>
      </c>
      <c r="Q78" s="48" t="s">
        <v>15</v>
      </c>
      <c r="R78" s="48" t="s">
        <v>15</v>
      </c>
      <c r="S78" s="48" t="s">
        <v>25</v>
      </c>
      <c r="T78" s="48" t="s">
        <v>12</v>
      </c>
      <c r="U78" s="48" t="s">
        <v>14</v>
      </c>
      <c r="V78" s="55">
        <v>45508</v>
      </c>
      <c r="W78" s="48" t="s">
        <v>1134</v>
      </c>
    </row>
    <row r="79" spans="1:23" x14ac:dyDescent="0.25">
      <c r="A79" s="48">
        <v>9989331</v>
      </c>
      <c r="B79" s="64">
        <v>45508.375</v>
      </c>
      <c r="C79" s="48" t="s">
        <v>1111</v>
      </c>
      <c r="D79" s="48" t="s">
        <v>716</v>
      </c>
      <c r="E79" s="55"/>
      <c r="F79" s="64">
        <v>45508.375</v>
      </c>
      <c r="G79" s="64">
        <v>45508.591666666667</v>
      </c>
      <c r="H79" s="48" t="s">
        <v>441</v>
      </c>
      <c r="I79" s="55">
        <v>45508</v>
      </c>
      <c r="J79" s="48" t="s">
        <v>691</v>
      </c>
      <c r="K79" s="48" t="s">
        <v>691</v>
      </c>
      <c r="L79" s="48" t="s">
        <v>1392</v>
      </c>
      <c r="M79" s="48" t="s">
        <v>7</v>
      </c>
      <c r="N79" s="48" t="s">
        <v>1314</v>
      </c>
      <c r="O79" s="48" t="s">
        <v>1141</v>
      </c>
      <c r="P79" s="48" t="s">
        <v>8</v>
      </c>
      <c r="Q79" s="48" t="s">
        <v>15</v>
      </c>
      <c r="R79" s="48" t="s">
        <v>15</v>
      </c>
      <c r="S79" s="48" t="s">
        <v>25</v>
      </c>
      <c r="T79" s="48" t="s">
        <v>12</v>
      </c>
      <c r="U79" s="48" t="s">
        <v>14</v>
      </c>
      <c r="V79" s="55">
        <v>45508</v>
      </c>
      <c r="W79" s="48" t="s">
        <v>1134</v>
      </c>
    </row>
    <row r="80" spans="1:23" x14ac:dyDescent="0.25">
      <c r="A80" s="48">
        <v>9989336</v>
      </c>
      <c r="B80" s="64">
        <v>45508.375</v>
      </c>
      <c r="C80" s="48" t="s">
        <v>1109</v>
      </c>
      <c r="D80" s="48" t="s">
        <v>46</v>
      </c>
      <c r="E80" s="55">
        <v>45508</v>
      </c>
      <c r="F80" s="64">
        <v>45508.375</v>
      </c>
      <c r="G80" s="64">
        <v>45508.593055555553</v>
      </c>
      <c r="H80" s="48" t="s">
        <v>787</v>
      </c>
      <c r="I80" s="55">
        <v>45508</v>
      </c>
      <c r="J80" s="48" t="s">
        <v>691</v>
      </c>
      <c r="K80" s="48" t="s">
        <v>691</v>
      </c>
      <c r="L80" s="48" t="s">
        <v>1002</v>
      </c>
      <c r="M80" s="48" t="s">
        <v>7</v>
      </c>
      <c r="N80" s="48" t="s">
        <v>7</v>
      </c>
      <c r="O80" s="48" t="s">
        <v>874</v>
      </c>
      <c r="P80" s="48" t="s">
        <v>18</v>
      </c>
      <c r="Q80" s="48" t="s">
        <v>19</v>
      </c>
      <c r="R80" s="48" t="s">
        <v>21</v>
      </c>
      <c r="S80" s="48" t="s">
        <v>360</v>
      </c>
      <c r="T80" s="48" t="s">
        <v>12</v>
      </c>
      <c r="U80" s="48" t="s">
        <v>14</v>
      </c>
      <c r="V80" s="55">
        <v>45508</v>
      </c>
      <c r="W80" s="48" t="s">
        <v>1134</v>
      </c>
    </row>
    <row r="81" spans="1:23" x14ac:dyDescent="0.25">
      <c r="A81" s="48">
        <v>9989335</v>
      </c>
      <c r="B81" s="64">
        <v>45508.375</v>
      </c>
      <c r="C81" s="48" t="s">
        <v>1109</v>
      </c>
      <c r="D81" s="48" t="s">
        <v>46</v>
      </c>
      <c r="E81" s="55">
        <v>45508</v>
      </c>
      <c r="F81" s="64">
        <v>45508.375</v>
      </c>
      <c r="G81" s="64">
        <v>45508.594444444447</v>
      </c>
      <c r="H81" s="48" t="s">
        <v>787</v>
      </c>
      <c r="I81" s="55">
        <v>45508</v>
      </c>
      <c r="J81" s="48" t="s">
        <v>691</v>
      </c>
      <c r="K81" s="48" t="s">
        <v>691</v>
      </c>
      <c r="L81" s="48" t="s">
        <v>1393</v>
      </c>
      <c r="M81" s="48" t="s">
        <v>7</v>
      </c>
      <c r="N81" s="48" t="s">
        <v>7</v>
      </c>
      <c r="O81" s="48" t="s">
        <v>1222</v>
      </c>
      <c r="P81" s="48" t="s">
        <v>18</v>
      </c>
      <c r="Q81" s="48" t="s">
        <v>19</v>
      </c>
      <c r="R81" s="48" t="s">
        <v>21</v>
      </c>
      <c r="S81" s="48" t="s">
        <v>360</v>
      </c>
      <c r="T81" s="48" t="s">
        <v>12</v>
      </c>
      <c r="U81" s="48" t="s">
        <v>14</v>
      </c>
      <c r="V81" s="55">
        <v>45508</v>
      </c>
      <c r="W81" s="48" t="s">
        <v>1134</v>
      </c>
    </row>
    <row r="82" spans="1:23" x14ac:dyDescent="0.25">
      <c r="A82" s="48">
        <v>9989334</v>
      </c>
      <c r="B82" s="64">
        <v>45508.375</v>
      </c>
      <c r="C82" s="48" t="s">
        <v>1111</v>
      </c>
      <c r="D82" s="48" t="s">
        <v>856</v>
      </c>
      <c r="E82" s="55"/>
      <c r="F82" s="64">
        <v>45508.375</v>
      </c>
      <c r="G82" s="64">
        <v>45508.595138888886</v>
      </c>
      <c r="H82" s="48" t="s">
        <v>441</v>
      </c>
      <c r="I82" s="55">
        <v>45508</v>
      </c>
      <c r="J82" s="48" t="s">
        <v>691</v>
      </c>
      <c r="K82" s="48" t="s">
        <v>691</v>
      </c>
      <c r="L82" s="48" t="s">
        <v>1394</v>
      </c>
      <c r="M82" s="48" t="s">
        <v>7</v>
      </c>
      <c r="N82" s="48" t="s">
        <v>1314</v>
      </c>
      <c r="O82" s="48" t="s">
        <v>1320</v>
      </c>
      <c r="P82" s="48" t="s">
        <v>8</v>
      </c>
      <c r="Q82" s="48" t="s">
        <v>15</v>
      </c>
      <c r="R82" s="48" t="s">
        <v>381</v>
      </c>
      <c r="S82" s="48" t="s">
        <v>25</v>
      </c>
      <c r="T82" s="48" t="s">
        <v>12</v>
      </c>
      <c r="U82" s="48" t="s">
        <v>14</v>
      </c>
      <c r="V82" s="55">
        <v>45508</v>
      </c>
      <c r="W82" s="48" t="s">
        <v>1134</v>
      </c>
    </row>
    <row r="83" spans="1:23" x14ac:dyDescent="0.25">
      <c r="A83" s="48">
        <v>9989333</v>
      </c>
      <c r="B83" s="64">
        <v>45508.375</v>
      </c>
      <c r="C83" s="48" t="s">
        <v>1111</v>
      </c>
      <c r="D83" s="48" t="s">
        <v>1103</v>
      </c>
      <c r="E83" s="55"/>
      <c r="F83" s="64">
        <v>45508.375</v>
      </c>
      <c r="G83" s="64">
        <v>45508.597916666666</v>
      </c>
      <c r="H83" s="48" t="s">
        <v>441</v>
      </c>
      <c r="I83" s="55">
        <v>45508</v>
      </c>
      <c r="J83" s="48" t="s">
        <v>691</v>
      </c>
      <c r="K83" s="48" t="s">
        <v>691</v>
      </c>
      <c r="L83" s="48" t="s">
        <v>1395</v>
      </c>
      <c r="M83" s="48" t="s">
        <v>7</v>
      </c>
      <c r="N83" s="48" t="s">
        <v>1314</v>
      </c>
      <c r="O83" s="48" t="s">
        <v>731</v>
      </c>
      <c r="P83" s="48" t="s">
        <v>8</v>
      </c>
      <c r="Q83" s="48" t="s">
        <v>15</v>
      </c>
      <c r="R83" s="48" t="s">
        <v>381</v>
      </c>
      <c r="S83" s="48" t="s">
        <v>358</v>
      </c>
      <c r="T83" s="48" t="s">
        <v>12</v>
      </c>
      <c r="U83" s="48" t="s">
        <v>14</v>
      </c>
      <c r="V83" s="55">
        <v>45508</v>
      </c>
      <c r="W83" s="48" t="s">
        <v>1134</v>
      </c>
    </row>
    <row r="84" spans="1:23" x14ac:dyDescent="0.25">
      <c r="A84" s="48">
        <v>9989330</v>
      </c>
      <c r="B84" s="64">
        <v>45508.375</v>
      </c>
      <c r="C84" s="48" t="s">
        <v>1151</v>
      </c>
      <c r="D84" s="48" t="s">
        <v>46</v>
      </c>
      <c r="E84" s="55"/>
      <c r="F84" s="64">
        <v>45508.375</v>
      </c>
      <c r="G84" s="64">
        <v>45508.602777777778</v>
      </c>
      <c r="H84" s="48" t="s">
        <v>740</v>
      </c>
      <c r="I84" s="55"/>
      <c r="J84" s="48" t="s">
        <v>691</v>
      </c>
      <c r="K84" s="48" t="s">
        <v>691</v>
      </c>
      <c r="L84" s="48" t="s">
        <v>929</v>
      </c>
      <c r="M84" s="48" t="s">
        <v>735</v>
      </c>
      <c r="N84" s="48" t="s">
        <v>1301</v>
      </c>
      <c r="O84" s="48" t="s">
        <v>1380</v>
      </c>
      <c r="P84" s="48" t="s">
        <v>18</v>
      </c>
      <c r="Q84" s="48" t="s">
        <v>19</v>
      </c>
      <c r="R84" s="48" t="s">
        <v>129</v>
      </c>
      <c r="S84" s="48" t="s">
        <v>358</v>
      </c>
      <c r="T84" s="48" t="s">
        <v>99</v>
      </c>
      <c r="U84" s="48" t="s">
        <v>14</v>
      </c>
      <c r="V84" s="55">
        <v>45508</v>
      </c>
      <c r="W84" s="48" t="s">
        <v>1134</v>
      </c>
    </row>
    <row r="85" spans="1:23" x14ac:dyDescent="0.25">
      <c r="A85" s="48">
        <v>9989329</v>
      </c>
      <c r="B85" s="64">
        <v>45508.375</v>
      </c>
      <c r="C85" s="48" t="s">
        <v>1199</v>
      </c>
      <c r="D85" s="48" t="s">
        <v>46</v>
      </c>
      <c r="E85" s="55"/>
      <c r="F85" s="64">
        <v>45508.375</v>
      </c>
      <c r="G85" s="64">
        <v>45508.613888888889</v>
      </c>
      <c r="H85" s="48" t="s">
        <v>558</v>
      </c>
      <c r="I85" s="55"/>
      <c r="J85" s="48" t="s">
        <v>691</v>
      </c>
      <c r="K85" s="48" t="s">
        <v>691</v>
      </c>
      <c r="L85" s="48" t="s">
        <v>1396</v>
      </c>
      <c r="M85" s="48" t="s">
        <v>735</v>
      </c>
      <c r="N85" s="48" t="s">
        <v>1303</v>
      </c>
      <c r="O85" s="48" t="s">
        <v>869</v>
      </c>
      <c r="P85" s="48" t="s">
        <v>8</v>
      </c>
      <c r="Q85" s="48" t="s">
        <v>15</v>
      </c>
      <c r="R85" s="48" t="s">
        <v>16</v>
      </c>
      <c r="S85" s="48" t="s">
        <v>360</v>
      </c>
      <c r="T85" s="48" t="s">
        <v>385</v>
      </c>
      <c r="U85" s="48" t="s">
        <v>14</v>
      </c>
      <c r="V85" s="55">
        <v>45508</v>
      </c>
      <c r="W85" s="48" t="s">
        <v>1134</v>
      </c>
    </row>
    <row r="86" spans="1:23" x14ac:dyDescent="0.25">
      <c r="A86" s="48">
        <v>9989328</v>
      </c>
      <c r="B86" s="64">
        <v>45508.375</v>
      </c>
      <c r="C86" s="48" t="s">
        <v>1199</v>
      </c>
      <c r="D86" s="48" t="s">
        <v>46</v>
      </c>
      <c r="E86" s="55"/>
      <c r="F86" s="64">
        <v>45508.375</v>
      </c>
      <c r="G86" s="64">
        <v>45508.62777777778</v>
      </c>
      <c r="H86" s="48" t="s">
        <v>558</v>
      </c>
      <c r="I86" s="55"/>
      <c r="J86" s="48" t="s">
        <v>691</v>
      </c>
      <c r="K86" s="48" t="s">
        <v>691</v>
      </c>
      <c r="L86" s="48" t="s">
        <v>1397</v>
      </c>
      <c r="M86" s="48" t="s">
        <v>735</v>
      </c>
      <c r="N86" s="48" t="s">
        <v>1303</v>
      </c>
      <c r="O86" s="48" t="s">
        <v>959</v>
      </c>
      <c r="P86" s="48" t="s">
        <v>22</v>
      </c>
      <c r="Q86" s="48" t="s">
        <v>23</v>
      </c>
      <c r="R86" s="48" t="s">
        <v>89</v>
      </c>
      <c r="S86" s="48" t="s">
        <v>360</v>
      </c>
      <c r="T86" s="48" t="s">
        <v>385</v>
      </c>
      <c r="U86" s="48" t="s">
        <v>14</v>
      </c>
      <c r="V86" s="55">
        <v>45508</v>
      </c>
      <c r="W86" s="48" t="s">
        <v>1134</v>
      </c>
    </row>
    <row r="87" spans="1:23" x14ac:dyDescent="0.25">
      <c r="A87" s="48">
        <v>9988880</v>
      </c>
      <c r="B87" s="64">
        <v>45509.333333333336</v>
      </c>
      <c r="C87" s="48" t="s">
        <v>1135</v>
      </c>
      <c r="D87" s="48" t="s">
        <v>46</v>
      </c>
      <c r="E87" s="55"/>
      <c r="F87" s="64">
        <v>45509.333333333336</v>
      </c>
      <c r="G87" s="64">
        <v>45509</v>
      </c>
      <c r="H87" s="48" t="s">
        <v>1135</v>
      </c>
      <c r="I87" s="55"/>
      <c r="J87" s="48" t="s">
        <v>697</v>
      </c>
      <c r="K87" s="48" t="s">
        <v>697</v>
      </c>
      <c r="L87" s="48" t="s">
        <v>1454</v>
      </c>
      <c r="M87" s="48" t="s">
        <v>1437</v>
      </c>
      <c r="N87" s="48" t="s">
        <v>1438</v>
      </c>
      <c r="O87" s="48" t="s">
        <v>821</v>
      </c>
      <c r="P87" s="48" t="s">
        <v>8</v>
      </c>
      <c r="Q87" s="48" t="s">
        <v>15</v>
      </c>
      <c r="R87" s="48" t="s">
        <v>381</v>
      </c>
      <c r="S87" s="48" t="s">
        <v>358</v>
      </c>
      <c r="T87" s="48" t="s">
        <v>12</v>
      </c>
      <c r="U87" s="48" t="s">
        <v>14</v>
      </c>
      <c r="V87" s="55">
        <v>45509</v>
      </c>
      <c r="W87" s="48" t="s">
        <v>1134</v>
      </c>
    </row>
    <row r="88" spans="1:23" x14ac:dyDescent="0.25">
      <c r="A88" s="48">
        <v>9988908</v>
      </c>
      <c r="B88" s="64">
        <v>45509.333333333336</v>
      </c>
      <c r="C88" s="48" t="s">
        <v>1151</v>
      </c>
      <c r="D88" s="48" t="s">
        <v>46</v>
      </c>
      <c r="E88" s="55"/>
      <c r="F88" s="64">
        <v>45509.333333333336</v>
      </c>
      <c r="G88" s="64">
        <v>45509.348611111112</v>
      </c>
      <c r="H88" s="48" t="s">
        <v>1151</v>
      </c>
      <c r="I88" s="55"/>
      <c r="J88" s="48" t="s">
        <v>697</v>
      </c>
      <c r="K88" s="48" t="s">
        <v>697</v>
      </c>
      <c r="L88" s="48" t="s">
        <v>1433</v>
      </c>
      <c r="M88" s="48" t="s">
        <v>992</v>
      </c>
      <c r="N88" s="48" t="s">
        <v>1296</v>
      </c>
      <c r="O88" s="48" t="s">
        <v>1432</v>
      </c>
      <c r="P88" s="48" t="s">
        <v>18</v>
      </c>
      <c r="Q88" s="48" t="s">
        <v>19</v>
      </c>
      <c r="R88" s="48" t="s">
        <v>20</v>
      </c>
      <c r="S88" s="48" t="s">
        <v>13</v>
      </c>
      <c r="T88" s="48" t="s">
        <v>750</v>
      </c>
      <c r="U88" s="48" t="s">
        <v>14</v>
      </c>
      <c r="V88" s="55">
        <v>45509</v>
      </c>
      <c r="W88" s="48" t="s">
        <v>1134</v>
      </c>
    </row>
    <row r="89" spans="1:23" x14ac:dyDescent="0.25">
      <c r="A89" s="48">
        <v>9988907</v>
      </c>
      <c r="B89" s="64">
        <v>45509.333333333336</v>
      </c>
      <c r="C89" s="48" t="s">
        <v>1151</v>
      </c>
      <c r="D89" s="48" t="s">
        <v>46</v>
      </c>
      <c r="E89" s="55"/>
      <c r="F89" s="64">
        <v>45509.333333333336</v>
      </c>
      <c r="G89" s="64">
        <v>45509.362500000003</v>
      </c>
      <c r="H89" s="48" t="s">
        <v>1151</v>
      </c>
      <c r="I89" s="55"/>
      <c r="J89" s="48" t="s">
        <v>697</v>
      </c>
      <c r="K89" s="48" t="s">
        <v>697</v>
      </c>
      <c r="L89" s="48" t="s">
        <v>1252</v>
      </c>
      <c r="M89" s="48" t="s">
        <v>992</v>
      </c>
      <c r="N89" s="48" t="s">
        <v>1296</v>
      </c>
      <c r="O89" s="67">
        <v>201031589880001</v>
      </c>
      <c r="P89" s="48" t="s">
        <v>8</v>
      </c>
      <c r="Q89" s="48" t="s">
        <v>10</v>
      </c>
      <c r="R89" s="48" t="s">
        <v>11</v>
      </c>
      <c r="S89" s="48" t="s">
        <v>360</v>
      </c>
      <c r="T89" s="48" t="s">
        <v>744</v>
      </c>
      <c r="U89" s="48" t="s">
        <v>14</v>
      </c>
      <c r="V89" s="55">
        <v>45509</v>
      </c>
      <c r="W89" s="48" t="s">
        <v>1134</v>
      </c>
    </row>
    <row r="90" spans="1:23" x14ac:dyDescent="0.25">
      <c r="A90" s="48">
        <v>9988906</v>
      </c>
      <c r="B90" s="64">
        <v>45509.333333333336</v>
      </c>
      <c r="C90" s="48" t="s">
        <v>1158</v>
      </c>
      <c r="D90" s="48" t="s">
        <v>716</v>
      </c>
      <c r="E90" s="55"/>
      <c r="F90" s="64">
        <v>45509.333333333336</v>
      </c>
      <c r="G90" s="64">
        <v>45509.363194444442</v>
      </c>
      <c r="H90" s="48" t="s">
        <v>1158</v>
      </c>
      <c r="I90" s="55">
        <v>45511</v>
      </c>
      <c r="J90" s="48" t="s">
        <v>697</v>
      </c>
      <c r="K90" s="48" t="s">
        <v>697</v>
      </c>
      <c r="L90" s="48" t="s">
        <v>1434</v>
      </c>
      <c r="M90" s="48" t="s">
        <v>992</v>
      </c>
      <c r="N90" s="48" t="s">
        <v>1296</v>
      </c>
      <c r="O90" s="67">
        <v>201031589795001</v>
      </c>
      <c r="P90" s="48" t="s">
        <v>22</v>
      </c>
      <c r="Q90" s="48" t="s">
        <v>23</v>
      </c>
      <c r="R90" s="48" t="s">
        <v>24</v>
      </c>
      <c r="S90" s="48" t="s">
        <v>36</v>
      </c>
      <c r="T90" s="48" t="s">
        <v>706</v>
      </c>
      <c r="U90" s="48" t="s">
        <v>14</v>
      </c>
      <c r="V90" s="55">
        <v>45509</v>
      </c>
      <c r="W90" s="48" t="s">
        <v>1134</v>
      </c>
    </row>
    <row r="91" spans="1:23" x14ac:dyDescent="0.25">
      <c r="A91" s="48">
        <v>9988905</v>
      </c>
      <c r="B91" s="64">
        <v>45509.333333333336</v>
      </c>
      <c r="C91" s="48" t="s">
        <v>1158</v>
      </c>
      <c r="D91" s="48" t="s">
        <v>716</v>
      </c>
      <c r="E91" s="55"/>
      <c r="F91" s="64">
        <v>45509.333333333336</v>
      </c>
      <c r="G91" s="64">
        <v>45509.374305555553</v>
      </c>
      <c r="H91" s="48" t="s">
        <v>1158</v>
      </c>
      <c r="I91" s="55">
        <v>45511</v>
      </c>
      <c r="J91" s="48" t="s">
        <v>697</v>
      </c>
      <c r="K91" s="48" t="s">
        <v>697</v>
      </c>
      <c r="L91" s="48" t="s">
        <v>1435</v>
      </c>
      <c r="M91" s="48" t="s">
        <v>992</v>
      </c>
      <c r="N91" s="48" t="s">
        <v>1296</v>
      </c>
      <c r="O91" s="67" t="s">
        <v>1221</v>
      </c>
      <c r="P91" s="48" t="s">
        <v>22</v>
      </c>
      <c r="Q91" s="48" t="s">
        <v>23</v>
      </c>
      <c r="R91" s="48" t="s">
        <v>24</v>
      </c>
      <c r="S91" s="48" t="s">
        <v>36</v>
      </c>
      <c r="T91" s="48" t="s">
        <v>706</v>
      </c>
      <c r="U91" s="48" t="s">
        <v>14</v>
      </c>
      <c r="V91" s="55">
        <v>45509</v>
      </c>
      <c r="W91" s="48" t="s">
        <v>1134</v>
      </c>
    </row>
    <row r="92" spans="1:23" x14ac:dyDescent="0.25">
      <c r="A92" s="48">
        <v>9988862</v>
      </c>
      <c r="B92" s="64">
        <v>45509.333333333336</v>
      </c>
      <c r="C92" s="48" t="s">
        <v>1151</v>
      </c>
      <c r="D92" s="48" t="s">
        <v>46</v>
      </c>
      <c r="E92" s="55"/>
      <c r="F92" s="64">
        <v>45509.333333333336</v>
      </c>
      <c r="G92" s="64">
        <v>45509.385416666664</v>
      </c>
      <c r="H92" s="48" t="s">
        <v>1151</v>
      </c>
      <c r="I92" s="55"/>
      <c r="J92" s="48" t="s">
        <v>697</v>
      </c>
      <c r="K92" s="48" t="s">
        <v>697</v>
      </c>
      <c r="L92" s="48" t="s">
        <v>1465</v>
      </c>
      <c r="M92" s="48" t="s">
        <v>853</v>
      </c>
      <c r="N92" s="48" t="s">
        <v>1466</v>
      </c>
      <c r="O92" s="67">
        <v>2000008367132170</v>
      </c>
      <c r="P92" s="48" t="s">
        <v>22</v>
      </c>
      <c r="Q92" s="48" t="s">
        <v>23</v>
      </c>
      <c r="R92" s="48" t="s">
        <v>89</v>
      </c>
      <c r="S92" s="48" t="s">
        <v>360</v>
      </c>
      <c r="T92" s="48" t="s">
        <v>382</v>
      </c>
      <c r="U92" s="48" t="s">
        <v>14</v>
      </c>
      <c r="V92" s="55">
        <v>45509</v>
      </c>
      <c r="W92" s="48" t="s">
        <v>1134</v>
      </c>
    </row>
    <row r="93" spans="1:23" x14ac:dyDescent="0.25">
      <c r="A93" s="48">
        <v>9988860</v>
      </c>
      <c r="B93" s="64">
        <v>45509.333333333336</v>
      </c>
      <c r="C93" s="48" t="s">
        <v>1151</v>
      </c>
      <c r="D93" s="48" t="s">
        <v>46</v>
      </c>
      <c r="E93" s="55"/>
      <c r="F93" s="64">
        <v>45509.333333333336</v>
      </c>
      <c r="G93" s="64">
        <v>45509.388888888891</v>
      </c>
      <c r="H93" s="48" t="s">
        <v>1151</v>
      </c>
      <c r="I93" s="55"/>
      <c r="J93" s="48" t="s">
        <v>697</v>
      </c>
      <c r="K93" s="48" t="s">
        <v>697</v>
      </c>
      <c r="L93" s="48" t="s">
        <v>1467</v>
      </c>
      <c r="M93" s="48" t="s">
        <v>853</v>
      </c>
      <c r="N93" s="48" t="s">
        <v>1466</v>
      </c>
      <c r="O93" s="67">
        <v>201030373932001</v>
      </c>
      <c r="P93" s="48" t="s">
        <v>8</v>
      </c>
      <c r="Q93" s="48" t="s">
        <v>10</v>
      </c>
      <c r="R93" s="48" t="s">
        <v>11</v>
      </c>
      <c r="S93" s="48" t="s">
        <v>360</v>
      </c>
      <c r="T93" s="48" t="s">
        <v>749</v>
      </c>
      <c r="U93" s="48" t="s">
        <v>14</v>
      </c>
      <c r="V93" s="55">
        <v>45509</v>
      </c>
      <c r="W93" s="48" t="s">
        <v>1134</v>
      </c>
    </row>
    <row r="94" spans="1:23" x14ac:dyDescent="0.25">
      <c r="A94" s="48">
        <v>9988870</v>
      </c>
      <c r="B94" s="64">
        <v>45509.394444444442</v>
      </c>
      <c r="C94" s="48" t="s">
        <v>950</v>
      </c>
      <c r="D94" s="48" t="s">
        <v>716</v>
      </c>
      <c r="E94" s="55">
        <v>45512</v>
      </c>
      <c r="F94" s="64">
        <v>45509.394444444442</v>
      </c>
      <c r="G94" s="64">
        <v>45509.397222222222</v>
      </c>
      <c r="H94" s="48" t="s">
        <v>950</v>
      </c>
      <c r="I94" s="55">
        <v>45509</v>
      </c>
      <c r="J94" s="48" t="s">
        <v>697</v>
      </c>
      <c r="K94" s="48" t="s">
        <v>697</v>
      </c>
      <c r="L94" s="48" t="s">
        <v>1460</v>
      </c>
      <c r="M94" s="48" t="s">
        <v>1437</v>
      </c>
      <c r="N94" s="48" t="s">
        <v>1438</v>
      </c>
      <c r="O94" s="48" t="s">
        <v>1211</v>
      </c>
      <c r="P94" s="48" t="s">
        <v>8</v>
      </c>
      <c r="Q94" s="48" t="s">
        <v>15</v>
      </c>
      <c r="R94" s="48" t="s">
        <v>381</v>
      </c>
      <c r="S94" s="48" t="s">
        <v>25</v>
      </c>
      <c r="T94" s="48" t="s">
        <v>295</v>
      </c>
      <c r="U94" s="48" t="s">
        <v>14</v>
      </c>
      <c r="V94" s="55">
        <v>45509</v>
      </c>
      <c r="W94" s="48" t="s">
        <v>1134</v>
      </c>
    </row>
    <row r="95" spans="1:23" x14ac:dyDescent="0.25">
      <c r="A95" s="48">
        <v>9988904</v>
      </c>
      <c r="B95" s="64">
        <v>45509.333333333336</v>
      </c>
      <c r="C95" s="48" t="s">
        <v>1117</v>
      </c>
      <c r="D95" s="48" t="s">
        <v>46</v>
      </c>
      <c r="E95" s="55"/>
      <c r="F95" s="64">
        <v>45509.333333333336</v>
      </c>
      <c r="G95" s="64">
        <v>45509.398611111108</v>
      </c>
      <c r="H95" s="48" t="s">
        <v>1117</v>
      </c>
      <c r="I95" s="55"/>
      <c r="J95" s="48" t="s">
        <v>697</v>
      </c>
      <c r="K95" s="48" t="s">
        <v>697</v>
      </c>
      <c r="L95" s="48" t="s">
        <v>1436</v>
      </c>
      <c r="M95" s="48" t="s">
        <v>1437</v>
      </c>
      <c r="N95" s="48" t="s">
        <v>1438</v>
      </c>
      <c r="O95" s="48" t="s">
        <v>1221</v>
      </c>
      <c r="P95" s="48" t="s">
        <v>22</v>
      </c>
      <c r="Q95" s="48" t="s">
        <v>23</v>
      </c>
      <c r="R95" s="48" t="s">
        <v>24</v>
      </c>
      <c r="S95" s="48" t="s">
        <v>13</v>
      </c>
      <c r="T95" s="48" t="s">
        <v>385</v>
      </c>
      <c r="U95" s="48" t="s">
        <v>14</v>
      </c>
      <c r="V95" s="55">
        <v>45509</v>
      </c>
      <c r="W95" s="48" t="s">
        <v>1134</v>
      </c>
    </row>
    <row r="96" spans="1:23" x14ac:dyDescent="0.25">
      <c r="A96" s="48">
        <v>9988859</v>
      </c>
      <c r="B96" s="64">
        <v>45509.333333333336</v>
      </c>
      <c r="C96" s="48" t="s">
        <v>1151</v>
      </c>
      <c r="D96" s="48" t="s">
        <v>46</v>
      </c>
      <c r="E96" s="55"/>
      <c r="F96" s="64">
        <v>45509.333333333336</v>
      </c>
      <c r="G96" s="64">
        <v>45509.399305555555</v>
      </c>
      <c r="H96" s="48" t="s">
        <v>1151</v>
      </c>
      <c r="I96" s="55"/>
      <c r="J96" s="48" t="s">
        <v>697</v>
      </c>
      <c r="K96" s="48" t="s">
        <v>697</v>
      </c>
      <c r="L96" s="48" t="s">
        <v>784</v>
      </c>
      <c r="M96" s="48" t="s">
        <v>853</v>
      </c>
      <c r="N96" s="48" t="s">
        <v>1466</v>
      </c>
      <c r="O96" s="67">
        <v>201029995037001</v>
      </c>
      <c r="P96" s="48" t="s">
        <v>22</v>
      </c>
      <c r="Q96" s="48" t="s">
        <v>23</v>
      </c>
      <c r="R96" s="48" t="s">
        <v>89</v>
      </c>
      <c r="S96" s="48" t="s">
        <v>360</v>
      </c>
      <c r="T96" s="48" t="s">
        <v>382</v>
      </c>
      <c r="U96" s="48" t="s">
        <v>14</v>
      </c>
      <c r="V96" s="55">
        <v>45509</v>
      </c>
      <c r="W96" s="48" t="s">
        <v>1134</v>
      </c>
    </row>
    <row r="97" spans="1:23" x14ac:dyDescent="0.25">
      <c r="A97" s="48">
        <v>9988811</v>
      </c>
      <c r="B97" s="64">
        <v>45509</v>
      </c>
      <c r="C97" s="48" t="s">
        <v>1151</v>
      </c>
      <c r="D97" s="48" t="s">
        <v>46</v>
      </c>
      <c r="E97" s="55"/>
      <c r="F97" s="64">
        <v>45509</v>
      </c>
      <c r="G97" s="64">
        <v>45509.399305555555</v>
      </c>
      <c r="H97" s="48" t="s">
        <v>1151</v>
      </c>
      <c r="I97" s="55"/>
      <c r="J97" s="48" t="s">
        <v>697</v>
      </c>
      <c r="K97" s="48" t="s">
        <v>697</v>
      </c>
      <c r="L97" s="48" t="s">
        <v>784</v>
      </c>
      <c r="M97" s="48" t="s">
        <v>853</v>
      </c>
      <c r="N97" s="48" t="s">
        <v>1466</v>
      </c>
      <c r="O97" s="67">
        <v>2000008621703710</v>
      </c>
      <c r="P97" s="48" t="s">
        <v>22</v>
      </c>
      <c r="Q97" s="48" t="s">
        <v>23</v>
      </c>
      <c r="R97" s="48" t="s">
        <v>89</v>
      </c>
      <c r="S97" s="48" t="s">
        <v>360</v>
      </c>
      <c r="T97" s="48" t="s">
        <v>382</v>
      </c>
      <c r="U97" s="48" t="s">
        <v>14</v>
      </c>
      <c r="V97" s="55">
        <v>45509</v>
      </c>
      <c r="W97" s="48" t="s">
        <v>1134</v>
      </c>
    </row>
    <row r="98" spans="1:23" x14ac:dyDescent="0.25">
      <c r="A98" s="48">
        <v>9988799</v>
      </c>
      <c r="B98" s="64">
        <v>45509</v>
      </c>
      <c r="C98" s="48" t="s">
        <v>1151</v>
      </c>
      <c r="D98" s="48" t="s">
        <v>46</v>
      </c>
      <c r="E98" s="55"/>
      <c r="F98" s="64">
        <v>45509</v>
      </c>
      <c r="G98" s="64">
        <v>45509.399305555555</v>
      </c>
      <c r="H98" s="48" t="s">
        <v>1151</v>
      </c>
      <c r="I98" s="55"/>
      <c r="J98" s="48" t="s">
        <v>697</v>
      </c>
      <c r="K98" s="48" t="s">
        <v>697</v>
      </c>
      <c r="L98" s="48" t="s">
        <v>784</v>
      </c>
      <c r="M98" s="48" t="s">
        <v>853</v>
      </c>
      <c r="N98" s="48" t="s">
        <v>1466</v>
      </c>
      <c r="O98" s="67">
        <v>201031009462001</v>
      </c>
      <c r="P98" s="48" t="s">
        <v>22</v>
      </c>
      <c r="Q98" s="48" t="s">
        <v>23</v>
      </c>
      <c r="R98" s="48" t="s">
        <v>89</v>
      </c>
      <c r="S98" s="48" t="s">
        <v>360</v>
      </c>
      <c r="T98" s="48" t="s">
        <v>382</v>
      </c>
      <c r="U98" s="48" t="s">
        <v>14</v>
      </c>
      <c r="V98" s="55">
        <v>45509</v>
      </c>
      <c r="W98" s="48" t="s">
        <v>1134</v>
      </c>
    </row>
    <row r="99" spans="1:23" x14ac:dyDescent="0.25">
      <c r="A99" s="48">
        <v>9988869</v>
      </c>
      <c r="B99" s="64">
        <v>45509.394444444442</v>
      </c>
      <c r="C99" s="48" t="s">
        <v>950</v>
      </c>
      <c r="D99" s="48" t="s">
        <v>716</v>
      </c>
      <c r="E99" s="55">
        <v>45535</v>
      </c>
      <c r="F99" s="64">
        <v>45509.394444444442</v>
      </c>
      <c r="G99" s="64">
        <v>45509.4</v>
      </c>
      <c r="H99" s="48" t="s">
        <v>950</v>
      </c>
      <c r="I99" s="55">
        <v>45509</v>
      </c>
      <c r="J99" s="48" t="s">
        <v>697</v>
      </c>
      <c r="K99" s="48" t="s">
        <v>697</v>
      </c>
      <c r="L99" s="48" t="s">
        <v>1071</v>
      </c>
      <c r="M99" s="48" t="s">
        <v>1441</v>
      </c>
      <c r="N99" s="48" t="s">
        <v>1438</v>
      </c>
      <c r="O99" s="48" t="s">
        <v>1070</v>
      </c>
      <c r="P99" s="48" t="s">
        <v>8</v>
      </c>
      <c r="Q99" s="48" t="s">
        <v>10</v>
      </c>
      <c r="R99" s="48" t="s">
        <v>11</v>
      </c>
      <c r="S99" s="48" t="s">
        <v>25</v>
      </c>
      <c r="T99" s="48" t="s">
        <v>749</v>
      </c>
      <c r="U99" s="48" t="s">
        <v>14</v>
      </c>
      <c r="V99" s="55">
        <v>45509</v>
      </c>
      <c r="W99" s="48" t="s">
        <v>1134</v>
      </c>
    </row>
    <row r="100" spans="1:23" x14ac:dyDescent="0.25">
      <c r="A100" s="48">
        <v>9988887</v>
      </c>
      <c r="B100" s="64">
        <v>45509.333333333336</v>
      </c>
      <c r="C100" s="48" t="s">
        <v>1117</v>
      </c>
      <c r="D100" s="48" t="s">
        <v>856</v>
      </c>
      <c r="E100" s="55"/>
      <c r="F100" s="64">
        <v>45509.333333333336</v>
      </c>
      <c r="G100" s="64">
        <v>45509.400694444441</v>
      </c>
      <c r="H100" s="48" t="s">
        <v>1117</v>
      </c>
      <c r="I100" s="55"/>
      <c r="J100" s="48" t="s">
        <v>697</v>
      </c>
      <c r="K100" s="48" t="s">
        <v>697</v>
      </c>
      <c r="L100" s="48" t="s">
        <v>1450</v>
      </c>
      <c r="M100" s="48" t="s">
        <v>1437</v>
      </c>
      <c r="N100" s="48" t="s">
        <v>1438</v>
      </c>
      <c r="O100" s="48" t="s">
        <v>1326</v>
      </c>
      <c r="P100" s="48" t="s">
        <v>8</v>
      </c>
      <c r="Q100" s="48" t="s">
        <v>10</v>
      </c>
      <c r="R100" s="48" t="s">
        <v>11</v>
      </c>
      <c r="S100" s="48" t="s">
        <v>13</v>
      </c>
      <c r="T100" s="48" t="s">
        <v>385</v>
      </c>
      <c r="U100" s="48" t="s">
        <v>14</v>
      </c>
      <c r="V100" s="55">
        <v>45509</v>
      </c>
      <c r="W100" s="48" t="s">
        <v>1134</v>
      </c>
    </row>
    <row r="101" spans="1:23" x14ac:dyDescent="0.25">
      <c r="A101" s="48">
        <v>9988839</v>
      </c>
      <c r="B101" s="64">
        <v>45509.384722222225</v>
      </c>
      <c r="C101" s="48" t="s">
        <v>1158</v>
      </c>
      <c r="D101" s="48" t="s">
        <v>46</v>
      </c>
      <c r="E101" s="55"/>
      <c r="F101" s="64">
        <v>45509.384722222225</v>
      </c>
      <c r="G101" s="64">
        <v>45509.400694444441</v>
      </c>
      <c r="H101" s="48" t="s">
        <v>1158</v>
      </c>
      <c r="I101" s="55"/>
      <c r="J101" s="48" t="s">
        <v>697</v>
      </c>
      <c r="K101" s="48" t="s">
        <v>697</v>
      </c>
      <c r="L101" s="48" t="s">
        <v>850</v>
      </c>
      <c r="M101" s="48" t="s">
        <v>855</v>
      </c>
      <c r="N101" s="48" t="s">
        <v>1466</v>
      </c>
      <c r="O101" s="67">
        <v>201030430667001</v>
      </c>
      <c r="P101" s="48" t="s">
        <v>18</v>
      </c>
      <c r="Q101" s="48" t="s">
        <v>19</v>
      </c>
      <c r="R101" s="48" t="s">
        <v>20</v>
      </c>
      <c r="S101" s="48" t="s">
        <v>360</v>
      </c>
      <c r="T101" s="48" t="s">
        <v>868</v>
      </c>
      <c r="U101" s="48" t="s">
        <v>14</v>
      </c>
      <c r="V101" s="55">
        <v>45509</v>
      </c>
      <c r="W101" s="48" t="s">
        <v>1134</v>
      </c>
    </row>
    <row r="102" spans="1:23" x14ac:dyDescent="0.25">
      <c r="A102" s="48">
        <v>9988885</v>
      </c>
      <c r="B102" s="64">
        <v>45509.333333333336</v>
      </c>
      <c r="C102" s="48" t="s">
        <v>1117</v>
      </c>
      <c r="D102" s="48" t="s">
        <v>46</v>
      </c>
      <c r="E102" s="55"/>
      <c r="F102" s="64">
        <v>45509.333333333336</v>
      </c>
      <c r="G102" s="64">
        <v>45509.40347222222</v>
      </c>
      <c r="H102" s="48" t="s">
        <v>1117</v>
      </c>
      <c r="I102" s="55"/>
      <c r="J102" s="48" t="s">
        <v>697</v>
      </c>
      <c r="K102" s="48" t="s">
        <v>697</v>
      </c>
      <c r="L102" s="48" t="s">
        <v>329</v>
      </c>
      <c r="M102" s="48" t="s">
        <v>1437</v>
      </c>
      <c r="N102" s="48" t="s">
        <v>1438</v>
      </c>
      <c r="O102" s="48" t="s">
        <v>328</v>
      </c>
      <c r="P102" s="48" t="s">
        <v>22</v>
      </c>
      <c r="Q102" s="48" t="s">
        <v>23</v>
      </c>
      <c r="R102" s="48" t="s">
        <v>55</v>
      </c>
      <c r="S102" s="48" t="s">
        <v>360</v>
      </c>
      <c r="T102" s="48" t="s">
        <v>385</v>
      </c>
      <c r="U102" s="48" t="s">
        <v>14</v>
      </c>
      <c r="V102" s="55">
        <v>45509</v>
      </c>
      <c r="W102" s="48" t="s">
        <v>1134</v>
      </c>
    </row>
    <row r="103" spans="1:23" x14ac:dyDescent="0.25">
      <c r="A103" s="48">
        <v>9988868</v>
      </c>
      <c r="B103" s="64">
        <v>45509.394444444442</v>
      </c>
      <c r="C103" s="48" t="s">
        <v>950</v>
      </c>
      <c r="D103" s="48" t="s">
        <v>1103</v>
      </c>
      <c r="E103" s="55">
        <v>45535</v>
      </c>
      <c r="F103" s="64">
        <v>45509.394444444442</v>
      </c>
      <c r="G103" s="64">
        <v>45509.40347222222</v>
      </c>
      <c r="H103" s="48" t="s">
        <v>950</v>
      </c>
      <c r="I103" s="55">
        <v>45509</v>
      </c>
      <c r="J103" s="48" t="s">
        <v>697</v>
      </c>
      <c r="K103" s="48" t="s">
        <v>697</v>
      </c>
      <c r="L103" s="48" t="s">
        <v>1177</v>
      </c>
      <c r="M103" s="48" t="s">
        <v>1437</v>
      </c>
      <c r="N103" s="48" t="s">
        <v>1438</v>
      </c>
      <c r="O103" s="48" t="s">
        <v>1146</v>
      </c>
      <c r="P103" s="48" t="s">
        <v>8</v>
      </c>
      <c r="Q103" s="48" t="s">
        <v>15</v>
      </c>
      <c r="R103" s="48" t="s">
        <v>106</v>
      </c>
      <c r="S103" s="48" t="s">
        <v>25</v>
      </c>
      <c r="T103" s="48" t="s">
        <v>17</v>
      </c>
      <c r="U103" s="48" t="s">
        <v>14</v>
      </c>
      <c r="V103" s="55">
        <v>45509</v>
      </c>
      <c r="W103" s="48" t="s">
        <v>1134</v>
      </c>
    </row>
    <row r="104" spans="1:23" x14ac:dyDescent="0.25">
      <c r="A104" s="48">
        <v>9988886</v>
      </c>
      <c r="B104" s="64">
        <v>45509.333333333336</v>
      </c>
      <c r="C104" s="48" t="s">
        <v>1109</v>
      </c>
      <c r="D104" s="48" t="s">
        <v>856</v>
      </c>
      <c r="E104" s="55">
        <v>45509</v>
      </c>
      <c r="F104" s="64">
        <v>45509.333333333336</v>
      </c>
      <c r="G104" s="64">
        <v>45509.404166666667</v>
      </c>
      <c r="H104" s="48" t="s">
        <v>1109</v>
      </c>
      <c r="I104" s="55">
        <v>45509</v>
      </c>
      <c r="J104" s="48" t="s">
        <v>697</v>
      </c>
      <c r="K104" s="48" t="s">
        <v>697</v>
      </c>
      <c r="L104" s="48" t="s">
        <v>1430</v>
      </c>
      <c r="M104" s="48" t="s">
        <v>1442</v>
      </c>
      <c r="N104" s="48" t="s">
        <v>1438</v>
      </c>
      <c r="O104" s="48" t="s">
        <v>976</v>
      </c>
      <c r="P104" s="48" t="s">
        <v>8</v>
      </c>
      <c r="Q104" s="48" t="s">
        <v>10</v>
      </c>
      <c r="R104" s="48" t="s">
        <v>11</v>
      </c>
      <c r="S104" s="48" t="s">
        <v>105</v>
      </c>
      <c r="T104" s="48" t="s">
        <v>12</v>
      </c>
      <c r="U104" s="48" t="s">
        <v>12</v>
      </c>
      <c r="V104" s="55">
        <v>45509</v>
      </c>
      <c r="W104" s="48" t="s">
        <v>1134</v>
      </c>
    </row>
    <row r="105" spans="1:23" x14ac:dyDescent="0.25">
      <c r="A105" s="48">
        <v>9988867</v>
      </c>
      <c r="B105" s="64">
        <v>45509.394444444442</v>
      </c>
      <c r="C105" s="48" t="s">
        <v>950</v>
      </c>
      <c r="D105" s="48" t="s">
        <v>716</v>
      </c>
      <c r="E105" s="55">
        <v>45535</v>
      </c>
      <c r="F105" s="64">
        <v>45509.394444444442</v>
      </c>
      <c r="G105" s="64">
        <v>45509.405555555553</v>
      </c>
      <c r="H105" s="48" t="s">
        <v>950</v>
      </c>
      <c r="I105" s="55">
        <v>45509</v>
      </c>
      <c r="J105" s="48" t="s">
        <v>697</v>
      </c>
      <c r="K105" s="48" t="s">
        <v>697</v>
      </c>
      <c r="L105" s="48" t="s">
        <v>1179</v>
      </c>
      <c r="M105" s="48" t="s">
        <v>1437</v>
      </c>
      <c r="N105" s="48" t="s">
        <v>1438</v>
      </c>
      <c r="O105" s="48" t="s">
        <v>1178</v>
      </c>
      <c r="P105" s="48" t="s">
        <v>8</v>
      </c>
      <c r="Q105" s="48" t="s">
        <v>15</v>
      </c>
      <c r="R105" s="48" t="s">
        <v>106</v>
      </c>
      <c r="S105" s="48" t="s">
        <v>25</v>
      </c>
      <c r="T105" s="48" t="s">
        <v>939</v>
      </c>
      <c r="U105" s="48" t="s">
        <v>14</v>
      </c>
      <c r="V105" s="55">
        <v>45509</v>
      </c>
      <c r="W105" s="48" t="s">
        <v>1134</v>
      </c>
    </row>
    <row r="106" spans="1:23" x14ac:dyDescent="0.25">
      <c r="A106" s="48">
        <v>9988879</v>
      </c>
      <c r="B106" s="64">
        <v>45509.333333333336</v>
      </c>
      <c r="C106" s="48" t="s">
        <v>1117</v>
      </c>
      <c r="D106" s="48" t="s">
        <v>46</v>
      </c>
      <c r="E106" s="55"/>
      <c r="F106" s="64">
        <v>45509.333333333336</v>
      </c>
      <c r="G106" s="64">
        <v>45509.40625</v>
      </c>
      <c r="H106" s="48" t="s">
        <v>1117</v>
      </c>
      <c r="I106" s="55"/>
      <c r="J106" s="48" t="s">
        <v>697</v>
      </c>
      <c r="K106" s="48" t="s">
        <v>697</v>
      </c>
      <c r="L106" s="48" t="s">
        <v>844</v>
      </c>
      <c r="M106" s="48" t="s">
        <v>1437</v>
      </c>
      <c r="N106" s="48" t="s">
        <v>1438</v>
      </c>
      <c r="O106" s="48" t="s">
        <v>843</v>
      </c>
      <c r="P106" s="48" t="s">
        <v>8</v>
      </c>
      <c r="Q106" s="48" t="s">
        <v>10</v>
      </c>
      <c r="R106" s="48" t="s">
        <v>82</v>
      </c>
      <c r="S106" s="48" t="s">
        <v>360</v>
      </c>
      <c r="T106" s="48" t="s">
        <v>385</v>
      </c>
      <c r="U106" s="48" t="s">
        <v>14</v>
      </c>
      <c r="V106" s="55">
        <v>45509</v>
      </c>
      <c r="W106" s="48" t="s">
        <v>1134</v>
      </c>
    </row>
    <row r="107" spans="1:23" x14ac:dyDescent="0.25">
      <c r="A107" s="48">
        <v>9988856</v>
      </c>
      <c r="B107" s="64">
        <v>45509.333333333336</v>
      </c>
      <c r="C107" s="48" t="s">
        <v>1151</v>
      </c>
      <c r="D107" s="48" t="s">
        <v>46</v>
      </c>
      <c r="E107" s="55"/>
      <c r="F107" s="64">
        <v>45509.333333333336</v>
      </c>
      <c r="G107" s="64">
        <v>45509.40625</v>
      </c>
      <c r="H107" s="48" t="s">
        <v>1151</v>
      </c>
      <c r="I107" s="55"/>
      <c r="J107" s="48" t="s">
        <v>697</v>
      </c>
      <c r="K107" s="48" t="s">
        <v>697</v>
      </c>
      <c r="L107" s="48" t="s">
        <v>1471</v>
      </c>
      <c r="M107" s="48" t="s">
        <v>853</v>
      </c>
      <c r="N107" s="48" t="s">
        <v>1466</v>
      </c>
      <c r="O107" s="67">
        <v>201029983279001</v>
      </c>
      <c r="P107" s="48" t="s">
        <v>22</v>
      </c>
      <c r="Q107" s="48" t="s">
        <v>23</v>
      </c>
      <c r="R107" s="48" t="s">
        <v>89</v>
      </c>
      <c r="S107" s="48" t="s">
        <v>360</v>
      </c>
      <c r="T107" s="48" t="s">
        <v>382</v>
      </c>
      <c r="U107" s="48" t="s">
        <v>14</v>
      </c>
      <c r="V107" s="55">
        <v>45509</v>
      </c>
      <c r="W107" s="48" t="s">
        <v>1134</v>
      </c>
    </row>
    <row r="108" spans="1:23" x14ac:dyDescent="0.25">
      <c r="A108" s="48">
        <v>9988875</v>
      </c>
      <c r="B108" s="64">
        <v>45509.333333333336</v>
      </c>
      <c r="C108" s="48" t="s">
        <v>1117</v>
      </c>
      <c r="D108" s="48" t="s">
        <v>716</v>
      </c>
      <c r="E108" s="55"/>
      <c r="F108" s="64">
        <v>45509.333333333336</v>
      </c>
      <c r="G108" s="64">
        <v>45509.40902777778</v>
      </c>
      <c r="H108" s="48" t="s">
        <v>1117</v>
      </c>
      <c r="I108" s="55"/>
      <c r="J108" s="48" t="s">
        <v>697</v>
      </c>
      <c r="K108" s="48" t="s">
        <v>697</v>
      </c>
      <c r="L108" s="48" t="s">
        <v>1174</v>
      </c>
      <c r="M108" s="48" t="s">
        <v>1437</v>
      </c>
      <c r="N108" s="48" t="s">
        <v>1438</v>
      </c>
      <c r="O108" s="48" t="s">
        <v>1173</v>
      </c>
      <c r="P108" s="48" t="s">
        <v>8</v>
      </c>
      <c r="Q108" s="48" t="s">
        <v>15</v>
      </c>
      <c r="R108" s="48" t="s">
        <v>106</v>
      </c>
      <c r="S108" s="48" t="s">
        <v>25</v>
      </c>
      <c r="T108" s="48" t="s">
        <v>385</v>
      </c>
      <c r="U108" s="48" t="s">
        <v>14</v>
      </c>
      <c r="V108" s="55">
        <v>45509</v>
      </c>
      <c r="W108" s="48" t="s">
        <v>1134</v>
      </c>
    </row>
    <row r="109" spans="1:23" x14ac:dyDescent="0.25">
      <c r="A109" s="48">
        <v>9988866</v>
      </c>
      <c r="B109" s="64">
        <v>45509.394444444442</v>
      </c>
      <c r="C109" s="48" t="s">
        <v>950</v>
      </c>
      <c r="D109" s="48" t="s">
        <v>1103</v>
      </c>
      <c r="E109" s="55">
        <v>45535</v>
      </c>
      <c r="F109" s="64">
        <v>45509.394444444442</v>
      </c>
      <c r="G109" s="64">
        <v>45509.40902777778</v>
      </c>
      <c r="H109" s="48" t="s">
        <v>950</v>
      </c>
      <c r="I109" s="55">
        <v>45509</v>
      </c>
      <c r="J109" s="48" t="s">
        <v>697</v>
      </c>
      <c r="K109" s="48" t="s">
        <v>697</v>
      </c>
      <c r="L109" s="48" t="s">
        <v>989</v>
      </c>
      <c r="M109" s="48" t="s">
        <v>1442</v>
      </c>
      <c r="N109" s="48" t="s">
        <v>1438</v>
      </c>
      <c r="O109" s="48" t="s">
        <v>988</v>
      </c>
      <c r="P109" s="48" t="s">
        <v>8</v>
      </c>
      <c r="Q109" s="48" t="s">
        <v>15</v>
      </c>
      <c r="R109" s="48" t="s">
        <v>106</v>
      </c>
      <c r="S109" s="48" t="s">
        <v>25</v>
      </c>
      <c r="T109" s="48" t="s">
        <v>939</v>
      </c>
      <c r="U109" s="48" t="s">
        <v>14</v>
      </c>
      <c r="V109" s="55">
        <v>45509</v>
      </c>
      <c r="W109" s="48" t="s">
        <v>1134</v>
      </c>
    </row>
    <row r="110" spans="1:23" x14ac:dyDescent="0.25">
      <c r="A110" s="48">
        <v>9988855</v>
      </c>
      <c r="B110" s="64">
        <v>45509.333333333336</v>
      </c>
      <c r="C110" s="48" t="s">
        <v>1151</v>
      </c>
      <c r="D110" s="48" t="s">
        <v>46</v>
      </c>
      <c r="E110" s="55"/>
      <c r="F110" s="64">
        <v>45509.333333333336</v>
      </c>
      <c r="G110" s="64">
        <v>45509.40902777778</v>
      </c>
      <c r="H110" s="48" t="s">
        <v>1151</v>
      </c>
      <c r="I110" s="55"/>
      <c r="J110" s="48" t="s">
        <v>697</v>
      </c>
      <c r="K110" s="48" t="s">
        <v>697</v>
      </c>
      <c r="L110" s="48" t="s">
        <v>1472</v>
      </c>
      <c r="M110" s="48" t="s">
        <v>853</v>
      </c>
      <c r="N110" s="48" t="s">
        <v>1466</v>
      </c>
      <c r="O110" s="67">
        <v>201030328652001</v>
      </c>
      <c r="P110" s="48" t="s">
        <v>18</v>
      </c>
      <c r="Q110" s="48" t="s">
        <v>19</v>
      </c>
      <c r="R110" s="48" t="s">
        <v>129</v>
      </c>
      <c r="S110" s="48" t="s">
        <v>360</v>
      </c>
      <c r="T110" s="48" t="s">
        <v>382</v>
      </c>
      <c r="U110" s="48" t="s">
        <v>14</v>
      </c>
      <c r="V110" s="55">
        <v>45509</v>
      </c>
      <c r="W110" s="48" t="s">
        <v>1134</v>
      </c>
    </row>
    <row r="111" spans="1:23" x14ac:dyDescent="0.25">
      <c r="A111" s="48">
        <v>9988838</v>
      </c>
      <c r="B111" s="64">
        <v>45509.384722222225</v>
      </c>
      <c r="C111" s="48" t="s">
        <v>1158</v>
      </c>
      <c r="D111" s="48" t="s">
        <v>46</v>
      </c>
      <c r="E111" s="55"/>
      <c r="F111" s="64">
        <v>45509.384722222225</v>
      </c>
      <c r="G111" s="64">
        <v>45509.409722222219</v>
      </c>
      <c r="H111" s="48" t="s">
        <v>1158</v>
      </c>
      <c r="I111" s="55"/>
      <c r="J111" s="48" t="s">
        <v>697</v>
      </c>
      <c r="K111" s="48" t="s">
        <v>697</v>
      </c>
      <c r="L111" s="48" t="s">
        <v>819</v>
      </c>
      <c r="M111" s="48" t="s">
        <v>855</v>
      </c>
      <c r="N111" s="48" t="s">
        <v>1466</v>
      </c>
      <c r="O111" s="67">
        <v>201029844641001</v>
      </c>
      <c r="P111" s="48" t="s">
        <v>8</v>
      </c>
      <c r="Q111" s="48" t="s">
        <v>28</v>
      </c>
      <c r="R111" s="48" t="s">
        <v>29</v>
      </c>
      <c r="S111" s="48" t="s">
        <v>360</v>
      </c>
      <c r="T111" s="48" t="s">
        <v>868</v>
      </c>
      <c r="U111" s="48" t="s">
        <v>14</v>
      </c>
      <c r="V111" s="55">
        <v>45509</v>
      </c>
      <c r="W111" s="48" t="s">
        <v>1134</v>
      </c>
    </row>
    <row r="112" spans="1:23" x14ac:dyDescent="0.25">
      <c r="A112" s="48">
        <v>9988890</v>
      </c>
      <c r="B112" s="64">
        <v>45509.333333333336</v>
      </c>
      <c r="C112" s="48" t="s">
        <v>1109</v>
      </c>
      <c r="D112" s="48" t="s">
        <v>716</v>
      </c>
      <c r="E112" s="55">
        <v>45511</v>
      </c>
      <c r="F112" s="64">
        <v>45509.333333333336</v>
      </c>
      <c r="G112" s="64">
        <v>45509.411805555559</v>
      </c>
      <c r="H112" s="48" t="s">
        <v>1109</v>
      </c>
      <c r="I112" s="55">
        <v>45509</v>
      </c>
      <c r="J112" s="48" t="s">
        <v>697</v>
      </c>
      <c r="K112" s="48" t="s">
        <v>697</v>
      </c>
      <c r="L112" s="48" t="s">
        <v>902</v>
      </c>
      <c r="M112" s="48" t="s">
        <v>1441</v>
      </c>
      <c r="N112" s="48" t="s">
        <v>1438</v>
      </c>
      <c r="O112" s="48" t="s">
        <v>833</v>
      </c>
      <c r="P112" s="48" t="s">
        <v>8</v>
      </c>
      <c r="Q112" s="48" t="s">
        <v>28</v>
      </c>
      <c r="R112" s="48" t="s">
        <v>35</v>
      </c>
      <c r="S112" s="48" t="s">
        <v>36</v>
      </c>
      <c r="T112" s="48" t="s">
        <v>12</v>
      </c>
      <c r="U112" s="48" t="s">
        <v>12</v>
      </c>
      <c r="V112" s="55">
        <v>45509</v>
      </c>
      <c r="W112" s="48" t="s">
        <v>1134</v>
      </c>
    </row>
    <row r="113" spans="1:23" x14ac:dyDescent="0.25">
      <c r="A113" s="48">
        <v>9988833</v>
      </c>
      <c r="B113" s="64">
        <v>45509.384722222225</v>
      </c>
      <c r="C113" s="48" t="s">
        <v>1158</v>
      </c>
      <c r="D113" s="48" t="s">
        <v>46</v>
      </c>
      <c r="E113" s="55"/>
      <c r="F113" s="64">
        <v>45509.384722222225</v>
      </c>
      <c r="G113" s="64">
        <v>45509.411805555559</v>
      </c>
      <c r="H113" s="48" t="s">
        <v>1158</v>
      </c>
      <c r="I113" s="55"/>
      <c r="J113" s="48" t="s">
        <v>697</v>
      </c>
      <c r="K113" s="48" t="s">
        <v>697</v>
      </c>
      <c r="L113" s="48" t="s">
        <v>1490</v>
      </c>
      <c r="M113" s="48" t="s">
        <v>855</v>
      </c>
      <c r="N113" s="48" t="s">
        <v>1466</v>
      </c>
      <c r="O113" s="67">
        <v>201030503432001</v>
      </c>
      <c r="P113" s="48" t="s">
        <v>8</v>
      </c>
      <c r="Q113" s="48" t="s">
        <v>10</v>
      </c>
      <c r="R113" s="48" t="s">
        <v>11</v>
      </c>
      <c r="S113" s="48" t="s">
        <v>360</v>
      </c>
      <c r="T113" s="48" t="s">
        <v>868</v>
      </c>
      <c r="U113" s="48" t="s">
        <v>14</v>
      </c>
      <c r="V113" s="55">
        <v>45509</v>
      </c>
      <c r="W113" s="48" t="s">
        <v>1134</v>
      </c>
    </row>
    <row r="114" spans="1:23" x14ac:dyDescent="0.25">
      <c r="A114" s="48">
        <v>9988849</v>
      </c>
      <c r="B114" s="64">
        <v>45509.333333333336</v>
      </c>
      <c r="C114" s="48" t="s">
        <v>1151</v>
      </c>
      <c r="D114" s="48" t="s">
        <v>46</v>
      </c>
      <c r="E114" s="55"/>
      <c r="F114" s="64">
        <v>45509.333333333336</v>
      </c>
      <c r="G114" s="64">
        <v>45509.412499999999</v>
      </c>
      <c r="H114" s="48" t="s">
        <v>1151</v>
      </c>
      <c r="I114" s="55"/>
      <c r="J114" s="48" t="s">
        <v>697</v>
      </c>
      <c r="K114" s="48" t="s">
        <v>697</v>
      </c>
      <c r="L114" s="48" t="s">
        <v>1478</v>
      </c>
      <c r="M114" s="48" t="s">
        <v>853</v>
      </c>
      <c r="N114" s="48" t="s">
        <v>1466</v>
      </c>
      <c r="O114" s="67">
        <v>201027969372001</v>
      </c>
      <c r="P114" s="48" t="s">
        <v>22</v>
      </c>
      <c r="Q114" s="48" t="s">
        <v>23</v>
      </c>
      <c r="R114" s="48" t="s">
        <v>89</v>
      </c>
      <c r="S114" s="48" t="s">
        <v>360</v>
      </c>
      <c r="T114" s="48" t="s">
        <v>780</v>
      </c>
      <c r="U114" s="48" t="s">
        <v>14</v>
      </c>
      <c r="V114" s="55">
        <v>45509</v>
      </c>
      <c r="W114" s="48" t="s">
        <v>1134</v>
      </c>
    </row>
    <row r="115" spans="1:23" x14ac:dyDescent="0.25">
      <c r="A115" s="48">
        <v>9988825</v>
      </c>
      <c r="B115" s="64">
        <v>45509.384722222225</v>
      </c>
      <c r="C115" s="48" t="s">
        <v>1156</v>
      </c>
      <c r="D115" s="48" t="s">
        <v>1500</v>
      </c>
      <c r="E115" s="55"/>
      <c r="F115" s="64">
        <v>45509.384722222225</v>
      </c>
      <c r="G115" s="64">
        <v>45509.413888888892</v>
      </c>
      <c r="H115" s="48" t="s">
        <v>1156</v>
      </c>
      <c r="I115" s="55"/>
      <c r="J115" s="48" t="s">
        <v>697</v>
      </c>
      <c r="K115" s="48" t="s">
        <v>697</v>
      </c>
      <c r="L115" s="48" t="s">
        <v>1503</v>
      </c>
      <c r="M115" s="48" t="s">
        <v>855</v>
      </c>
      <c r="N115" s="48" t="s">
        <v>1466</v>
      </c>
      <c r="O115" s="67">
        <v>201030687857001</v>
      </c>
      <c r="P115" s="48" t="s">
        <v>62</v>
      </c>
      <c r="Q115" s="48" t="s">
        <v>72</v>
      </c>
      <c r="R115" s="48" t="s">
        <v>139</v>
      </c>
      <c r="S115" s="48" t="s">
        <v>360</v>
      </c>
      <c r="T115" s="48" t="s">
        <v>442</v>
      </c>
      <c r="U115" s="48" t="s">
        <v>14</v>
      </c>
      <c r="V115" s="55">
        <v>45509</v>
      </c>
      <c r="W115" s="48" t="s">
        <v>1134</v>
      </c>
    </row>
    <row r="116" spans="1:23" x14ac:dyDescent="0.25">
      <c r="A116" s="48">
        <v>9988898</v>
      </c>
      <c r="B116" s="64">
        <v>45509.333333333336</v>
      </c>
      <c r="C116" s="48" t="s">
        <v>1117</v>
      </c>
      <c r="D116" s="48" t="s">
        <v>716</v>
      </c>
      <c r="E116" s="55"/>
      <c r="F116" s="64">
        <v>45509.333333333336</v>
      </c>
      <c r="G116" s="64">
        <v>45509.414583333331</v>
      </c>
      <c r="H116" s="48" t="s">
        <v>1117</v>
      </c>
      <c r="I116" s="55"/>
      <c r="J116" s="48" t="s">
        <v>697</v>
      </c>
      <c r="K116" s="48" t="s">
        <v>697</v>
      </c>
      <c r="L116" s="48" t="s">
        <v>1391</v>
      </c>
      <c r="M116" s="48" t="s">
        <v>1442</v>
      </c>
      <c r="N116" s="48" t="s">
        <v>1438</v>
      </c>
      <c r="O116" s="48" t="s">
        <v>1142</v>
      </c>
      <c r="P116" s="48" t="s">
        <v>8</v>
      </c>
      <c r="Q116" s="48" t="s">
        <v>15</v>
      </c>
      <c r="R116" s="48" t="s">
        <v>27</v>
      </c>
      <c r="S116" s="48" t="s">
        <v>13</v>
      </c>
      <c r="T116" s="48" t="s">
        <v>385</v>
      </c>
      <c r="U116" s="48" t="s">
        <v>14</v>
      </c>
      <c r="V116" s="55">
        <v>45509</v>
      </c>
      <c r="W116" s="48" t="s">
        <v>1134</v>
      </c>
    </row>
    <row r="117" spans="1:23" x14ac:dyDescent="0.25">
      <c r="A117" s="48">
        <v>9988829</v>
      </c>
      <c r="B117" s="64">
        <v>45509.384722222225</v>
      </c>
      <c r="C117" s="48" t="s">
        <v>1158</v>
      </c>
      <c r="D117" s="48" t="s">
        <v>46</v>
      </c>
      <c r="E117" s="55"/>
      <c r="F117" s="64">
        <v>45509.384722222225</v>
      </c>
      <c r="G117" s="64">
        <v>45509.415972222225</v>
      </c>
      <c r="H117" s="48" t="s">
        <v>1158</v>
      </c>
      <c r="I117" s="55"/>
      <c r="J117" s="48" t="s">
        <v>697</v>
      </c>
      <c r="K117" s="48" t="s">
        <v>697</v>
      </c>
      <c r="L117" s="48" t="s">
        <v>1496</v>
      </c>
      <c r="M117" s="48" t="s">
        <v>855</v>
      </c>
      <c r="N117" s="48" t="s">
        <v>1466</v>
      </c>
      <c r="O117" s="67">
        <v>100102851143001</v>
      </c>
      <c r="P117" s="48" t="s">
        <v>18</v>
      </c>
      <c r="Q117" s="48" t="s">
        <v>19</v>
      </c>
      <c r="R117" s="48" t="s">
        <v>129</v>
      </c>
      <c r="S117" s="48" t="s">
        <v>360</v>
      </c>
      <c r="T117" s="48" t="s">
        <v>1497</v>
      </c>
      <c r="U117" s="48" t="s">
        <v>14</v>
      </c>
      <c r="V117" s="55">
        <v>45509</v>
      </c>
      <c r="W117" s="48" t="s">
        <v>1134</v>
      </c>
    </row>
    <row r="118" spans="1:23" x14ac:dyDescent="0.25">
      <c r="A118" s="48">
        <v>9988900</v>
      </c>
      <c r="B118" s="64">
        <v>45509.333333333336</v>
      </c>
      <c r="C118" s="48" t="s">
        <v>1113</v>
      </c>
      <c r="D118" s="48" t="s">
        <v>46</v>
      </c>
      <c r="E118" s="55"/>
      <c r="F118" s="64">
        <v>45509.333333333336</v>
      </c>
      <c r="G118" s="64">
        <v>45509.416666666664</v>
      </c>
      <c r="H118" s="48" t="s">
        <v>1113</v>
      </c>
      <c r="I118" s="55">
        <v>45509</v>
      </c>
      <c r="J118" s="48" t="s">
        <v>697</v>
      </c>
      <c r="K118" s="48" t="s">
        <v>697</v>
      </c>
      <c r="L118" s="48" t="s">
        <v>928</v>
      </c>
      <c r="M118" s="48" t="s">
        <v>1441</v>
      </c>
      <c r="N118" s="48" t="s">
        <v>1438</v>
      </c>
      <c r="O118" s="48" t="s">
        <v>927</v>
      </c>
      <c r="P118" s="48" t="s">
        <v>8</v>
      </c>
      <c r="Q118" s="48" t="s">
        <v>10</v>
      </c>
      <c r="R118" s="48" t="s">
        <v>11</v>
      </c>
      <c r="S118" s="48" t="s">
        <v>36</v>
      </c>
      <c r="T118" s="48" t="s">
        <v>12</v>
      </c>
      <c r="U118" s="48" t="s">
        <v>14</v>
      </c>
      <c r="V118" s="55">
        <v>45509</v>
      </c>
      <c r="W118" s="48" t="s">
        <v>1134</v>
      </c>
    </row>
    <row r="119" spans="1:23" x14ac:dyDescent="0.25">
      <c r="A119" s="48">
        <v>9988903</v>
      </c>
      <c r="B119" s="64">
        <v>45509.333333333336</v>
      </c>
      <c r="C119" s="48" t="s">
        <v>1109</v>
      </c>
      <c r="D119" s="48" t="s">
        <v>46</v>
      </c>
      <c r="E119" s="55">
        <v>45509</v>
      </c>
      <c r="F119" s="64">
        <v>45509.333333333336</v>
      </c>
      <c r="G119" s="64">
        <v>45509.417361111111</v>
      </c>
      <c r="H119" s="48" t="s">
        <v>1109</v>
      </c>
      <c r="I119" s="55">
        <v>45509</v>
      </c>
      <c r="J119" s="48" t="s">
        <v>697</v>
      </c>
      <c r="K119" s="48" t="s">
        <v>697</v>
      </c>
      <c r="L119" s="48" t="s">
        <v>1439</v>
      </c>
      <c r="M119" s="48" t="s">
        <v>1437</v>
      </c>
      <c r="N119" s="48" t="s">
        <v>1438</v>
      </c>
      <c r="O119" s="48" t="s">
        <v>1319</v>
      </c>
      <c r="P119" s="48" t="s">
        <v>22</v>
      </c>
      <c r="Q119" s="48" t="s">
        <v>23</v>
      </c>
      <c r="R119" s="48" t="s">
        <v>24</v>
      </c>
      <c r="S119" s="48" t="s">
        <v>25</v>
      </c>
      <c r="T119" s="48" t="s">
        <v>12</v>
      </c>
      <c r="U119" s="48" t="s">
        <v>12</v>
      </c>
      <c r="V119" s="55">
        <v>45509</v>
      </c>
      <c r="W119" s="48" t="s">
        <v>1134</v>
      </c>
    </row>
    <row r="120" spans="1:23" x14ac:dyDescent="0.25">
      <c r="A120" s="48">
        <v>9988892</v>
      </c>
      <c r="B120" s="64">
        <v>45509.333333333336</v>
      </c>
      <c r="C120" s="48" t="s">
        <v>1117</v>
      </c>
      <c r="D120" s="48" t="s">
        <v>46</v>
      </c>
      <c r="E120" s="55"/>
      <c r="F120" s="64">
        <v>45509.333333333336</v>
      </c>
      <c r="G120" s="64">
        <v>45509.418055555558</v>
      </c>
      <c r="H120" s="48" t="s">
        <v>1117</v>
      </c>
      <c r="I120" s="55"/>
      <c r="J120" s="48" t="s">
        <v>697</v>
      </c>
      <c r="K120" s="48" t="s">
        <v>697</v>
      </c>
      <c r="L120" s="48" t="s">
        <v>1445</v>
      </c>
      <c r="M120" s="48" t="s">
        <v>1446</v>
      </c>
      <c r="N120" s="48" t="s">
        <v>1438</v>
      </c>
      <c r="O120" s="48" t="s">
        <v>1045</v>
      </c>
      <c r="P120" s="48" t="s">
        <v>18</v>
      </c>
      <c r="Q120" s="48" t="s">
        <v>19</v>
      </c>
      <c r="R120" s="48" t="s">
        <v>21</v>
      </c>
      <c r="S120" s="48" t="s">
        <v>13</v>
      </c>
      <c r="T120" s="48" t="s">
        <v>385</v>
      </c>
      <c r="U120" s="48" t="s">
        <v>14</v>
      </c>
      <c r="V120" s="55">
        <v>45509</v>
      </c>
      <c r="W120" s="48" t="s">
        <v>1134</v>
      </c>
    </row>
    <row r="121" spans="1:23" x14ac:dyDescent="0.25">
      <c r="A121" s="48">
        <v>9988847</v>
      </c>
      <c r="B121" s="64">
        <v>45509.333333333336</v>
      </c>
      <c r="C121" s="48" t="s">
        <v>1151</v>
      </c>
      <c r="D121" s="48" t="s">
        <v>46</v>
      </c>
      <c r="E121" s="55"/>
      <c r="F121" s="64">
        <v>45509.333333333336</v>
      </c>
      <c r="G121" s="64">
        <v>45509.418749999997</v>
      </c>
      <c r="H121" s="48" t="s">
        <v>1151</v>
      </c>
      <c r="I121" s="55"/>
      <c r="J121" s="48" t="s">
        <v>697</v>
      </c>
      <c r="K121" s="48" t="s">
        <v>697</v>
      </c>
      <c r="L121" s="48" t="s">
        <v>1480</v>
      </c>
      <c r="M121" s="48" t="s">
        <v>853</v>
      </c>
      <c r="N121" s="48" t="s">
        <v>1466</v>
      </c>
      <c r="O121" s="67">
        <v>201029043553001</v>
      </c>
      <c r="P121" s="48" t="s">
        <v>18</v>
      </c>
      <c r="Q121" s="48" t="s">
        <v>19</v>
      </c>
      <c r="R121" s="48" t="s">
        <v>129</v>
      </c>
      <c r="S121" s="48" t="s">
        <v>360</v>
      </c>
      <c r="T121" s="48" t="s">
        <v>382</v>
      </c>
      <c r="U121" s="48" t="s">
        <v>14</v>
      </c>
      <c r="V121" s="55">
        <v>45509</v>
      </c>
      <c r="W121" s="48" t="s">
        <v>1134</v>
      </c>
    </row>
    <row r="122" spans="1:23" x14ac:dyDescent="0.25">
      <c r="A122" s="48">
        <v>9988826</v>
      </c>
      <c r="B122" s="64">
        <v>45509.384722222225</v>
      </c>
      <c r="C122" s="48" t="s">
        <v>1156</v>
      </c>
      <c r="D122" s="48" t="s">
        <v>1500</v>
      </c>
      <c r="E122" s="55"/>
      <c r="F122" s="64">
        <v>45509.384722222225</v>
      </c>
      <c r="G122" s="64">
        <v>45509.418749999997</v>
      </c>
      <c r="H122" s="48" t="s">
        <v>1156</v>
      </c>
      <c r="I122" s="55"/>
      <c r="J122" s="48" t="s">
        <v>697</v>
      </c>
      <c r="K122" s="48" t="s">
        <v>697</v>
      </c>
      <c r="L122" s="48" t="s">
        <v>1501</v>
      </c>
      <c r="M122" s="48" t="s">
        <v>889</v>
      </c>
      <c r="N122" s="48" t="s">
        <v>1466</v>
      </c>
      <c r="O122" s="67">
        <v>201018407766001</v>
      </c>
      <c r="P122" s="48" t="s">
        <v>22</v>
      </c>
      <c r="Q122" s="48" t="s">
        <v>23</v>
      </c>
      <c r="R122" s="48" t="s">
        <v>89</v>
      </c>
      <c r="S122" s="48" t="s">
        <v>360</v>
      </c>
      <c r="T122" s="48" t="s">
        <v>1502</v>
      </c>
      <c r="U122" s="48" t="s">
        <v>14</v>
      </c>
      <c r="V122" s="55">
        <v>45509</v>
      </c>
      <c r="W122" s="48" t="s">
        <v>1134</v>
      </c>
    </row>
    <row r="123" spans="1:23" x14ac:dyDescent="0.25">
      <c r="A123" s="48">
        <v>9988837</v>
      </c>
      <c r="B123" s="64">
        <v>45509.384722222225</v>
      </c>
      <c r="C123" s="48" t="s">
        <v>1158</v>
      </c>
      <c r="D123" s="48" t="s">
        <v>46</v>
      </c>
      <c r="E123" s="55"/>
      <c r="F123" s="64">
        <v>45509.384722222225</v>
      </c>
      <c r="G123" s="64">
        <v>45509.419444444444</v>
      </c>
      <c r="H123" s="48" t="s">
        <v>1158</v>
      </c>
      <c r="I123" s="55"/>
      <c r="J123" s="48" t="s">
        <v>697</v>
      </c>
      <c r="K123" s="48" t="s">
        <v>697</v>
      </c>
      <c r="L123" s="48" t="s">
        <v>1486</v>
      </c>
      <c r="M123" s="48" t="s">
        <v>853</v>
      </c>
      <c r="N123" s="48" t="s">
        <v>1466</v>
      </c>
      <c r="O123" s="67">
        <v>201029841478001</v>
      </c>
      <c r="P123" s="48" t="s">
        <v>18</v>
      </c>
      <c r="Q123" s="48" t="s">
        <v>19</v>
      </c>
      <c r="R123" s="48" t="s">
        <v>20</v>
      </c>
      <c r="S123" s="48" t="s">
        <v>360</v>
      </c>
      <c r="T123" s="48" t="s">
        <v>868</v>
      </c>
      <c r="U123" s="48" t="s">
        <v>14</v>
      </c>
      <c r="V123" s="55">
        <v>45509</v>
      </c>
      <c r="W123" s="48" t="s">
        <v>1134</v>
      </c>
    </row>
    <row r="124" spans="1:23" x14ac:dyDescent="0.25">
      <c r="A124" s="48">
        <v>9988846</v>
      </c>
      <c r="B124" s="64">
        <v>45509.333333333336</v>
      </c>
      <c r="C124" s="48" t="s">
        <v>1151</v>
      </c>
      <c r="D124" s="48" t="s">
        <v>46</v>
      </c>
      <c r="E124" s="55"/>
      <c r="F124" s="64">
        <v>45509.333333333336</v>
      </c>
      <c r="G124" s="64">
        <v>45509.420138888891</v>
      </c>
      <c r="H124" s="48" t="s">
        <v>1151</v>
      </c>
      <c r="I124" s="55"/>
      <c r="J124" s="48" t="s">
        <v>697</v>
      </c>
      <c r="K124" s="48" t="s">
        <v>697</v>
      </c>
      <c r="L124" s="48" t="s">
        <v>1481</v>
      </c>
      <c r="M124" s="48" t="s">
        <v>853</v>
      </c>
      <c r="N124" s="48" t="s">
        <v>1466</v>
      </c>
      <c r="O124" s="67">
        <v>900995819677001</v>
      </c>
      <c r="P124" s="48" t="s">
        <v>22</v>
      </c>
      <c r="Q124" s="48" t="s">
        <v>23</v>
      </c>
      <c r="R124" s="48" t="s">
        <v>89</v>
      </c>
      <c r="S124" s="48" t="s">
        <v>360</v>
      </c>
      <c r="T124" s="48" t="s">
        <v>382</v>
      </c>
      <c r="U124" s="48" t="s">
        <v>14</v>
      </c>
      <c r="V124" s="55">
        <v>45509</v>
      </c>
      <c r="W124" s="48" t="s">
        <v>1134</v>
      </c>
    </row>
    <row r="125" spans="1:23" x14ac:dyDescent="0.25">
      <c r="A125" s="48">
        <v>9988836</v>
      </c>
      <c r="B125" s="64">
        <v>45509.384722222225</v>
      </c>
      <c r="C125" s="48" t="s">
        <v>1158</v>
      </c>
      <c r="D125" s="48" t="s">
        <v>46</v>
      </c>
      <c r="E125" s="55"/>
      <c r="F125" s="64">
        <v>45509.384722222225</v>
      </c>
      <c r="G125" s="64">
        <v>45509.42083333333</v>
      </c>
      <c r="H125" s="48" t="s">
        <v>1158</v>
      </c>
      <c r="I125" s="55"/>
      <c r="J125" s="48" t="s">
        <v>697</v>
      </c>
      <c r="K125" s="48" t="s">
        <v>697</v>
      </c>
      <c r="L125" s="48" t="s">
        <v>1487</v>
      </c>
      <c r="M125" s="48" t="s">
        <v>853</v>
      </c>
      <c r="N125" s="48" t="s">
        <v>1466</v>
      </c>
      <c r="O125" s="67">
        <v>201030298105001</v>
      </c>
      <c r="P125" s="48" t="s">
        <v>8</v>
      </c>
      <c r="Q125" s="48" t="s">
        <v>10</v>
      </c>
      <c r="R125" s="48" t="s">
        <v>11</v>
      </c>
      <c r="S125" s="48" t="s">
        <v>360</v>
      </c>
      <c r="T125" s="48" t="s">
        <v>868</v>
      </c>
      <c r="U125" s="48" t="s">
        <v>14</v>
      </c>
      <c r="V125" s="55">
        <v>45509</v>
      </c>
      <c r="W125" s="48" t="s">
        <v>1134</v>
      </c>
    </row>
    <row r="126" spans="1:23" x14ac:dyDescent="0.25">
      <c r="A126" s="48">
        <v>9988824</v>
      </c>
      <c r="B126" s="64">
        <v>45509.384722222225</v>
      </c>
      <c r="C126" s="48" t="s">
        <v>1156</v>
      </c>
      <c r="D126" s="48" t="s">
        <v>1500</v>
      </c>
      <c r="E126" s="55"/>
      <c r="F126" s="64">
        <v>45509.384722222225</v>
      </c>
      <c r="G126" s="64">
        <v>45509.421527777777</v>
      </c>
      <c r="H126" s="48" t="s">
        <v>1156</v>
      </c>
      <c r="I126" s="55"/>
      <c r="J126" s="48" t="s">
        <v>697</v>
      </c>
      <c r="K126" s="48" t="s">
        <v>697</v>
      </c>
      <c r="L126" s="48" t="s">
        <v>1504</v>
      </c>
      <c r="M126" s="48" t="s">
        <v>889</v>
      </c>
      <c r="N126" s="48" t="s">
        <v>1466</v>
      </c>
      <c r="O126" s="67">
        <v>201030188571001</v>
      </c>
      <c r="P126" s="48" t="s">
        <v>22</v>
      </c>
      <c r="Q126" s="48" t="s">
        <v>23</v>
      </c>
      <c r="R126" s="48" t="s">
        <v>89</v>
      </c>
      <c r="S126" s="48" t="s">
        <v>360</v>
      </c>
      <c r="T126" s="48" t="s">
        <v>1505</v>
      </c>
      <c r="U126" s="48" t="s">
        <v>14</v>
      </c>
      <c r="V126" s="55">
        <v>45509</v>
      </c>
      <c r="W126" s="48" t="s">
        <v>1134</v>
      </c>
    </row>
    <row r="127" spans="1:23" x14ac:dyDescent="0.25">
      <c r="A127" s="48">
        <v>9988863</v>
      </c>
      <c r="B127" s="64">
        <v>45509.333333333336</v>
      </c>
      <c r="C127" s="48" t="s">
        <v>1112</v>
      </c>
      <c r="D127" s="48" t="s">
        <v>716</v>
      </c>
      <c r="E127" s="55"/>
      <c r="F127" s="64">
        <v>45509.333333333336</v>
      </c>
      <c r="G127" s="64">
        <v>45509.422222222223</v>
      </c>
      <c r="H127" s="48" t="s">
        <v>1112</v>
      </c>
      <c r="I127" s="55"/>
      <c r="J127" s="48" t="s">
        <v>697</v>
      </c>
      <c r="K127" s="48" t="s">
        <v>697</v>
      </c>
      <c r="L127" s="48" t="s">
        <v>1422</v>
      </c>
      <c r="M127" s="48" t="s">
        <v>736</v>
      </c>
      <c r="N127" s="48" t="s">
        <v>1464</v>
      </c>
      <c r="O127" s="48" t="s">
        <v>863</v>
      </c>
      <c r="P127" s="48" t="s">
        <v>22</v>
      </c>
      <c r="Q127" s="48" t="s">
        <v>23</v>
      </c>
      <c r="R127" s="48" t="s">
        <v>89</v>
      </c>
      <c r="S127" s="48" t="s">
        <v>360</v>
      </c>
      <c r="T127" s="48" t="s">
        <v>382</v>
      </c>
      <c r="U127" s="48" t="s">
        <v>14</v>
      </c>
      <c r="V127" s="55">
        <v>45509</v>
      </c>
      <c r="W127" s="48" t="s">
        <v>1134</v>
      </c>
    </row>
    <row r="128" spans="1:23" x14ac:dyDescent="0.25">
      <c r="A128" s="48">
        <v>9988844</v>
      </c>
      <c r="B128" s="64">
        <v>45509.333333333336</v>
      </c>
      <c r="C128" s="48" t="s">
        <v>1151</v>
      </c>
      <c r="D128" s="48" t="s">
        <v>46</v>
      </c>
      <c r="E128" s="55"/>
      <c r="F128" s="64">
        <v>45509.333333333336</v>
      </c>
      <c r="G128" s="64">
        <v>45509.42291666667</v>
      </c>
      <c r="H128" s="48" t="s">
        <v>1151</v>
      </c>
      <c r="I128" s="55"/>
      <c r="J128" s="48" t="s">
        <v>697</v>
      </c>
      <c r="K128" s="48" t="s">
        <v>697</v>
      </c>
      <c r="L128" s="48" t="s">
        <v>1482</v>
      </c>
      <c r="M128" s="48" t="s">
        <v>853</v>
      </c>
      <c r="N128" s="48" t="s">
        <v>1466</v>
      </c>
      <c r="O128" s="67">
        <v>900995794945001</v>
      </c>
      <c r="P128" s="48" t="s">
        <v>22</v>
      </c>
      <c r="Q128" s="48" t="s">
        <v>23</v>
      </c>
      <c r="R128" s="48" t="s">
        <v>89</v>
      </c>
      <c r="S128" s="48" t="s">
        <v>360</v>
      </c>
      <c r="T128" s="48" t="s">
        <v>382</v>
      </c>
      <c r="U128" s="48" t="s">
        <v>14</v>
      </c>
      <c r="V128" s="55">
        <v>45509</v>
      </c>
      <c r="W128" s="48" t="s">
        <v>1134</v>
      </c>
    </row>
    <row r="129" spans="1:23" x14ac:dyDescent="0.25">
      <c r="A129" s="48">
        <v>9988835</v>
      </c>
      <c r="B129" s="64">
        <v>45509.384722222225</v>
      </c>
      <c r="C129" s="48" t="s">
        <v>1158</v>
      </c>
      <c r="D129" s="48" t="s">
        <v>46</v>
      </c>
      <c r="E129" s="55"/>
      <c r="F129" s="64">
        <v>45509.384722222225</v>
      </c>
      <c r="G129" s="64">
        <v>45509.42291666667</v>
      </c>
      <c r="H129" s="48" t="s">
        <v>1158</v>
      </c>
      <c r="I129" s="55"/>
      <c r="J129" s="48" t="s">
        <v>697</v>
      </c>
      <c r="K129" s="48" t="s">
        <v>697</v>
      </c>
      <c r="L129" s="48" t="s">
        <v>1488</v>
      </c>
      <c r="M129" s="48" t="s">
        <v>853</v>
      </c>
      <c r="N129" s="48" t="s">
        <v>1466</v>
      </c>
      <c r="O129" s="67">
        <v>201029978589001</v>
      </c>
      <c r="P129" s="48" t="s">
        <v>8</v>
      </c>
      <c r="Q129" s="48" t="s">
        <v>10</v>
      </c>
      <c r="R129" s="48" t="s">
        <v>11</v>
      </c>
      <c r="S129" s="48" t="s">
        <v>360</v>
      </c>
      <c r="T129" s="48" t="s">
        <v>868</v>
      </c>
      <c r="U129" s="48" t="s">
        <v>14</v>
      </c>
      <c r="V129" s="55">
        <v>45509</v>
      </c>
      <c r="W129" s="48" t="s">
        <v>1134</v>
      </c>
    </row>
    <row r="130" spans="1:23" x14ac:dyDescent="0.25">
      <c r="A130" s="48">
        <v>9988896</v>
      </c>
      <c r="B130" s="64">
        <v>45509.333333333336</v>
      </c>
      <c r="C130" s="48" t="s">
        <v>1109</v>
      </c>
      <c r="D130" s="48" t="s">
        <v>46</v>
      </c>
      <c r="E130" s="55">
        <v>45509</v>
      </c>
      <c r="F130" s="64">
        <v>45509.333333333336</v>
      </c>
      <c r="G130" s="64">
        <v>45509.423611111109</v>
      </c>
      <c r="H130" s="48" t="s">
        <v>1109</v>
      </c>
      <c r="I130" s="55">
        <v>45509</v>
      </c>
      <c r="J130" s="48" t="s">
        <v>697</v>
      </c>
      <c r="K130" s="48" t="s">
        <v>697</v>
      </c>
      <c r="L130" s="48" t="s">
        <v>1176</v>
      </c>
      <c r="M130" s="48" t="s">
        <v>1437</v>
      </c>
      <c r="N130" s="48" t="s">
        <v>1438</v>
      </c>
      <c r="O130" s="48" t="s">
        <v>1175</v>
      </c>
      <c r="P130" s="48" t="s">
        <v>8</v>
      </c>
      <c r="Q130" s="48" t="s">
        <v>15</v>
      </c>
      <c r="R130" s="48" t="s">
        <v>106</v>
      </c>
      <c r="S130" s="48" t="s">
        <v>25</v>
      </c>
      <c r="T130" s="48" t="s">
        <v>12</v>
      </c>
      <c r="U130" s="48" t="s">
        <v>12</v>
      </c>
      <c r="V130" s="55">
        <v>45509</v>
      </c>
      <c r="W130" s="48" t="s">
        <v>1134</v>
      </c>
    </row>
    <row r="131" spans="1:23" x14ac:dyDescent="0.25">
      <c r="A131" s="48">
        <v>9988843</v>
      </c>
      <c r="B131" s="64">
        <v>45509.333333333336</v>
      </c>
      <c r="C131" s="48" t="s">
        <v>1151</v>
      </c>
      <c r="D131" s="48" t="s">
        <v>46</v>
      </c>
      <c r="E131" s="55"/>
      <c r="F131" s="64">
        <v>45509.333333333336</v>
      </c>
      <c r="G131" s="64">
        <v>45509.423611111109</v>
      </c>
      <c r="H131" s="48" t="s">
        <v>1151</v>
      </c>
      <c r="I131" s="55"/>
      <c r="J131" s="48" t="s">
        <v>697</v>
      </c>
      <c r="K131" s="48" t="s">
        <v>697</v>
      </c>
      <c r="L131" s="48" t="s">
        <v>1483</v>
      </c>
      <c r="M131" s="48" t="s">
        <v>853</v>
      </c>
      <c r="N131" s="48" t="s">
        <v>1466</v>
      </c>
      <c r="O131" s="67">
        <v>201030260230001</v>
      </c>
      <c r="P131" s="48" t="s">
        <v>22</v>
      </c>
      <c r="Q131" s="48" t="s">
        <v>23</v>
      </c>
      <c r="R131" s="48" t="s">
        <v>89</v>
      </c>
      <c r="S131" s="48" t="s">
        <v>360</v>
      </c>
      <c r="T131" s="48" t="s">
        <v>382</v>
      </c>
      <c r="U131" s="48" t="s">
        <v>14</v>
      </c>
      <c r="V131" s="55">
        <v>45509</v>
      </c>
      <c r="W131" s="48" t="s">
        <v>1134</v>
      </c>
    </row>
    <row r="132" spans="1:23" x14ac:dyDescent="0.25">
      <c r="A132" s="48">
        <v>9988834</v>
      </c>
      <c r="B132" s="64">
        <v>45509.384722222225</v>
      </c>
      <c r="C132" s="48" t="s">
        <v>1158</v>
      </c>
      <c r="D132" s="48" t="s">
        <v>46</v>
      </c>
      <c r="E132" s="55"/>
      <c r="F132" s="64">
        <v>45509.384722222225</v>
      </c>
      <c r="G132" s="64">
        <v>45509.424305555556</v>
      </c>
      <c r="H132" s="48" t="s">
        <v>1158</v>
      </c>
      <c r="I132" s="55"/>
      <c r="J132" s="48" t="s">
        <v>697</v>
      </c>
      <c r="K132" s="48" t="s">
        <v>697</v>
      </c>
      <c r="L132" s="48" t="s">
        <v>1489</v>
      </c>
      <c r="M132" s="48" t="s">
        <v>853</v>
      </c>
      <c r="N132" s="48" t="s">
        <v>1466</v>
      </c>
      <c r="O132" s="67">
        <v>201030532303001</v>
      </c>
      <c r="P132" s="48" t="s">
        <v>8</v>
      </c>
      <c r="Q132" s="48" t="s">
        <v>15</v>
      </c>
      <c r="R132" s="48" t="s">
        <v>106</v>
      </c>
      <c r="S132" s="48" t="s">
        <v>360</v>
      </c>
      <c r="T132" s="48" t="s">
        <v>868</v>
      </c>
      <c r="U132" s="48" t="s">
        <v>14</v>
      </c>
      <c r="V132" s="55">
        <v>45509</v>
      </c>
      <c r="W132" s="48" t="s">
        <v>1134</v>
      </c>
    </row>
    <row r="133" spans="1:23" x14ac:dyDescent="0.25">
      <c r="A133" s="48">
        <v>9988820</v>
      </c>
      <c r="B133" s="64">
        <v>45509.384722222225</v>
      </c>
      <c r="C133" s="48" t="s">
        <v>1157</v>
      </c>
      <c r="D133" s="48" t="s">
        <v>716</v>
      </c>
      <c r="E133" s="55"/>
      <c r="F133" s="64">
        <v>45509.384722222225</v>
      </c>
      <c r="G133" s="64">
        <v>45509.424305555556</v>
      </c>
      <c r="H133" s="48" t="s">
        <v>1157</v>
      </c>
      <c r="I133" s="55">
        <v>45509</v>
      </c>
      <c r="J133" s="48" t="s">
        <v>697</v>
      </c>
      <c r="K133" s="48" t="s">
        <v>697</v>
      </c>
      <c r="L133" s="48" t="s">
        <v>842</v>
      </c>
      <c r="M133" s="48" t="s">
        <v>889</v>
      </c>
      <c r="N133" s="48" t="s">
        <v>1466</v>
      </c>
      <c r="O133" s="67">
        <v>300541158509001</v>
      </c>
      <c r="P133" s="48" t="s">
        <v>18</v>
      </c>
      <c r="Q133" s="48" t="s">
        <v>19</v>
      </c>
      <c r="R133" s="48" t="s">
        <v>129</v>
      </c>
      <c r="S133" s="48" t="s">
        <v>75</v>
      </c>
      <c r="T133" s="48" t="s">
        <v>777</v>
      </c>
      <c r="U133" s="48" t="s">
        <v>44</v>
      </c>
      <c r="V133" s="55">
        <v>45509</v>
      </c>
      <c r="W133" s="48" t="s">
        <v>1134</v>
      </c>
    </row>
    <row r="134" spans="1:23" x14ac:dyDescent="0.25">
      <c r="A134" s="48">
        <v>9988755</v>
      </c>
      <c r="B134" s="64">
        <v>45509</v>
      </c>
      <c r="C134" s="48" t="s">
        <v>1117</v>
      </c>
      <c r="D134" s="48" t="s">
        <v>46</v>
      </c>
      <c r="E134" s="55"/>
      <c r="F134" s="64">
        <v>45509</v>
      </c>
      <c r="G134" s="64">
        <v>45509.425694444442</v>
      </c>
      <c r="H134" s="48" t="s">
        <v>1117</v>
      </c>
      <c r="I134" s="55"/>
      <c r="J134" s="48" t="s">
        <v>697</v>
      </c>
      <c r="K134" s="48" t="s">
        <v>697</v>
      </c>
      <c r="L134" s="48" t="s">
        <v>1562</v>
      </c>
      <c r="M134" s="48" t="s">
        <v>860</v>
      </c>
      <c r="N134" s="48" t="s">
        <v>1546</v>
      </c>
      <c r="O134" s="48" t="s">
        <v>445</v>
      </c>
      <c r="P134" s="48" t="s">
        <v>18</v>
      </c>
      <c r="Q134" s="48" t="s">
        <v>19</v>
      </c>
      <c r="R134" s="48" t="s">
        <v>129</v>
      </c>
      <c r="S134" s="48" t="s">
        <v>360</v>
      </c>
      <c r="T134" s="48" t="s">
        <v>1563</v>
      </c>
      <c r="U134" s="48" t="s">
        <v>44</v>
      </c>
      <c r="V134" s="55">
        <v>45509</v>
      </c>
      <c r="W134" s="48" t="s">
        <v>1134</v>
      </c>
    </row>
    <row r="135" spans="1:23" x14ac:dyDescent="0.25">
      <c r="A135" s="48">
        <v>9988819</v>
      </c>
      <c r="B135" s="64">
        <v>45509.384722222225</v>
      </c>
      <c r="C135" s="48" t="s">
        <v>1157</v>
      </c>
      <c r="D135" s="48" t="s">
        <v>46</v>
      </c>
      <c r="E135" s="55"/>
      <c r="F135" s="64">
        <v>45509.384722222225</v>
      </c>
      <c r="G135" s="64">
        <v>45509.426388888889</v>
      </c>
      <c r="H135" s="48" t="s">
        <v>1157</v>
      </c>
      <c r="I135" s="55"/>
      <c r="J135" s="48" t="s">
        <v>697</v>
      </c>
      <c r="K135" s="48" t="s">
        <v>697</v>
      </c>
      <c r="L135" s="48" t="s">
        <v>1509</v>
      </c>
      <c r="M135" s="48" t="s">
        <v>853</v>
      </c>
      <c r="N135" s="48" t="s">
        <v>1466</v>
      </c>
      <c r="O135" s="67">
        <v>201030153748001</v>
      </c>
      <c r="P135" s="48" t="s">
        <v>8</v>
      </c>
      <c r="Q135" s="48" t="s">
        <v>10</v>
      </c>
      <c r="R135" s="48" t="s">
        <v>11</v>
      </c>
      <c r="S135" s="48" t="s">
        <v>360</v>
      </c>
      <c r="T135" s="48" t="s">
        <v>500</v>
      </c>
      <c r="U135" s="48" t="s">
        <v>14</v>
      </c>
      <c r="V135" s="55">
        <v>45509</v>
      </c>
      <c r="W135" s="48" t="s">
        <v>1134</v>
      </c>
    </row>
    <row r="136" spans="1:23" x14ac:dyDescent="0.25">
      <c r="A136" s="48">
        <v>9988840</v>
      </c>
      <c r="B136" s="64">
        <v>45509.333333333336</v>
      </c>
      <c r="C136" s="48" t="s">
        <v>1151</v>
      </c>
      <c r="D136" s="48" t="s">
        <v>46</v>
      </c>
      <c r="E136" s="55"/>
      <c r="F136" s="64">
        <v>45509.333333333336</v>
      </c>
      <c r="G136" s="64">
        <v>45509.427083333336</v>
      </c>
      <c r="H136" s="48" t="s">
        <v>1151</v>
      </c>
      <c r="I136" s="55"/>
      <c r="J136" s="48" t="s">
        <v>697</v>
      </c>
      <c r="K136" s="48" t="s">
        <v>697</v>
      </c>
      <c r="L136" s="48" t="s">
        <v>1485</v>
      </c>
      <c r="M136" s="48" t="s">
        <v>853</v>
      </c>
      <c r="N136" s="48" t="s">
        <v>1466</v>
      </c>
      <c r="O136" s="67">
        <v>201030502997001</v>
      </c>
      <c r="P136" s="48" t="s">
        <v>22</v>
      </c>
      <c r="Q136" s="48" t="s">
        <v>23</v>
      </c>
      <c r="R136" s="48" t="s">
        <v>89</v>
      </c>
      <c r="S136" s="48" t="s">
        <v>360</v>
      </c>
      <c r="T136" s="48" t="s">
        <v>780</v>
      </c>
      <c r="U136" s="48" t="s">
        <v>14</v>
      </c>
      <c r="V136" s="55">
        <v>45509</v>
      </c>
      <c r="W136" s="48" t="s">
        <v>1134</v>
      </c>
    </row>
    <row r="137" spans="1:23" x14ac:dyDescent="0.25">
      <c r="A137" s="48">
        <v>9988831</v>
      </c>
      <c r="B137" s="64">
        <v>45509.384722222225</v>
      </c>
      <c r="C137" s="48" t="s">
        <v>1158</v>
      </c>
      <c r="D137" s="48" t="s">
        <v>46</v>
      </c>
      <c r="E137" s="55"/>
      <c r="F137" s="64">
        <v>45509.384722222225</v>
      </c>
      <c r="G137" s="64">
        <v>45509.427083333336</v>
      </c>
      <c r="H137" s="48" t="s">
        <v>1158</v>
      </c>
      <c r="I137" s="55"/>
      <c r="J137" s="48" t="s">
        <v>697</v>
      </c>
      <c r="K137" s="48" t="s">
        <v>697</v>
      </c>
      <c r="L137" s="48" t="s">
        <v>1493</v>
      </c>
      <c r="M137" s="48" t="s">
        <v>853</v>
      </c>
      <c r="N137" s="48" t="s">
        <v>1466</v>
      </c>
      <c r="O137" s="67">
        <v>900995815667001</v>
      </c>
      <c r="P137" s="48" t="s">
        <v>22</v>
      </c>
      <c r="Q137" s="48" t="s">
        <v>23</v>
      </c>
      <c r="R137" s="48" t="s">
        <v>26</v>
      </c>
      <c r="S137" s="48" t="s">
        <v>360</v>
      </c>
      <c r="T137" s="48" t="s">
        <v>868</v>
      </c>
      <c r="U137" s="48" t="s">
        <v>14</v>
      </c>
      <c r="V137" s="55">
        <v>45509</v>
      </c>
      <c r="W137" s="48" t="s">
        <v>1134</v>
      </c>
    </row>
    <row r="138" spans="1:23" x14ac:dyDescent="0.25">
      <c r="A138" s="48">
        <v>9988801</v>
      </c>
      <c r="B138" s="64">
        <v>45509</v>
      </c>
      <c r="C138" s="48" t="s">
        <v>1151</v>
      </c>
      <c r="D138" s="48" t="s">
        <v>46</v>
      </c>
      <c r="E138" s="55"/>
      <c r="F138" s="64">
        <v>45509</v>
      </c>
      <c r="G138" s="64">
        <v>45509.427083333336</v>
      </c>
      <c r="H138" s="48" t="s">
        <v>1151</v>
      </c>
      <c r="I138" s="55"/>
      <c r="J138" s="48" t="s">
        <v>697</v>
      </c>
      <c r="K138" s="48" t="s">
        <v>697</v>
      </c>
      <c r="L138" s="48" t="s">
        <v>1485</v>
      </c>
      <c r="M138" s="48" t="s">
        <v>853</v>
      </c>
      <c r="N138" s="48" t="s">
        <v>1466</v>
      </c>
      <c r="O138" s="67">
        <v>201031272027001</v>
      </c>
      <c r="P138" s="48" t="s">
        <v>22</v>
      </c>
      <c r="Q138" s="48" t="s">
        <v>23</v>
      </c>
      <c r="R138" s="48" t="s">
        <v>89</v>
      </c>
      <c r="S138" s="48" t="s">
        <v>360</v>
      </c>
      <c r="T138" s="48" t="s">
        <v>780</v>
      </c>
      <c r="U138" s="48" t="s">
        <v>14</v>
      </c>
      <c r="V138" s="55">
        <v>45509</v>
      </c>
      <c r="W138" s="48" t="s">
        <v>1134</v>
      </c>
    </row>
    <row r="139" spans="1:23" x14ac:dyDescent="0.25">
      <c r="A139" s="48">
        <v>9988902</v>
      </c>
      <c r="B139" s="64">
        <v>45509.333333333336</v>
      </c>
      <c r="C139" s="48" t="s">
        <v>1110</v>
      </c>
      <c r="D139" s="48" t="s">
        <v>46</v>
      </c>
      <c r="E139" s="55"/>
      <c r="F139" s="64">
        <v>45509.333333333336</v>
      </c>
      <c r="G139" s="64">
        <v>45509.427777777775</v>
      </c>
      <c r="H139" s="48" t="s">
        <v>1110</v>
      </c>
      <c r="I139" s="55"/>
      <c r="J139" s="48" t="s">
        <v>697</v>
      </c>
      <c r="K139" s="48" t="s">
        <v>697</v>
      </c>
      <c r="L139" s="48" t="s">
        <v>910</v>
      </c>
      <c r="M139" s="48" t="s">
        <v>1437</v>
      </c>
      <c r="N139" s="48" t="s">
        <v>1438</v>
      </c>
      <c r="O139" s="48" t="s">
        <v>687</v>
      </c>
      <c r="P139" s="48" t="s">
        <v>8</v>
      </c>
      <c r="Q139" s="48" t="s">
        <v>10</v>
      </c>
      <c r="R139" s="48" t="s">
        <v>11</v>
      </c>
      <c r="S139" s="48" t="s">
        <v>25</v>
      </c>
      <c r="T139" s="48" t="s">
        <v>12</v>
      </c>
      <c r="U139" s="48" t="s">
        <v>12</v>
      </c>
      <c r="V139" s="55">
        <v>45509</v>
      </c>
      <c r="W139" s="48" t="s">
        <v>1134</v>
      </c>
    </row>
    <row r="140" spans="1:23" x14ac:dyDescent="0.25">
      <c r="A140" s="48">
        <v>9988883</v>
      </c>
      <c r="B140" s="64">
        <v>45509.333333333336</v>
      </c>
      <c r="C140" s="48" t="s">
        <v>1109</v>
      </c>
      <c r="D140" s="48" t="s">
        <v>46</v>
      </c>
      <c r="E140" s="55">
        <v>45509</v>
      </c>
      <c r="F140" s="64">
        <v>45509.333333333336</v>
      </c>
      <c r="G140" s="64">
        <v>45509.428472222222</v>
      </c>
      <c r="H140" s="48" t="s">
        <v>1109</v>
      </c>
      <c r="I140" s="55">
        <v>45509</v>
      </c>
      <c r="J140" s="48" t="s">
        <v>697</v>
      </c>
      <c r="K140" s="48" t="s">
        <v>697</v>
      </c>
      <c r="L140" s="48" t="s">
        <v>1451</v>
      </c>
      <c r="M140" s="48" t="s">
        <v>1437</v>
      </c>
      <c r="N140" s="48" t="s">
        <v>1438</v>
      </c>
      <c r="O140" s="48" t="s">
        <v>1452</v>
      </c>
      <c r="P140" s="48" t="s">
        <v>8</v>
      </c>
      <c r="Q140" s="48" t="s">
        <v>15</v>
      </c>
      <c r="R140" s="48" t="s">
        <v>106</v>
      </c>
      <c r="S140" s="48" t="s">
        <v>25</v>
      </c>
      <c r="T140" s="48" t="s">
        <v>12</v>
      </c>
      <c r="U140" s="48" t="s">
        <v>12</v>
      </c>
      <c r="V140" s="55">
        <v>45509</v>
      </c>
      <c r="W140" s="48" t="s">
        <v>1134</v>
      </c>
    </row>
    <row r="141" spans="1:23" x14ac:dyDescent="0.25">
      <c r="A141" s="48">
        <v>9988832</v>
      </c>
      <c r="B141" s="64">
        <v>45509.384722222225</v>
      </c>
      <c r="C141" s="48" t="s">
        <v>1158</v>
      </c>
      <c r="D141" s="48" t="s">
        <v>46</v>
      </c>
      <c r="E141" s="55"/>
      <c r="F141" s="64">
        <v>45509.384722222225</v>
      </c>
      <c r="G141" s="64">
        <v>45509.428472222222</v>
      </c>
      <c r="H141" s="48" t="s">
        <v>1158</v>
      </c>
      <c r="I141" s="55"/>
      <c r="J141" s="48" t="s">
        <v>697</v>
      </c>
      <c r="K141" s="48" t="s">
        <v>697</v>
      </c>
      <c r="L141" s="48" t="s">
        <v>1491</v>
      </c>
      <c r="M141" s="48" t="s">
        <v>853</v>
      </c>
      <c r="N141" s="48" t="s">
        <v>1466</v>
      </c>
      <c r="O141" s="67">
        <v>900995821128004</v>
      </c>
      <c r="P141" s="48" t="s">
        <v>8</v>
      </c>
      <c r="Q141" s="48" t="s">
        <v>28</v>
      </c>
      <c r="R141" s="48" t="s">
        <v>35</v>
      </c>
      <c r="S141" s="48" t="s">
        <v>360</v>
      </c>
      <c r="T141" s="48" t="s">
        <v>1492</v>
      </c>
      <c r="U141" s="48" t="s">
        <v>14</v>
      </c>
      <c r="V141" s="55">
        <v>45509</v>
      </c>
      <c r="W141" s="48" t="s">
        <v>1134</v>
      </c>
    </row>
    <row r="142" spans="1:23" x14ac:dyDescent="0.25">
      <c r="A142" s="48">
        <v>9988818</v>
      </c>
      <c r="B142" s="64">
        <v>45509.384722222225</v>
      </c>
      <c r="C142" s="48" t="s">
        <v>1157</v>
      </c>
      <c r="D142" s="48" t="s">
        <v>716</v>
      </c>
      <c r="E142" s="55"/>
      <c r="F142" s="64">
        <v>45509.384722222225</v>
      </c>
      <c r="G142" s="64">
        <v>45509.428472222222</v>
      </c>
      <c r="H142" s="48" t="s">
        <v>1157</v>
      </c>
      <c r="I142" s="55">
        <v>45509</v>
      </c>
      <c r="J142" s="48" t="s">
        <v>697</v>
      </c>
      <c r="K142" s="48" t="s">
        <v>697</v>
      </c>
      <c r="L142" s="48" t="s">
        <v>1510</v>
      </c>
      <c r="M142" s="48" t="s">
        <v>853</v>
      </c>
      <c r="N142" s="48" t="s">
        <v>1466</v>
      </c>
      <c r="O142" s="67">
        <v>201030133241001</v>
      </c>
      <c r="P142" s="48" t="s">
        <v>18</v>
      </c>
      <c r="Q142" s="48" t="s">
        <v>19</v>
      </c>
      <c r="R142" s="48" t="s">
        <v>129</v>
      </c>
      <c r="S142" s="48" t="s">
        <v>75</v>
      </c>
      <c r="T142" s="48" t="s">
        <v>777</v>
      </c>
      <c r="U142" s="48" t="s">
        <v>44</v>
      </c>
      <c r="V142" s="55">
        <v>45509</v>
      </c>
      <c r="W142" s="48" t="s">
        <v>1134</v>
      </c>
    </row>
    <row r="143" spans="1:23" x14ac:dyDescent="0.25">
      <c r="A143" s="48">
        <v>9988749</v>
      </c>
      <c r="B143" s="64">
        <v>45509.429166666669</v>
      </c>
      <c r="C143" s="48" t="s">
        <v>1117</v>
      </c>
      <c r="D143" s="48" t="s">
        <v>46</v>
      </c>
      <c r="E143" s="55"/>
      <c r="F143" s="64">
        <v>45509.429166666669</v>
      </c>
      <c r="G143" s="64">
        <v>45509.429166666669</v>
      </c>
      <c r="H143" s="48" t="s">
        <v>1117</v>
      </c>
      <c r="I143" s="55"/>
      <c r="J143" s="48" t="s">
        <v>697</v>
      </c>
      <c r="K143" s="48" t="s">
        <v>697</v>
      </c>
      <c r="L143" s="48" t="s">
        <v>1568</v>
      </c>
      <c r="M143" s="48" t="s">
        <v>860</v>
      </c>
      <c r="N143" s="48" t="s">
        <v>1546</v>
      </c>
      <c r="O143" s="48" t="s">
        <v>1569</v>
      </c>
      <c r="P143" s="48" t="s">
        <v>8</v>
      </c>
      <c r="Q143" s="48" t="s">
        <v>10</v>
      </c>
      <c r="R143" s="48" t="s">
        <v>11</v>
      </c>
      <c r="S143" s="48" t="s">
        <v>360</v>
      </c>
      <c r="T143" s="48" t="s">
        <v>385</v>
      </c>
      <c r="U143" s="48" t="s">
        <v>14</v>
      </c>
      <c r="V143" s="55">
        <v>45509</v>
      </c>
      <c r="W143" s="48" t="s">
        <v>1134</v>
      </c>
    </row>
    <row r="144" spans="1:23" x14ac:dyDescent="0.25">
      <c r="A144" s="48">
        <v>9988751</v>
      </c>
      <c r="B144" s="64">
        <v>45509.429166666669</v>
      </c>
      <c r="C144" s="48" t="s">
        <v>1112</v>
      </c>
      <c r="D144" s="48" t="s">
        <v>716</v>
      </c>
      <c r="E144" s="55"/>
      <c r="F144" s="64">
        <v>45509.429166666669</v>
      </c>
      <c r="G144" s="64">
        <v>45509.430555555555</v>
      </c>
      <c r="H144" s="48" t="s">
        <v>1112</v>
      </c>
      <c r="I144" s="55"/>
      <c r="J144" s="48" t="s">
        <v>697</v>
      </c>
      <c r="K144" s="48" t="s">
        <v>697</v>
      </c>
      <c r="L144" s="48" t="s">
        <v>1566</v>
      </c>
      <c r="M144" s="48" t="s">
        <v>860</v>
      </c>
      <c r="N144" s="48" t="s">
        <v>1546</v>
      </c>
      <c r="O144" s="48" t="s">
        <v>454</v>
      </c>
      <c r="P144" s="48" t="s">
        <v>62</v>
      </c>
      <c r="Q144" s="48" t="s">
        <v>384</v>
      </c>
      <c r="R144" s="48" t="s">
        <v>11</v>
      </c>
      <c r="S144" s="48" t="s">
        <v>360</v>
      </c>
      <c r="T144" s="48" t="s">
        <v>406</v>
      </c>
      <c r="U144" s="48" t="s">
        <v>14</v>
      </c>
      <c r="V144" s="55">
        <v>45509</v>
      </c>
      <c r="W144" s="48" t="s">
        <v>1134</v>
      </c>
    </row>
    <row r="145" spans="1:23" x14ac:dyDescent="0.25">
      <c r="A145" s="48">
        <v>9988895</v>
      </c>
      <c r="B145" s="64">
        <v>45509.333333333336</v>
      </c>
      <c r="C145" s="48" t="s">
        <v>1110</v>
      </c>
      <c r="D145" s="48" t="s">
        <v>754</v>
      </c>
      <c r="E145" s="55"/>
      <c r="F145" s="64">
        <v>45509.333333333336</v>
      </c>
      <c r="G145" s="64">
        <v>45509.431944444441</v>
      </c>
      <c r="H145" s="48" t="s">
        <v>1110</v>
      </c>
      <c r="I145" s="55"/>
      <c r="J145" s="48" t="s">
        <v>697</v>
      </c>
      <c r="K145" s="48" t="s">
        <v>697</v>
      </c>
      <c r="L145" s="48" t="s">
        <v>1009</v>
      </c>
      <c r="M145" s="48" t="s">
        <v>1441</v>
      </c>
      <c r="N145" s="48" t="s">
        <v>1438</v>
      </c>
      <c r="O145" s="48" t="s">
        <v>873</v>
      </c>
      <c r="P145" s="48" t="s">
        <v>8</v>
      </c>
      <c r="Q145" s="48" t="s">
        <v>28</v>
      </c>
      <c r="R145" s="48" t="s">
        <v>35</v>
      </c>
      <c r="S145" s="48" t="s">
        <v>25</v>
      </c>
      <c r="T145" s="48" t="s">
        <v>12</v>
      </c>
      <c r="U145" s="48" t="s">
        <v>12</v>
      </c>
      <c r="V145" s="55">
        <v>45509</v>
      </c>
      <c r="W145" s="48" t="s">
        <v>1134</v>
      </c>
    </row>
    <row r="146" spans="1:23" x14ac:dyDescent="0.25">
      <c r="A146" s="48">
        <v>9988897</v>
      </c>
      <c r="B146" s="64">
        <v>45509.333333333336</v>
      </c>
      <c r="C146" s="48" t="s">
        <v>1111</v>
      </c>
      <c r="D146" s="48" t="s">
        <v>716</v>
      </c>
      <c r="E146" s="55"/>
      <c r="F146" s="64">
        <v>45509.333333333336</v>
      </c>
      <c r="G146" s="64">
        <v>45509.432638888888</v>
      </c>
      <c r="H146" s="48" t="s">
        <v>1111</v>
      </c>
      <c r="I146" s="55">
        <v>45509</v>
      </c>
      <c r="J146" s="48" t="s">
        <v>697</v>
      </c>
      <c r="K146" s="48" t="s">
        <v>697</v>
      </c>
      <c r="L146" s="48" t="s">
        <v>1443</v>
      </c>
      <c r="M146" s="48" t="s">
        <v>1437</v>
      </c>
      <c r="N146" s="48" t="s">
        <v>1438</v>
      </c>
      <c r="O146" s="48" t="s">
        <v>1216</v>
      </c>
      <c r="P146" s="48" t="s">
        <v>8</v>
      </c>
      <c r="Q146" s="48" t="s">
        <v>15</v>
      </c>
      <c r="R146" s="48" t="s">
        <v>381</v>
      </c>
      <c r="S146" s="48" t="s">
        <v>25</v>
      </c>
      <c r="T146" s="48" t="s">
        <v>12</v>
      </c>
      <c r="U146" s="48" t="s">
        <v>14</v>
      </c>
      <c r="V146" s="55">
        <v>45509</v>
      </c>
      <c r="W146" s="48" t="s">
        <v>1134</v>
      </c>
    </row>
    <row r="147" spans="1:23" x14ac:dyDescent="0.25">
      <c r="A147" s="48">
        <v>9988861</v>
      </c>
      <c r="B147" s="64">
        <v>45509.333333333336</v>
      </c>
      <c r="C147" s="48" t="s">
        <v>1151</v>
      </c>
      <c r="D147" s="48" t="s">
        <v>46</v>
      </c>
      <c r="E147" s="55"/>
      <c r="F147" s="64">
        <v>45509.333333333336</v>
      </c>
      <c r="G147" s="64">
        <v>45509.432638888888</v>
      </c>
      <c r="H147" s="48" t="s">
        <v>1151</v>
      </c>
      <c r="I147" s="55"/>
      <c r="J147" s="48" t="s">
        <v>697</v>
      </c>
      <c r="K147" s="48" t="s">
        <v>697</v>
      </c>
      <c r="L147" s="48" t="s">
        <v>1027</v>
      </c>
      <c r="M147" s="48" t="s">
        <v>889</v>
      </c>
      <c r="N147" s="48" t="s">
        <v>1466</v>
      </c>
      <c r="O147" s="67">
        <v>201030874321001</v>
      </c>
      <c r="P147" s="48" t="s">
        <v>18</v>
      </c>
      <c r="Q147" s="48" t="s">
        <v>19</v>
      </c>
      <c r="R147" s="48" t="s">
        <v>29</v>
      </c>
      <c r="S147" s="48" t="s">
        <v>360</v>
      </c>
      <c r="T147" s="48" t="s">
        <v>539</v>
      </c>
      <c r="U147" s="48" t="s">
        <v>14</v>
      </c>
      <c r="V147" s="55">
        <v>45509</v>
      </c>
      <c r="W147" s="48" t="s">
        <v>1134</v>
      </c>
    </row>
    <row r="148" spans="1:23" x14ac:dyDescent="0.25">
      <c r="A148" s="48">
        <v>9988744</v>
      </c>
      <c r="B148" s="64">
        <v>45509.429166666669</v>
      </c>
      <c r="C148" s="48" t="s">
        <v>1117</v>
      </c>
      <c r="D148" s="48" t="s">
        <v>46</v>
      </c>
      <c r="E148" s="55"/>
      <c r="F148" s="64">
        <v>45509.429166666669</v>
      </c>
      <c r="G148" s="64">
        <v>45509.433333333334</v>
      </c>
      <c r="H148" s="48" t="s">
        <v>1117</v>
      </c>
      <c r="I148" s="55"/>
      <c r="J148" s="48" t="s">
        <v>697</v>
      </c>
      <c r="K148" s="48" t="s">
        <v>697</v>
      </c>
      <c r="L148" s="48" t="s">
        <v>1574</v>
      </c>
      <c r="M148" s="48" t="s">
        <v>860</v>
      </c>
      <c r="N148" s="48" t="s">
        <v>1546</v>
      </c>
      <c r="O148" s="48" t="s">
        <v>469</v>
      </c>
      <c r="P148" s="48" t="s">
        <v>8</v>
      </c>
      <c r="Q148" s="48" t="s">
        <v>28</v>
      </c>
      <c r="R148" s="48" t="s">
        <v>35</v>
      </c>
      <c r="S148" s="48" t="s">
        <v>360</v>
      </c>
      <c r="T148" s="48" t="s">
        <v>385</v>
      </c>
      <c r="U148" s="48" t="s">
        <v>14</v>
      </c>
      <c r="V148" s="55">
        <v>45509</v>
      </c>
      <c r="W148" s="48" t="s">
        <v>1134</v>
      </c>
    </row>
    <row r="149" spans="1:23" x14ac:dyDescent="0.25">
      <c r="A149" s="48">
        <v>9988830</v>
      </c>
      <c r="B149" s="64">
        <v>45509.384722222225</v>
      </c>
      <c r="C149" s="48" t="s">
        <v>1158</v>
      </c>
      <c r="D149" s="48" t="s">
        <v>46</v>
      </c>
      <c r="E149" s="55"/>
      <c r="F149" s="64">
        <v>45509.384722222225</v>
      </c>
      <c r="G149" s="64">
        <v>45509.434027777781</v>
      </c>
      <c r="H149" s="48" t="s">
        <v>1158</v>
      </c>
      <c r="I149" s="55"/>
      <c r="J149" s="48" t="s">
        <v>697</v>
      </c>
      <c r="K149" s="48" t="s">
        <v>697</v>
      </c>
      <c r="L149" s="48" t="s">
        <v>1494</v>
      </c>
      <c r="M149" s="48" t="s">
        <v>853</v>
      </c>
      <c r="N149" s="48" t="s">
        <v>1466</v>
      </c>
      <c r="O149" s="67">
        <v>201029483340001</v>
      </c>
      <c r="P149" s="48" t="s">
        <v>51</v>
      </c>
      <c r="Q149" s="48" t="s">
        <v>52</v>
      </c>
      <c r="R149" s="48" t="s">
        <v>172</v>
      </c>
      <c r="S149" s="48" t="s">
        <v>360</v>
      </c>
      <c r="T149" s="48" t="s">
        <v>1495</v>
      </c>
      <c r="U149" s="48" t="s">
        <v>14</v>
      </c>
      <c r="V149" s="55">
        <v>45509</v>
      </c>
      <c r="W149" s="48" t="s">
        <v>1134</v>
      </c>
    </row>
    <row r="150" spans="1:23" x14ac:dyDescent="0.25">
      <c r="A150" s="48">
        <v>9988746</v>
      </c>
      <c r="B150" s="64">
        <v>45509.429166666669</v>
      </c>
      <c r="C150" s="48" t="s">
        <v>1112</v>
      </c>
      <c r="D150" s="48" t="s">
        <v>716</v>
      </c>
      <c r="E150" s="55"/>
      <c r="F150" s="64">
        <v>45509.429166666669</v>
      </c>
      <c r="G150" s="64">
        <v>45509.434027777781</v>
      </c>
      <c r="H150" s="48" t="s">
        <v>1112</v>
      </c>
      <c r="I150" s="55"/>
      <c r="J150" s="48" t="s">
        <v>697</v>
      </c>
      <c r="K150" s="48" t="s">
        <v>697</v>
      </c>
      <c r="L150" s="48" t="s">
        <v>1571</v>
      </c>
      <c r="M150" s="48" t="s">
        <v>860</v>
      </c>
      <c r="N150" s="48" t="s">
        <v>1546</v>
      </c>
      <c r="O150" s="48" t="s">
        <v>444</v>
      </c>
      <c r="P150" s="48" t="s">
        <v>22</v>
      </c>
      <c r="Q150" s="48" t="s">
        <v>72</v>
      </c>
      <c r="R150" s="48" t="s">
        <v>61</v>
      </c>
      <c r="S150" s="48" t="s">
        <v>360</v>
      </c>
      <c r="T150" s="48" t="s">
        <v>862</v>
      </c>
      <c r="U150" s="48" t="s">
        <v>14</v>
      </c>
      <c r="V150" s="55">
        <v>45509</v>
      </c>
      <c r="W150" s="48" t="s">
        <v>1134</v>
      </c>
    </row>
    <row r="151" spans="1:23" x14ac:dyDescent="0.25">
      <c r="A151" s="48">
        <v>9988828</v>
      </c>
      <c r="B151" s="64">
        <v>45509.384722222225</v>
      </c>
      <c r="C151" s="48" t="s">
        <v>1158</v>
      </c>
      <c r="D151" s="48" t="s">
        <v>46</v>
      </c>
      <c r="E151" s="55"/>
      <c r="F151" s="64">
        <v>45509.384722222225</v>
      </c>
      <c r="G151" s="64">
        <v>45509.43472222222</v>
      </c>
      <c r="H151" s="48" t="s">
        <v>1158</v>
      </c>
      <c r="I151" s="55"/>
      <c r="J151" s="48" t="s">
        <v>697</v>
      </c>
      <c r="K151" s="48" t="s">
        <v>697</v>
      </c>
      <c r="L151" s="48" t="s">
        <v>1498</v>
      </c>
      <c r="M151" s="48" t="s">
        <v>853</v>
      </c>
      <c r="N151" s="48" t="s">
        <v>1466</v>
      </c>
      <c r="O151" s="67">
        <v>201030203027001</v>
      </c>
      <c r="P151" s="48" t="s">
        <v>22</v>
      </c>
      <c r="Q151" s="48" t="s">
        <v>23</v>
      </c>
      <c r="R151" s="48" t="s">
        <v>89</v>
      </c>
      <c r="S151" s="48" t="s">
        <v>360</v>
      </c>
      <c r="T151" s="48" t="s">
        <v>868</v>
      </c>
      <c r="U151" s="48" t="s">
        <v>14</v>
      </c>
      <c r="V151" s="55">
        <v>45509</v>
      </c>
      <c r="W151" s="48" t="s">
        <v>1134</v>
      </c>
    </row>
    <row r="152" spans="1:23" x14ac:dyDescent="0.25">
      <c r="A152" s="48">
        <v>9988817</v>
      </c>
      <c r="B152" s="64">
        <v>45509.384722222225</v>
      </c>
      <c r="C152" s="48" t="s">
        <v>1157</v>
      </c>
      <c r="D152" s="48" t="s">
        <v>716</v>
      </c>
      <c r="E152" s="55"/>
      <c r="F152" s="64">
        <v>45509.384722222225</v>
      </c>
      <c r="G152" s="64">
        <v>45509.43472222222</v>
      </c>
      <c r="H152" s="48" t="s">
        <v>1157</v>
      </c>
      <c r="I152" s="55">
        <v>45509</v>
      </c>
      <c r="J152" s="48" t="s">
        <v>697</v>
      </c>
      <c r="K152" s="48" t="s">
        <v>697</v>
      </c>
      <c r="L152" s="48" t="s">
        <v>1037</v>
      </c>
      <c r="M152" s="48" t="s">
        <v>853</v>
      </c>
      <c r="N152" s="48" t="s">
        <v>1466</v>
      </c>
      <c r="O152" s="67">
        <v>201030499272001</v>
      </c>
      <c r="P152" s="48" t="s">
        <v>18</v>
      </c>
      <c r="Q152" s="48" t="s">
        <v>19</v>
      </c>
      <c r="R152" s="48" t="s">
        <v>129</v>
      </c>
      <c r="S152" s="48" t="s">
        <v>75</v>
      </c>
      <c r="T152" s="48" t="s">
        <v>777</v>
      </c>
      <c r="U152" s="48" t="s">
        <v>44</v>
      </c>
      <c r="V152" s="55">
        <v>45509</v>
      </c>
      <c r="W152" s="48" t="s">
        <v>1134</v>
      </c>
    </row>
    <row r="153" spans="1:23" x14ac:dyDescent="0.25">
      <c r="A153" s="48">
        <v>9988741</v>
      </c>
      <c r="B153" s="64">
        <v>45509.429166666669</v>
      </c>
      <c r="C153" s="48" t="s">
        <v>1112</v>
      </c>
      <c r="D153" s="48" t="s">
        <v>716</v>
      </c>
      <c r="E153" s="55"/>
      <c r="F153" s="64">
        <v>45509.429166666669</v>
      </c>
      <c r="G153" s="64">
        <v>45509.43472222222</v>
      </c>
      <c r="H153" s="48" t="s">
        <v>1112</v>
      </c>
      <c r="I153" s="55"/>
      <c r="J153" s="48" t="s">
        <v>697</v>
      </c>
      <c r="K153" s="48" t="s">
        <v>697</v>
      </c>
      <c r="L153" s="48" t="s">
        <v>544</v>
      </c>
      <c r="M153" s="48" t="s">
        <v>860</v>
      </c>
      <c r="N153" s="48" t="s">
        <v>1546</v>
      </c>
      <c r="O153" s="48" t="s">
        <v>543</v>
      </c>
      <c r="P153" s="48" t="s">
        <v>22</v>
      </c>
      <c r="Q153" s="48" t="s">
        <v>60</v>
      </c>
      <c r="R153" s="48" t="s">
        <v>115</v>
      </c>
      <c r="S153" s="48" t="s">
        <v>360</v>
      </c>
      <c r="T153" s="48" t="s">
        <v>567</v>
      </c>
      <c r="U153" s="48" t="s">
        <v>14</v>
      </c>
      <c r="V153" s="55">
        <v>45509</v>
      </c>
      <c r="W153" s="48" t="s">
        <v>1134</v>
      </c>
    </row>
    <row r="154" spans="1:23" x14ac:dyDescent="0.25">
      <c r="A154" s="48">
        <v>9988891</v>
      </c>
      <c r="B154" s="64">
        <v>45509.333333333336</v>
      </c>
      <c r="C154" s="48" t="s">
        <v>1111</v>
      </c>
      <c r="D154" s="48" t="s">
        <v>856</v>
      </c>
      <c r="E154" s="55"/>
      <c r="F154" s="64">
        <v>45509.333333333336</v>
      </c>
      <c r="G154" s="64">
        <v>45509.435416666667</v>
      </c>
      <c r="H154" s="48" t="s">
        <v>1111</v>
      </c>
      <c r="I154" s="55">
        <v>45509</v>
      </c>
      <c r="J154" s="48" t="s">
        <v>697</v>
      </c>
      <c r="K154" s="48" t="s">
        <v>697</v>
      </c>
      <c r="L154" s="48" t="s">
        <v>1447</v>
      </c>
      <c r="M154" s="48" t="s">
        <v>1437</v>
      </c>
      <c r="N154" s="48" t="s">
        <v>1438</v>
      </c>
      <c r="O154" s="48" t="s">
        <v>713</v>
      </c>
      <c r="P154" s="48" t="s">
        <v>8</v>
      </c>
      <c r="Q154" s="48" t="s">
        <v>10</v>
      </c>
      <c r="R154" s="48" t="s">
        <v>11</v>
      </c>
      <c r="S154" s="48" t="s">
        <v>25</v>
      </c>
      <c r="T154" s="48" t="s">
        <v>12</v>
      </c>
      <c r="U154" s="48" t="s">
        <v>14</v>
      </c>
      <c r="V154" s="55">
        <v>45509</v>
      </c>
      <c r="W154" s="48" t="s">
        <v>1134</v>
      </c>
    </row>
    <row r="155" spans="1:23" x14ac:dyDescent="0.25">
      <c r="A155" s="48">
        <v>9988889</v>
      </c>
      <c r="B155" s="64">
        <v>45509.333333333336</v>
      </c>
      <c r="C155" s="48" t="s">
        <v>1110</v>
      </c>
      <c r="D155" s="48" t="s">
        <v>754</v>
      </c>
      <c r="E155" s="55"/>
      <c r="F155" s="64">
        <v>45509.333333333336</v>
      </c>
      <c r="G155" s="64">
        <v>45509.435416666667</v>
      </c>
      <c r="H155" s="48" t="s">
        <v>1110</v>
      </c>
      <c r="I155" s="55"/>
      <c r="J155" s="48" t="s">
        <v>697</v>
      </c>
      <c r="K155" s="48" t="s">
        <v>697</v>
      </c>
      <c r="L155" s="48" t="s">
        <v>1448</v>
      </c>
      <c r="M155" s="48" t="s">
        <v>1437</v>
      </c>
      <c r="N155" s="48" t="s">
        <v>1438</v>
      </c>
      <c r="O155" s="48" t="s">
        <v>873</v>
      </c>
      <c r="P155" s="48" t="s">
        <v>8</v>
      </c>
      <c r="Q155" s="48" t="s">
        <v>28</v>
      </c>
      <c r="R155" s="48" t="s">
        <v>35</v>
      </c>
      <c r="S155" s="48" t="s">
        <v>25</v>
      </c>
      <c r="T155" s="48" t="s">
        <v>12</v>
      </c>
      <c r="U155" s="48" t="s">
        <v>12</v>
      </c>
      <c r="V155" s="55">
        <v>45509</v>
      </c>
      <c r="W155" s="48" t="s">
        <v>1134</v>
      </c>
    </row>
    <row r="156" spans="1:23" x14ac:dyDescent="0.25">
      <c r="A156" s="48">
        <v>9988752</v>
      </c>
      <c r="B156" s="64">
        <v>45509.429166666669</v>
      </c>
      <c r="C156" s="48" t="s">
        <v>950</v>
      </c>
      <c r="D156" s="48" t="s">
        <v>716</v>
      </c>
      <c r="E156" s="55">
        <v>45526</v>
      </c>
      <c r="F156" s="64">
        <v>45509.429166666669</v>
      </c>
      <c r="G156" s="64">
        <v>45509.435416666667</v>
      </c>
      <c r="H156" s="48" t="s">
        <v>950</v>
      </c>
      <c r="I156" s="55">
        <v>45509</v>
      </c>
      <c r="J156" s="48" t="s">
        <v>697</v>
      </c>
      <c r="K156" s="48" t="s">
        <v>697</v>
      </c>
      <c r="L156" s="48" t="s">
        <v>1565</v>
      </c>
      <c r="M156" s="48" t="s">
        <v>860</v>
      </c>
      <c r="N156" s="48" t="s">
        <v>1546</v>
      </c>
      <c r="O156" s="48" t="s">
        <v>407</v>
      </c>
      <c r="P156" s="48" t="s">
        <v>8</v>
      </c>
      <c r="Q156" s="48" t="s">
        <v>28</v>
      </c>
      <c r="R156" s="48" t="s">
        <v>29</v>
      </c>
      <c r="S156" s="48" t="s">
        <v>36</v>
      </c>
      <c r="T156" s="48" t="s">
        <v>427</v>
      </c>
      <c r="U156" s="48" t="s">
        <v>14</v>
      </c>
      <c r="V156" s="55">
        <v>45509</v>
      </c>
      <c r="W156" s="48" t="s">
        <v>1134</v>
      </c>
    </row>
    <row r="157" spans="1:23" x14ac:dyDescent="0.25">
      <c r="A157" s="48">
        <v>9988873</v>
      </c>
      <c r="B157" s="64">
        <v>45509.333333333336</v>
      </c>
      <c r="C157" s="48" t="s">
        <v>1109</v>
      </c>
      <c r="D157" s="48" t="s">
        <v>856</v>
      </c>
      <c r="E157" s="55">
        <v>45509</v>
      </c>
      <c r="F157" s="64">
        <v>45509.333333333336</v>
      </c>
      <c r="G157" s="64">
        <v>45509.436111111114</v>
      </c>
      <c r="H157" s="48" t="s">
        <v>1109</v>
      </c>
      <c r="I157" s="55">
        <v>45509</v>
      </c>
      <c r="J157" s="48" t="s">
        <v>697</v>
      </c>
      <c r="K157" s="48" t="s">
        <v>697</v>
      </c>
      <c r="L157" s="48" t="s">
        <v>1170</v>
      </c>
      <c r="M157" s="48" t="s">
        <v>1437</v>
      </c>
      <c r="N157" s="48" t="s">
        <v>1438</v>
      </c>
      <c r="O157" s="48" t="s">
        <v>1169</v>
      </c>
      <c r="P157" s="48" t="s">
        <v>8</v>
      </c>
      <c r="Q157" s="48" t="s">
        <v>15</v>
      </c>
      <c r="R157" s="48" t="s">
        <v>106</v>
      </c>
      <c r="S157" s="48" t="s">
        <v>25</v>
      </c>
      <c r="T157" s="48" t="s">
        <v>12</v>
      </c>
      <c r="U157" s="48" t="s">
        <v>12</v>
      </c>
      <c r="V157" s="55">
        <v>45509</v>
      </c>
      <c r="W157" s="48" t="s">
        <v>1134</v>
      </c>
    </row>
    <row r="158" spans="1:23" x14ac:dyDescent="0.25">
      <c r="A158" s="48">
        <v>9988858</v>
      </c>
      <c r="B158" s="64">
        <v>45509.333333333336</v>
      </c>
      <c r="C158" s="48" t="s">
        <v>1151</v>
      </c>
      <c r="D158" s="48" t="s">
        <v>46</v>
      </c>
      <c r="E158" s="55"/>
      <c r="F158" s="64">
        <v>45509.333333333336</v>
      </c>
      <c r="G158" s="64">
        <v>45509.436111111114</v>
      </c>
      <c r="H158" s="48" t="s">
        <v>1151</v>
      </c>
      <c r="I158" s="55"/>
      <c r="J158" s="48" t="s">
        <v>697</v>
      </c>
      <c r="K158" s="48" t="s">
        <v>697</v>
      </c>
      <c r="L158" s="48" t="s">
        <v>1468</v>
      </c>
      <c r="M158" s="48" t="s">
        <v>889</v>
      </c>
      <c r="N158" s="48" t="s">
        <v>1466</v>
      </c>
      <c r="O158" s="67">
        <v>201029974610001</v>
      </c>
      <c r="P158" s="48" t="s">
        <v>51</v>
      </c>
      <c r="Q158" s="48" t="s">
        <v>52</v>
      </c>
      <c r="R158" s="48" t="s">
        <v>53</v>
      </c>
      <c r="S158" s="48" t="s">
        <v>360</v>
      </c>
      <c r="T158" s="48" t="s">
        <v>1469</v>
      </c>
      <c r="U158" s="48" t="s">
        <v>14</v>
      </c>
      <c r="V158" s="55">
        <v>45509</v>
      </c>
      <c r="W158" s="48" t="s">
        <v>1134</v>
      </c>
    </row>
    <row r="159" spans="1:23" x14ac:dyDescent="0.25">
      <c r="A159" s="48">
        <v>9988827</v>
      </c>
      <c r="B159" s="64">
        <v>45509.384722222225</v>
      </c>
      <c r="C159" s="48" t="s">
        <v>1158</v>
      </c>
      <c r="D159" s="48" t="s">
        <v>46</v>
      </c>
      <c r="E159" s="55"/>
      <c r="F159" s="64">
        <v>45509.384722222225</v>
      </c>
      <c r="G159" s="64">
        <v>45509.436111111114</v>
      </c>
      <c r="H159" s="48" t="s">
        <v>1158</v>
      </c>
      <c r="I159" s="55"/>
      <c r="J159" s="48" t="s">
        <v>697</v>
      </c>
      <c r="K159" s="48" t="s">
        <v>697</v>
      </c>
      <c r="L159" s="48" t="s">
        <v>1499</v>
      </c>
      <c r="M159" s="48" t="s">
        <v>853</v>
      </c>
      <c r="N159" s="48" t="s">
        <v>1466</v>
      </c>
      <c r="O159" s="67">
        <v>900995820257001</v>
      </c>
      <c r="P159" s="48" t="s">
        <v>8</v>
      </c>
      <c r="Q159" s="48" t="s">
        <v>10</v>
      </c>
      <c r="R159" s="48" t="s">
        <v>11</v>
      </c>
      <c r="S159" s="48" t="s">
        <v>360</v>
      </c>
      <c r="T159" s="48" t="s">
        <v>868</v>
      </c>
      <c r="U159" s="48" t="s">
        <v>14</v>
      </c>
      <c r="V159" s="55">
        <v>45509</v>
      </c>
      <c r="W159" s="48" t="s">
        <v>1134</v>
      </c>
    </row>
    <row r="160" spans="1:23" x14ac:dyDescent="0.25">
      <c r="A160" s="48">
        <v>9988739</v>
      </c>
      <c r="B160" s="64">
        <v>45509.429166666669</v>
      </c>
      <c r="C160" s="48" t="s">
        <v>1117</v>
      </c>
      <c r="D160" s="48" t="s">
        <v>46</v>
      </c>
      <c r="E160" s="55"/>
      <c r="F160" s="64">
        <v>45509.429166666669</v>
      </c>
      <c r="G160" s="64">
        <v>45509.436111111114</v>
      </c>
      <c r="H160" s="48" t="s">
        <v>1117</v>
      </c>
      <c r="I160" s="55"/>
      <c r="J160" s="48" t="s">
        <v>697</v>
      </c>
      <c r="K160" s="48" t="s">
        <v>697</v>
      </c>
      <c r="L160" s="48" t="s">
        <v>321</v>
      </c>
      <c r="M160" s="48" t="s">
        <v>860</v>
      </c>
      <c r="N160" s="48" t="s">
        <v>1546</v>
      </c>
      <c r="O160" s="48" t="s">
        <v>320</v>
      </c>
      <c r="P160" s="48" t="s">
        <v>22</v>
      </c>
      <c r="Q160" s="48" t="s">
        <v>72</v>
      </c>
      <c r="R160" s="48" t="s">
        <v>55</v>
      </c>
      <c r="S160" s="48" t="s">
        <v>360</v>
      </c>
      <c r="T160" s="48" t="s">
        <v>385</v>
      </c>
      <c r="U160" s="48" t="s">
        <v>14</v>
      </c>
      <c r="V160" s="55">
        <v>45509</v>
      </c>
      <c r="W160" s="48" t="s">
        <v>1134</v>
      </c>
    </row>
    <row r="161" spans="1:23" x14ac:dyDescent="0.25">
      <c r="A161" s="48">
        <v>9988737</v>
      </c>
      <c r="B161" s="64">
        <v>45509.429166666669</v>
      </c>
      <c r="C161" s="48" t="s">
        <v>1112</v>
      </c>
      <c r="D161" s="48" t="s">
        <v>716</v>
      </c>
      <c r="E161" s="55"/>
      <c r="F161" s="64">
        <v>45509.429166666669</v>
      </c>
      <c r="G161" s="64">
        <v>45509.436805555553</v>
      </c>
      <c r="H161" s="48" t="s">
        <v>1112</v>
      </c>
      <c r="I161" s="55"/>
      <c r="J161" s="48" t="s">
        <v>697</v>
      </c>
      <c r="K161" s="48" t="s">
        <v>697</v>
      </c>
      <c r="L161" s="48" t="s">
        <v>987</v>
      </c>
      <c r="M161" s="48" t="s">
        <v>860</v>
      </c>
      <c r="N161" s="48" t="s">
        <v>1546</v>
      </c>
      <c r="O161" s="48" t="s">
        <v>468</v>
      </c>
      <c r="P161" s="48" t="s">
        <v>18</v>
      </c>
      <c r="Q161" s="48" t="s">
        <v>19</v>
      </c>
      <c r="R161" s="48" t="s">
        <v>21</v>
      </c>
      <c r="S161" s="48" t="s">
        <v>981</v>
      </c>
      <c r="T161" s="48" t="s">
        <v>98</v>
      </c>
      <c r="U161" s="48" t="s">
        <v>14</v>
      </c>
      <c r="V161" s="55">
        <v>45509</v>
      </c>
      <c r="W161" s="48" t="s">
        <v>1134</v>
      </c>
    </row>
    <row r="162" spans="1:23" x14ac:dyDescent="0.25">
      <c r="A162" s="48">
        <v>9988884</v>
      </c>
      <c r="B162" s="64">
        <v>45509.333333333336</v>
      </c>
      <c r="C162" s="48" t="s">
        <v>1111</v>
      </c>
      <c r="D162" s="48" t="s">
        <v>1103</v>
      </c>
      <c r="E162" s="55"/>
      <c r="F162" s="64">
        <v>45509.333333333336</v>
      </c>
      <c r="G162" s="64">
        <v>45509.4375</v>
      </c>
      <c r="H162" s="48" t="s">
        <v>1111</v>
      </c>
      <c r="I162" s="55">
        <v>45509</v>
      </c>
      <c r="J162" s="48" t="s">
        <v>697</v>
      </c>
      <c r="K162" s="48" t="s">
        <v>697</v>
      </c>
      <c r="L162" s="48" t="s">
        <v>293</v>
      </c>
      <c r="M162" s="48" t="s">
        <v>1437</v>
      </c>
      <c r="N162" s="48" t="s">
        <v>1438</v>
      </c>
      <c r="O162" s="48" t="s">
        <v>120</v>
      </c>
      <c r="P162" s="48" t="s">
        <v>8</v>
      </c>
      <c r="Q162" s="48" t="s">
        <v>15</v>
      </c>
      <c r="R162" s="48" t="s">
        <v>381</v>
      </c>
      <c r="S162" s="48" t="s">
        <v>358</v>
      </c>
      <c r="T162" s="48" t="s">
        <v>12</v>
      </c>
      <c r="U162" s="48" t="s">
        <v>14</v>
      </c>
      <c r="V162" s="55">
        <v>45509</v>
      </c>
      <c r="W162" s="48" t="s">
        <v>1134</v>
      </c>
    </row>
    <row r="163" spans="1:23" x14ac:dyDescent="0.25">
      <c r="A163" s="48">
        <v>9988823</v>
      </c>
      <c r="B163" s="64">
        <v>45509.384722222225</v>
      </c>
      <c r="C163" s="48" t="s">
        <v>1156</v>
      </c>
      <c r="D163" s="48" t="s">
        <v>46</v>
      </c>
      <c r="E163" s="55"/>
      <c r="F163" s="64">
        <v>45509.384722222225</v>
      </c>
      <c r="G163" s="64">
        <v>45509.4375</v>
      </c>
      <c r="H163" s="48" t="s">
        <v>1156</v>
      </c>
      <c r="I163" s="55"/>
      <c r="J163" s="48" t="s">
        <v>697</v>
      </c>
      <c r="K163" s="48" t="s">
        <v>697</v>
      </c>
      <c r="L163" s="48" t="s">
        <v>1506</v>
      </c>
      <c r="M163" s="48" t="s">
        <v>855</v>
      </c>
      <c r="N163" s="48" t="s">
        <v>1466</v>
      </c>
      <c r="O163" s="67">
        <v>201030350333001</v>
      </c>
      <c r="P163" s="48" t="s">
        <v>8</v>
      </c>
      <c r="Q163" s="48" t="s">
        <v>15</v>
      </c>
      <c r="R163" s="48" t="s">
        <v>106</v>
      </c>
      <c r="S163" s="48" t="s">
        <v>360</v>
      </c>
      <c r="T163" s="48" t="s">
        <v>1507</v>
      </c>
      <c r="U163" s="48" t="s">
        <v>14</v>
      </c>
      <c r="V163" s="55">
        <v>45509</v>
      </c>
      <c r="W163" s="48" t="s">
        <v>1134</v>
      </c>
    </row>
    <row r="164" spans="1:23" x14ac:dyDescent="0.25">
      <c r="A164" s="48">
        <v>9988901</v>
      </c>
      <c r="B164" s="64">
        <v>45509.333333333336</v>
      </c>
      <c r="C164" s="48" t="s">
        <v>1106</v>
      </c>
      <c r="D164" s="48" t="s">
        <v>716</v>
      </c>
      <c r="E164" s="55">
        <v>45509</v>
      </c>
      <c r="F164" s="64">
        <v>45509.333333333336</v>
      </c>
      <c r="G164" s="64">
        <v>45509.438194444447</v>
      </c>
      <c r="H164" s="48" t="s">
        <v>1106</v>
      </c>
      <c r="I164" s="55">
        <v>45509</v>
      </c>
      <c r="J164" s="48" t="s">
        <v>697</v>
      </c>
      <c r="K164" s="48" t="s">
        <v>697</v>
      </c>
      <c r="L164" s="48" t="s">
        <v>1440</v>
      </c>
      <c r="M164" s="48" t="s">
        <v>1437</v>
      </c>
      <c r="N164" s="48" t="s">
        <v>1438</v>
      </c>
      <c r="O164" s="48" t="s">
        <v>1095</v>
      </c>
      <c r="P164" s="48" t="s">
        <v>8</v>
      </c>
      <c r="Q164" s="48" t="s">
        <v>28</v>
      </c>
      <c r="R164" s="48" t="s">
        <v>29</v>
      </c>
      <c r="S164" s="48" t="s">
        <v>25</v>
      </c>
      <c r="T164" s="48" t="s">
        <v>12</v>
      </c>
      <c r="U164" s="48" t="s">
        <v>14</v>
      </c>
      <c r="V164" s="55">
        <v>45509</v>
      </c>
      <c r="W164" s="48" t="s">
        <v>1134</v>
      </c>
    </row>
    <row r="165" spans="1:23" x14ac:dyDescent="0.25">
      <c r="A165" s="48">
        <v>9988756</v>
      </c>
      <c r="B165" s="64">
        <v>45509.429166666669</v>
      </c>
      <c r="C165" s="48" t="s">
        <v>1108</v>
      </c>
      <c r="D165" s="48" t="s">
        <v>1455</v>
      </c>
      <c r="E165" s="55"/>
      <c r="F165" s="64">
        <v>45509.429166666669</v>
      </c>
      <c r="G165" s="64">
        <v>45509.438194444447</v>
      </c>
      <c r="H165" s="48" t="s">
        <v>1108</v>
      </c>
      <c r="I165" s="55"/>
      <c r="J165" s="48" t="s">
        <v>697</v>
      </c>
      <c r="K165" s="48" t="s">
        <v>697</v>
      </c>
      <c r="L165" s="48" t="s">
        <v>547</v>
      </c>
      <c r="M165" s="48" t="s">
        <v>860</v>
      </c>
      <c r="N165" s="48" t="s">
        <v>1546</v>
      </c>
      <c r="O165" s="48" t="s">
        <v>448</v>
      </c>
      <c r="P165" s="48" t="s">
        <v>22</v>
      </c>
      <c r="Q165" s="48" t="s">
        <v>23</v>
      </c>
      <c r="R165" s="48" t="s">
        <v>24</v>
      </c>
      <c r="S165" s="48" t="s">
        <v>323</v>
      </c>
      <c r="T165" s="48" t="s">
        <v>385</v>
      </c>
      <c r="U165" s="48" t="s">
        <v>14</v>
      </c>
      <c r="V165" s="55">
        <v>45509</v>
      </c>
      <c r="W165" s="48" t="s">
        <v>1134</v>
      </c>
    </row>
    <row r="166" spans="1:23" x14ac:dyDescent="0.25">
      <c r="A166" s="48">
        <v>9988816</v>
      </c>
      <c r="B166" s="64">
        <v>45509.384722222225</v>
      </c>
      <c r="C166" s="48" t="s">
        <v>1157</v>
      </c>
      <c r="D166" s="48" t="s">
        <v>716</v>
      </c>
      <c r="E166" s="55"/>
      <c r="F166" s="64">
        <v>45509.384722222225</v>
      </c>
      <c r="G166" s="64">
        <v>45509.438888888886</v>
      </c>
      <c r="H166" s="48" t="s">
        <v>1157</v>
      </c>
      <c r="I166" s="55">
        <v>45509</v>
      </c>
      <c r="J166" s="48" t="s">
        <v>697</v>
      </c>
      <c r="K166" s="48" t="s">
        <v>697</v>
      </c>
      <c r="L166" s="48" t="s">
        <v>1030</v>
      </c>
      <c r="M166" s="48" t="s">
        <v>889</v>
      </c>
      <c r="N166" s="48" t="s">
        <v>1466</v>
      </c>
      <c r="O166" s="67">
        <v>201030802716001</v>
      </c>
      <c r="P166" s="48" t="s">
        <v>18</v>
      </c>
      <c r="Q166" s="48" t="s">
        <v>19</v>
      </c>
      <c r="R166" s="48" t="s">
        <v>129</v>
      </c>
      <c r="S166" s="48" t="s">
        <v>75</v>
      </c>
      <c r="T166" s="48" t="s">
        <v>777</v>
      </c>
      <c r="U166" s="48" t="s">
        <v>44</v>
      </c>
      <c r="V166" s="55">
        <v>45509</v>
      </c>
      <c r="W166" s="48" t="s">
        <v>1134</v>
      </c>
    </row>
    <row r="167" spans="1:23" x14ac:dyDescent="0.25">
      <c r="A167" s="48">
        <v>9988747</v>
      </c>
      <c r="B167" s="64">
        <v>45509.429166666669</v>
      </c>
      <c r="C167" s="48" t="s">
        <v>950</v>
      </c>
      <c r="D167" s="48" t="s">
        <v>1103</v>
      </c>
      <c r="E167" s="55">
        <v>45509</v>
      </c>
      <c r="F167" s="64">
        <v>45509.429166666669</v>
      </c>
      <c r="G167" s="64">
        <v>45509.438888888886</v>
      </c>
      <c r="H167" s="48" t="s">
        <v>950</v>
      </c>
      <c r="I167" s="55">
        <v>45509</v>
      </c>
      <c r="J167" s="48" t="s">
        <v>697</v>
      </c>
      <c r="K167" s="48" t="s">
        <v>697</v>
      </c>
      <c r="L167" s="48" t="s">
        <v>575</v>
      </c>
      <c r="M167" s="48" t="s">
        <v>860</v>
      </c>
      <c r="N167" s="48" t="s">
        <v>1546</v>
      </c>
      <c r="O167" s="48" t="s">
        <v>435</v>
      </c>
      <c r="P167" s="48" t="s">
        <v>8</v>
      </c>
      <c r="Q167" s="48" t="s">
        <v>15</v>
      </c>
      <c r="R167" s="48" t="s">
        <v>69</v>
      </c>
      <c r="S167" s="48" t="s">
        <v>36</v>
      </c>
      <c r="T167" s="48" t="s">
        <v>473</v>
      </c>
      <c r="U167" s="48" t="s">
        <v>14</v>
      </c>
      <c r="V167" s="55">
        <v>45509</v>
      </c>
      <c r="W167" s="48" t="s">
        <v>1134</v>
      </c>
    </row>
    <row r="168" spans="1:23" x14ac:dyDescent="0.25">
      <c r="A168" s="48">
        <v>9988735</v>
      </c>
      <c r="B168" s="64">
        <v>45509.429166666669</v>
      </c>
      <c r="C168" s="48" t="s">
        <v>1117</v>
      </c>
      <c r="D168" s="48" t="s">
        <v>46</v>
      </c>
      <c r="E168" s="55"/>
      <c r="F168" s="64">
        <v>45509.429166666669</v>
      </c>
      <c r="G168" s="64">
        <v>45509.438888888886</v>
      </c>
      <c r="H168" s="48" t="s">
        <v>1117</v>
      </c>
      <c r="I168" s="55"/>
      <c r="J168" s="48" t="s">
        <v>697</v>
      </c>
      <c r="K168" s="48" t="s">
        <v>697</v>
      </c>
      <c r="L168" s="48" t="s">
        <v>1576</v>
      </c>
      <c r="M168" s="48" t="s">
        <v>860</v>
      </c>
      <c r="N168" s="48" t="s">
        <v>1546</v>
      </c>
      <c r="O168" s="48" t="s">
        <v>431</v>
      </c>
      <c r="P168" s="48" t="s">
        <v>18</v>
      </c>
      <c r="Q168" s="48" t="s">
        <v>19</v>
      </c>
      <c r="R168" s="48" t="s">
        <v>20</v>
      </c>
      <c r="S168" s="48" t="s">
        <v>360</v>
      </c>
      <c r="T168" s="48" t="s">
        <v>385</v>
      </c>
      <c r="U168" s="48" t="s">
        <v>14</v>
      </c>
      <c r="V168" s="55">
        <v>45509</v>
      </c>
      <c r="W168" s="48" t="s">
        <v>1134</v>
      </c>
    </row>
    <row r="169" spans="1:23" x14ac:dyDescent="0.25">
      <c r="A169" s="48">
        <v>9988733</v>
      </c>
      <c r="B169" s="64">
        <v>45509.429166666669</v>
      </c>
      <c r="C169" s="48" t="s">
        <v>1112</v>
      </c>
      <c r="D169" s="48" t="s">
        <v>716</v>
      </c>
      <c r="E169" s="55"/>
      <c r="F169" s="64">
        <v>45509.429166666669</v>
      </c>
      <c r="G169" s="64">
        <v>45509.438888888886</v>
      </c>
      <c r="H169" s="48" t="s">
        <v>1112</v>
      </c>
      <c r="I169" s="55"/>
      <c r="J169" s="48" t="s">
        <v>697</v>
      </c>
      <c r="K169" s="48" t="s">
        <v>697</v>
      </c>
      <c r="L169" s="48" t="s">
        <v>1578</v>
      </c>
      <c r="M169" s="48" t="s">
        <v>860</v>
      </c>
      <c r="N169" s="48" t="s">
        <v>1546</v>
      </c>
      <c r="O169" s="48" t="s">
        <v>479</v>
      </c>
      <c r="P169" s="48" t="s">
        <v>22</v>
      </c>
      <c r="Q169" s="48" t="s">
        <v>72</v>
      </c>
      <c r="R169" s="48" t="s">
        <v>61</v>
      </c>
      <c r="S169" s="48" t="s">
        <v>360</v>
      </c>
      <c r="T169" s="48" t="s">
        <v>862</v>
      </c>
      <c r="U169" s="48" t="s">
        <v>14</v>
      </c>
      <c r="V169" s="55">
        <v>45509</v>
      </c>
      <c r="W169" s="48" t="s">
        <v>1134</v>
      </c>
    </row>
    <row r="170" spans="1:23" x14ac:dyDescent="0.25">
      <c r="A170" s="48">
        <v>9988851</v>
      </c>
      <c r="B170" s="64">
        <v>45509.333333333336</v>
      </c>
      <c r="C170" s="48" t="s">
        <v>1151</v>
      </c>
      <c r="D170" s="48" t="s">
        <v>46</v>
      </c>
      <c r="E170" s="55"/>
      <c r="F170" s="64">
        <v>45509.333333333336</v>
      </c>
      <c r="G170" s="64">
        <v>45509.439583333333</v>
      </c>
      <c r="H170" s="48" t="s">
        <v>1151</v>
      </c>
      <c r="I170" s="55"/>
      <c r="J170" s="48" t="s">
        <v>697</v>
      </c>
      <c r="K170" s="48" t="s">
        <v>697</v>
      </c>
      <c r="L170" s="48" t="s">
        <v>1028</v>
      </c>
      <c r="M170" s="48" t="s">
        <v>889</v>
      </c>
      <c r="N170" s="48" t="s">
        <v>1466</v>
      </c>
      <c r="O170" s="67">
        <v>201027648733001</v>
      </c>
      <c r="P170" s="48" t="s">
        <v>18</v>
      </c>
      <c r="Q170" s="48" t="s">
        <v>19</v>
      </c>
      <c r="R170" s="48" t="s">
        <v>20</v>
      </c>
      <c r="S170" s="48" t="s">
        <v>360</v>
      </c>
      <c r="T170" s="48" t="s">
        <v>1476</v>
      </c>
      <c r="U170" s="48" t="s">
        <v>14</v>
      </c>
      <c r="V170" s="55">
        <v>45509</v>
      </c>
      <c r="W170" s="48" t="s">
        <v>1134</v>
      </c>
    </row>
    <row r="171" spans="1:23" x14ac:dyDescent="0.25">
      <c r="A171" s="48">
        <v>9988730</v>
      </c>
      <c r="B171" s="64">
        <v>45509.429166666669</v>
      </c>
      <c r="C171" s="48" t="s">
        <v>1112</v>
      </c>
      <c r="D171" s="48" t="s">
        <v>716</v>
      </c>
      <c r="E171" s="55"/>
      <c r="F171" s="64">
        <v>45509.429166666669</v>
      </c>
      <c r="G171" s="64">
        <v>45509.44027777778</v>
      </c>
      <c r="H171" s="48" t="s">
        <v>1112</v>
      </c>
      <c r="I171" s="55"/>
      <c r="J171" s="48" t="s">
        <v>697</v>
      </c>
      <c r="K171" s="48" t="s">
        <v>697</v>
      </c>
      <c r="L171" s="48" t="s">
        <v>555</v>
      </c>
      <c r="M171" s="48" t="s">
        <v>860</v>
      </c>
      <c r="N171" s="48" t="s">
        <v>1546</v>
      </c>
      <c r="O171" s="48" t="s">
        <v>554</v>
      </c>
      <c r="P171" s="48" t="s">
        <v>8</v>
      </c>
      <c r="Q171" s="48" t="s">
        <v>10</v>
      </c>
      <c r="R171" s="48" t="s">
        <v>11</v>
      </c>
      <c r="S171" s="48" t="s">
        <v>360</v>
      </c>
      <c r="T171" s="48" t="s">
        <v>500</v>
      </c>
      <c r="U171" s="48" t="s">
        <v>14</v>
      </c>
      <c r="V171" s="55">
        <v>45509</v>
      </c>
      <c r="W171" s="48" t="s">
        <v>1134</v>
      </c>
    </row>
    <row r="172" spans="1:23" x14ac:dyDescent="0.25">
      <c r="A172" s="48">
        <v>9988878</v>
      </c>
      <c r="B172" s="64">
        <v>45509.333333333336</v>
      </c>
      <c r="C172" s="48" t="s">
        <v>1109</v>
      </c>
      <c r="D172" s="48" t="s">
        <v>46</v>
      </c>
      <c r="E172" s="55">
        <v>45509</v>
      </c>
      <c r="F172" s="64">
        <v>45509.333333333336</v>
      </c>
      <c r="G172" s="64">
        <v>45509.440972222219</v>
      </c>
      <c r="H172" s="48" t="s">
        <v>1109</v>
      </c>
      <c r="I172" s="55">
        <v>45509</v>
      </c>
      <c r="J172" s="48" t="s">
        <v>697</v>
      </c>
      <c r="K172" s="48" t="s">
        <v>697</v>
      </c>
      <c r="L172" s="48" t="s">
        <v>728</v>
      </c>
      <c r="M172" s="48" t="s">
        <v>1442</v>
      </c>
      <c r="N172" s="48" t="s">
        <v>1438</v>
      </c>
      <c r="O172" s="48" t="s">
        <v>704</v>
      </c>
      <c r="P172" s="48" t="s">
        <v>8</v>
      </c>
      <c r="Q172" s="48" t="s">
        <v>15</v>
      </c>
      <c r="R172" s="48" t="s">
        <v>16</v>
      </c>
      <c r="S172" s="48" t="s">
        <v>13</v>
      </c>
      <c r="T172" s="48" t="s">
        <v>12</v>
      </c>
      <c r="U172" s="48" t="s">
        <v>12</v>
      </c>
      <c r="V172" s="55">
        <v>45509</v>
      </c>
      <c r="W172" s="48" t="s">
        <v>1134</v>
      </c>
    </row>
    <row r="173" spans="1:23" x14ac:dyDescent="0.25">
      <c r="A173" s="48">
        <v>9988815</v>
      </c>
      <c r="B173" s="64">
        <v>45509.384722222225</v>
      </c>
      <c r="C173" s="48" t="s">
        <v>1157</v>
      </c>
      <c r="D173" s="48" t="s">
        <v>46</v>
      </c>
      <c r="E173" s="55"/>
      <c r="F173" s="64">
        <v>45509.384722222225</v>
      </c>
      <c r="G173" s="64">
        <v>45509.440972222219</v>
      </c>
      <c r="H173" s="48" t="s">
        <v>1157</v>
      </c>
      <c r="I173" s="55"/>
      <c r="J173" s="48" t="s">
        <v>697</v>
      </c>
      <c r="K173" s="48" t="s">
        <v>697</v>
      </c>
      <c r="L173" s="48" t="s">
        <v>818</v>
      </c>
      <c r="M173" s="48" t="s">
        <v>855</v>
      </c>
      <c r="N173" s="48" t="s">
        <v>1466</v>
      </c>
      <c r="O173" s="67">
        <v>201030847427001</v>
      </c>
      <c r="P173" s="48" t="s">
        <v>8</v>
      </c>
      <c r="Q173" s="48" t="s">
        <v>10</v>
      </c>
      <c r="R173" s="48" t="s">
        <v>11</v>
      </c>
      <c r="S173" s="48" t="s">
        <v>360</v>
      </c>
      <c r="T173" s="48" t="s">
        <v>500</v>
      </c>
      <c r="U173" s="48" t="s">
        <v>14</v>
      </c>
      <c r="V173" s="55">
        <v>45509</v>
      </c>
      <c r="W173" s="48" t="s">
        <v>1134</v>
      </c>
    </row>
    <row r="174" spans="1:23" x14ac:dyDescent="0.25">
      <c r="A174" s="48">
        <v>9988758</v>
      </c>
      <c r="B174" s="64">
        <v>45509.429166666669</v>
      </c>
      <c r="C174" s="48" t="s">
        <v>1135</v>
      </c>
      <c r="D174" s="48" t="s">
        <v>46</v>
      </c>
      <c r="E174" s="55"/>
      <c r="F174" s="64">
        <v>45509.429166666669</v>
      </c>
      <c r="G174" s="64">
        <v>45509.440972222219</v>
      </c>
      <c r="H174" s="48" t="s">
        <v>1135</v>
      </c>
      <c r="I174" s="55"/>
      <c r="J174" s="48" t="s">
        <v>697</v>
      </c>
      <c r="K174" s="48" t="s">
        <v>697</v>
      </c>
      <c r="L174" s="48" t="s">
        <v>571</v>
      </c>
      <c r="M174" s="48" t="s">
        <v>860</v>
      </c>
      <c r="N174" s="48" t="s">
        <v>1546</v>
      </c>
      <c r="O174" s="48" t="s">
        <v>436</v>
      </c>
      <c r="P174" s="48" t="s">
        <v>18</v>
      </c>
      <c r="Q174" s="48" t="s">
        <v>19</v>
      </c>
      <c r="R174" s="48" t="s">
        <v>129</v>
      </c>
      <c r="S174" s="48" t="s">
        <v>36</v>
      </c>
      <c r="T174" s="48" t="s">
        <v>1560</v>
      </c>
      <c r="U174" s="48" t="s">
        <v>14</v>
      </c>
      <c r="V174" s="55">
        <v>45509</v>
      </c>
      <c r="W174" s="48" t="s">
        <v>1134</v>
      </c>
    </row>
    <row r="175" spans="1:23" x14ac:dyDescent="0.25">
      <c r="A175" s="48">
        <v>9988750</v>
      </c>
      <c r="B175" s="64">
        <v>45509.429166666669</v>
      </c>
      <c r="C175" s="48" t="s">
        <v>1108</v>
      </c>
      <c r="D175" s="48" t="s">
        <v>1455</v>
      </c>
      <c r="E175" s="55"/>
      <c r="F175" s="64">
        <v>45509.429166666669</v>
      </c>
      <c r="G175" s="64">
        <v>45509.440972222219</v>
      </c>
      <c r="H175" s="48" t="s">
        <v>1108</v>
      </c>
      <c r="I175" s="55"/>
      <c r="J175" s="48" t="s">
        <v>697</v>
      </c>
      <c r="K175" s="48" t="s">
        <v>697</v>
      </c>
      <c r="L175" s="48" t="s">
        <v>1567</v>
      </c>
      <c r="M175" s="48" t="s">
        <v>860</v>
      </c>
      <c r="N175" s="48" t="s">
        <v>1546</v>
      </c>
      <c r="O175" s="48" t="s">
        <v>443</v>
      </c>
      <c r="P175" s="48" t="s">
        <v>8</v>
      </c>
      <c r="Q175" s="48" t="s">
        <v>28</v>
      </c>
      <c r="R175" s="48" t="s">
        <v>35</v>
      </c>
      <c r="S175" s="48" t="s">
        <v>360</v>
      </c>
      <c r="T175" s="48" t="s">
        <v>385</v>
      </c>
      <c r="U175" s="48" t="s">
        <v>14</v>
      </c>
      <c r="V175" s="55">
        <v>45509</v>
      </c>
      <c r="W175" s="48" t="s">
        <v>1134</v>
      </c>
    </row>
    <row r="176" spans="1:23" x14ac:dyDescent="0.25">
      <c r="A176" s="48">
        <v>9988727</v>
      </c>
      <c r="B176" s="64">
        <v>45509.429166666669</v>
      </c>
      <c r="C176" s="48" t="s">
        <v>1112</v>
      </c>
      <c r="D176" s="48" t="s">
        <v>716</v>
      </c>
      <c r="E176" s="55"/>
      <c r="F176" s="64">
        <v>45509.429166666669</v>
      </c>
      <c r="G176" s="64">
        <v>45509.440972222219</v>
      </c>
      <c r="H176" s="48" t="s">
        <v>1112</v>
      </c>
      <c r="I176" s="55"/>
      <c r="J176" s="48" t="s">
        <v>697</v>
      </c>
      <c r="K176" s="48" t="s">
        <v>697</v>
      </c>
      <c r="L176" s="48" t="s">
        <v>560</v>
      </c>
      <c r="M176" s="48" t="s">
        <v>860</v>
      </c>
      <c r="N176" s="48" t="s">
        <v>1546</v>
      </c>
      <c r="O176" s="48" t="s">
        <v>412</v>
      </c>
      <c r="P176" s="48" t="s">
        <v>18</v>
      </c>
      <c r="Q176" s="48" t="s">
        <v>19</v>
      </c>
      <c r="R176" s="48" t="s">
        <v>20</v>
      </c>
      <c r="S176" s="48" t="s">
        <v>360</v>
      </c>
      <c r="T176" s="48" t="s">
        <v>750</v>
      </c>
      <c r="U176" s="48" t="s">
        <v>14</v>
      </c>
      <c r="V176" s="55">
        <v>45509</v>
      </c>
      <c r="W176" s="48" t="s">
        <v>1134</v>
      </c>
    </row>
    <row r="177" spans="1:23" x14ac:dyDescent="0.25">
      <c r="A177" s="48">
        <v>9988894</v>
      </c>
      <c r="B177" s="64">
        <v>45509.333333333336</v>
      </c>
      <c r="C177" s="48" t="s">
        <v>1106</v>
      </c>
      <c r="D177" s="48" t="s">
        <v>46</v>
      </c>
      <c r="E177" s="55">
        <v>45509</v>
      </c>
      <c r="F177" s="64">
        <v>45509.333333333336</v>
      </c>
      <c r="G177" s="64">
        <v>45509.441666666666</v>
      </c>
      <c r="H177" s="48" t="s">
        <v>1106</v>
      </c>
      <c r="I177" s="55">
        <v>45509</v>
      </c>
      <c r="J177" s="48" t="s">
        <v>697</v>
      </c>
      <c r="K177" s="48" t="s">
        <v>697</v>
      </c>
      <c r="L177" s="48" t="s">
        <v>1444</v>
      </c>
      <c r="M177" s="48" t="s">
        <v>1437</v>
      </c>
      <c r="N177" s="48" t="s">
        <v>1438</v>
      </c>
      <c r="O177" s="48" t="s">
        <v>127</v>
      </c>
      <c r="P177" s="48" t="s">
        <v>8</v>
      </c>
      <c r="Q177" s="48" t="s">
        <v>10</v>
      </c>
      <c r="R177" s="48" t="s">
        <v>11</v>
      </c>
      <c r="S177" s="48" t="s">
        <v>25</v>
      </c>
      <c r="T177" s="48" t="s">
        <v>12</v>
      </c>
      <c r="U177" s="48" t="s">
        <v>14</v>
      </c>
      <c r="V177" s="55">
        <v>45509</v>
      </c>
      <c r="W177" s="48" t="s">
        <v>1134</v>
      </c>
    </row>
    <row r="178" spans="1:23" x14ac:dyDescent="0.25">
      <c r="A178" s="48">
        <v>9988814</v>
      </c>
      <c r="B178" s="64">
        <v>45509.384722222225</v>
      </c>
      <c r="C178" s="48" t="s">
        <v>1157</v>
      </c>
      <c r="D178" s="48" t="s">
        <v>46</v>
      </c>
      <c r="E178" s="55"/>
      <c r="F178" s="64">
        <v>45509.384722222225</v>
      </c>
      <c r="G178" s="64">
        <v>45509.442361111112</v>
      </c>
      <c r="H178" s="48" t="s">
        <v>1157</v>
      </c>
      <c r="I178" s="55"/>
      <c r="J178" s="48" t="s">
        <v>697</v>
      </c>
      <c r="K178" s="48" t="s">
        <v>697</v>
      </c>
      <c r="L178" s="48" t="s">
        <v>911</v>
      </c>
      <c r="M178" s="48" t="s">
        <v>855</v>
      </c>
      <c r="N178" s="48" t="s">
        <v>1466</v>
      </c>
      <c r="O178" s="67">
        <v>201029476810001</v>
      </c>
      <c r="P178" s="48" t="s">
        <v>22</v>
      </c>
      <c r="Q178" s="48" t="s">
        <v>23</v>
      </c>
      <c r="R178" s="48" t="s">
        <v>55</v>
      </c>
      <c r="S178" s="48" t="s">
        <v>360</v>
      </c>
      <c r="T178" s="48" t="s">
        <v>382</v>
      </c>
      <c r="U178" s="48" t="s">
        <v>14</v>
      </c>
      <c r="V178" s="55">
        <v>45509</v>
      </c>
      <c r="W178" s="48" t="s">
        <v>1134</v>
      </c>
    </row>
    <row r="179" spans="1:23" x14ac:dyDescent="0.25">
      <c r="A179" s="48">
        <v>9988745</v>
      </c>
      <c r="B179" s="64">
        <v>45509.429166666669</v>
      </c>
      <c r="C179" s="48" t="s">
        <v>1108</v>
      </c>
      <c r="D179" s="48" t="s">
        <v>1455</v>
      </c>
      <c r="E179" s="55"/>
      <c r="F179" s="64">
        <v>45509.429166666669</v>
      </c>
      <c r="G179" s="64">
        <v>45509.442361111112</v>
      </c>
      <c r="H179" s="48" t="s">
        <v>1108</v>
      </c>
      <c r="I179" s="55"/>
      <c r="J179" s="48" t="s">
        <v>697</v>
      </c>
      <c r="K179" s="48" t="s">
        <v>697</v>
      </c>
      <c r="L179" s="48" t="s">
        <v>1572</v>
      </c>
      <c r="M179" s="48" t="s">
        <v>860</v>
      </c>
      <c r="N179" s="48" t="s">
        <v>1546</v>
      </c>
      <c r="O179" s="48" t="s">
        <v>1573</v>
      </c>
      <c r="P179" s="48" t="s">
        <v>8</v>
      </c>
      <c r="Q179" s="48" t="s">
        <v>10</v>
      </c>
      <c r="R179" s="48" t="s">
        <v>11</v>
      </c>
      <c r="S179" s="48" t="s">
        <v>36</v>
      </c>
      <c r="T179" s="48" t="s">
        <v>385</v>
      </c>
      <c r="U179" s="48" t="s">
        <v>14</v>
      </c>
      <c r="V179" s="55">
        <v>45509</v>
      </c>
      <c r="W179" s="48" t="s">
        <v>1134</v>
      </c>
    </row>
    <row r="180" spans="1:23" x14ac:dyDescent="0.25">
      <c r="A180" s="48">
        <v>9988724</v>
      </c>
      <c r="B180" s="64">
        <v>45509.429166666669</v>
      </c>
      <c r="C180" s="48" t="s">
        <v>1112</v>
      </c>
      <c r="D180" s="48" t="s">
        <v>716</v>
      </c>
      <c r="E180" s="55"/>
      <c r="F180" s="64">
        <v>45509.429166666669</v>
      </c>
      <c r="G180" s="64">
        <v>45509.442361111112</v>
      </c>
      <c r="H180" s="48" t="s">
        <v>1112</v>
      </c>
      <c r="I180" s="55"/>
      <c r="J180" s="48" t="s">
        <v>697</v>
      </c>
      <c r="K180" s="48" t="s">
        <v>697</v>
      </c>
      <c r="L180" s="48" t="s">
        <v>1582</v>
      </c>
      <c r="M180" s="48" t="s">
        <v>860</v>
      </c>
      <c r="N180" s="48" t="s">
        <v>1546</v>
      </c>
      <c r="O180" s="48" t="s">
        <v>1583</v>
      </c>
      <c r="P180" s="48" t="s">
        <v>62</v>
      </c>
      <c r="Q180" s="48" t="s">
        <v>384</v>
      </c>
      <c r="R180" s="48" t="s">
        <v>11</v>
      </c>
      <c r="S180" s="48" t="s">
        <v>360</v>
      </c>
      <c r="T180" s="48" t="s">
        <v>406</v>
      </c>
      <c r="U180" s="48" t="s">
        <v>14</v>
      </c>
      <c r="V180" s="55">
        <v>45509</v>
      </c>
      <c r="W180" s="48" t="s">
        <v>1134</v>
      </c>
    </row>
    <row r="181" spans="1:23" x14ac:dyDescent="0.25">
      <c r="A181" s="48">
        <v>9988882</v>
      </c>
      <c r="B181" s="64">
        <v>45509.333333333336</v>
      </c>
      <c r="C181" s="48" t="s">
        <v>1110</v>
      </c>
      <c r="D181" s="48" t="s">
        <v>46</v>
      </c>
      <c r="E181" s="55"/>
      <c r="F181" s="64">
        <v>45509.333333333336</v>
      </c>
      <c r="G181" s="64">
        <v>45509.443055555559</v>
      </c>
      <c r="H181" s="48" t="s">
        <v>1110</v>
      </c>
      <c r="I181" s="55"/>
      <c r="J181" s="48" t="s">
        <v>697</v>
      </c>
      <c r="K181" s="48" t="s">
        <v>697</v>
      </c>
      <c r="L181" s="48" t="s">
        <v>1453</v>
      </c>
      <c r="M181" s="48" t="s">
        <v>1437</v>
      </c>
      <c r="N181" s="48" t="s">
        <v>1438</v>
      </c>
      <c r="O181" s="48" t="s">
        <v>717</v>
      </c>
      <c r="P181" s="48" t="s">
        <v>8</v>
      </c>
      <c r="Q181" s="48" t="s">
        <v>10</v>
      </c>
      <c r="R181" s="48" t="s">
        <v>11</v>
      </c>
      <c r="S181" s="48" t="s">
        <v>25</v>
      </c>
      <c r="T181" s="48" t="s">
        <v>12</v>
      </c>
      <c r="U181" s="48" t="s">
        <v>12</v>
      </c>
      <c r="V181" s="55">
        <v>45509</v>
      </c>
      <c r="W181" s="48" t="s">
        <v>1134</v>
      </c>
    </row>
    <row r="182" spans="1:23" x14ac:dyDescent="0.25">
      <c r="A182" s="48">
        <v>9988732</v>
      </c>
      <c r="B182" s="64">
        <v>45509.429166666669</v>
      </c>
      <c r="C182" s="48" t="s">
        <v>1117</v>
      </c>
      <c r="D182" s="48" t="s">
        <v>716</v>
      </c>
      <c r="E182" s="55"/>
      <c r="F182" s="64">
        <v>45509.429166666669</v>
      </c>
      <c r="G182" s="64">
        <v>45509.443055555559</v>
      </c>
      <c r="H182" s="48" t="s">
        <v>1117</v>
      </c>
      <c r="I182" s="55"/>
      <c r="J182" s="48" t="s">
        <v>697</v>
      </c>
      <c r="K182" s="48" t="s">
        <v>697</v>
      </c>
      <c r="L182" s="48" t="s">
        <v>1579</v>
      </c>
      <c r="M182" s="48" t="s">
        <v>860</v>
      </c>
      <c r="N182" s="48" t="s">
        <v>1546</v>
      </c>
      <c r="O182" s="48" t="s">
        <v>457</v>
      </c>
      <c r="P182" s="48" t="s">
        <v>18</v>
      </c>
      <c r="Q182" s="48" t="s">
        <v>19</v>
      </c>
      <c r="R182" s="48" t="s">
        <v>21</v>
      </c>
      <c r="S182" s="48" t="s">
        <v>36</v>
      </c>
      <c r="T182" s="48" t="s">
        <v>385</v>
      </c>
      <c r="U182" s="48" t="s">
        <v>14</v>
      </c>
      <c r="V182" s="55">
        <v>45509</v>
      </c>
      <c r="W182" s="48" t="s">
        <v>1134</v>
      </c>
    </row>
    <row r="183" spans="1:23" x14ac:dyDescent="0.25">
      <c r="A183" s="48">
        <v>9988850</v>
      </c>
      <c r="B183" s="64">
        <v>45509.333333333336</v>
      </c>
      <c r="C183" s="48" t="s">
        <v>1151</v>
      </c>
      <c r="D183" s="48" t="s">
        <v>46</v>
      </c>
      <c r="E183" s="55"/>
      <c r="F183" s="64">
        <v>45509.333333333336</v>
      </c>
      <c r="G183" s="64">
        <v>45509.443749999999</v>
      </c>
      <c r="H183" s="48" t="s">
        <v>1151</v>
      </c>
      <c r="I183" s="55"/>
      <c r="J183" s="48" t="s">
        <v>697</v>
      </c>
      <c r="K183" s="48" t="s">
        <v>697</v>
      </c>
      <c r="L183" s="48" t="s">
        <v>1477</v>
      </c>
      <c r="M183" s="48" t="s">
        <v>889</v>
      </c>
      <c r="N183" s="48" t="s">
        <v>1466</v>
      </c>
      <c r="O183" s="67">
        <v>201030161934001</v>
      </c>
      <c r="P183" s="48" t="s">
        <v>18</v>
      </c>
      <c r="Q183" s="48" t="s">
        <v>19</v>
      </c>
      <c r="R183" s="48" t="s">
        <v>29</v>
      </c>
      <c r="S183" s="48" t="s">
        <v>360</v>
      </c>
      <c r="T183" s="48" t="s">
        <v>427</v>
      </c>
      <c r="U183" s="48" t="s">
        <v>14</v>
      </c>
      <c r="V183" s="55">
        <v>45509</v>
      </c>
      <c r="W183" s="48" t="s">
        <v>1134</v>
      </c>
    </row>
    <row r="184" spans="1:23" x14ac:dyDescent="0.25">
      <c r="A184" s="48">
        <v>9988721</v>
      </c>
      <c r="B184" s="64">
        <v>45509.429166666669</v>
      </c>
      <c r="C184" s="48" t="s">
        <v>1112</v>
      </c>
      <c r="D184" s="48" t="s">
        <v>716</v>
      </c>
      <c r="E184" s="55"/>
      <c r="F184" s="64">
        <v>45509.429166666669</v>
      </c>
      <c r="G184" s="64">
        <v>45509.443749999999</v>
      </c>
      <c r="H184" s="48" t="s">
        <v>1112</v>
      </c>
      <c r="I184" s="55"/>
      <c r="J184" s="48" t="s">
        <v>697</v>
      </c>
      <c r="K184" s="48" t="s">
        <v>697</v>
      </c>
      <c r="L184" s="48" t="s">
        <v>294</v>
      </c>
      <c r="M184" s="48" t="s">
        <v>860</v>
      </c>
      <c r="N184" s="48" t="s">
        <v>1546</v>
      </c>
      <c r="O184" s="48" t="s">
        <v>131</v>
      </c>
      <c r="P184" s="48" t="s">
        <v>18</v>
      </c>
      <c r="Q184" s="48" t="s">
        <v>19</v>
      </c>
      <c r="R184" s="48" t="s">
        <v>21</v>
      </c>
      <c r="S184" s="48" t="s">
        <v>360</v>
      </c>
      <c r="T184" s="48" t="s">
        <v>422</v>
      </c>
      <c r="U184" s="48" t="s">
        <v>14</v>
      </c>
      <c r="V184" s="55">
        <v>45509</v>
      </c>
      <c r="W184" s="48" t="s">
        <v>1134</v>
      </c>
    </row>
    <row r="185" spans="1:23" x14ac:dyDescent="0.25">
      <c r="A185" s="48">
        <v>9988874</v>
      </c>
      <c r="B185" s="64">
        <v>45509.333333333336</v>
      </c>
      <c r="C185" s="48" t="s">
        <v>1111</v>
      </c>
      <c r="D185" s="48" t="s">
        <v>716</v>
      </c>
      <c r="E185" s="55"/>
      <c r="F185" s="64">
        <v>45509.333333333336</v>
      </c>
      <c r="G185" s="64">
        <v>45509.444444444445</v>
      </c>
      <c r="H185" s="48" t="s">
        <v>1111</v>
      </c>
      <c r="I185" s="55">
        <v>45509</v>
      </c>
      <c r="J185" s="48" t="s">
        <v>697</v>
      </c>
      <c r="K185" s="48" t="s">
        <v>697</v>
      </c>
      <c r="L185" s="48" t="s">
        <v>1172</v>
      </c>
      <c r="M185" s="48" t="s">
        <v>1437</v>
      </c>
      <c r="N185" s="48" t="s">
        <v>1438</v>
      </c>
      <c r="O185" s="48" t="s">
        <v>1171</v>
      </c>
      <c r="P185" s="48" t="s">
        <v>62</v>
      </c>
      <c r="Q185" s="48" t="s">
        <v>393</v>
      </c>
      <c r="R185" s="48" t="s">
        <v>115</v>
      </c>
      <c r="S185" s="48" t="s">
        <v>25</v>
      </c>
      <c r="T185" s="48" t="s">
        <v>12</v>
      </c>
      <c r="U185" s="48" t="s">
        <v>14</v>
      </c>
      <c r="V185" s="55">
        <v>45509</v>
      </c>
      <c r="W185" s="48" t="s">
        <v>1134</v>
      </c>
    </row>
    <row r="186" spans="1:23" x14ac:dyDescent="0.25">
      <c r="A186" s="48">
        <v>9988718</v>
      </c>
      <c r="B186" s="64">
        <v>45509.429166666669</v>
      </c>
      <c r="C186" s="48" t="s">
        <v>1112</v>
      </c>
      <c r="D186" s="48" t="s">
        <v>716</v>
      </c>
      <c r="E186" s="55"/>
      <c r="F186" s="64">
        <v>45509.429166666669</v>
      </c>
      <c r="G186" s="64">
        <v>45509.444444444445</v>
      </c>
      <c r="H186" s="48" t="s">
        <v>1112</v>
      </c>
      <c r="I186" s="55"/>
      <c r="J186" s="48" t="s">
        <v>697</v>
      </c>
      <c r="K186" s="48" t="s">
        <v>697</v>
      </c>
      <c r="L186" s="48" t="s">
        <v>325</v>
      </c>
      <c r="M186" s="48" t="s">
        <v>860</v>
      </c>
      <c r="N186" s="48" t="s">
        <v>1546</v>
      </c>
      <c r="O186" s="48" t="s">
        <v>324</v>
      </c>
      <c r="P186" s="48" t="s">
        <v>8</v>
      </c>
      <c r="Q186" s="48" t="s">
        <v>10</v>
      </c>
      <c r="R186" s="48" t="s">
        <v>11</v>
      </c>
      <c r="S186" s="48" t="s">
        <v>360</v>
      </c>
      <c r="T186" s="48" t="s">
        <v>500</v>
      </c>
      <c r="U186" s="48" t="s">
        <v>14</v>
      </c>
      <c r="V186" s="55">
        <v>45509</v>
      </c>
      <c r="W186" s="48" t="s">
        <v>1134</v>
      </c>
    </row>
    <row r="187" spans="1:23" x14ac:dyDescent="0.25">
      <c r="A187" s="48">
        <v>9988813</v>
      </c>
      <c r="B187" s="64">
        <v>45509.384722222225</v>
      </c>
      <c r="C187" s="48" t="s">
        <v>1157</v>
      </c>
      <c r="D187" s="48" t="s">
        <v>46</v>
      </c>
      <c r="E187" s="55"/>
      <c r="F187" s="64">
        <v>45509.384722222225</v>
      </c>
      <c r="G187" s="64">
        <v>45509.445138888892</v>
      </c>
      <c r="H187" s="48" t="s">
        <v>1157</v>
      </c>
      <c r="I187" s="55"/>
      <c r="J187" s="48" t="s">
        <v>697</v>
      </c>
      <c r="K187" s="48" t="s">
        <v>697</v>
      </c>
      <c r="L187" s="48" t="s">
        <v>846</v>
      </c>
      <c r="M187" s="48" t="s">
        <v>889</v>
      </c>
      <c r="N187" s="48" t="s">
        <v>1466</v>
      </c>
      <c r="O187" s="67">
        <v>201030878445001</v>
      </c>
      <c r="P187" s="48" t="s">
        <v>18</v>
      </c>
      <c r="Q187" s="48" t="s">
        <v>19</v>
      </c>
      <c r="R187" s="48" t="s">
        <v>21</v>
      </c>
      <c r="S187" s="48" t="s">
        <v>360</v>
      </c>
      <c r="T187" s="48" t="s">
        <v>379</v>
      </c>
      <c r="U187" s="48" t="s">
        <v>14</v>
      </c>
      <c r="V187" s="55">
        <v>45509</v>
      </c>
      <c r="W187" s="48" t="s">
        <v>1134</v>
      </c>
    </row>
    <row r="188" spans="1:23" x14ac:dyDescent="0.25">
      <c r="A188" s="48">
        <v>9988810</v>
      </c>
      <c r="B188" s="64">
        <v>45509.384722222225</v>
      </c>
      <c r="C188" s="48" t="s">
        <v>1158</v>
      </c>
      <c r="D188" s="48" t="s">
        <v>46</v>
      </c>
      <c r="E188" s="55"/>
      <c r="F188" s="64">
        <v>45509.384722222225</v>
      </c>
      <c r="G188" s="64">
        <v>45509.445138888892</v>
      </c>
      <c r="H188" s="48" t="s">
        <v>1158</v>
      </c>
      <c r="I188" s="55"/>
      <c r="J188" s="48" t="s">
        <v>697</v>
      </c>
      <c r="K188" s="48" t="s">
        <v>697</v>
      </c>
      <c r="L188" s="48" t="s">
        <v>1513</v>
      </c>
      <c r="M188" s="48" t="s">
        <v>881</v>
      </c>
      <c r="N188" s="48" t="s">
        <v>1466</v>
      </c>
      <c r="O188" s="67">
        <v>201030686123001</v>
      </c>
      <c r="P188" s="48" t="s">
        <v>22</v>
      </c>
      <c r="Q188" s="48" t="s">
        <v>72</v>
      </c>
      <c r="R188" s="48" t="s">
        <v>68</v>
      </c>
      <c r="S188" s="48" t="s">
        <v>360</v>
      </c>
      <c r="T188" s="48" t="s">
        <v>868</v>
      </c>
      <c r="U188" s="48" t="s">
        <v>14</v>
      </c>
      <c r="V188" s="55">
        <v>45509</v>
      </c>
      <c r="W188" s="48" t="s">
        <v>1134</v>
      </c>
    </row>
    <row r="189" spans="1:23" x14ac:dyDescent="0.25">
      <c r="A189" s="48">
        <v>9988729</v>
      </c>
      <c r="B189" s="64">
        <v>45509.429166666669</v>
      </c>
      <c r="C189" s="48" t="s">
        <v>1117</v>
      </c>
      <c r="D189" s="48" t="s">
        <v>46</v>
      </c>
      <c r="E189" s="55"/>
      <c r="F189" s="64">
        <v>45509.429166666669</v>
      </c>
      <c r="G189" s="64">
        <v>45509.445138888892</v>
      </c>
      <c r="H189" s="48" t="s">
        <v>1117</v>
      </c>
      <c r="I189" s="55"/>
      <c r="J189" s="48" t="s">
        <v>697</v>
      </c>
      <c r="K189" s="48" t="s">
        <v>697</v>
      </c>
      <c r="L189" s="48" t="s">
        <v>311</v>
      </c>
      <c r="M189" s="48" t="s">
        <v>860</v>
      </c>
      <c r="N189" s="48" t="s">
        <v>1546</v>
      </c>
      <c r="O189" s="48" t="s">
        <v>125</v>
      </c>
      <c r="P189" s="48" t="s">
        <v>8</v>
      </c>
      <c r="Q189" s="48" t="s">
        <v>15</v>
      </c>
      <c r="R189" s="48" t="s">
        <v>27</v>
      </c>
      <c r="S189" s="48" t="s">
        <v>360</v>
      </c>
      <c r="T189" s="48" t="s">
        <v>385</v>
      </c>
      <c r="U189" s="48" t="s">
        <v>14</v>
      </c>
      <c r="V189" s="55">
        <v>45509</v>
      </c>
      <c r="W189" s="48" t="s">
        <v>1134</v>
      </c>
    </row>
    <row r="190" spans="1:23" x14ac:dyDescent="0.25">
      <c r="A190" s="48">
        <v>9988715</v>
      </c>
      <c r="B190" s="64">
        <v>45509.429166666669</v>
      </c>
      <c r="C190" s="48" t="s">
        <v>1112</v>
      </c>
      <c r="D190" s="48" t="s">
        <v>716</v>
      </c>
      <c r="E190" s="55"/>
      <c r="F190" s="64">
        <v>45509.429166666669</v>
      </c>
      <c r="G190" s="64">
        <v>45509.445138888892</v>
      </c>
      <c r="H190" s="48" t="s">
        <v>1112</v>
      </c>
      <c r="I190" s="55"/>
      <c r="J190" s="48" t="s">
        <v>697</v>
      </c>
      <c r="K190" s="48" t="s">
        <v>697</v>
      </c>
      <c r="L190" s="48" t="s">
        <v>681</v>
      </c>
      <c r="M190" s="48" t="s">
        <v>860</v>
      </c>
      <c r="N190" s="48" t="s">
        <v>1546</v>
      </c>
      <c r="O190" s="48" t="s">
        <v>58</v>
      </c>
      <c r="P190" s="48" t="s">
        <v>8</v>
      </c>
      <c r="Q190" s="48" t="s">
        <v>28</v>
      </c>
      <c r="R190" s="48" t="s">
        <v>35</v>
      </c>
      <c r="S190" s="48" t="s">
        <v>360</v>
      </c>
      <c r="T190" s="48" t="s">
        <v>335</v>
      </c>
      <c r="U190" s="48" t="s">
        <v>14</v>
      </c>
      <c r="V190" s="55">
        <v>45509</v>
      </c>
      <c r="W190" s="48" t="s">
        <v>1134</v>
      </c>
    </row>
    <row r="191" spans="1:23" x14ac:dyDescent="0.25">
      <c r="A191" s="48">
        <v>9988759</v>
      </c>
      <c r="B191" s="64">
        <v>45509.429166666669</v>
      </c>
      <c r="C191" s="48" t="s">
        <v>1135</v>
      </c>
      <c r="D191" s="48" t="s">
        <v>46</v>
      </c>
      <c r="E191" s="55"/>
      <c r="F191" s="64">
        <v>45509.429166666669</v>
      </c>
      <c r="G191" s="64">
        <v>45509.445833333331</v>
      </c>
      <c r="H191" s="48" t="s">
        <v>1135</v>
      </c>
      <c r="I191" s="55"/>
      <c r="J191" s="48" t="s">
        <v>697</v>
      </c>
      <c r="K191" s="48" t="s">
        <v>697</v>
      </c>
      <c r="L191" s="48" t="s">
        <v>562</v>
      </c>
      <c r="M191" s="48" t="s">
        <v>860</v>
      </c>
      <c r="N191" s="48" t="s">
        <v>1546</v>
      </c>
      <c r="O191" s="48" t="s">
        <v>437</v>
      </c>
      <c r="P191" s="48" t="s">
        <v>8</v>
      </c>
      <c r="Q191" s="48" t="s">
        <v>28</v>
      </c>
      <c r="R191" s="48" t="s">
        <v>35</v>
      </c>
      <c r="S191" s="48" t="s">
        <v>13</v>
      </c>
      <c r="T191" s="48" t="s">
        <v>1551</v>
      </c>
      <c r="U191" s="48" t="s">
        <v>14</v>
      </c>
      <c r="V191" s="55">
        <v>45509</v>
      </c>
      <c r="W191" s="48" t="s">
        <v>1134</v>
      </c>
    </row>
    <row r="192" spans="1:23" x14ac:dyDescent="0.25">
      <c r="A192" s="48">
        <v>9988872</v>
      </c>
      <c r="B192" s="64">
        <v>45509.333333333336</v>
      </c>
      <c r="C192" s="48" t="s">
        <v>1110</v>
      </c>
      <c r="D192" s="48" t="s">
        <v>754</v>
      </c>
      <c r="E192" s="55"/>
      <c r="F192" s="64">
        <v>45509.333333333336</v>
      </c>
      <c r="G192" s="64">
        <v>45509.446527777778</v>
      </c>
      <c r="H192" s="48" t="s">
        <v>1110</v>
      </c>
      <c r="I192" s="55"/>
      <c r="J192" s="48" t="s">
        <v>697</v>
      </c>
      <c r="K192" s="48" t="s">
        <v>697</v>
      </c>
      <c r="L192" s="48" t="s">
        <v>1166</v>
      </c>
      <c r="M192" s="48" t="s">
        <v>1437</v>
      </c>
      <c r="N192" s="48" t="s">
        <v>1438</v>
      </c>
      <c r="O192" s="48" t="s">
        <v>1165</v>
      </c>
      <c r="P192" s="48" t="s">
        <v>8</v>
      </c>
      <c r="Q192" s="48" t="s">
        <v>15</v>
      </c>
      <c r="R192" s="48" t="s">
        <v>106</v>
      </c>
      <c r="S192" s="48" t="s">
        <v>25</v>
      </c>
      <c r="T192" s="48" t="s">
        <v>12</v>
      </c>
      <c r="U192" s="48" t="s">
        <v>12</v>
      </c>
      <c r="V192" s="55">
        <v>45509</v>
      </c>
      <c r="W192" s="48" t="s">
        <v>1134</v>
      </c>
    </row>
    <row r="193" spans="1:23" x14ac:dyDescent="0.25">
      <c r="A193" s="48">
        <v>9988848</v>
      </c>
      <c r="B193" s="64">
        <v>45509.333333333336</v>
      </c>
      <c r="C193" s="48" t="s">
        <v>1151</v>
      </c>
      <c r="D193" s="48" t="s">
        <v>46</v>
      </c>
      <c r="E193" s="55"/>
      <c r="F193" s="64">
        <v>45509.333333333336</v>
      </c>
      <c r="G193" s="64">
        <v>45509.446527777778</v>
      </c>
      <c r="H193" s="48" t="s">
        <v>1151</v>
      </c>
      <c r="I193" s="55"/>
      <c r="J193" s="48" t="s">
        <v>697</v>
      </c>
      <c r="K193" s="48" t="s">
        <v>697</v>
      </c>
      <c r="L193" s="48" t="s">
        <v>1479</v>
      </c>
      <c r="M193" s="48" t="s">
        <v>889</v>
      </c>
      <c r="N193" s="48" t="s">
        <v>1466</v>
      </c>
      <c r="O193" s="67">
        <v>201028275048001</v>
      </c>
      <c r="P193" s="48" t="s">
        <v>18</v>
      </c>
      <c r="Q193" s="48" t="s">
        <v>19</v>
      </c>
      <c r="R193" s="48" t="s">
        <v>29</v>
      </c>
      <c r="S193" s="48" t="s">
        <v>360</v>
      </c>
      <c r="T193" s="48" t="s">
        <v>750</v>
      </c>
      <c r="U193" s="48" t="s">
        <v>14</v>
      </c>
      <c r="V193" s="55">
        <v>45509</v>
      </c>
      <c r="W193" s="48" t="s">
        <v>1134</v>
      </c>
    </row>
    <row r="194" spans="1:23" x14ac:dyDescent="0.25">
      <c r="A194" s="48">
        <v>9988740</v>
      </c>
      <c r="B194" s="64">
        <v>45509.429166666669</v>
      </c>
      <c r="C194" s="48" t="s">
        <v>1108</v>
      </c>
      <c r="D194" s="48" t="s">
        <v>1455</v>
      </c>
      <c r="E194" s="55"/>
      <c r="F194" s="64">
        <v>45509.429166666669</v>
      </c>
      <c r="G194" s="64">
        <v>45509.446527777778</v>
      </c>
      <c r="H194" s="48" t="s">
        <v>1108</v>
      </c>
      <c r="I194" s="55"/>
      <c r="J194" s="48" t="s">
        <v>697</v>
      </c>
      <c r="K194" s="48" t="s">
        <v>697</v>
      </c>
      <c r="L194" s="48" t="s">
        <v>1575</v>
      </c>
      <c r="M194" s="48" t="s">
        <v>860</v>
      </c>
      <c r="N194" s="48" t="s">
        <v>1546</v>
      </c>
      <c r="O194" s="48" t="s">
        <v>471</v>
      </c>
      <c r="P194" s="48" t="s">
        <v>22</v>
      </c>
      <c r="Q194" s="48" t="s">
        <v>72</v>
      </c>
      <c r="R194" s="48" t="s">
        <v>61</v>
      </c>
      <c r="S194" s="48" t="s">
        <v>13</v>
      </c>
      <c r="T194" s="48" t="s">
        <v>385</v>
      </c>
      <c r="U194" s="48" t="s">
        <v>14</v>
      </c>
      <c r="V194" s="55">
        <v>45509</v>
      </c>
      <c r="W194" s="48" t="s">
        <v>1134</v>
      </c>
    </row>
    <row r="195" spans="1:23" x14ac:dyDescent="0.25">
      <c r="A195" s="48">
        <v>9988711</v>
      </c>
      <c r="B195" s="64">
        <v>45509.429166666669</v>
      </c>
      <c r="C195" s="48" t="s">
        <v>1112</v>
      </c>
      <c r="D195" s="48" t="s">
        <v>716</v>
      </c>
      <c r="E195" s="55"/>
      <c r="F195" s="64">
        <v>45509.429166666669</v>
      </c>
      <c r="G195" s="64">
        <v>45509.446527777778</v>
      </c>
      <c r="H195" s="48" t="s">
        <v>1112</v>
      </c>
      <c r="I195" s="55"/>
      <c r="J195" s="48" t="s">
        <v>697</v>
      </c>
      <c r="K195" s="48" t="s">
        <v>697</v>
      </c>
      <c r="L195" s="48" t="s">
        <v>550</v>
      </c>
      <c r="M195" s="48" t="s">
        <v>860</v>
      </c>
      <c r="N195" s="48" t="s">
        <v>1546</v>
      </c>
      <c r="O195" s="48" t="s">
        <v>549</v>
      </c>
      <c r="P195" s="48" t="s">
        <v>62</v>
      </c>
      <c r="Q195" s="48" t="s">
        <v>384</v>
      </c>
      <c r="R195" s="48" t="s">
        <v>11</v>
      </c>
      <c r="S195" s="48" t="s">
        <v>360</v>
      </c>
      <c r="T195" s="48" t="s">
        <v>406</v>
      </c>
      <c r="U195" s="48" t="s">
        <v>14</v>
      </c>
      <c r="V195" s="55">
        <v>45509</v>
      </c>
      <c r="W195" s="48" t="s">
        <v>1134</v>
      </c>
    </row>
    <row r="196" spans="1:23" x14ac:dyDescent="0.25">
      <c r="A196" s="48">
        <v>9988865</v>
      </c>
      <c r="B196" s="64">
        <v>45509.333333333336</v>
      </c>
      <c r="C196" s="48" t="s">
        <v>1199</v>
      </c>
      <c r="D196" s="48" t="s">
        <v>46</v>
      </c>
      <c r="E196" s="55"/>
      <c r="F196" s="64">
        <v>45509.333333333336</v>
      </c>
      <c r="G196" s="64">
        <v>45509.447222222225</v>
      </c>
      <c r="H196" s="48" t="s">
        <v>1199</v>
      </c>
      <c r="I196" s="55">
        <v>45509</v>
      </c>
      <c r="J196" s="48" t="s">
        <v>697</v>
      </c>
      <c r="K196" s="48" t="s">
        <v>697</v>
      </c>
      <c r="L196" s="48" t="s">
        <v>1461</v>
      </c>
      <c r="M196" s="48" t="s">
        <v>735</v>
      </c>
      <c r="N196" s="48" t="s">
        <v>1462</v>
      </c>
      <c r="O196" s="48" t="s">
        <v>1270</v>
      </c>
      <c r="P196" s="48" t="s">
        <v>8</v>
      </c>
      <c r="Q196" s="48" t="s">
        <v>10</v>
      </c>
      <c r="R196" s="48" t="s">
        <v>11</v>
      </c>
      <c r="S196" s="48" t="s">
        <v>43</v>
      </c>
      <c r="T196" s="48" t="s">
        <v>494</v>
      </c>
      <c r="U196" s="48" t="s">
        <v>44</v>
      </c>
      <c r="V196" s="55">
        <v>45509</v>
      </c>
      <c r="W196" s="48" t="s">
        <v>1134</v>
      </c>
    </row>
    <row r="197" spans="1:23" x14ac:dyDescent="0.25">
      <c r="A197" s="48">
        <v>9988808</v>
      </c>
      <c r="B197" s="64">
        <v>45509.384722222225</v>
      </c>
      <c r="C197" s="48" t="s">
        <v>1158</v>
      </c>
      <c r="D197" s="48" t="s">
        <v>46</v>
      </c>
      <c r="E197" s="55"/>
      <c r="F197" s="64">
        <v>45509.384722222225</v>
      </c>
      <c r="G197" s="64">
        <v>45509.447222222225</v>
      </c>
      <c r="H197" s="48" t="s">
        <v>1158</v>
      </c>
      <c r="I197" s="55"/>
      <c r="J197" s="48" t="s">
        <v>697</v>
      </c>
      <c r="K197" s="48" t="s">
        <v>697</v>
      </c>
      <c r="L197" s="48" t="s">
        <v>1516</v>
      </c>
      <c r="M197" s="48" t="s">
        <v>859</v>
      </c>
      <c r="N197" s="48" t="s">
        <v>1466</v>
      </c>
      <c r="O197" s="67">
        <v>441393283</v>
      </c>
      <c r="P197" s="48" t="s">
        <v>8</v>
      </c>
      <c r="Q197" s="48" t="s">
        <v>10</v>
      </c>
      <c r="R197" s="48" t="s">
        <v>11</v>
      </c>
      <c r="S197" s="48" t="s">
        <v>360</v>
      </c>
      <c r="T197" s="48" t="s">
        <v>868</v>
      </c>
      <c r="U197" s="48" t="s">
        <v>14</v>
      </c>
      <c r="V197" s="55">
        <v>45509</v>
      </c>
      <c r="W197" s="48" t="s">
        <v>1134</v>
      </c>
    </row>
    <row r="198" spans="1:23" x14ac:dyDescent="0.25">
      <c r="A198" s="48">
        <v>9988754</v>
      </c>
      <c r="B198" s="64">
        <v>45509.429166666669</v>
      </c>
      <c r="C198" s="48" t="s">
        <v>1111</v>
      </c>
      <c r="D198" s="48" t="s">
        <v>1103</v>
      </c>
      <c r="E198" s="55"/>
      <c r="F198" s="64">
        <v>45509.429166666669</v>
      </c>
      <c r="G198" s="64">
        <v>45509.447222222225</v>
      </c>
      <c r="H198" s="48" t="s">
        <v>1111</v>
      </c>
      <c r="I198" s="55">
        <v>45509</v>
      </c>
      <c r="J198" s="48" t="s">
        <v>697</v>
      </c>
      <c r="K198" s="48" t="s">
        <v>697</v>
      </c>
      <c r="L198" s="48" t="s">
        <v>315</v>
      </c>
      <c r="M198" s="48" t="s">
        <v>860</v>
      </c>
      <c r="N198" s="48" t="s">
        <v>1546</v>
      </c>
      <c r="O198" s="48" t="s">
        <v>113</v>
      </c>
      <c r="P198" s="48" t="s">
        <v>8</v>
      </c>
      <c r="Q198" s="48" t="s">
        <v>10</v>
      </c>
      <c r="R198" s="48" t="s">
        <v>11</v>
      </c>
      <c r="S198" s="48" t="s">
        <v>358</v>
      </c>
      <c r="T198" s="48" t="s">
        <v>12</v>
      </c>
      <c r="U198" s="48" t="s">
        <v>14</v>
      </c>
      <c r="V198" s="55">
        <v>45509</v>
      </c>
      <c r="W198" s="48" t="s">
        <v>1134</v>
      </c>
    </row>
    <row r="199" spans="1:23" x14ac:dyDescent="0.25">
      <c r="A199" s="48">
        <v>9988726</v>
      </c>
      <c r="B199" s="64">
        <v>45509.429166666669</v>
      </c>
      <c r="C199" s="48" t="s">
        <v>1117</v>
      </c>
      <c r="D199" s="48" t="s">
        <v>46</v>
      </c>
      <c r="E199" s="55"/>
      <c r="F199" s="64">
        <v>45509.429166666669</v>
      </c>
      <c r="G199" s="64">
        <v>45509.447222222225</v>
      </c>
      <c r="H199" s="48" t="s">
        <v>1117</v>
      </c>
      <c r="I199" s="55"/>
      <c r="J199" s="48" t="s">
        <v>697</v>
      </c>
      <c r="K199" s="48" t="s">
        <v>697</v>
      </c>
      <c r="L199" s="48" t="s">
        <v>1580</v>
      </c>
      <c r="M199" s="48" t="s">
        <v>860</v>
      </c>
      <c r="N199" s="48" t="s">
        <v>1546</v>
      </c>
      <c r="O199" s="48" t="s">
        <v>488</v>
      </c>
      <c r="P199" s="48" t="s">
        <v>8</v>
      </c>
      <c r="Q199" s="48" t="s">
        <v>28</v>
      </c>
      <c r="R199" s="48" t="s">
        <v>35</v>
      </c>
      <c r="S199" s="48" t="s">
        <v>360</v>
      </c>
      <c r="T199" s="48" t="s">
        <v>385</v>
      </c>
      <c r="U199" s="48" t="s">
        <v>14</v>
      </c>
      <c r="V199" s="55">
        <v>45509</v>
      </c>
      <c r="W199" s="48" t="s">
        <v>1134</v>
      </c>
    </row>
    <row r="200" spans="1:23" x14ac:dyDescent="0.25">
      <c r="A200" s="48">
        <v>9988708</v>
      </c>
      <c r="B200" s="64">
        <v>45509.429166666669</v>
      </c>
      <c r="C200" s="48" t="s">
        <v>1112</v>
      </c>
      <c r="D200" s="48" t="s">
        <v>856</v>
      </c>
      <c r="E200" s="55"/>
      <c r="F200" s="64">
        <v>45509.429166666669</v>
      </c>
      <c r="G200" s="64">
        <v>45509.447222222225</v>
      </c>
      <c r="H200" s="48" t="s">
        <v>1112</v>
      </c>
      <c r="I200" s="55"/>
      <c r="J200" s="48" t="s">
        <v>697</v>
      </c>
      <c r="K200" s="48" t="s">
        <v>697</v>
      </c>
      <c r="L200" s="48" t="s">
        <v>1586</v>
      </c>
      <c r="M200" s="48" t="s">
        <v>860</v>
      </c>
      <c r="N200" s="48" t="s">
        <v>1546</v>
      </c>
      <c r="O200" s="48" t="s">
        <v>50</v>
      </c>
      <c r="P200" s="48" t="s">
        <v>51</v>
      </c>
      <c r="Q200" s="48" t="s">
        <v>52</v>
      </c>
      <c r="R200" s="48" t="s">
        <v>81</v>
      </c>
      <c r="S200" s="48" t="s">
        <v>360</v>
      </c>
      <c r="T200" s="48" t="s">
        <v>808</v>
      </c>
      <c r="U200" s="48" t="s">
        <v>14</v>
      </c>
      <c r="V200" s="55">
        <v>45509</v>
      </c>
      <c r="W200" s="48" t="s">
        <v>1134</v>
      </c>
    </row>
    <row r="201" spans="1:23" x14ac:dyDescent="0.25">
      <c r="A201" s="48">
        <v>9988888</v>
      </c>
      <c r="B201" s="64">
        <v>45509.333333333336</v>
      </c>
      <c r="C201" s="48" t="s">
        <v>1106</v>
      </c>
      <c r="D201" s="48" t="s">
        <v>46</v>
      </c>
      <c r="E201" s="55">
        <v>45509</v>
      </c>
      <c r="F201" s="64">
        <v>45509.333333333336</v>
      </c>
      <c r="G201" s="64">
        <v>45509.447916666664</v>
      </c>
      <c r="H201" s="48" t="s">
        <v>1106</v>
      </c>
      <c r="I201" s="55">
        <v>45509</v>
      </c>
      <c r="J201" s="48" t="s">
        <v>697</v>
      </c>
      <c r="K201" s="48" t="s">
        <v>697</v>
      </c>
      <c r="L201" s="48" t="s">
        <v>1449</v>
      </c>
      <c r="M201" s="48" t="s">
        <v>1437</v>
      </c>
      <c r="N201" s="48" t="s">
        <v>1438</v>
      </c>
      <c r="O201" s="48" t="s">
        <v>1114</v>
      </c>
      <c r="P201" s="48" t="s">
        <v>8</v>
      </c>
      <c r="Q201" s="48" t="s">
        <v>15</v>
      </c>
      <c r="R201" s="48" t="s">
        <v>69</v>
      </c>
      <c r="S201" s="48" t="s">
        <v>32</v>
      </c>
      <c r="T201" s="48" t="s">
        <v>12</v>
      </c>
      <c r="U201" s="48" t="s">
        <v>14</v>
      </c>
      <c r="V201" s="55">
        <v>45509</v>
      </c>
      <c r="W201" s="48" t="s">
        <v>1134</v>
      </c>
    </row>
    <row r="202" spans="1:23" x14ac:dyDescent="0.25">
      <c r="A202" s="48">
        <v>9988822</v>
      </c>
      <c r="B202" s="64">
        <v>45509.384722222225</v>
      </c>
      <c r="C202" s="48" t="s">
        <v>1156</v>
      </c>
      <c r="D202" s="48" t="s">
        <v>46</v>
      </c>
      <c r="E202" s="55"/>
      <c r="F202" s="64">
        <v>45509.384722222225</v>
      </c>
      <c r="G202" s="64">
        <v>45509.447916666664</v>
      </c>
      <c r="H202" s="48" t="s">
        <v>1156</v>
      </c>
      <c r="I202" s="55"/>
      <c r="J202" s="48" t="s">
        <v>697</v>
      </c>
      <c r="K202" s="48" t="s">
        <v>697</v>
      </c>
      <c r="L202" s="48" t="s">
        <v>1508</v>
      </c>
      <c r="M202" s="48" t="s">
        <v>855</v>
      </c>
      <c r="N202" s="48" t="s">
        <v>1466</v>
      </c>
      <c r="O202" s="67">
        <v>201030366065001</v>
      </c>
      <c r="P202" s="48" t="s">
        <v>8</v>
      </c>
      <c r="Q202" s="48" t="s">
        <v>10</v>
      </c>
      <c r="R202" s="48" t="s">
        <v>11</v>
      </c>
      <c r="S202" s="48" t="s">
        <v>360</v>
      </c>
      <c r="T202" s="48" t="s">
        <v>500</v>
      </c>
      <c r="U202" s="48" t="s">
        <v>14</v>
      </c>
      <c r="V202" s="55">
        <v>45509</v>
      </c>
      <c r="W202" s="48" t="s">
        <v>1134</v>
      </c>
    </row>
    <row r="203" spans="1:23" x14ac:dyDescent="0.25">
      <c r="A203" s="48">
        <v>9988864</v>
      </c>
      <c r="B203" s="64">
        <v>45509.333333333336</v>
      </c>
      <c r="C203" s="48" t="s">
        <v>1199</v>
      </c>
      <c r="D203" s="48" t="s">
        <v>46</v>
      </c>
      <c r="E203" s="55"/>
      <c r="F203" s="64">
        <v>45509.333333333336</v>
      </c>
      <c r="G203" s="64">
        <v>45509.449305555558</v>
      </c>
      <c r="H203" s="48" t="s">
        <v>1199</v>
      </c>
      <c r="I203" s="55">
        <v>45509</v>
      </c>
      <c r="J203" s="48" t="s">
        <v>697</v>
      </c>
      <c r="K203" s="48" t="s">
        <v>697</v>
      </c>
      <c r="L203" s="48" t="s">
        <v>1463</v>
      </c>
      <c r="M203" s="48" t="s">
        <v>736</v>
      </c>
      <c r="N203" s="48" t="s">
        <v>1464</v>
      </c>
      <c r="O203" s="67" t="s">
        <v>863</v>
      </c>
      <c r="P203" s="48" t="s">
        <v>22</v>
      </c>
      <c r="Q203" s="48" t="s">
        <v>23</v>
      </c>
      <c r="R203" s="48" t="s">
        <v>89</v>
      </c>
      <c r="S203" s="48" t="s">
        <v>360</v>
      </c>
      <c r="T203" s="48" t="s">
        <v>385</v>
      </c>
      <c r="U203" s="48" t="s">
        <v>14</v>
      </c>
      <c r="V203" s="55">
        <v>45509</v>
      </c>
      <c r="W203" s="48" t="s">
        <v>1134</v>
      </c>
    </row>
    <row r="204" spans="1:23" x14ac:dyDescent="0.25">
      <c r="A204" s="48">
        <v>9988766</v>
      </c>
      <c r="B204" s="64">
        <v>45509.429166666669</v>
      </c>
      <c r="C204" s="48" t="s">
        <v>1110</v>
      </c>
      <c r="D204" s="48" t="s">
        <v>716</v>
      </c>
      <c r="E204" s="55"/>
      <c r="F204" s="64">
        <v>45509.429166666669</v>
      </c>
      <c r="G204" s="64">
        <v>45509.449305555558</v>
      </c>
      <c r="H204" s="48" t="s">
        <v>1110</v>
      </c>
      <c r="I204" s="55"/>
      <c r="J204" s="48" t="s">
        <v>697</v>
      </c>
      <c r="K204" s="48" t="s">
        <v>697</v>
      </c>
      <c r="L204" s="48" t="s">
        <v>1073</v>
      </c>
      <c r="M204" s="48" t="s">
        <v>859</v>
      </c>
      <c r="N204" s="48" t="s">
        <v>1546</v>
      </c>
      <c r="O204" s="48" t="s">
        <v>788</v>
      </c>
      <c r="P204" s="48" t="s">
        <v>22</v>
      </c>
      <c r="Q204" s="48" t="s">
        <v>23</v>
      </c>
      <c r="R204" s="48" t="s">
        <v>79</v>
      </c>
      <c r="S204" s="48" t="s">
        <v>36</v>
      </c>
      <c r="T204" s="48" t="s">
        <v>12</v>
      </c>
      <c r="U204" s="48" t="s">
        <v>12</v>
      </c>
      <c r="V204" s="55">
        <v>45509</v>
      </c>
      <c r="W204" s="48" t="s">
        <v>1134</v>
      </c>
    </row>
    <row r="205" spans="1:23" x14ac:dyDescent="0.25">
      <c r="A205" s="48">
        <v>9988760</v>
      </c>
      <c r="B205" s="64">
        <v>45509.429166666669</v>
      </c>
      <c r="C205" s="48" t="s">
        <v>1135</v>
      </c>
      <c r="D205" s="48" t="s">
        <v>46</v>
      </c>
      <c r="E205" s="55"/>
      <c r="F205" s="64">
        <v>45509.429166666669</v>
      </c>
      <c r="G205" s="64">
        <v>45509.449305555558</v>
      </c>
      <c r="H205" s="48" t="s">
        <v>1135</v>
      </c>
      <c r="I205" s="55"/>
      <c r="J205" s="48" t="s">
        <v>697</v>
      </c>
      <c r="K205" s="48" t="s">
        <v>697</v>
      </c>
      <c r="L205" s="48" t="s">
        <v>1558</v>
      </c>
      <c r="M205" s="48" t="s">
        <v>860</v>
      </c>
      <c r="N205" s="48" t="s">
        <v>1546</v>
      </c>
      <c r="O205" s="48" t="s">
        <v>438</v>
      </c>
      <c r="P205" s="48" t="s">
        <v>18</v>
      </c>
      <c r="Q205" s="48" t="s">
        <v>19</v>
      </c>
      <c r="R205" s="48" t="s">
        <v>21</v>
      </c>
      <c r="S205" s="48" t="s">
        <v>13</v>
      </c>
      <c r="T205" s="48" t="s">
        <v>1559</v>
      </c>
      <c r="U205" s="48" t="s">
        <v>44</v>
      </c>
      <c r="V205" s="55">
        <v>45509</v>
      </c>
      <c r="W205" s="48" t="s">
        <v>1134</v>
      </c>
    </row>
    <row r="206" spans="1:23" x14ac:dyDescent="0.25">
      <c r="A206" s="48">
        <v>9988723</v>
      </c>
      <c r="B206" s="64">
        <v>45509.429166666669</v>
      </c>
      <c r="C206" s="48" t="s">
        <v>1117</v>
      </c>
      <c r="D206" s="48" t="s">
        <v>46</v>
      </c>
      <c r="E206" s="55"/>
      <c r="F206" s="64">
        <v>45509.429166666669</v>
      </c>
      <c r="G206" s="64">
        <v>45509.449305555558</v>
      </c>
      <c r="H206" s="48" t="s">
        <v>1117</v>
      </c>
      <c r="I206" s="55"/>
      <c r="J206" s="48" t="s">
        <v>697</v>
      </c>
      <c r="K206" s="48" t="s">
        <v>697</v>
      </c>
      <c r="L206" s="48" t="s">
        <v>300</v>
      </c>
      <c r="M206" s="48" t="s">
        <v>860</v>
      </c>
      <c r="N206" s="48" t="s">
        <v>1546</v>
      </c>
      <c r="O206" s="48" t="s">
        <v>299</v>
      </c>
      <c r="P206" s="48" t="s">
        <v>18</v>
      </c>
      <c r="Q206" s="48" t="s">
        <v>19</v>
      </c>
      <c r="R206" s="48" t="s">
        <v>21</v>
      </c>
      <c r="S206" s="48" t="s">
        <v>360</v>
      </c>
      <c r="T206" s="48" t="s">
        <v>385</v>
      </c>
      <c r="U206" s="48" t="s">
        <v>14</v>
      </c>
      <c r="V206" s="55">
        <v>45509</v>
      </c>
      <c r="W206" s="48" t="s">
        <v>1134</v>
      </c>
    </row>
    <row r="207" spans="1:23" x14ac:dyDescent="0.25">
      <c r="A207" s="48">
        <v>9988736</v>
      </c>
      <c r="B207" s="64">
        <v>45509.429166666669</v>
      </c>
      <c r="C207" s="48" t="s">
        <v>1108</v>
      </c>
      <c r="D207" s="48" t="s">
        <v>1455</v>
      </c>
      <c r="E207" s="55"/>
      <c r="F207" s="64">
        <v>45509.429166666669</v>
      </c>
      <c r="G207" s="64">
        <v>45509.45</v>
      </c>
      <c r="H207" s="48" t="s">
        <v>1108</v>
      </c>
      <c r="I207" s="55"/>
      <c r="J207" s="48" t="s">
        <v>697</v>
      </c>
      <c r="K207" s="48" t="s">
        <v>697</v>
      </c>
      <c r="L207" s="48" t="s">
        <v>546</v>
      </c>
      <c r="M207" s="48" t="s">
        <v>860</v>
      </c>
      <c r="N207" s="48" t="s">
        <v>1546</v>
      </c>
      <c r="O207" s="48" t="s">
        <v>424</v>
      </c>
      <c r="P207" s="48" t="s">
        <v>51</v>
      </c>
      <c r="Q207" s="48" t="s">
        <v>80</v>
      </c>
      <c r="R207" s="48" t="s">
        <v>53</v>
      </c>
      <c r="S207" s="48" t="s">
        <v>36</v>
      </c>
      <c r="T207" s="48" t="s">
        <v>385</v>
      </c>
      <c r="U207" s="48" t="s">
        <v>14</v>
      </c>
      <c r="V207" s="55">
        <v>45509</v>
      </c>
      <c r="W207" s="48" t="s">
        <v>1134</v>
      </c>
    </row>
    <row r="208" spans="1:23" x14ac:dyDescent="0.25">
      <c r="A208" s="48">
        <v>9988714</v>
      </c>
      <c r="B208" s="64">
        <v>45509.429166666669</v>
      </c>
      <c r="C208" s="48" t="s">
        <v>1117</v>
      </c>
      <c r="D208" s="48" t="s">
        <v>46</v>
      </c>
      <c r="E208" s="55"/>
      <c r="F208" s="64">
        <v>45509.429166666669</v>
      </c>
      <c r="G208" s="64">
        <v>45509.45</v>
      </c>
      <c r="H208" s="48" t="s">
        <v>1117</v>
      </c>
      <c r="I208" s="55"/>
      <c r="J208" s="48" t="s">
        <v>697</v>
      </c>
      <c r="K208" s="48" t="s">
        <v>697</v>
      </c>
      <c r="L208" s="48" t="s">
        <v>300</v>
      </c>
      <c r="M208" s="48" t="s">
        <v>860</v>
      </c>
      <c r="N208" s="48" t="s">
        <v>1546</v>
      </c>
      <c r="O208" s="48" t="s">
        <v>299</v>
      </c>
      <c r="P208" s="48" t="s">
        <v>18</v>
      </c>
      <c r="Q208" s="48" t="s">
        <v>19</v>
      </c>
      <c r="R208" s="48" t="s">
        <v>21</v>
      </c>
      <c r="S208" s="48" t="s">
        <v>360</v>
      </c>
      <c r="T208" s="48" t="s">
        <v>385</v>
      </c>
      <c r="U208" s="48" t="s">
        <v>14</v>
      </c>
      <c r="V208" s="55">
        <v>45509</v>
      </c>
      <c r="W208" s="48" t="s">
        <v>1134</v>
      </c>
    </row>
    <row r="209" spans="1:23" x14ac:dyDescent="0.25">
      <c r="A209" s="48">
        <v>9988704</v>
      </c>
      <c r="B209" s="64">
        <v>45509.429166666669</v>
      </c>
      <c r="C209" s="48" t="s">
        <v>1112</v>
      </c>
      <c r="D209" s="48" t="s">
        <v>716</v>
      </c>
      <c r="E209" s="55"/>
      <c r="F209" s="64">
        <v>45509.429166666669</v>
      </c>
      <c r="G209" s="64">
        <v>45509.450694444444</v>
      </c>
      <c r="H209" s="48" t="s">
        <v>1112</v>
      </c>
      <c r="I209" s="55"/>
      <c r="J209" s="48" t="s">
        <v>697</v>
      </c>
      <c r="K209" s="48" t="s">
        <v>697</v>
      </c>
      <c r="L209" s="48" t="s">
        <v>1587</v>
      </c>
      <c r="M209" s="48" t="s">
        <v>860</v>
      </c>
      <c r="N209" s="48" t="s">
        <v>1546</v>
      </c>
      <c r="O209" s="48" t="s">
        <v>707</v>
      </c>
      <c r="P209" s="48" t="s">
        <v>8</v>
      </c>
      <c r="Q209" s="48" t="s">
        <v>10</v>
      </c>
      <c r="R209" s="48" t="s">
        <v>11</v>
      </c>
      <c r="S209" s="48" t="s">
        <v>360</v>
      </c>
      <c r="T209" s="48" t="s">
        <v>500</v>
      </c>
      <c r="U209" s="48" t="s">
        <v>14</v>
      </c>
      <c r="V209" s="55">
        <v>45509</v>
      </c>
      <c r="W209" s="48" t="s">
        <v>1134</v>
      </c>
    </row>
    <row r="210" spans="1:23" x14ac:dyDescent="0.25">
      <c r="A210" s="48">
        <v>9988881</v>
      </c>
      <c r="B210" s="64">
        <v>45509.333333333336</v>
      </c>
      <c r="C210" s="48" t="s">
        <v>1106</v>
      </c>
      <c r="D210" s="48" t="s">
        <v>46</v>
      </c>
      <c r="E210" s="55">
        <v>45472</v>
      </c>
      <c r="F210" s="64">
        <v>45509.333333333336</v>
      </c>
      <c r="G210" s="64">
        <v>45509.451388888891</v>
      </c>
      <c r="H210" s="48" t="s">
        <v>1106</v>
      </c>
      <c r="I210" s="55">
        <v>45509</v>
      </c>
      <c r="J210" s="48" t="s">
        <v>697</v>
      </c>
      <c r="K210" s="48" t="s">
        <v>697</v>
      </c>
      <c r="L210" s="48" t="s">
        <v>1180</v>
      </c>
      <c r="M210" s="48" t="s">
        <v>1437</v>
      </c>
      <c r="N210" s="48" t="s">
        <v>1438</v>
      </c>
      <c r="O210" s="48" t="s">
        <v>718</v>
      </c>
      <c r="P210" s="48" t="s">
        <v>8</v>
      </c>
      <c r="Q210" s="48" t="s">
        <v>15</v>
      </c>
      <c r="R210" s="48" t="s">
        <v>16</v>
      </c>
      <c r="S210" s="48" t="s">
        <v>25</v>
      </c>
      <c r="T210" s="48" t="s">
        <v>12</v>
      </c>
      <c r="U210" s="48" t="s">
        <v>14</v>
      </c>
      <c r="V210" s="55">
        <v>45509</v>
      </c>
      <c r="W210" s="48" t="s">
        <v>1134</v>
      </c>
    </row>
    <row r="211" spans="1:23" x14ac:dyDescent="0.25">
      <c r="A211" s="48">
        <v>9988794</v>
      </c>
      <c r="B211" s="64">
        <v>45509.384722222225</v>
      </c>
      <c r="C211" s="48" t="s">
        <v>1235</v>
      </c>
      <c r="D211" s="48" t="s">
        <v>49</v>
      </c>
      <c r="E211" s="55">
        <v>45509</v>
      </c>
      <c r="F211" s="64">
        <v>45509.384722222225</v>
      </c>
      <c r="G211" s="64">
        <v>45509.451388888891</v>
      </c>
      <c r="H211" s="48" t="s">
        <v>1235</v>
      </c>
      <c r="I211" s="55">
        <v>45509</v>
      </c>
      <c r="J211" s="48" t="s">
        <v>697</v>
      </c>
      <c r="K211" s="48" t="s">
        <v>697</v>
      </c>
      <c r="L211" s="48" t="s">
        <v>1522</v>
      </c>
      <c r="M211" s="48" t="s">
        <v>860</v>
      </c>
      <c r="N211" s="48" t="s">
        <v>1466</v>
      </c>
      <c r="O211" s="67">
        <v>0</v>
      </c>
      <c r="P211" s="48" t="s">
        <v>8</v>
      </c>
      <c r="Q211" s="48" t="s">
        <v>10</v>
      </c>
      <c r="R211" s="48" t="s">
        <v>11</v>
      </c>
      <c r="S211" s="48" t="s">
        <v>13</v>
      </c>
      <c r="T211" s="48" t="s">
        <v>1524</v>
      </c>
      <c r="U211" s="48" t="s">
        <v>14</v>
      </c>
      <c r="V211" s="55">
        <v>45509</v>
      </c>
      <c r="W211" s="48" t="s">
        <v>1134</v>
      </c>
    </row>
    <row r="212" spans="1:23" x14ac:dyDescent="0.25">
      <c r="A212" s="48">
        <v>9988753</v>
      </c>
      <c r="B212" s="64">
        <v>45509.429166666669</v>
      </c>
      <c r="C212" s="48" t="s">
        <v>1109</v>
      </c>
      <c r="D212" s="48" t="s">
        <v>46</v>
      </c>
      <c r="E212" s="55">
        <v>45509</v>
      </c>
      <c r="F212" s="64">
        <v>45509.429166666669</v>
      </c>
      <c r="G212" s="64">
        <v>45509.45208333333</v>
      </c>
      <c r="H212" s="48" t="s">
        <v>1109</v>
      </c>
      <c r="I212" s="55">
        <v>45509</v>
      </c>
      <c r="J212" s="48" t="s">
        <v>697</v>
      </c>
      <c r="K212" s="48" t="s">
        <v>697</v>
      </c>
      <c r="L212" s="48" t="s">
        <v>1564</v>
      </c>
      <c r="M212" s="48" t="s">
        <v>860</v>
      </c>
      <c r="N212" s="48" t="s">
        <v>1546</v>
      </c>
      <c r="O212" s="48" t="s">
        <v>409</v>
      </c>
      <c r="P212" s="48" t="s">
        <v>22</v>
      </c>
      <c r="Q212" s="48" t="s">
        <v>23</v>
      </c>
      <c r="R212" s="48" t="s">
        <v>79</v>
      </c>
      <c r="S212" s="48" t="s">
        <v>36</v>
      </c>
      <c r="T212" s="48" t="s">
        <v>12</v>
      </c>
      <c r="U212" s="48" t="s">
        <v>12</v>
      </c>
      <c r="V212" s="55">
        <v>45509</v>
      </c>
      <c r="W212" s="48" t="s">
        <v>1134</v>
      </c>
    </row>
    <row r="213" spans="1:23" x14ac:dyDescent="0.25">
      <c r="A213" s="48">
        <v>9988720</v>
      </c>
      <c r="B213" s="64">
        <v>45509.429166666669</v>
      </c>
      <c r="C213" s="48" t="s">
        <v>1117</v>
      </c>
      <c r="D213" s="48" t="s">
        <v>46</v>
      </c>
      <c r="E213" s="55"/>
      <c r="F213" s="64">
        <v>45509.429166666669</v>
      </c>
      <c r="G213" s="64">
        <v>45509.45208333333</v>
      </c>
      <c r="H213" s="48" t="s">
        <v>1117</v>
      </c>
      <c r="I213" s="55"/>
      <c r="J213" s="48" t="s">
        <v>697</v>
      </c>
      <c r="K213" s="48" t="s">
        <v>697</v>
      </c>
      <c r="L213" s="48" t="s">
        <v>559</v>
      </c>
      <c r="M213" s="48" t="s">
        <v>860</v>
      </c>
      <c r="N213" s="48" t="s">
        <v>1546</v>
      </c>
      <c r="O213" s="48" t="s">
        <v>453</v>
      </c>
      <c r="P213" s="48" t="s">
        <v>8</v>
      </c>
      <c r="Q213" s="48" t="s">
        <v>28</v>
      </c>
      <c r="R213" s="48" t="s">
        <v>35</v>
      </c>
      <c r="S213" s="48" t="s">
        <v>360</v>
      </c>
      <c r="T213" s="48" t="s">
        <v>385</v>
      </c>
      <c r="U213" s="48" t="s">
        <v>14</v>
      </c>
      <c r="V213" s="55">
        <v>45509</v>
      </c>
      <c r="W213" s="48" t="s">
        <v>1134</v>
      </c>
    </row>
    <row r="214" spans="1:23" x14ac:dyDescent="0.25">
      <c r="A214" s="48">
        <v>9988821</v>
      </c>
      <c r="B214" s="64">
        <v>45509.384722222225</v>
      </c>
      <c r="C214" s="48" t="s">
        <v>1156</v>
      </c>
      <c r="D214" s="48" t="s">
        <v>46</v>
      </c>
      <c r="E214" s="55"/>
      <c r="F214" s="64">
        <v>45509.384722222225</v>
      </c>
      <c r="G214" s="64">
        <v>45509.452777777777</v>
      </c>
      <c r="H214" s="48" t="s">
        <v>1156</v>
      </c>
      <c r="I214" s="55"/>
      <c r="J214" s="48" t="s">
        <v>697</v>
      </c>
      <c r="K214" s="48" t="s">
        <v>697</v>
      </c>
      <c r="L214" s="48" t="s">
        <v>1181</v>
      </c>
      <c r="M214" s="48" t="s">
        <v>853</v>
      </c>
      <c r="N214" s="48" t="s">
        <v>1466</v>
      </c>
      <c r="O214" s="67">
        <v>201030619271001</v>
      </c>
      <c r="P214" s="48" t="s">
        <v>18</v>
      </c>
      <c r="Q214" s="48" t="s">
        <v>28</v>
      </c>
      <c r="R214" s="48" t="s">
        <v>20</v>
      </c>
      <c r="S214" s="48" t="s">
        <v>360</v>
      </c>
      <c r="T214" s="48" t="s">
        <v>537</v>
      </c>
      <c r="U214" s="48" t="s">
        <v>14</v>
      </c>
      <c r="V214" s="55">
        <v>45509</v>
      </c>
      <c r="W214" s="48" t="s">
        <v>1134</v>
      </c>
    </row>
    <row r="215" spans="1:23" x14ac:dyDescent="0.25">
      <c r="A215" s="48">
        <v>9988806</v>
      </c>
      <c r="B215" s="64">
        <v>45509.384722222225</v>
      </c>
      <c r="C215" s="48" t="s">
        <v>1158</v>
      </c>
      <c r="D215" s="48" t="s">
        <v>46</v>
      </c>
      <c r="E215" s="55"/>
      <c r="F215" s="64">
        <v>45509.384722222225</v>
      </c>
      <c r="G215" s="64">
        <v>45509.452777777777</v>
      </c>
      <c r="H215" s="48" t="s">
        <v>1158</v>
      </c>
      <c r="I215" s="55"/>
      <c r="J215" s="48" t="s">
        <v>697</v>
      </c>
      <c r="K215" s="48" t="s">
        <v>697</v>
      </c>
      <c r="L215" s="48" t="s">
        <v>912</v>
      </c>
      <c r="M215" s="48" t="s">
        <v>855</v>
      </c>
      <c r="N215" s="48" t="s">
        <v>1466</v>
      </c>
      <c r="O215" s="67">
        <v>201030733792001</v>
      </c>
      <c r="P215" s="48" t="s">
        <v>18</v>
      </c>
      <c r="Q215" s="48" t="s">
        <v>19</v>
      </c>
      <c r="R215" s="48" t="s">
        <v>129</v>
      </c>
      <c r="S215" s="48" t="s">
        <v>360</v>
      </c>
      <c r="T215" s="48" t="s">
        <v>1518</v>
      </c>
      <c r="U215" s="48" t="s">
        <v>44</v>
      </c>
      <c r="V215" s="55">
        <v>45509</v>
      </c>
      <c r="W215" s="48" t="s">
        <v>1134</v>
      </c>
    </row>
    <row r="216" spans="1:23" x14ac:dyDescent="0.25">
      <c r="A216" s="48">
        <v>9988793</v>
      </c>
      <c r="B216" s="64">
        <v>45509.384722222225</v>
      </c>
      <c r="C216" s="48" t="s">
        <v>775</v>
      </c>
      <c r="D216" s="48" t="s">
        <v>12</v>
      </c>
      <c r="E216" s="55"/>
      <c r="F216" s="64">
        <v>45509.384722222225</v>
      </c>
      <c r="G216" s="64">
        <v>45509.45416666667</v>
      </c>
      <c r="H216" s="48" t="s">
        <v>775</v>
      </c>
      <c r="I216" s="55"/>
      <c r="J216" s="48" t="s">
        <v>697</v>
      </c>
      <c r="K216" s="48" t="s">
        <v>697</v>
      </c>
      <c r="L216" s="48" t="s">
        <v>1525</v>
      </c>
      <c r="M216" s="48" t="s">
        <v>889</v>
      </c>
      <c r="N216" s="48" t="s">
        <v>1466</v>
      </c>
      <c r="O216" s="48" t="s">
        <v>12</v>
      </c>
      <c r="P216" s="48" t="s">
        <v>18</v>
      </c>
      <c r="Q216" s="48" t="s">
        <v>72</v>
      </c>
      <c r="R216" s="48" t="s">
        <v>68</v>
      </c>
      <c r="S216" s="48" t="s">
        <v>36</v>
      </c>
      <c r="T216" s="48" t="s">
        <v>12</v>
      </c>
      <c r="U216" s="48" t="s">
        <v>14</v>
      </c>
      <c r="V216" s="55">
        <v>45509</v>
      </c>
      <c r="W216" s="48" t="s">
        <v>1134</v>
      </c>
    </row>
    <row r="217" spans="1:23" x14ac:dyDescent="0.25">
      <c r="A217" s="48">
        <v>9988804</v>
      </c>
      <c r="B217" s="64">
        <v>45509.384722222225</v>
      </c>
      <c r="C217" s="48" t="s">
        <v>1158</v>
      </c>
      <c r="D217" s="48" t="s">
        <v>46</v>
      </c>
      <c r="E217" s="55"/>
      <c r="F217" s="64">
        <v>45509.384722222225</v>
      </c>
      <c r="G217" s="64">
        <v>45509.454861111109</v>
      </c>
      <c r="H217" s="48" t="s">
        <v>1158</v>
      </c>
      <c r="I217" s="55"/>
      <c r="J217" s="48" t="s">
        <v>697</v>
      </c>
      <c r="K217" s="48" t="s">
        <v>697</v>
      </c>
      <c r="L217" s="48" t="s">
        <v>1032</v>
      </c>
      <c r="M217" s="48" t="s">
        <v>853</v>
      </c>
      <c r="N217" s="48" t="s">
        <v>1466</v>
      </c>
      <c r="O217" s="67">
        <v>201030212829001</v>
      </c>
      <c r="P217" s="48" t="s">
        <v>22</v>
      </c>
      <c r="Q217" s="48" t="s">
        <v>23</v>
      </c>
      <c r="R217" s="48" t="s">
        <v>89</v>
      </c>
      <c r="S217" s="48" t="s">
        <v>360</v>
      </c>
      <c r="T217" s="48" t="s">
        <v>868</v>
      </c>
      <c r="U217" s="48" t="s">
        <v>14</v>
      </c>
      <c r="V217" s="55">
        <v>45509</v>
      </c>
      <c r="W217" s="48" t="s">
        <v>1134</v>
      </c>
    </row>
    <row r="218" spans="1:23" x14ac:dyDescent="0.25">
      <c r="A218" s="48">
        <v>9988757</v>
      </c>
      <c r="B218" s="64">
        <v>45509.429166666669</v>
      </c>
      <c r="C218" s="48" t="s">
        <v>1110</v>
      </c>
      <c r="D218" s="48" t="s">
        <v>46</v>
      </c>
      <c r="E218" s="55"/>
      <c r="F218" s="64">
        <v>45509.429166666669</v>
      </c>
      <c r="G218" s="64">
        <v>45509.454861111109</v>
      </c>
      <c r="H218" s="48" t="s">
        <v>1110</v>
      </c>
      <c r="I218" s="55"/>
      <c r="J218" s="48" t="s">
        <v>697</v>
      </c>
      <c r="K218" s="48" t="s">
        <v>697</v>
      </c>
      <c r="L218" s="48" t="s">
        <v>1561</v>
      </c>
      <c r="M218" s="48" t="s">
        <v>860</v>
      </c>
      <c r="N218" s="48" t="s">
        <v>1546</v>
      </c>
      <c r="O218" s="48" t="s">
        <v>429</v>
      </c>
      <c r="P218" s="48" t="s">
        <v>22</v>
      </c>
      <c r="Q218" s="48" t="s">
        <v>72</v>
      </c>
      <c r="R218" s="48" t="s">
        <v>68</v>
      </c>
      <c r="S218" s="48" t="s">
        <v>36</v>
      </c>
      <c r="T218" s="48" t="s">
        <v>12</v>
      </c>
      <c r="U218" s="48" t="s">
        <v>12</v>
      </c>
      <c r="V218" s="55">
        <v>45509</v>
      </c>
      <c r="W218" s="48" t="s">
        <v>1134</v>
      </c>
    </row>
    <row r="219" spans="1:23" x14ac:dyDescent="0.25">
      <c r="A219" s="48">
        <v>9988748</v>
      </c>
      <c r="B219" s="64">
        <v>45509.429166666669</v>
      </c>
      <c r="C219" s="48" t="s">
        <v>1111</v>
      </c>
      <c r="D219" s="48" t="s">
        <v>1103</v>
      </c>
      <c r="E219" s="55"/>
      <c r="F219" s="64">
        <v>45509.429166666669</v>
      </c>
      <c r="G219" s="64">
        <v>45509.455555555556</v>
      </c>
      <c r="H219" s="48" t="s">
        <v>1111</v>
      </c>
      <c r="I219" s="55">
        <v>45509</v>
      </c>
      <c r="J219" s="48" t="s">
        <v>697</v>
      </c>
      <c r="K219" s="48" t="s">
        <v>697</v>
      </c>
      <c r="L219" s="48" t="s">
        <v>1570</v>
      </c>
      <c r="M219" s="48" t="s">
        <v>860</v>
      </c>
      <c r="N219" s="48" t="s">
        <v>1546</v>
      </c>
      <c r="O219" s="48" t="s">
        <v>470</v>
      </c>
      <c r="P219" s="48" t="s">
        <v>22</v>
      </c>
      <c r="Q219" s="48" t="s">
        <v>73</v>
      </c>
      <c r="R219" s="48" t="s">
        <v>152</v>
      </c>
      <c r="S219" s="48" t="s">
        <v>13</v>
      </c>
      <c r="T219" s="48" t="s">
        <v>12</v>
      </c>
      <c r="U219" s="48" t="s">
        <v>14</v>
      </c>
      <c r="V219" s="55">
        <v>45509</v>
      </c>
      <c r="W219" s="48" t="s">
        <v>1134</v>
      </c>
    </row>
    <row r="220" spans="1:23" x14ac:dyDescent="0.25">
      <c r="A220" s="48">
        <v>9988800</v>
      </c>
      <c r="B220" s="64">
        <v>45509.384722222225</v>
      </c>
      <c r="C220" s="48" t="s">
        <v>1158</v>
      </c>
      <c r="D220" s="48" t="s">
        <v>46</v>
      </c>
      <c r="E220" s="55"/>
      <c r="F220" s="64">
        <v>45509.384722222225</v>
      </c>
      <c r="G220" s="64">
        <v>45509.457638888889</v>
      </c>
      <c r="H220" s="48" t="s">
        <v>1158</v>
      </c>
      <c r="I220" s="55"/>
      <c r="J220" s="48" t="s">
        <v>697</v>
      </c>
      <c r="K220" s="48" t="s">
        <v>697</v>
      </c>
      <c r="L220" s="48" t="s">
        <v>1036</v>
      </c>
      <c r="M220" s="48" t="s">
        <v>853</v>
      </c>
      <c r="N220" s="48" t="s">
        <v>1466</v>
      </c>
      <c r="O220" s="67">
        <v>201030373932001</v>
      </c>
      <c r="P220" s="48" t="s">
        <v>22</v>
      </c>
      <c r="Q220" s="48" t="s">
        <v>23</v>
      </c>
      <c r="R220" s="48" t="s">
        <v>89</v>
      </c>
      <c r="S220" s="48" t="s">
        <v>360</v>
      </c>
      <c r="T220" s="48" t="s">
        <v>868</v>
      </c>
      <c r="U220" s="48" t="s">
        <v>14</v>
      </c>
      <c r="V220" s="55">
        <v>45509</v>
      </c>
      <c r="W220" s="48" t="s">
        <v>1134</v>
      </c>
    </row>
    <row r="221" spans="1:23" x14ac:dyDescent="0.25">
      <c r="A221" s="48">
        <v>9988798</v>
      </c>
      <c r="B221" s="64">
        <v>45509.384722222225</v>
      </c>
      <c r="C221" s="48" t="s">
        <v>1158</v>
      </c>
      <c r="D221" s="48" t="s">
        <v>46</v>
      </c>
      <c r="E221" s="55"/>
      <c r="F221" s="64">
        <v>45509.384722222225</v>
      </c>
      <c r="G221" s="64">
        <v>45509.458333333336</v>
      </c>
      <c r="H221" s="48" t="s">
        <v>1158</v>
      </c>
      <c r="I221" s="55"/>
      <c r="J221" s="48" t="s">
        <v>697</v>
      </c>
      <c r="K221" s="48" t="s">
        <v>697</v>
      </c>
      <c r="L221" s="48" t="s">
        <v>841</v>
      </c>
      <c r="M221" s="48" t="s">
        <v>889</v>
      </c>
      <c r="N221" s="48" t="s">
        <v>1466</v>
      </c>
      <c r="O221" s="67">
        <v>201030825882001</v>
      </c>
      <c r="P221" s="48" t="s">
        <v>8</v>
      </c>
      <c r="Q221" s="48" t="s">
        <v>10</v>
      </c>
      <c r="R221" s="48" t="s">
        <v>11</v>
      </c>
      <c r="S221" s="48" t="s">
        <v>360</v>
      </c>
      <c r="T221" s="48" t="s">
        <v>868</v>
      </c>
      <c r="U221" s="48" t="s">
        <v>14</v>
      </c>
      <c r="V221" s="55">
        <v>45509</v>
      </c>
      <c r="W221" s="48" t="s">
        <v>1134</v>
      </c>
    </row>
    <row r="222" spans="1:23" x14ac:dyDescent="0.25">
      <c r="A222" s="48">
        <v>9988796</v>
      </c>
      <c r="B222" s="64">
        <v>45509.384722222225</v>
      </c>
      <c r="C222" s="48" t="s">
        <v>1158</v>
      </c>
      <c r="D222" s="48" t="s">
        <v>46</v>
      </c>
      <c r="E222" s="55"/>
      <c r="F222" s="64">
        <v>45509.384722222225</v>
      </c>
      <c r="G222" s="64">
        <v>45509.459027777775</v>
      </c>
      <c r="H222" s="48" t="s">
        <v>1158</v>
      </c>
      <c r="I222" s="55"/>
      <c r="J222" s="48" t="s">
        <v>697</v>
      </c>
      <c r="K222" s="48" t="s">
        <v>697</v>
      </c>
      <c r="L222" s="48" t="s">
        <v>837</v>
      </c>
      <c r="M222" s="48" t="s">
        <v>889</v>
      </c>
      <c r="N222" s="48" t="s">
        <v>1466</v>
      </c>
      <c r="O222" s="67">
        <v>201022237490001</v>
      </c>
      <c r="P222" s="48" t="s">
        <v>8</v>
      </c>
      <c r="Q222" s="48" t="s">
        <v>10</v>
      </c>
      <c r="R222" s="48" t="s">
        <v>11</v>
      </c>
      <c r="S222" s="48" t="s">
        <v>360</v>
      </c>
      <c r="T222" s="48" t="s">
        <v>868</v>
      </c>
      <c r="U222" s="48" t="s">
        <v>14</v>
      </c>
      <c r="V222" s="55">
        <v>45509</v>
      </c>
      <c r="W222" s="48" t="s">
        <v>1134</v>
      </c>
    </row>
    <row r="223" spans="1:23" x14ac:dyDescent="0.25">
      <c r="A223" s="48">
        <v>9988742</v>
      </c>
      <c r="B223" s="64">
        <v>45509.429166666669</v>
      </c>
      <c r="C223" s="48" t="s">
        <v>950</v>
      </c>
      <c r="D223" s="48" t="s">
        <v>1103</v>
      </c>
      <c r="E223" s="55">
        <v>45509</v>
      </c>
      <c r="F223" s="64">
        <v>45509.429166666669</v>
      </c>
      <c r="G223" s="64">
        <v>45509.459027777775</v>
      </c>
      <c r="H223" s="48" t="s">
        <v>950</v>
      </c>
      <c r="I223" s="55">
        <v>45509</v>
      </c>
      <c r="J223" s="48" t="s">
        <v>697</v>
      </c>
      <c r="K223" s="48" t="s">
        <v>697</v>
      </c>
      <c r="L223" s="48" t="s">
        <v>569</v>
      </c>
      <c r="M223" s="48" t="s">
        <v>860</v>
      </c>
      <c r="N223" s="48" t="s">
        <v>1546</v>
      </c>
      <c r="O223" s="48" t="s">
        <v>472</v>
      </c>
      <c r="P223" s="48" t="s">
        <v>22</v>
      </c>
      <c r="Q223" s="48" t="s">
        <v>23</v>
      </c>
      <c r="R223" s="48" t="s">
        <v>89</v>
      </c>
      <c r="S223" s="48" t="s">
        <v>36</v>
      </c>
      <c r="T223" s="48" t="s">
        <v>17</v>
      </c>
      <c r="U223" s="48" t="s">
        <v>14</v>
      </c>
      <c r="V223" s="55">
        <v>45509</v>
      </c>
      <c r="W223" s="48" t="s">
        <v>1134</v>
      </c>
    </row>
    <row r="224" spans="1:23" x14ac:dyDescent="0.25">
      <c r="A224" s="48">
        <v>9988738</v>
      </c>
      <c r="B224" s="64">
        <v>45509.429166666669</v>
      </c>
      <c r="C224" s="48" t="s">
        <v>950</v>
      </c>
      <c r="D224" s="48" t="s">
        <v>1103</v>
      </c>
      <c r="E224" s="55">
        <v>45509</v>
      </c>
      <c r="F224" s="64">
        <v>45509.429166666669</v>
      </c>
      <c r="G224" s="64">
        <v>45509.461111111108</v>
      </c>
      <c r="H224" s="48" t="s">
        <v>950</v>
      </c>
      <c r="I224" s="55">
        <v>45509</v>
      </c>
      <c r="J224" s="48" t="s">
        <v>697</v>
      </c>
      <c r="K224" s="48" t="s">
        <v>697</v>
      </c>
      <c r="L224" s="48" t="s">
        <v>552</v>
      </c>
      <c r="M224" s="48" t="s">
        <v>860</v>
      </c>
      <c r="N224" s="48" t="s">
        <v>1546</v>
      </c>
      <c r="O224" s="48" t="s">
        <v>478</v>
      </c>
      <c r="P224" s="48" t="s">
        <v>8</v>
      </c>
      <c r="Q224" s="48" t="s">
        <v>15</v>
      </c>
      <c r="R224" s="48" t="s">
        <v>106</v>
      </c>
      <c r="S224" s="48" t="s">
        <v>25</v>
      </c>
      <c r="T224" s="48" t="s">
        <v>939</v>
      </c>
      <c r="U224" s="48" t="s">
        <v>14</v>
      </c>
      <c r="V224" s="55">
        <v>45509</v>
      </c>
      <c r="W224" s="48" t="s">
        <v>1134</v>
      </c>
    </row>
    <row r="225" spans="1:23" x14ac:dyDescent="0.25">
      <c r="A225" s="48">
        <v>9988761</v>
      </c>
      <c r="B225" s="64">
        <v>45509.429166666669</v>
      </c>
      <c r="C225" s="48" t="s">
        <v>1135</v>
      </c>
      <c r="D225" s="48" t="s">
        <v>46</v>
      </c>
      <c r="E225" s="55"/>
      <c r="F225" s="64">
        <v>45509.429166666669</v>
      </c>
      <c r="G225" s="64">
        <v>45509.463194444441</v>
      </c>
      <c r="H225" s="48" t="s">
        <v>1135</v>
      </c>
      <c r="I225" s="55"/>
      <c r="J225" s="48" t="s">
        <v>697</v>
      </c>
      <c r="K225" s="48" t="s">
        <v>697</v>
      </c>
      <c r="L225" s="48" t="s">
        <v>1556</v>
      </c>
      <c r="M225" s="48" t="s">
        <v>860</v>
      </c>
      <c r="N225" s="48" t="s">
        <v>1546</v>
      </c>
      <c r="O225" s="48" t="s">
        <v>432</v>
      </c>
      <c r="P225" s="48" t="s">
        <v>18</v>
      </c>
      <c r="Q225" s="48" t="s">
        <v>19</v>
      </c>
      <c r="R225" s="48" t="s">
        <v>129</v>
      </c>
      <c r="S225" s="48" t="s">
        <v>13</v>
      </c>
      <c r="T225" s="48" t="s">
        <v>1557</v>
      </c>
      <c r="U225" s="48" t="s">
        <v>14</v>
      </c>
      <c r="V225" s="55">
        <v>45509</v>
      </c>
      <c r="W225" s="48" t="s">
        <v>1134</v>
      </c>
    </row>
    <row r="226" spans="1:23" x14ac:dyDescent="0.25">
      <c r="A226" s="48">
        <v>9988734</v>
      </c>
      <c r="B226" s="64">
        <v>45509.429166666669</v>
      </c>
      <c r="C226" s="48" t="s">
        <v>950</v>
      </c>
      <c r="D226" s="48" t="s">
        <v>1103</v>
      </c>
      <c r="E226" s="55">
        <v>45509</v>
      </c>
      <c r="F226" s="64">
        <v>45509.429166666669</v>
      </c>
      <c r="G226" s="64">
        <v>45509.463194444441</v>
      </c>
      <c r="H226" s="48" t="s">
        <v>950</v>
      </c>
      <c r="I226" s="55">
        <v>45509</v>
      </c>
      <c r="J226" s="48" t="s">
        <v>697</v>
      </c>
      <c r="K226" s="48" t="s">
        <v>697</v>
      </c>
      <c r="L226" s="48" t="s">
        <v>1577</v>
      </c>
      <c r="M226" s="48" t="s">
        <v>860</v>
      </c>
      <c r="N226" s="48" t="s">
        <v>1546</v>
      </c>
      <c r="O226" s="48" t="s">
        <v>480</v>
      </c>
      <c r="P226" s="48" t="s">
        <v>62</v>
      </c>
      <c r="Q226" s="48" t="s">
        <v>80</v>
      </c>
      <c r="R226" s="48" t="s">
        <v>81</v>
      </c>
      <c r="S226" s="48" t="s">
        <v>36</v>
      </c>
      <c r="T226" s="48" t="s">
        <v>808</v>
      </c>
      <c r="U226" s="48" t="s">
        <v>14</v>
      </c>
      <c r="V226" s="55">
        <v>45509</v>
      </c>
      <c r="W226" s="48" t="s">
        <v>1134</v>
      </c>
    </row>
    <row r="227" spans="1:23" x14ac:dyDescent="0.25">
      <c r="A227" s="48">
        <v>9988812</v>
      </c>
      <c r="B227" s="64">
        <v>45509.384722222225</v>
      </c>
      <c r="C227" s="48" t="s">
        <v>1158</v>
      </c>
      <c r="D227" s="48" t="s">
        <v>716</v>
      </c>
      <c r="E227" s="55"/>
      <c r="F227" s="64">
        <v>45509.384722222225</v>
      </c>
      <c r="G227" s="64">
        <v>45509.465277777781</v>
      </c>
      <c r="H227" s="48" t="s">
        <v>1158</v>
      </c>
      <c r="I227" s="55">
        <v>45511</v>
      </c>
      <c r="J227" s="48" t="s">
        <v>697</v>
      </c>
      <c r="K227" s="48" t="s">
        <v>697</v>
      </c>
      <c r="L227" s="48" t="s">
        <v>1511</v>
      </c>
      <c r="M227" s="48" t="s">
        <v>855</v>
      </c>
      <c r="N227" s="48" t="s">
        <v>1466</v>
      </c>
      <c r="O227" s="67">
        <v>201030373932001</v>
      </c>
      <c r="P227" s="48" t="s">
        <v>8</v>
      </c>
      <c r="Q227" s="48" t="s">
        <v>28</v>
      </c>
      <c r="R227" s="48" t="s">
        <v>29</v>
      </c>
      <c r="S227" s="48" t="s">
        <v>36</v>
      </c>
      <c r="T227" s="48" t="s">
        <v>1512</v>
      </c>
      <c r="U227" s="48" t="s">
        <v>14</v>
      </c>
      <c r="V227" s="55">
        <v>45509</v>
      </c>
      <c r="W227" s="48" t="s">
        <v>1134</v>
      </c>
    </row>
    <row r="228" spans="1:23" x14ac:dyDescent="0.25">
      <c r="A228" s="48">
        <v>9988731</v>
      </c>
      <c r="B228" s="64">
        <v>45509.429166666669</v>
      </c>
      <c r="C228" s="48" t="s">
        <v>950</v>
      </c>
      <c r="D228" s="48" t="s">
        <v>1103</v>
      </c>
      <c r="E228" s="55">
        <v>45509</v>
      </c>
      <c r="F228" s="64">
        <v>45509.429166666669</v>
      </c>
      <c r="G228" s="64">
        <v>45509.467361111114</v>
      </c>
      <c r="H228" s="48" t="s">
        <v>950</v>
      </c>
      <c r="I228" s="55">
        <v>45509</v>
      </c>
      <c r="J228" s="48" t="s">
        <v>697</v>
      </c>
      <c r="K228" s="48" t="s">
        <v>697</v>
      </c>
      <c r="L228" s="48" t="s">
        <v>557</v>
      </c>
      <c r="M228" s="48" t="s">
        <v>860</v>
      </c>
      <c r="N228" s="48" t="s">
        <v>1546</v>
      </c>
      <c r="O228" s="48" t="s">
        <v>556</v>
      </c>
      <c r="P228" s="48" t="s">
        <v>8</v>
      </c>
      <c r="Q228" s="48" t="s">
        <v>10</v>
      </c>
      <c r="R228" s="48" t="s">
        <v>11</v>
      </c>
      <c r="S228" s="48" t="s">
        <v>36</v>
      </c>
      <c r="T228" s="48" t="s">
        <v>119</v>
      </c>
      <c r="U228" s="48" t="s">
        <v>14</v>
      </c>
      <c r="V228" s="55">
        <v>45509</v>
      </c>
      <c r="W228" s="48" t="s">
        <v>1134</v>
      </c>
    </row>
    <row r="229" spans="1:23" x14ac:dyDescent="0.25">
      <c r="A229" s="48">
        <v>9988762</v>
      </c>
      <c r="B229" s="64">
        <v>45509.429166666669</v>
      </c>
      <c r="C229" s="48" t="s">
        <v>1135</v>
      </c>
      <c r="D229" s="48" t="s">
        <v>46</v>
      </c>
      <c r="E229" s="55"/>
      <c r="F229" s="64">
        <v>45509.429166666669</v>
      </c>
      <c r="G229" s="64">
        <v>45509.468055555553</v>
      </c>
      <c r="H229" s="48" t="s">
        <v>1135</v>
      </c>
      <c r="I229" s="55"/>
      <c r="J229" s="48" t="s">
        <v>697</v>
      </c>
      <c r="K229" s="48" t="s">
        <v>697</v>
      </c>
      <c r="L229" s="48" t="s">
        <v>1554</v>
      </c>
      <c r="M229" s="48" t="s">
        <v>860</v>
      </c>
      <c r="N229" s="48" t="s">
        <v>1546</v>
      </c>
      <c r="O229" s="48" t="s">
        <v>433</v>
      </c>
      <c r="P229" s="48" t="s">
        <v>8</v>
      </c>
      <c r="Q229" s="48" t="s">
        <v>28</v>
      </c>
      <c r="R229" s="48" t="s">
        <v>35</v>
      </c>
      <c r="S229" s="48" t="s">
        <v>13</v>
      </c>
      <c r="T229" s="48" t="s">
        <v>1555</v>
      </c>
      <c r="U229" s="48" t="s">
        <v>14</v>
      </c>
      <c r="V229" s="55">
        <v>45509</v>
      </c>
      <c r="W229" s="48" t="s">
        <v>1134</v>
      </c>
    </row>
    <row r="230" spans="1:23" x14ac:dyDescent="0.25">
      <c r="A230" s="48">
        <v>9988728</v>
      </c>
      <c r="B230" s="64">
        <v>45509.429166666669</v>
      </c>
      <c r="C230" s="48" t="s">
        <v>950</v>
      </c>
      <c r="D230" s="48" t="s">
        <v>1103</v>
      </c>
      <c r="E230" s="55">
        <v>45509</v>
      </c>
      <c r="F230" s="64">
        <v>45509.429166666669</v>
      </c>
      <c r="G230" s="64">
        <v>45509.469444444447</v>
      </c>
      <c r="H230" s="48" t="s">
        <v>950</v>
      </c>
      <c r="I230" s="55">
        <v>45509</v>
      </c>
      <c r="J230" s="48" t="s">
        <v>697</v>
      </c>
      <c r="K230" s="48" t="s">
        <v>697</v>
      </c>
      <c r="L230" s="48" t="s">
        <v>561</v>
      </c>
      <c r="M230" s="48" t="s">
        <v>860</v>
      </c>
      <c r="N230" s="48" t="s">
        <v>1546</v>
      </c>
      <c r="O230" s="48" t="s">
        <v>42</v>
      </c>
      <c r="P230" s="48" t="s">
        <v>18</v>
      </c>
      <c r="Q230" s="48" t="s">
        <v>19</v>
      </c>
      <c r="R230" s="48" t="s">
        <v>20</v>
      </c>
      <c r="S230" s="48" t="s">
        <v>36</v>
      </c>
      <c r="T230" s="48" t="s">
        <v>539</v>
      </c>
      <c r="U230" s="48" t="s">
        <v>14</v>
      </c>
      <c r="V230" s="55">
        <v>45509</v>
      </c>
      <c r="W230" s="48" t="s">
        <v>1134</v>
      </c>
    </row>
    <row r="231" spans="1:23" x14ac:dyDescent="0.25">
      <c r="A231" s="48">
        <v>9988802</v>
      </c>
      <c r="B231" s="64">
        <v>45509.384722222225</v>
      </c>
      <c r="C231" s="48" t="s">
        <v>1158</v>
      </c>
      <c r="D231" s="48" t="s">
        <v>46</v>
      </c>
      <c r="E231" s="55"/>
      <c r="F231" s="64">
        <v>45509.384722222225</v>
      </c>
      <c r="G231" s="64">
        <v>45509.470833333333</v>
      </c>
      <c r="H231" s="48" t="s">
        <v>1158</v>
      </c>
      <c r="I231" s="55"/>
      <c r="J231" s="48" t="s">
        <v>697</v>
      </c>
      <c r="K231" s="48" t="s">
        <v>697</v>
      </c>
      <c r="L231" s="48" t="s">
        <v>1520</v>
      </c>
      <c r="M231" s="48" t="s">
        <v>853</v>
      </c>
      <c r="N231" s="48" t="s">
        <v>1466</v>
      </c>
      <c r="O231" s="67">
        <v>201029536640001</v>
      </c>
      <c r="P231" s="48" t="s">
        <v>22</v>
      </c>
      <c r="Q231" s="48" t="s">
        <v>23</v>
      </c>
      <c r="R231" s="48" t="s">
        <v>89</v>
      </c>
      <c r="S231" s="48" t="s">
        <v>360</v>
      </c>
      <c r="T231" s="48" t="s">
        <v>382</v>
      </c>
      <c r="U231" s="48" t="s">
        <v>14</v>
      </c>
      <c r="V231" s="55">
        <v>45509</v>
      </c>
      <c r="W231" s="48" t="s">
        <v>1134</v>
      </c>
    </row>
    <row r="232" spans="1:23" x14ac:dyDescent="0.25">
      <c r="A232" s="48">
        <v>9988725</v>
      </c>
      <c r="B232" s="64">
        <v>45509.429166666669</v>
      </c>
      <c r="C232" s="48" t="s">
        <v>950</v>
      </c>
      <c r="D232" s="48" t="s">
        <v>1103</v>
      </c>
      <c r="E232" s="55">
        <v>45509</v>
      </c>
      <c r="F232" s="64">
        <v>45509.429166666669</v>
      </c>
      <c r="G232" s="64">
        <v>45509.470833333333</v>
      </c>
      <c r="H232" s="48" t="s">
        <v>950</v>
      </c>
      <c r="I232" s="55">
        <v>45509</v>
      </c>
      <c r="J232" s="48" t="s">
        <v>697</v>
      </c>
      <c r="K232" s="48" t="s">
        <v>697</v>
      </c>
      <c r="L232" s="48" t="s">
        <v>314</v>
      </c>
      <c r="M232" s="48" t="s">
        <v>860</v>
      </c>
      <c r="N232" s="48" t="s">
        <v>1546</v>
      </c>
      <c r="O232" s="48" t="s">
        <v>313</v>
      </c>
      <c r="P232" s="48" t="s">
        <v>62</v>
      </c>
      <c r="Q232" s="48" t="s">
        <v>52</v>
      </c>
      <c r="R232" s="48" t="s">
        <v>81</v>
      </c>
      <c r="S232" s="48" t="s">
        <v>36</v>
      </c>
      <c r="T232" s="48" t="s">
        <v>1581</v>
      </c>
      <c r="U232" s="48" t="s">
        <v>14</v>
      </c>
      <c r="V232" s="55">
        <v>45509</v>
      </c>
      <c r="W232" s="48" t="s">
        <v>1134</v>
      </c>
    </row>
    <row r="233" spans="1:23" x14ac:dyDescent="0.25">
      <c r="A233" s="48">
        <v>9988722</v>
      </c>
      <c r="B233" s="64">
        <v>45509.429166666669</v>
      </c>
      <c r="C233" s="48" t="s">
        <v>950</v>
      </c>
      <c r="D233" s="48" t="s">
        <v>1103</v>
      </c>
      <c r="E233" s="55">
        <v>45509</v>
      </c>
      <c r="F233" s="64">
        <v>45509.429166666669</v>
      </c>
      <c r="G233" s="64">
        <v>45509.472222222219</v>
      </c>
      <c r="H233" s="48" t="s">
        <v>950</v>
      </c>
      <c r="I233" s="55">
        <v>45509</v>
      </c>
      <c r="J233" s="48" t="s">
        <v>697</v>
      </c>
      <c r="K233" s="48" t="s">
        <v>697</v>
      </c>
      <c r="L233" s="48" t="s">
        <v>684</v>
      </c>
      <c r="M233" s="48" t="s">
        <v>860</v>
      </c>
      <c r="N233" s="48" t="s">
        <v>1546</v>
      </c>
      <c r="O233" s="48" t="s">
        <v>124</v>
      </c>
      <c r="P233" s="48" t="s">
        <v>22</v>
      </c>
      <c r="Q233" s="48" t="s">
        <v>23</v>
      </c>
      <c r="R233" s="48" t="s">
        <v>89</v>
      </c>
      <c r="S233" s="48" t="s">
        <v>36</v>
      </c>
      <c r="T233" s="48" t="s">
        <v>17</v>
      </c>
      <c r="U233" s="48" t="s">
        <v>14</v>
      </c>
      <c r="V233" s="55">
        <v>45509</v>
      </c>
      <c r="W233" s="48" t="s">
        <v>1134</v>
      </c>
    </row>
    <row r="234" spans="1:23" x14ac:dyDescent="0.25">
      <c r="A234" s="48">
        <v>9988719</v>
      </c>
      <c r="B234" s="64">
        <v>45509.429166666669</v>
      </c>
      <c r="C234" s="48" t="s">
        <v>950</v>
      </c>
      <c r="D234" s="48" t="s">
        <v>1103</v>
      </c>
      <c r="E234" s="55">
        <v>45509</v>
      </c>
      <c r="F234" s="64">
        <v>45509.429166666669</v>
      </c>
      <c r="G234" s="64">
        <v>45509.473611111112</v>
      </c>
      <c r="H234" s="48" t="s">
        <v>950</v>
      </c>
      <c r="I234" s="55">
        <v>45509</v>
      </c>
      <c r="J234" s="48" t="s">
        <v>697</v>
      </c>
      <c r="K234" s="48" t="s">
        <v>697</v>
      </c>
      <c r="L234" s="48" t="s">
        <v>327</v>
      </c>
      <c r="M234" s="48" t="s">
        <v>860</v>
      </c>
      <c r="N234" s="48" t="s">
        <v>1546</v>
      </c>
      <c r="O234" s="48" t="s">
        <v>326</v>
      </c>
      <c r="P234" s="48" t="s">
        <v>8</v>
      </c>
      <c r="Q234" s="48" t="s">
        <v>10</v>
      </c>
      <c r="R234" s="48" t="s">
        <v>11</v>
      </c>
      <c r="S234" s="48" t="s">
        <v>36</v>
      </c>
      <c r="T234" s="48" t="s">
        <v>17</v>
      </c>
      <c r="U234" s="48" t="s">
        <v>14</v>
      </c>
      <c r="V234" s="55">
        <v>45509</v>
      </c>
      <c r="W234" s="48" t="s">
        <v>1134</v>
      </c>
    </row>
    <row r="235" spans="1:23" x14ac:dyDescent="0.25">
      <c r="A235" s="48">
        <v>9988716</v>
      </c>
      <c r="B235" s="64">
        <v>45509.429166666669</v>
      </c>
      <c r="C235" s="48" t="s">
        <v>950</v>
      </c>
      <c r="D235" s="48" t="s">
        <v>1103</v>
      </c>
      <c r="E235" s="55">
        <v>45509</v>
      </c>
      <c r="F235" s="64">
        <v>45509.429166666669</v>
      </c>
      <c r="G235" s="64">
        <v>45509.474305555559</v>
      </c>
      <c r="H235" s="48" t="s">
        <v>950</v>
      </c>
      <c r="I235" s="55">
        <v>45509</v>
      </c>
      <c r="J235" s="48" t="s">
        <v>697</v>
      </c>
      <c r="K235" s="48" t="s">
        <v>697</v>
      </c>
      <c r="L235" s="48" t="s">
        <v>1584</v>
      </c>
      <c r="M235" s="48" t="s">
        <v>860</v>
      </c>
      <c r="N235" s="48" t="s">
        <v>1546</v>
      </c>
      <c r="O235" s="48" t="s">
        <v>496</v>
      </c>
      <c r="P235" s="48" t="s">
        <v>22</v>
      </c>
      <c r="Q235" s="48" t="s">
        <v>23</v>
      </c>
      <c r="R235" s="48" t="s">
        <v>89</v>
      </c>
      <c r="S235" s="48" t="s">
        <v>36</v>
      </c>
      <c r="T235" s="48" t="s">
        <v>17</v>
      </c>
      <c r="U235" s="48" t="s">
        <v>14</v>
      </c>
      <c r="V235" s="55">
        <v>45509</v>
      </c>
      <c r="W235" s="48" t="s">
        <v>1134</v>
      </c>
    </row>
    <row r="236" spans="1:23" x14ac:dyDescent="0.25">
      <c r="A236" s="48">
        <v>9988712</v>
      </c>
      <c r="B236" s="64">
        <v>45509.429166666669</v>
      </c>
      <c r="C236" s="48" t="s">
        <v>950</v>
      </c>
      <c r="D236" s="48" t="s">
        <v>1103</v>
      </c>
      <c r="E236" s="55">
        <v>45509</v>
      </c>
      <c r="F236" s="64">
        <v>45509.429166666669</v>
      </c>
      <c r="G236" s="64">
        <v>45509.475694444445</v>
      </c>
      <c r="H236" s="48" t="s">
        <v>950</v>
      </c>
      <c r="I236" s="55">
        <v>45509</v>
      </c>
      <c r="J236" s="48" t="s">
        <v>697</v>
      </c>
      <c r="K236" s="48" t="s">
        <v>697</v>
      </c>
      <c r="L236" s="48" t="s">
        <v>1585</v>
      </c>
      <c r="M236" s="48" t="s">
        <v>860</v>
      </c>
      <c r="N236" s="48" t="s">
        <v>1546</v>
      </c>
      <c r="O236" s="48" t="s">
        <v>483</v>
      </c>
      <c r="P236" s="48" t="s">
        <v>8</v>
      </c>
      <c r="Q236" s="48" t="s">
        <v>10</v>
      </c>
      <c r="R236" s="48" t="s">
        <v>11</v>
      </c>
      <c r="S236" s="48" t="s">
        <v>36</v>
      </c>
      <c r="T236" s="48" t="s">
        <v>17</v>
      </c>
      <c r="U236" s="48" t="s">
        <v>14</v>
      </c>
      <c r="V236" s="55">
        <v>45509</v>
      </c>
      <c r="W236" s="48" t="s">
        <v>1134</v>
      </c>
    </row>
    <row r="237" spans="1:23" x14ac:dyDescent="0.25">
      <c r="A237" s="48">
        <v>9988709</v>
      </c>
      <c r="B237" s="64">
        <v>45509.429166666669</v>
      </c>
      <c r="C237" s="48" t="s">
        <v>950</v>
      </c>
      <c r="D237" s="48" t="s">
        <v>1103</v>
      </c>
      <c r="E237" s="55">
        <v>45509</v>
      </c>
      <c r="F237" s="64">
        <v>45509.429166666669</v>
      </c>
      <c r="G237" s="64">
        <v>45509.476388888892</v>
      </c>
      <c r="H237" s="48" t="s">
        <v>950</v>
      </c>
      <c r="I237" s="55">
        <v>45509</v>
      </c>
      <c r="J237" s="48" t="s">
        <v>697</v>
      </c>
      <c r="K237" s="48" t="s">
        <v>697</v>
      </c>
      <c r="L237" s="48" t="s">
        <v>302</v>
      </c>
      <c r="M237" s="48" t="s">
        <v>860</v>
      </c>
      <c r="N237" s="48" t="s">
        <v>1546</v>
      </c>
      <c r="O237" s="48" t="s">
        <v>301</v>
      </c>
      <c r="P237" s="48" t="s">
        <v>18</v>
      </c>
      <c r="Q237" s="48" t="s">
        <v>19</v>
      </c>
      <c r="R237" s="48" t="s">
        <v>20</v>
      </c>
      <c r="S237" s="48" t="s">
        <v>36</v>
      </c>
      <c r="T237" s="48" t="s">
        <v>17</v>
      </c>
      <c r="U237" s="48" t="s">
        <v>14</v>
      </c>
      <c r="V237" s="55">
        <v>45509</v>
      </c>
      <c r="W237" s="48" t="s">
        <v>1134</v>
      </c>
    </row>
    <row r="238" spans="1:23" x14ac:dyDescent="0.25">
      <c r="A238" s="48">
        <v>9988717</v>
      </c>
      <c r="B238" s="64">
        <v>45509.429166666669</v>
      </c>
      <c r="C238" s="48" t="s">
        <v>1117</v>
      </c>
      <c r="D238" s="48" t="s">
        <v>46</v>
      </c>
      <c r="E238" s="55"/>
      <c r="F238" s="64">
        <v>45509.429166666669</v>
      </c>
      <c r="G238" s="64">
        <v>45509.477777777778</v>
      </c>
      <c r="H238" s="48" t="s">
        <v>1117</v>
      </c>
      <c r="I238" s="55"/>
      <c r="J238" s="48" t="s">
        <v>697</v>
      </c>
      <c r="K238" s="48" t="s">
        <v>697</v>
      </c>
      <c r="L238" s="48" t="s">
        <v>319</v>
      </c>
      <c r="M238" s="48" t="s">
        <v>860</v>
      </c>
      <c r="N238" s="48" t="s">
        <v>1546</v>
      </c>
      <c r="O238" s="48" t="s">
        <v>318</v>
      </c>
      <c r="P238" s="48" t="s">
        <v>8</v>
      </c>
      <c r="Q238" s="48" t="s">
        <v>10</v>
      </c>
      <c r="R238" s="48" t="s">
        <v>11</v>
      </c>
      <c r="S238" s="48" t="s">
        <v>360</v>
      </c>
      <c r="T238" s="48" t="s">
        <v>385</v>
      </c>
      <c r="U238" s="48" t="s">
        <v>14</v>
      </c>
      <c r="V238" s="55">
        <v>45509</v>
      </c>
      <c r="W238" s="48" t="s">
        <v>1134</v>
      </c>
    </row>
    <row r="239" spans="1:23" x14ac:dyDescent="0.25">
      <c r="A239" s="48">
        <v>9988705</v>
      </c>
      <c r="B239" s="64">
        <v>45509.429166666669</v>
      </c>
      <c r="C239" s="48" t="s">
        <v>950</v>
      </c>
      <c r="D239" s="48" t="s">
        <v>1103</v>
      </c>
      <c r="E239" s="55">
        <v>45509</v>
      </c>
      <c r="F239" s="64">
        <v>45509.429166666669</v>
      </c>
      <c r="G239" s="64">
        <v>45509.477777777778</v>
      </c>
      <c r="H239" s="48" t="s">
        <v>950</v>
      </c>
      <c r="I239" s="55">
        <v>45509</v>
      </c>
      <c r="J239" s="48" t="s">
        <v>697</v>
      </c>
      <c r="K239" s="48" t="s">
        <v>697</v>
      </c>
      <c r="L239" s="48" t="s">
        <v>337</v>
      </c>
      <c r="M239" s="48" t="s">
        <v>860</v>
      </c>
      <c r="N239" s="48" t="s">
        <v>1546</v>
      </c>
      <c r="O239" s="48" t="s">
        <v>78</v>
      </c>
      <c r="P239" s="48" t="s">
        <v>8</v>
      </c>
      <c r="Q239" s="48" t="s">
        <v>10</v>
      </c>
      <c r="R239" s="48" t="s">
        <v>11</v>
      </c>
      <c r="S239" s="48" t="s">
        <v>36</v>
      </c>
      <c r="T239" s="48" t="s">
        <v>17</v>
      </c>
      <c r="U239" s="48" t="s">
        <v>14</v>
      </c>
      <c r="V239" s="55">
        <v>45509</v>
      </c>
      <c r="W239" s="48" t="s">
        <v>1134</v>
      </c>
    </row>
    <row r="240" spans="1:23" x14ac:dyDescent="0.25">
      <c r="A240" s="48">
        <v>9988703</v>
      </c>
      <c r="B240" s="64">
        <v>45509.429166666669</v>
      </c>
      <c r="C240" s="48" t="s">
        <v>950</v>
      </c>
      <c r="D240" s="48" t="s">
        <v>1103</v>
      </c>
      <c r="E240" s="55">
        <v>45509</v>
      </c>
      <c r="F240" s="64">
        <v>45509.429166666669</v>
      </c>
      <c r="G240" s="64">
        <v>45509.478472222225</v>
      </c>
      <c r="H240" s="48" t="s">
        <v>950</v>
      </c>
      <c r="I240" s="55">
        <v>45509</v>
      </c>
      <c r="J240" s="48" t="s">
        <v>697</v>
      </c>
      <c r="K240" s="48" t="s">
        <v>697</v>
      </c>
      <c r="L240" s="48" t="s">
        <v>1588</v>
      </c>
      <c r="M240" s="48" t="s">
        <v>860</v>
      </c>
      <c r="N240" s="48" t="s">
        <v>1546</v>
      </c>
      <c r="O240" s="48" t="s">
        <v>711</v>
      </c>
      <c r="P240" s="48" t="s">
        <v>22</v>
      </c>
      <c r="Q240" s="48" t="s">
        <v>23</v>
      </c>
      <c r="R240" s="48" t="s">
        <v>89</v>
      </c>
      <c r="S240" s="48" t="s">
        <v>36</v>
      </c>
      <c r="T240" s="48" t="s">
        <v>17</v>
      </c>
      <c r="U240" s="48" t="s">
        <v>14</v>
      </c>
      <c r="V240" s="55">
        <v>45509</v>
      </c>
      <c r="W240" s="48" t="s">
        <v>1134</v>
      </c>
    </row>
    <row r="241" spans="1:23" x14ac:dyDescent="0.25">
      <c r="A241" s="48">
        <v>9988713</v>
      </c>
      <c r="B241" s="64">
        <v>45509.429166666669</v>
      </c>
      <c r="C241" s="48" t="s">
        <v>1117</v>
      </c>
      <c r="D241" s="48" t="s">
        <v>46</v>
      </c>
      <c r="E241" s="55"/>
      <c r="F241" s="64">
        <v>45509.429166666669</v>
      </c>
      <c r="G241" s="64">
        <v>45509.479861111111</v>
      </c>
      <c r="H241" s="48" t="s">
        <v>1117</v>
      </c>
      <c r="I241" s="55"/>
      <c r="J241" s="48" t="s">
        <v>697</v>
      </c>
      <c r="K241" s="48" t="s">
        <v>697</v>
      </c>
      <c r="L241" s="48" t="s">
        <v>568</v>
      </c>
      <c r="M241" s="48" t="s">
        <v>860</v>
      </c>
      <c r="N241" s="48" t="s">
        <v>1546</v>
      </c>
      <c r="O241" s="48" t="s">
        <v>493</v>
      </c>
      <c r="P241" s="48" t="s">
        <v>8</v>
      </c>
      <c r="Q241" s="48" t="s">
        <v>10</v>
      </c>
      <c r="R241" s="48" t="s">
        <v>11</v>
      </c>
      <c r="S241" s="48" t="s">
        <v>360</v>
      </c>
      <c r="T241" s="48" t="s">
        <v>385</v>
      </c>
      <c r="U241" s="48" t="s">
        <v>14</v>
      </c>
      <c r="V241" s="55">
        <v>45509</v>
      </c>
      <c r="W241" s="48" t="s">
        <v>1134</v>
      </c>
    </row>
    <row r="242" spans="1:23" x14ac:dyDescent="0.25">
      <c r="A242" s="48">
        <v>9988702</v>
      </c>
      <c r="B242" s="64">
        <v>45509.429166666669</v>
      </c>
      <c r="C242" s="48" t="s">
        <v>950</v>
      </c>
      <c r="D242" s="48" t="s">
        <v>1103</v>
      </c>
      <c r="E242" s="55">
        <v>45509</v>
      </c>
      <c r="F242" s="64">
        <v>45509.429166666669</v>
      </c>
      <c r="G242" s="64">
        <v>45509.479861111111</v>
      </c>
      <c r="H242" s="48" t="s">
        <v>950</v>
      </c>
      <c r="I242" s="55">
        <v>45509</v>
      </c>
      <c r="J242" s="48" t="s">
        <v>697</v>
      </c>
      <c r="K242" s="48" t="s">
        <v>697</v>
      </c>
      <c r="L242" s="48" t="s">
        <v>680</v>
      </c>
      <c r="M242" s="48" t="s">
        <v>860</v>
      </c>
      <c r="N242" s="48" t="s">
        <v>1546</v>
      </c>
      <c r="O242" s="48" t="s">
        <v>679</v>
      </c>
      <c r="P242" s="48" t="s">
        <v>8</v>
      </c>
      <c r="Q242" s="48" t="s">
        <v>15</v>
      </c>
      <c r="R242" s="48" t="s">
        <v>106</v>
      </c>
      <c r="S242" s="48" t="s">
        <v>36</v>
      </c>
      <c r="T242" s="48" t="s">
        <v>17</v>
      </c>
      <c r="U242" s="48" t="s">
        <v>14</v>
      </c>
      <c r="V242" s="55">
        <v>45509</v>
      </c>
      <c r="W242" s="48" t="s">
        <v>1134</v>
      </c>
    </row>
    <row r="243" spans="1:23" x14ac:dyDescent="0.25">
      <c r="A243" s="48">
        <v>9988763</v>
      </c>
      <c r="B243" s="64">
        <v>45509.429166666669</v>
      </c>
      <c r="C243" s="48" t="s">
        <v>1135</v>
      </c>
      <c r="D243" s="48" t="s">
        <v>46</v>
      </c>
      <c r="E243" s="55"/>
      <c r="F243" s="64">
        <v>45509.429166666669</v>
      </c>
      <c r="G243" s="64">
        <v>45509.480555555558</v>
      </c>
      <c r="H243" s="48" t="s">
        <v>1135</v>
      </c>
      <c r="I243" s="55"/>
      <c r="J243" s="48" t="s">
        <v>697</v>
      </c>
      <c r="K243" s="48" t="s">
        <v>697</v>
      </c>
      <c r="L243" s="48" t="s">
        <v>1552</v>
      </c>
      <c r="M243" s="48" t="s">
        <v>860</v>
      </c>
      <c r="N243" s="48" t="s">
        <v>1546</v>
      </c>
      <c r="O243" s="48" t="s">
        <v>434</v>
      </c>
      <c r="P243" s="48" t="s">
        <v>18</v>
      </c>
      <c r="Q243" s="48" t="s">
        <v>19</v>
      </c>
      <c r="R243" s="48" t="s">
        <v>20</v>
      </c>
      <c r="S243" s="48" t="s">
        <v>13</v>
      </c>
      <c r="T243" s="48" t="s">
        <v>1553</v>
      </c>
      <c r="U243" s="48" t="s">
        <v>14</v>
      </c>
      <c r="V243" s="55">
        <v>45509</v>
      </c>
      <c r="W243" s="48" t="s">
        <v>1134</v>
      </c>
    </row>
    <row r="244" spans="1:23" x14ac:dyDescent="0.25">
      <c r="A244" s="48">
        <v>9988694</v>
      </c>
      <c r="B244" s="64">
        <v>45509.333333333336</v>
      </c>
      <c r="C244" s="48" t="s">
        <v>1151</v>
      </c>
      <c r="D244" s="48" t="s">
        <v>46</v>
      </c>
      <c r="E244" s="55"/>
      <c r="F244" s="64">
        <v>45509.333333333336</v>
      </c>
      <c r="G244" s="64">
        <v>45509.480555555558</v>
      </c>
      <c r="H244" s="48" t="s">
        <v>1151</v>
      </c>
      <c r="I244" s="55"/>
      <c r="J244" s="48" t="s">
        <v>697</v>
      </c>
      <c r="K244" s="48" t="s">
        <v>697</v>
      </c>
      <c r="L244" s="48" t="s">
        <v>1426</v>
      </c>
      <c r="M244" s="48" t="s">
        <v>992</v>
      </c>
      <c r="N244" s="48" t="s">
        <v>1296</v>
      </c>
      <c r="O244" s="67">
        <v>201031015599001</v>
      </c>
      <c r="P244" s="48" t="s">
        <v>22</v>
      </c>
      <c r="Q244" s="48" t="s">
        <v>23</v>
      </c>
      <c r="R244" s="48" t="s">
        <v>89</v>
      </c>
      <c r="S244" s="48" t="s">
        <v>360</v>
      </c>
      <c r="T244" s="48" t="s">
        <v>382</v>
      </c>
      <c r="U244" s="48" t="s">
        <v>14</v>
      </c>
      <c r="V244" s="55">
        <v>45509</v>
      </c>
      <c r="W244" s="48" t="s">
        <v>1134</v>
      </c>
    </row>
    <row r="245" spans="1:23" x14ac:dyDescent="0.25">
      <c r="A245" s="48">
        <v>9988792</v>
      </c>
      <c r="B245" s="64">
        <v>45509.384722222225</v>
      </c>
      <c r="C245" s="48" t="s">
        <v>1158</v>
      </c>
      <c r="D245" s="48" t="s">
        <v>46</v>
      </c>
      <c r="E245" s="55"/>
      <c r="F245" s="64">
        <v>45509.384722222225</v>
      </c>
      <c r="G245" s="64">
        <v>45509.481944444444</v>
      </c>
      <c r="H245" s="48" t="s">
        <v>1158</v>
      </c>
      <c r="I245" s="55">
        <v>45511</v>
      </c>
      <c r="J245" s="48" t="s">
        <v>697</v>
      </c>
      <c r="K245" s="48" t="s">
        <v>697</v>
      </c>
      <c r="L245" s="48" t="s">
        <v>1427</v>
      </c>
      <c r="M245" s="48" t="s">
        <v>853</v>
      </c>
      <c r="N245" s="48" t="s">
        <v>1466</v>
      </c>
      <c r="O245" s="67">
        <v>201031141477001</v>
      </c>
      <c r="P245" s="48" t="s">
        <v>18</v>
      </c>
      <c r="Q245" s="48" t="s">
        <v>19</v>
      </c>
      <c r="R245" s="48" t="s">
        <v>129</v>
      </c>
      <c r="S245" s="48" t="s">
        <v>360</v>
      </c>
      <c r="T245" s="48" t="s">
        <v>1526</v>
      </c>
      <c r="U245" s="48" t="s">
        <v>14</v>
      </c>
      <c r="V245" s="55">
        <v>45509</v>
      </c>
      <c r="W245" s="48" t="s">
        <v>1134</v>
      </c>
    </row>
    <row r="246" spans="1:23" x14ac:dyDescent="0.25">
      <c r="A246" s="48">
        <v>9988710</v>
      </c>
      <c r="B246" s="64">
        <v>45509.429166666669</v>
      </c>
      <c r="C246" s="48" t="s">
        <v>1117</v>
      </c>
      <c r="D246" s="48" t="s">
        <v>46</v>
      </c>
      <c r="E246" s="55"/>
      <c r="F246" s="64">
        <v>45509.429166666669</v>
      </c>
      <c r="G246" s="64">
        <v>45509.481944444444</v>
      </c>
      <c r="H246" s="48" t="s">
        <v>1117</v>
      </c>
      <c r="I246" s="55"/>
      <c r="J246" s="48" t="s">
        <v>697</v>
      </c>
      <c r="K246" s="48" t="s">
        <v>697</v>
      </c>
      <c r="L246" s="48" t="s">
        <v>563</v>
      </c>
      <c r="M246" s="48" t="s">
        <v>860</v>
      </c>
      <c r="N246" s="48" t="s">
        <v>1546</v>
      </c>
      <c r="O246" s="48" t="s">
        <v>499</v>
      </c>
      <c r="P246" s="48" t="s">
        <v>8</v>
      </c>
      <c r="Q246" s="48" t="s">
        <v>10</v>
      </c>
      <c r="R246" s="48" t="s">
        <v>11</v>
      </c>
      <c r="S246" s="48" t="s">
        <v>360</v>
      </c>
      <c r="T246" s="48" t="s">
        <v>385</v>
      </c>
      <c r="U246" s="48" t="s">
        <v>14</v>
      </c>
      <c r="V246" s="55">
        <v>45509</v>
      </c>
      <c r="W246" s="48" t="s">
        <v>1134</v>
      </c>
    </row>
    <row r="247" spans="1:23" x14ac:dyDescent="0.25">
      <c r="A247" s="48">
        <v>9988696</v>
      </c>
      <c r="B247" s="64">
        <v>45509.429166666669</v>
      </c>
      <c r="C247" s="48" t="s">
        <v>1117</v>
      </c>
      <c r="D247" s="48" t="s">
        <v>46</v>
      </c>
      <c r="E247" s="55"/>
      <c r="F247" s="64">
        <v>45509.429166666669</v>
      </c>
      <c r="G247" s="64">
        <v>45509.482638888891</v>
      </c>
      <c r="H247" s="48" t="s">
        <v>1117</v>
      </c>
      <c r="I247" s="55"/>
      <c r="J247" s="48" t="s">
        <v>697</v>
      </c>
      <c r="K247" s="48" t="s">
        <v>697</v>
      </c>
      <c r="L247" s="48" t="s">
        <v>563</v>
      </c>
      <c r="M247" s="48" t="s">
        <v>860</v>
      </c>
      <c r="N247" s="48" t="s">
        <v>1546</v>
      </c>
      <c r="O247" s="48" t="s">
        <v>499</v>
      </c>
      <c r="P247" s="48" t="s">
        <v>8</v>
      </c>
      <c r="Q247" s="48" t="s">
        <v>10</v>
      </c>
      <c r="R247" s="48" t="s">
        <v>11</v>
      </c>
      <c r="S247" s="48" t="s">
        <v>360</v>
      </c>
      <c r="T247" s="48" t="s">
        <v>385</v>
      </c>
      <c r="U247" s="48" t="s">
        <v>14</v>
      </c>
      <c r="V247" s="55">
        <v>45509</v>
      </c>
      <c r="W247" s="48" t="s">
        <v>1134</v>
      </c>
    </row>
    <row r="248" spans="1:23" x14ac:dyDescent="0.25">
      <c r="A248" s="48">
        <v>9988791</v>
      </c>
      <c r="B248" s="64">
        <v>45509.384722222225</v>
      </c>
      <c r="C248" s="48" t="s">
        <v>1158</v>
      </c>
      <c r="D248" s="48" t="s">
        <v>46</v>
      </c>
      <c r="E248" s="55"/>
      <c r="F248" s="64">
        <v>45509.384722222225</v>
      </c>
      <c r="G248" s="64">
        <v>45509.486111111109</v>
      </c>
      <c r="H248" s="48" t="s">
        <v>1158</v>
      </c>
      <c r="I248" s="55"/>
      <c r="J248" s="48" t="s">
        <v>697</v>
      </c>
      <c r="K248" s="48" t="s">
        <v>697</v>
      </c>
      <c r="L248" s="48" t="s">
        <v>1124</v>
      </c>
      <c r="M248" s="48" t="s">
        <v>855</v>
      </c>
      <c r="N248" s="48" t="s">
        <v>1466</v>
      </c>
      <c r="O248" s="67">
        <v>201029388594001</v>
      </c>
      <c r="P248" s="48" t="s">
        <v>18</v>
      </c>
      <c r="Q248" s="48" t="s">
        <v>19</v>
      </c>
      <c r="R248" s="48" t="s">
        <v>20</v>
      </c>
      <c r="S248" s="48" t="s">
        <v>360</v>
      </c>
      <c r="T248" s="48" t="s">
        <v>1527</v>
      </c>
      <c r="U248" s="48" t="s">
        <v>14</v>
      </c>
      <c r="V248" s="55">
        <v>45509</v>
      </c>
      <c r="W248" s="48" t="s">
        <v>1134</v>
      </c>
    </row>
    <row r="249" spans="1:23" x14ac:dyDescent="0.25">
      <c r="A249" s="48">
        <v>9988764</v>
      </c>
      <c r="B249" s="64">
        <v>45509.429166666669</v>
      </c>
      <c r="C249" s="48" t="s">
        <v>1135</v>
      </c>
      <c r="D249" s="48" t="s">
        <v>46</v>
      </c>
      <c r="E249" s="55"/>
      <c r="F249" s="64">
        <v>45509.429166666669</v>
      </c>
      <c r="G249" s="64">
        <v>45509.488194444442</v>
      </c>
      <c r="H249" s="48" t="s">
        <v>1135</v>
      </c>
      <c r="I249" s="55"/>
      <c r="J249" s="48" t="s">
        <v>697</v>
      </c>
      <c r="K249" s="48" t="s">
        <v>697</v>
      </c>
      <c r="L249" s="48" t="s">
        <v>1550</v>
      </c>
      <c r="M249" s="48" t="s">
        <v>860</v>
      </c>
      <c r="N249" s="48" t="s">
        <v>1546</v>
      </c>
      <c r="O249" s="48" t="s">
        <v>792</v>
      </c>
      <c r="P249" s="48" t="s">
        <v>8</v>
      </c>
      <c r="Q249" s="48" t="s">
        <v>10</v>
      </c>
      <c r="R249" s="48" t="s">
        <v>11</v>
      </c>
      <c r="S249" s="48" t="s">
        <v>13</v>
      </c>
      <c r="T249" s="48" t="s">
        <v>1551</v>
      </c>
      <c r="U249" s="48" t="s">
        <v>14</v>
      </c>
      <c r="V249" s="55">
        <v>45509</v>
      </c>
      <c r="W249" s="48" t="s">
        <v>1134</v>
      </c>
    </row>
    <row r="250" spans="1:23" x14ac:dyDescent="0.25">
      <c r="A250" s="48">
        <v>9988790</v>
      </c>
      <c r="B250" s="64">
        <v>45509.384722222225</v>
      </c>
      <c r="C250" s="48" t="s">
        <v>1158</v>
      </c>
      <c r="D250" s="48" t="s">
        <v>46</v>
      </c>
      <c r="E250" s="55"/>
      <c r="F250" s="64">
        <v>45509.384722222225</v>
      </c>
      <c r="G250" s="64">
        <v>45509.490277777775</v>
      </c>
      <c r="H250" s="48" t="s">
        <v>1158</v>
      </c>
      <c r="I250" s="55"/>
      <c r="J250" s="48" t="s">
        <v>697</v>
      </c>
      <c r="K250" s="48" t="s">
        <v>697</v>
      </c>
      <c r="L250" s="48" t="s">
        <v>1528</v>
      </c>
      <c r="M250" s="48" t="s">
        <v>853</v>
      </c>
      <c r="N250" s="48" t="s">
        <v>1466</v>
      </c>
      <c r="O250" s="67">
        <v>900995829006001</v>
      </c>
      <c r="P250" s="48" t="s">
        <v>8</v>
      </c>
      <c r="Q250" s="48" t="s">
        <v>15</v>
      </c>
      <c r="R250" s="48" t="s">
        <v>69</v>
      </c>
      <c r="S250" s="48" t="s">
        <v>360</v>
      </c>
      <c r="T250" s="48" t="s">
        <v>1529</v>
      </c>
      <c r="U250" s="48" t="s">
        <v>14</v>
      </c>
      <c r="V250" s="55">
        <v>45509</v>
      </c>
      <c r="W250" s="48" t="s">
        <v>1134</v>
      </c>
    </row>
    <row r="251" spans="1:23" x14ac:dyDescent="0.25">
      <c r="A251" s="48">
        <v>9988789</v>
      </c>
      <c r="B251" s="64">
        <v>45509.384722222225</v>
      </c>
      <c r="C251" s="48" t="s">
        <v>1158</v>
      </c>
      <c r="D251" s="48" t="s">
        <v>46</v>
      </c>
      <c r="E251" s="55"/>
      <c r="F251" s="64">
        <v>45509.384722222225</v>
      </c>
      <c r="G251" s="64">
        <v>45509.493055555555</v>
      </c>
      <c r="H251" s="48" t="s">
        <v>1158</v>
      </c>
      <c r="I251" s="55"/>
      <c r="J251" s="48" t="s">
        <v>697</v>
      </c>
      <c r="K251" s="48" t="s">
        <v>697</v>
      </c>
      <c r="L251" s="48" t="s">
        <v>1530</v>
      </c>
      <c r="M251" s="48" t="s">
        <v>889</v>
      </c>
      <c r="N251" s="48" t="s">
        <v>1466</v>
      </c>
      <c r="O251" s="67">
        <v>201031134120001</v>
      </c>
      <c r="P251" s="48" t="s">
        <v>8</v>
      </c>
      <c r="Q251" s="48" t="s">
        <v>28</v>
      </c>
      <c r="R251" s="48" t="s">
        <v>35</v>
      </c>
      <c r="S251" s="48" t="s">
        <v>36</v>
      </c>
      <c r="T251" s="48" t="s">
        <v>867</v>
      </c>
      <c r="U251" s="48" t="s">
        <v>14</v>
      </c>
      <c r="V251" s="55">
        <v>45509</v>
      </c>
      <c r="W251" s="48" t="s">
        <v>1134</v>
      </c>
    </row>
    <row r="252" spans="1:23" x14ac:dyDescent="0.25">
      <c r="A252" s="48">
        <v>9988765</v>
      </c>
      <c r="B252" s="64">
        <v>45509.429166666669</v>
      </c>
      <c r="C252" s="48" t="s">
        <v>1135</v>
      </c>
      <c r="D252" s="48" t="s">
        <v>46</v>
      </c>
      <c r="E252" s="55"/>
      <c r="F252" s="64">
        <v>45509.429166666669</v>
      </c>
      <c r="G252" s="64">
        <v>45509.498611111114</v>
      </c>
      <c r="H252" s="48" t="s">
        <v>1135</v>
      </c>
      <c r="I252" s="55"/>
      <c r="J252" s="48" t="s">
        <v>697</v>
      </c>
      <c r="K252" s="48" t="s">
        <v>697</v>
      </c>
      <c r="L252" s="48" t="s">
        <v>1547</v>
      </c>
      <c r="M252" s="48" t="s">
        <v>860</v>
      </c>
      <c r="N252" s="48" t="s">
        <v>1546</v>
      </c>
      <c r="O252" s="48" t="s">
        <v>1548</v>
      </c>
      <c r="P252" s="48" t="s">
        <v>22</v>
      </c>
      <c r="Q252" s="48" t="s">
        <v>23</v>
      </c>
      <c r="R252" s="48" t="s">
        <v>24</v>
      </c>
      <c r="S252" s="48" t="s">
        <v>13</v>
      </c>
      <c r="T252" s="48" t="s">
        <v>1549</v>
      </c>
      <c r="U252" s="48" t="s">
        <v>14</v>
      </c>
      <c r="V252" s="55">
        <v>45509</v>
      </c>
      <c r="W252" s="48" t="s">
        <v>1134</v>
      </c>
    </row>
    <row r="253" spans="1:23" x14ac:dyDescent="0.25">
      <c r="A253" s="48">
        <v>9988805</v>
      </c>
      <c r="B253" s="64">
        <v>45509</v>
      </c>
      <c r="C253" s="48" t="s">
        <v>1151</v>
      </c>
      <c r="D253" s="48" t="s">
        <v>46</v>
      </c>
      <c r="E253" s="55"/>
      <c r="F253" s="64">
        <v>45509</v>
      </c>
      <c r="G253" s="64">
        <v>45509.499305555553</v>
      </c>
      <c r="H253" s="48" t="s">
        <v>1151</v>
      </c>
      <c r="I253" s="55"/>
      <c r="J253" s="48" t="s">
        <v>697</v>
      </c>
      <c r="K253" s="48" t="s">
        <v>697</v>
      </c>
      <c r="L253" s="48" t="s">
        <v>1031</v>
      </c>
      <c r="M253" s="48" t="s">
        <v>889</v>
      </c>
      <c r="N253" s="48" t="s">
        <v>1466</v>
      </c>
      <c r="O253" s="67">
        <v>201028376718001</v>
      </c>
      <c r="P253" s="48" t="s">
        <v>18</v>
      </c>
      <c r="Q253" s="48" t="s">
        <v>19</v>
      </c>
      <c r="R253" s="48" t="s">
        <v>20</v>
      </c>
      <c r="S253" s="48" t="s">
        <v>360</v>
      </c>
      <c r="T253" s="48" t="s">
        <v>1519</v>
      </c>
      <c r="U253" s="48" t="s">
        <v>14</v>
      </c>
      <c r="V253" s="55">
        <v>45509</v>
      </c>
      <c r="W253" s="48" t="s">
        <v>1134</v>
      </c>
    </row>
    <row r="254" spans="1:23" x14ac:dyDescent="0.25">
      <c r="A254" s="48">
        <v>9988788</v>
      </c>
      <c r="B254" s="64">
        <v>45509.384722222225</v>
      </c>
      <c r="C254" s="48" t="s">
        <v>1158</v>
      </c>
      <c r="D254" s="48" t="s">
        <v>716</v>
      </c>
      <c r="E254" s="55"/>
      <c r="F254" s="64">
        <v>45509.384722222225</v>
      </c>
      <c r="G254" s="64">
        <v>45509.501388888886</v>
      </c>
      <c r="H254" s="48" t="s">
        <v>1158</v>
      </c>
      <c r="I254" s="55">
        <v>45511</v>
      </c>
      <c r="J254" s="48" t="s">
        <v>697</v>
      </c>
      <c r="K254" s="48" t="s">
        <v>697</v>
      </c>
      <c r="L254" s="48" t="s">
        <v>1041</v>
      </c>
      <c r="M254" s="48" t="s">
        <v>889</v>
      </c>
      <c r="N254" s="48" t="s">
        <v>1466</v>
      </c>
      <c r="O254" s="67">
        <v>201030634466001</v>
      </c>
      <c r="P254" s="48" t="s">
        <v>18</v>
      </c>
      <c r="Q254" s="48" t="s">
        <v>19</v>
      </c>
      <c r="R254" s="48" t="s">
        <v>21</v>
      </c>
      <c r="S254" s="48" t="s">
        <v>36</v>
      </c>
      <c r="T254" s="48" t="s">
        <v>698</v>
      </c>
      <c r="U254" s="48" t="s">
        <v>14</v>
      </c>
      <c r="V254" s="55">
        <v>45509</v>
      </c>
      <c r="W254" s="48" t="s">
        <v>1134</v>
      </c>
    </row>
    <row r="255" spans="1:23" x14ac:dyDescent="0.25">
      <c r="A255" s="48">
        <v>9988797</v>
      </c>
      <c r="B255" s="64">
        <v>45509</v>
      </c>
      <c r="C255" s="48" t="s">
        <v>1151</v>
      </c>
      <c r="D255" s="48" t="s">
        <v>46</v>
      </c>
      <c r="E255" s="55"/>
      <c r="F255" s="64">
        <v>45509</v>
      </c>
      <c r="G255" s="64">
        <v>45509.504861111112</v>
      </c>
      <c r="H255" s="48" t="s">
        <v>1151</v>
      </c>
      <c r="I255" s="55"/>
      <c r="J255" s="48" t="s">
        <v>697</v>
      </c>
      <c r="K255" s="48" t="s">
        <v>697</v>
      </c>
      <c r="L255" s="48" t="s">
        <v>840</v>
      </c>
      <c r="M255" s="48" t="s">
        <v>889</v>
      </c>
      <c r="N255" s="48" t="s">
        <v>1466</v>
      </c>
      <c r="O255" s="67">
        <v>201030830576001</v>
      </c>
      <c r="P255" s="48" t="s">
        <v>18</v>
      </c>
      <c r="Q255" s="48" t="s">
        <v>19</v>
      </c>
      <c r="R255" s="48" t="s">
        <v>20</v>
      </c>
      <c r="S255" s="48" t="s">
        <v>360</v>
      </c>
      <c r="T255" s="48" t="s">
        <v>957</v>
      </c>
      <c r="U255" s="48" t="s">
        <v>14</v>
      </c>
      <c r="V255" s="55">
        <v>45509</v>
      </c>
      <c r="W255" s="48" t="s">
        <v>1134</v>
      </c>
    </row>
    <row r="256" spans="1:23" x14ac:dyDescent="0.25">
      <c r="A256" s="48">
        <v>9988787</v>
      </c>
      <c r="B256" s="64">
        <v>45509.384722222225</v>
      </c>
      <c r="C256" s="48" t="s">
        <v>1158</v>
      </c>
      <c r="D256" s="48" t="s">
        <v>716</v>
      </c>
      <c r="E256" s="55"/>
      <c r="F256" s="64">
        <v>45509.384722222225</v>
      </c>
      <c r="G256" s="64">
        <v>45509.504861111112</v>
      </c>
      <c r="H256" s="48" t="s">
        <v>1158</v>
      </c>
      <c r="I256" s="55">
        <v>45511</v>
      </c>
      <c r="J256" s="48" t="s">
        <v>697</v>
      </c>
      <c r="K256" s="48" t="s">
        <v>697</v>
      </c>
      <c r="L256" s="48" t="s">
        <v>1040</v>
      </c>
      <c r="M256" s="48" t="s">
        <v>889</v>
      </c>
      <c r="N256" s="48" t="s">
        <v>1466</v>
      </c>
      <c r="O256" s="67">
        <v>201031461585002</v>
      </c>
      <c r="P256" s="48" t="s">
        <v>18</v>
      </c>
      <c r="Q256" s="48" t="s">
        <v>19</v>
      </c>
      <c r="R256" s="48" t="s">
        <v>21</v>
      </c>
      <c r="S256" s="48" t="s">
        <v>36</v>
      </c>
      <c r="T256" s="48" t="s">
        <v>698</v>
      </c>
      <c r="U256" s="48" t="s">
        <v>14</v>
      </c>
      <c r="V256" s="55">
        <v>45509</v>
      </c>
      <c r="W256" s="48" t="s">
        <v>1134</v>
      </c>
    </row>
    <row r="257" spans="1:23" x14ac:dyDescent="0.25">
      <c r="A257" s="48">
        <v>9988786</v>
      </c>
      <c r="B257" s="64">
        <v>45509.384722222225</v>
      </c>
      <c r="C257" s="48" t="s">
        <v>1158</v>
      </c>
      <c r="D257" s="48" t="s">
        <v>46</v>
      </c>
      <c r="E257" s="55"/>
      <c r="F257" s="64">
        <v>45509.384722222225</v>
      </c>
      <c r="G257" s="64">
        <v>45509.507638888892</v>
      </c>
      <c r="H257" s="48" t="s">
        <v>1158</v>
      </c>
      <c r="I257" s="55"/>
      <c r="J257" s="48" t="s">
        <v>697</v>
      </c>
      <c r="K257" s="48" t="s">
        <v>697</v>
      </c>
      <c r="L257" s="48" t="s">
        <v>1120</v>
      </c>
      <c r="M257" s="48" t="s">
        <v>853</v>
      </c>
      <c r="N257" s="48" t="s">
        <v>1466</v>
      </c>
      <c r="O257" s="67">
        <v>201031134373002</v>
      </c>
      <c r="P257" s="48" t="s">
        <v>22</v>
      </c>
      <c r="Q257" s="48" t="s">
        <v>23</v>
      </c>
      <c r="R257" s="48" t="s">
        <v>89</v>
      </c>
      <c r="S257" s="48" t="s">
        <v>360</v>
      </c>
      <c r="T257" s="48" t="s">
        <v>868</v>
      </c>
      <c r="U257" s="48" t="s">
        <v>14</v>
      </c>
      <c r="V257" s="55">
        <v>45509</v>
      </c>
      <c r="W257" s="48" t="s">
        <v>1134</v>
      </c>
    </row>
    <row r="258" spans="1:23" x14ac:dyDescent="0.25">
      <c r="A258" s="48">
        <v>9988785</v>
      </c>
      <c r="B258" s="64">
        <v>45509.384722222225</v>
      </c>
      <c r="C258" s="48" t="s">
        <v>1158</v>
      </c>
      <c r="D258" s="48" t="s">
        <v>46</v>
      </c>
      <c r="E258" s="55"/>
      <c r="F258" s="64">
        <v>45509.384722222225</v>
      </c>
      <c r="G258" s="64">
        <v>45509.509722222225</v>
      </c>
      <c r="H258" s="48" t="s">
        <v>1158</v>
      </c>
      <c r="I258" s="55"/>
      <c r="J258" s="48" t="s">
        <v>697</v>
      </c>
      <c r="K258" s="48" t="s">
        <v>697</v>
      </c>
      <c r="L258" s="48" t="s">
        <v>1531</v>
      </c>
      <c r="M258" s="48" t="s">
        <v>889</v>
      </c>
      <c r="N258" s="48" t="s">
        <v>1466</v>
      </c>
      <c r="O258" s="67">
        <v>201031463430001</v>
      </c>
      <c r="P258" s="48" t="s">
        <v>8</v>
      </c>
      <c r="Q258" s="48" t="s">
        <v>10</v>
      </c>
      <c r="R258" s="48" t="s">
        <v>11</v>
      </c>
      <c r="S258" s="48" t="s">
        <v>360</v>
      </c>
      <c r="T258" s="48" t="s">
        <v>54</v>
      </c>
      <c r="U258" s="48" t="s">
        <v>14</v>
      </c>
      <c r="V258" s="55">
        <v>45509</v>
      </c>
      <c r="W258" s="48" t="s">
        <v>1134</v>
      </c>
    </row>
    <row r="259" spans="1:23" x14ac:dyDescent="0.25">
      <c r="A259" s="48">
        <v>9988784</v>
      </c>
      <c r="B259" s="64">
        <v>45509.384722222225</v>
      </c>
      <c r="C259" s="48" t="s">
        <v>1158</v>
      </c>
      <c r="D259" s="48" t="s">
        <v>46</v>
      </c>
      <c r="E259" s="55"/>
      <c r="F259" s="64">
        <v>45509.384722222225</v>
      </c>
      <c r="G259" s="64">
        <v>45509.511111111111</v>
      </c>
      <c r="H259" s="48" t="s">
        <v>1158</v>
      </c>
      <c r="I259" s="55"/>
      <c r="J259" s="48" t="s">
        <v>697</v>
      </c>
      <c r="K259" s="48" t="s">
        <v>697</v>
      </c>
      <c r="L259" s="48" t="s">
        <v>1532</v>
      </c>
      <c r="M259" s="48" t="s">
        <v>889</v>
      </c>
      <c r="N259" s="48" t="s">
        <v>1466</v>
      </c>
      <c r="O259" s="67">
        <v>201030992063001</v>
      </c>
      <c r="P259" s="48" t="s">
        <v>22</v>
      </c>
      <c r="Q259" s="48" t="s">
        <v>23</v>
      </c>
      <c r="R259" s="48" t="s">
        <v>89</v>
      </c>
      <c r="S259" s="48" t="s">
        <v>360</v>
      </c>
      <c r="T259" s="48" t="s">
        <v>868</v>
      </c>
      <c r="U259" s="48" t="s">
        <v>14</v>
      </c>
      <c r="V259" s="55">
        <v>45509</v>
      </c>
      <c r="W259" s="48" t="s">
        <v>1134</v>
      </c>
    </row>
    <row r="260" spans="1:23" x14ac:dyDescent="0.25">
      <c r="A260" s="48">
        <v>9988783</v>
      </c>
      <c r="B260" s="64">
        <v>45509.384722222225</v>
      </c>
      <c r="C260" s="48" t="s">
        <v>1158</v>
      </c>
      <c r="D260" s="48" t="s">
        <v>46</v>
      </c>
      <c r="E260" s="55"/>
      <c r="F260" s="64">
        <v>45509.384722222225</v>
      </c>
      <c r="G260" s="64">
        <v>45509.511805555558</v>
      </c>
      <c r="H260" s="48" t="s">
        <v>1158</v>
      </c>
      <c r="I260" s="55"/>
      <c r="J260" s="48" t="s">
        <v>697</v>
      </c>
      <c r="K260" s="48" t="s">
        <v>697</v>
      </c>
      <c r="L260" s="48" t="s">
        <v>925</v>
      </c>
      <c r="M260" s="48" t="s">
        <v>853</v>
      </c>
      <c r="N260" s="48" t="s">
        <v>1466</v>
      </c>
      <c r="O260" s="67">
        <v>201031015599001</v>
      </c>
      <c r="P260" s="48" t="s">
        <v>8</v>
      </c>
      <c r="Q260" s="48" t="s">
        <v>10</v>
      </c>
      <c r="R260" s="48" t="s">
        <v>11</v>
      </c>
      <c r="S260" s="48" t="s">
        <v>360</v>
      </c>
      <c r="T260" s="48" t="s">
        <v>1533</v>
      </c>
      <c r="U260" s="48" t="s">
        <v>14</v>
      </c>
      <c r="V260" s="55">
        <v>45509</v>
      </c>
      <c r="W260" s="48" t="s">
        <v>1134</v>
      </c>
    </row>
    <row r="261" spans="1:23" x14ac:dyDescent="0.25">
      <c r="A261" s="48">
        <v>9988795</v>
      </c>
      <c r="B261" s="64">
        <v>45509</v>
      </c>
      <c r="C261" s="48" t="s">
        <v>1151</v>
      </c>
      <c r="D261" s="48" t="s">
        <v>46</v>
      </c>
      <c r="E261" s="55"/>
      <c r="F261" s="64">
        <v>45509</v>
      </c>
      <c r="G261" s="64">
        <v>45509.512499999997</v>
      </c>
      <c r="H261" s="48" t="s">
        <v>1151</v>
      </c>
      <c r="I261" s="55"/>
      <c r="J261" s="48" t="s">
        <v>697</v>
      </c>
      <c r="K261" s="48" t="s">
        <v>697</v>
      </c>
      <c r="L261" s="48" t="s">
        <v>1521</v>
      </c>
      <c r="M261" s="48" t="s">
        <v>859</v>
      </c>
      <c r="N261" s="48" t="s">
        <v>1466</v>
      </c>
      <c r="O261" s="67" t="s">
        <v>1523</v>
      </c>
      <c r="P261" s="48" t="s">
        <v>22</v>
      </c>
      <c r="Q261" s="48" t="s">
        <v>23</v>
      </c>
      <c r="R261" s="48" t="s">
        <v>89</v>
      </c>
      <c r="S261" s="48" t="s">
        <v>360</v>
      </c>
      <c r="T261" s="48" t="s">
        <v>382</v>
      </c>
      <c r="U261" s="48" t="s">
        <v>14</v>
      </c>
      <c r="V261" s="55">
        <v>45509</v>
      </c>
      <c r="W261" s="48" t="s">
        <v>1134</v>
      </c>
    </row>
    <row r="262" spans="1:23" x14ac:dyDescent="0.25">
      <c r="A262" s="48">
        <v>9988701</v>
      </c>
      <c r="B262" s="64">
        <v>45509.429166666669</v>
      </c>
      <c r="C262" s="48" t="s">
        <v>1112</v>
      </c>
      <c r="D262" s="48" t="s">
        <v>716</v>
      </c>
      <c r="E262" s="55"/>
      <c r="F262" s="64">
        <v>45509.429166666669</v>
      </c>
      <c r="G262" s="64">
        <v>45509.515972222223</v>
      </c>
      <c r="H262" s="48" t="s">
        <v>1112</v>
      </c>
      <c r="I262" s="55"/>
      <c r="J262" s="48" t="s">
        <v>697</v>
      </c>
      <c r="K262" s="48" t="s">
        <v>697</v>
      </c>
      <c r="L262" s="48" t="s">
        <v>686</v>
      </c>
      <c r="M262" s="48" t="s">
        <v>860</v>
      </c>
      <c r="N262" s="48" t="s">
        <v>1546</v>
      </c>
      <c r="O262" s="48" t="s">
        <v>685</v>
      </c>
      <c r="P262" s="48" t="s">
        <v>8</v>
      </c>
      <c r="Q262" s="48" t="s">
        <v>15</v>
      </c>
      <c r="R262" s="48" t="s">
        <v>106</v>
      </c>
      <c r="S262" s="48" t="s">
        <v>360</v>
      </c>
      <c r="T262" s="48" t="s">
        <v>553</v>
      </c>
      <c r="U262" s="48" t="s">
        <v>14</v>
      </c>
      <c r="V262" s="55">
        <v>45509</v>
      </c>
      <c r="W262" s="48" t="s">
        <v>1134</v>
      </c>
    </row>
    <row r="263" spans="1:23" x14ac:dyDescent="0.25">
      <c r="A263" s="48">
        <v>9988706</v>
      </c>
      <c r="B263" s="64">
        <v>45509.429166666669</v>
      </c>
      <c r="C263" s="48" t="s">
        <v>1117</v>
      </c>
      <c r="D263" s="48" t="s">
        <v>46</v>
      </c>
      <c r="E263" s="55"/>
      <c r="F263" s="64">
        <v>45509.429166666669</v>
      </c>
      <c r="G263" s="64">
        <v>45509.519444444442</v>
      </c>
      <c r="H263" s="48" t="s">
        <v>1117</v>
      </c>
      <c r="I263" s="55"/>
      <c r="J263" s="48" t="s">
        <v>697</v>
      </c>
      <c r="K263" s="48" t="s">
        <v>697</v>
      </c>
      <c r="L263" s="48" t="s">
        <v>572</v>
      </c>
      <c r="M263" s="48" t="s">
        <v>860</v>
      </c>
      <c r="N263" s="48" t="s">
        <v>1546</v>
      </c>
      <c r="O263" s="48" t="s">
        <v>447</v>
      </c>
      <c r="P263" s="48" t="s">
        <v>8</v>
      </c>
      <c r="Q263" s="48" t="s">
        <v>28</v>
      </c>
      <c r="R263" s="48" t="s">
        <v>35</v>
      </c>
      <c r="S263" s="48" t="s">
        <v>360</v>
      </c>
      <c r="T263" s="48" t="s">
        <v>385</v>
      </c>
      <c r="U263" s="48" t="s">
        <v>14</v>
      </c>
      <c r="V263" s="55">
        <v>45509</v>
      </c>
      <c r="W263" s="48" t="s">
        <v>1134</v>
      </c>
    </row>
    <row r="264" spans="1:23" x14ac:dyDescent="0.25">
      <c r="A264" s="48">
        <v>9988871</v>
      </c>
      <c r="B264" s="64">
        <v>45509.333333333336</v>
      </c>
      <c r="C264" s="48" t="s">
        <v>1135</v>
      </c>
      <c r="D264" s="48" t="s">
        <v>46</v>
      </c>
      <c r="E264" s="55"/>
      <c r="F264" s="64">
        <v>45509.333333333336</v>
      </c>
      <c r="G264" s="64">
        <v>45509.520833333336</v>
      </c>
      <c r="H264" s="48" t="s">
        <v>1135</v>
      </c>
      <c r="I264" s="55"/>
      <c r="J264" s="48" t="s">
        <v>697</v>
      </c>
      <c r="K264" s="48" t="s">
        <v>697</v>
      </c>
      <c r="L264" s="48" t="s">
        <v>1254</v>
      </c>
      <c r="M264" s="48" t="s">
        <v>1437</v>
      </c>
      <c r="N264" s="48" t="s">
        <v>1438</v>
      </c>
      <c r="O264" s="48" t="s">
        <v>722</v>
      </c>
      <c r="P264" s="48" t="s">
        <v>8</v>
      </c>
      <c r="Q264" s="48" t="s">
        <v>15</v>
      </c>
      <c r="R264" s="48" t="s">
        <v>381</v>
      </c>
      <c r="S264" s="48" t="s">
        <v>13</v>
      </c>
      <c r="T264" s="48" t="s">
        <v>1459</v>
      </c>
      <c r="U264" s="48" t="s">
        <v>14</v>
      </c>
      <c r="V264" s="55">
        <v>45509</v>
      </c>
      <c r="W264" s="48" t="s">
        <v>1134</v>
      </c>
    </row>
    <row r="265" spans="1:23" x14ac:dyDescent="0.25">
      <c r="A265" s="48">
        <v>9988707</v>
      </c>
      <c r="B265" s="64">
        <v>45509.429166666669</v>
      </c>
      <c r="C265" s="48" t="s">
        <v>1117</v>
      </c>
      <c r="D265" s="48" t="s">
        <v>46</v>
      </c>
      <c r="E265" s="55"/>
      <c r="F265" s="64">
        <v>45509.429166666669</v>
      </c>
      <c r="G265" s="64">
        <v>45509.520833333336</v>
      </c>
      <c r="H265" s="48" t="s">
        <v>1117</v>
      </c>
      <c r="I265" s="55"/>
      <c r="J265" s="48" t="s">
        <v>697</v>
      </c>
      <c r="K265" s="48" t="s">
        <v>697</v>
      </c>
      <c r="L265" s="48" t="s">
        <v>572</v>
      </c>
      <c r="M265" s="48" t="s">
        <v>860</v>
      </c>
      <c r="N265" s="48" t="s">
        <v>1546</v>
      </c>
      <c r="O265" s="48" t="s">
        <v>447</v>
      </c>
      <c r="P265" s="48" t="s">
        <v>8</v>
      </c>
      <c r="Q265" s="48" t="s">
        <v>28</v>
      </c>
      <c r="R265" s="48" t="s">
        <v>35</v>
      </c>
      <c r="S265" s="48" t="s">
        <v>360</v>
      </c>
      <c r="T265" s="48" t="s">
        <v>385</v>
      </c>
      <c r="U265" s="48" t="s">
        <v>14</v>
      </c>
      <c r="V265" s="55">
        <v>45509</v>
      </c>
      <c r="W265" s="48" t="s">
        <v>1134</v>
      </c>
    </row>
    <row r="266" spans="1:23" x14ac:dyDescent="0.25">
      <c r="A266" s="48">
        <v>9988699</v>
      </c>
      <c r="B266" s="64">
        <v>45509.429166666669</v>
      </c>
      <c r="C266" s="48" t="s">
        <v>1112</v>
      </c>
      <c r="D266" s="48" t="s">
        <v>716</v>
      </c>
      <c r="E266" s="55"/>
      <c r="F266" s="64">
        <v>45509.429166666669</v>
      </c>
      <c r="G266" s="64">
        <v>45509.520833333336</v>
      </c>
      <c r="H266" s="48" t="s">
        <v>1112</v>
      </c>
      <c r="I266" s="55"/>
      <c r="J266" s="48" t="s">
        <v>697</v>
      </c>
      <c r="K266" s="48" t="s">
        <v>697</v>
      </c>
      <c r="L266" s="48" t="s">
        <v>341</v>
      </c>
      <c r="M266" s="48" t="s">
        <v>860</v>
      </c>
      <c r="N266" s="48" t="s">
        <v>1546</v>
      </c>
      <c r="O266" s="48" t="s">
        <v>340</v>
      </c>
      <c r="P266" s="48" t="s">
        <v>8</v>
      </c>
      <c r="Q266" s="48" t="s">
        <v>15</v>
      </c>
      <c r="R266" s="48" t="s">
        <v>106</v>
      </c>
      <c r="S266" s="48" t="s">
        <v>360</v>
      </c>
      <c r="T266" s="48" t="s">
        <v>553</v>
      </c>
      <c r="U266" s="48" t="s">
        <v>14</v>
      </c>
      <c r="V266" s="55">
        <v>45509</v>
      </c>
      <c r="W266" s="48" t="s">
        <v>1134</v>
      </c>
    </row>
    <row r="267" spans="1:23" x14ac:dyDescent="0.25">
      <c r="A267" s="48">
        <v>9988697</v>
      </c>
      <c r="B267" s="64">
        <v>45509.429166666669</v>
      </c>
      <c r="C267" s="48" t="s">
        <v>1112</v>
      </c>
      <c r="D267" s="48" t="s">
        <v>716</v>
      </c>
      <c r="E267" s="55"/>
      <c r="F267" s="64">
        <v>45509.429166666669</v>
      </c>
      <c r="G267" s="64">
        <v>45509.522222222222</v>
      </c>
      <c r="H267" s="48" t="s">
        <v>1112</v>
      </c>
      <c r="I267" s="55"/>
      <c r="J267" s="48" t="s">
        <v>697</v>
      </c>
      <c r="K267" s="48" t="s">
        <v>697</v>
      </c>
      <c r="L267" s="48" t="s">
        <v>576</v>
      </c>
      <c r="M267" s="48" t="s">
        <v>860</v>
      </c>
      <c r="N267" s="48" t="s">
        <v>1546</v>
      </c>
      <c r="O267" s="48" t="s">
        <v>130</v>
      </c>
      <c r="P267" s="48" t="s">
        <v>18</v>
      </c>
      <c r="Q267" s="48" t="s">
        <v>19</v>
      </c>
      <c r="R267" s="48" t="s">
        <v>129</v>
      </c>
      <c r="S267" s="48" t="s">
        <v>360</v>
      </c>
      <c r="T267" s="48" t="s">
        <v>780</v>
      </c>
      <c r="U267" s="48" t="s">
        <v>14</v>
      </c>
      <c r="V267" s="55">
        <v>45509</v>
      </c>
      <c r="W267" s="48" t="s">
        <v>1134</v>
      </c>
    </row>
    <row r="268" spans="1:23" x14ac:dyDescent="0.25">
      <c r="A268" s="48">
        <v>9988743</v>
      </c>
      <c r="B268" s="64">
        <v>45509.429166666669</v>
      </c>
      <c r="C268" s="48" t="s">
        <v>1111</v>
      </c>
      <c r="D268" s="48" t="s">
        <v>1103</v>
      </c>
      <c r="E268" s="55"/>
      <c r="F268" s="64">
        <v>45509.429166666669</v>
      </c>
      <c r="G268" s="64">
        <v>45509.523611111108</v>
      </c>
      <c r="H268" s="48" t="s">
        <v>1111</v>
      </c>
      <c r="I268" s="55">
        <v>45509</v>
      </c>
      <c r="J268" s="48" t="s">
        <v>697</v>
      </c>
      <c r="K268" s="48" t="s">
        <v>697</v>
      </c>
      <c r="L268" s="48" t="s">
        <v>548</v>
      </c>
      <c r="M268" s="48" t="s">
        <v>860</v>
      </c>
      <c r="N268" s="48" t="s">
        <v>1546</v>
      </c>
      <c r="O268" s="48" t="s">
        <v>466</v>
      </c>
      <c r="P268" s="48" t="s">
        <v>8</v>
      </c>
      <c r="Q268" s="48" t="s">
        <v>15</v>
      </c>
      <c r="R268" s="48" t="s">
        <v>142</v>
      </c>
      <c r="S268" s="48" t="s">
        <v>358</v>
      </c>
      <c r="T268" s="48" t="s">
        <v>12</v>
      </c>
      <c r="U268" s="48" t="s">
        <v>14</v>
      </c>
      <c r="V268" s="55">
        <v>45509</v>
      </c>
      <c r="W268" s="48" t="s">
        <v>1134</v>
      </c>
    </row>
    <row r="269" spans="1:23" x14ac:dyDescent="0.25">
      <c r="A269" s="48">
        <v>9988876</v>
      </c>
      <c r="B269" s="64">
        <v>45509.333333333336</v>
      </c>
      <c r="C269" s="48" t="s">
        <v>1135</v>
      </c>
      <c r="D269" s="48" t="s">
        <v>1455</v>
      </c>
      <c r="E269" s="55"/>
      <c r="F269" s="64">
        <v>45509.333333333336</v>
      </c>
      <c r="G269" s="64">
        <v>45509.529861111114</v>
      </c>
      <c r="H269" s="48" t="s">
        <v>1135</v>
      </c>
      <c r="I269" s="55"/>
      <c r="J269" s="48" t="s">
        <v>697</v>
      </c>
      <c r="K269" s="48" t="s">
        <v>697</v>
      </c>
      <c r="L269" s="48" t="s">
        <v>991</v>
      </c>
      <c r="M269" s="48" t="s">
        <v>1437</v>
      </c>
      <c r="N269" s="48" t="s">
        <v>1438</v>
      </c>
      <c r="O269" s="48" t="s">
        <v>990</v>
      </c>
      <c r="P269" s="48" t="s">
        <v>8</v>
      </c>
      <c r="Q269" s="48" t="s">
        <v>15</v>
      </c>
      <c r="R269" s="48" t="s">
        <v>106</v>
      </c>
      <c r="S269" s="48" t="s">
        <v>13</v>
      </c>
      <c r="T269" s="48" t="s">
        <v>1458</v>
      </c>
      <c r="U269" s="48" t="s">
        <v>14</v>
      </c>
      <c r="V269" s="55">
        <v>45509</v>
      </c>
      <c r="W269" s="48" t="s">
        <v>1134</v>
      </c>
    </row>
    <row r="270" spans="1:23" x14ac:dyDescent="0.25">
      <c r="A270" s="48">
        <v>9988807</v>
      </c>
      <c r="B270" s="64">
        <v>45509</v>
      </c>
      <c r="C270" s="48" t="s">
        <v>1151</v>
      </c>
      <c r="D270" s="48" t="s">
        <v>46</v>
      </c>
      <c r="E270" s="55"/>
      <c r="F270" s="64">
        <v>45509</v>
      </c>
      <c r="G270" s="64">
        <v>45509.532638888886</v>
      </c>
      <c r="H270" s="48" t="s">
        <v>1151</v>
      </c>
      <c r="I270" s="55"/>
      <c r="J270" s="48" t="s">
        <v>697</v>
      </c>
      <c r="K270" s="48" t="s">
        <v>697</v>
      </c>
      <c r="L270" s="48" t="s">
        <v>1517</v>
      </c>
      <c r="M270" s="48" t="s">
        <v>859</v>
      </c>
      <c r="N270" s="48" t="s">
        <v>1466</v>
      </c>
      <c r="O270" s="48" t="s">
        <v>778</v>
      </c>
      <c r="P270" s="48" t="s">
        <v>18</v>
      </c>
      <c r="Q270" s="48" t="s">
        <v>19</v>
      </c>
      <c r="R270" s="48" t="s">
        <v>29</v>
      </c>
      <c r="S270" s="48" t="s">
        <v>360</v>
      </c>
      <c r="T270" s="48" t="s">
        <v>744</v>
      </c>
      <c r="U270" s="48" t="s">
        <v>14</v>
      </c>
      <c r="V270" s="55">
        <v>45509</v>
      </c>
      <c r="W270" s="48" t="s">
        <v>1134</v>
      </c>
    </row>
    <row r="271" spans="1:23" x14ac:dyDescent="0.25">
      <c r="A271" s="48">
        <v>9988809</v>
      </c>
      <c r="B271" s="64">
        <v>45509</v>
      </c>
      <c r="C271" s="48" t="s">
        <v>1151</v>
      </c>
      <c r="D271" s="48" t="s">
        <v>46</v>
      </c>
      <c r="E271" s="55"/>
      <c r="F271" s="64">
        <v>45509</v>
      </c>
      <c r="G271" s="64">
        <v>45509.535416666666</v>
      </c>
      <c r="H271" s="48" t="s">
        <v>1151</v>
      </c>
      <c r="I271" s="55"/>
      <c r="J271" s="48" t="s">
        <v>697</v>
      </c>
      <c r="K271" s="48" t="s">
        <v>697</v>
      </c>
      <c r="L271" s="48" t="s">
        <v>1514</v>
      </c>
      <c r="M271" s="48" t="s">
        <v>1515</v>
      </c>
      <c r="N271" s="48" t="s">
        <v>1466</v>
      </c>
      <c r="O271" s="67">
        <v>201030884926001</v>
      </c>
      <c r="P271" s="48" t="s">
        <v>18</v>
      </c>
      <c r="Q271" s="48" t="s">
        <v>19</v>
      </c>
      <c r="R271" s="48" t="s">
        <v>20</v>
      </c>
      <c r="S271" s="48" t="s">
        <v>360</v>
      </c>
      <c r="T271" s="48" t="s">
        <v>957</v>
      </c>
      <c r="U271" s="48" t="s">
        <v>14</v>
      </c>
      <c r="V271" s="55">
        <v>45509</v>
      </c>
      <c r="W271" s="48" t="s">
        <v>1134</v>
      </c>
    </row>
    <row r="272" spans="1:23" x14ac:dyDescent="0.25">
      <c r="A272" s="48">
        <v>9988782</v>
      </c>
      <c r="B272" s="64">
        <v>45509.384722222225</v>
      </c>
      <c r="C272" s="48" t="s">
        <v>1158</v>
      </c>
      <c r="D272" s="48" t="s">
        <v>46</v>
      </c>
      <c r="E272" s="55"/>
      <c r="F272" s="64">
        <v>45509.384722222225</v>
      </c>
      <c r="G272" s="64">
        <v>45509.535416666666</v>
      </c>
      <c r="H272" s="48" t="s">
        <v>1158</v>
      </c>
      <c r="I272" s="55"/>
      <c r="J272" s="48" t="s">
        <v>697</v>
      </c>
      <c r="K272" s="48" t="s">
        <v>697</v>
      </c>
      <c r="L272" s="48" t="s">
        <v>1534</v>
      </c>
      <c r="M272" s="48" t="s">
        <v>853</v>
      </c>
      <c r="N272" s="48" t="s">
        <v>1466</v>
      </c>
      <c r="O272" s="67">
        <v>201031494310001</v>
      </c>
      <c r="P272" s="48" t="s">
        <v>8</v>
      </c>
      <c r="Q272" s="48" t="s">
        <v>10</v>
      </c>
      <c r="R272" s="48" t="s">
        <v>11</v>
      </c>
      <c r="S272" s="48" t="s">
        <v>360</v>
      </c>
      <c r="T272" s="48" t="s">
        <v>1535</v>
      </c>
      <c r="U272" s="48" t="s">
        <v>14</v>
      </c>
      <c r="V272" s="55">
        <v>45509</v>
      </c>
      <c r="W272" s="48" t="s">
        <v>1134</v>
      </c>
    </row>
    <row r="273" spans="1:23" x14ac:dyDescent="0.25">
      <c r="A273" s="48">
        <v>9988693</v>
      </c>
      <c r="B273" s="64">
        <v>45509.384722222225</v>
      </c>
      <c r="C273" s="48" t="s">
        <v>1158</v>
      </c>
      <c r="D273" s="48" t="s">
        <v>716</v>
      </c>
      <c r="E273" s="55"/>
      <c r="F273" s="64">
        <v>45509.384722222225</v>
      </c>
      <c r="G273" s="64">
        <v>45509.535416666666</v>
      </c>
      <c r="H273" s="48" t="s">
        <v>1158</v>
      </c>
      <c r="I273" s="55">
        <v>45511</v>
      </c>
      <c r="J273" s="48" t="s">
        <v>697</v>
      </c>
      <c r="K273" s="48" t="s">
        <v>697</v>
      </c>
      <c r="L273" s="48" t="s">
        <v>1534</v>
      </c>
      <c r="M273" s="48" t="s">
        <v>853</v>
      </c>
      <c r="N273" s="48" t="s">
        <v>1589</v>
      </c>
      <c r="O273" s="67" t="e">
        <v>#N/A</v>
      </c>
      <c r="P273" s="48" t="s">
        <v>8</v>
      </c>
      <c r="Q273" s="48" t="s">
        <v>10</v>
      </c>
      <c r="R273" s="48" t="s">
        <v>11</v>
      </c>
      <c r="S273" s="48" t="s">
        <v>962</v>
      </c>
      <c r="T273" s="48" t="s">
        <v>1535</v>
      </c>
      <c r="U273" s="48" t="s">
        <v>14</v>
      </c>
      <c r="V273" s="55">
        <v>45509</v>
      </c>
      <c r="W273" s="48" t="s">
        <v>1134</v>
      </c>
    </row>
    <row r="274" spans="1:23" x14ac:dyDescent="0.25">
      <c r="A274" s="48">
        <v>9988857</v>
      </c>
      <c r="B274" s="64">
        <v>45509.333333333336</v>
      </c>
      <c r="C274" s="48" t="s">
        <v>1151</v>
      </c>
      <c r="D274" s="48" t="s">
        <v>46</v>
      </c>
      <c r="E274" s="55"/>
      <c r="F274" s="64">
        <v>45509.333333333336</v>
      </c>
      <c r="G274" s="64">
        <v>45509.538194444445</v>
      </c>
      <c r="H274" s="48" t="s">
        <v>1151</v>
      </c>
      <c r="I274" s="55"/>
      <c r="J274" s="48" t="s">
        <v>697</v>
      </c>
      <c r="K274" s="48" t="s">
        <v>697</v>
      </c>
      <c r="L274" s="48" t="s">
        <v>1470</v>
      </c>
      <c r="M274" s="48" t="s">
        <v>855</v>
      </c>
      <c r="N274" s="48" t="s">
        <v>1466</v>
      </c>
      <c r="O274" s="67">
        <v>201030350578001</v>
      </c>
      <c r="P274" s="48" t="s">
        <v>18</v>
      </c>
      <c r="Q274" s="48" t="s">
        <v>19</v>
      </c>
      <c r="R274" s="48" t="s">
        <v>29</v>
      </c>
      <c r="S274" s="48" t="s">
        <v>360</v>
      </c>
      <c r="T274" s="48" t="s">
        <v>427</v>
      </c>
      <c r="U274" s="48" t="s">
        <v>14</v>
      </c>
      <c r="V274" s="55">
        <v>45509</v>
      </c>
      <c r="W274" s="48" t="s">
        <v>1134</v>
      </c>
    </row>
    <row r="275" spans="1:23" x14ac:dyDescent="0.25">
      <c r="A275" s="48">
        <v>9988695</v>
      </c>
      <c r="B275" s="64">
        <v>45509.333333333336</v>
      </c>
      <c r="C275" s="48" t="s">
        <v>1117</v>
      </c>
      <c r="D275" s="48" t="s">
        <v>46</v>
      </c>
      <c r="E275" s="55"/>
      <c r="F275" s="64">
        <v>45509.333333333336</v>
      </c>
      <c r="G275" s="64">
        <v>45509.538194444445</v>
      </c>
      <c r="H275" s="48" t="s">
        <v>1117</v>
      </c>
      <c r="I275" s="55"/>
      <c r="J275" s="48" t="s">
        <v>697</v>
      </c>
      <c r="K275" s="48" t="s">
        <v>697</v>
      </c>
      <c r="L275" s="48" t="s">
        <v>1236</v>
      </c>
      <c r="M275" s="48" t="s">
        <v>860</v>
      </c>
      <c r="N275" s="48" t="s">
        <v>1546</v>
      </c>
      <c r="O275" s="48" t="s">
        <v>1139</v>
      </c>
      <c r="P275" s="48" t="s">
        <v>62</v>
      </c>
      <c r="Q275" s="48" t="s">
        <v>60</v>
      </c>
      <c r="R275" s="48" t="s">
        <v>68</v>
      </c>
      <c r="S275" s="48" t="s">
        <v>13</v>
      </c>
      <c r="T275" s="48" t="s">
        <v>406</v>
      </c>
      <c r="U275" s="48" t="s">
        <v>44</v>
      </c>
      <c r="V275" s="55">
        <v>45509</v>
      </c>
      <c r="W275" s="48" t="s">
        <v>1134</v>
      </c>
    </row>
    <row r="276" spans="1:23" x14ac:dyDescent="0.25">
      <c r="A276" s="48">
        <v>9988781</v>
      </c>
      <c r="B276" s="64">
        <v>45509.384722222225</v>
      </c>
      <c r="C276" s="48" t="s">
        <v>1158</v>
      </c>
      <c r="D276" s="48" t="s">
        <v>716</v>
      </c>
      <c r="E276" s="55"/>
      <c r="F276" s="64">
        <v>45509.384722222225</v>
      </c>
      <c r="G276" s="64">
        <v>45509.538888888892</v>
      </c>
      <c r="H276" s="48" t="s">
        <v>1158</v>
      </c>
      <c r="I276" s="55">
        <v>45511</v>
      </c>
      <c r="J276" s="48" t="s">
        <v>697</v>
      </c>
      <c r="K276" s="48" t="s">
        <v>697</v>
      </c>
      <c r="L276" s="48" t="s">
        <v>1536</v>
      </c>
      <c r="M276" s="48" t="s">
        <v>855</v>
      </c>
      <c r="N276" s="48" t="s">
        <v>1466</v>
      </c>
      <c r="O276" s="67">
        <v>201031497960001</v>
      </c>
      <c r="P276" s="48" t="s">
        <v>22</v>
      </c>
      <c r="Q276" s="48" t="s">
        <v>23</v>
      </c>
      <c r="R276" s="48" t="s">
        <v>89</v>
      </c>
      <c r="S276" s="48" t="s">
        <v>36</v>
      </c>
      <c r="T276" s="48" t="s">
        <v>1537</v>
      </c>
      <c r="U276" s="48" t="s">
        <v>14</v>
      </c>
      <c r="V276" s="55">
        <v>45509</v>
      </c>
      <c r="W276" s="48" t="s">
        <v>1134</v>
      </c>
    </row>
    <row r="277" spans="1:23" x14ac:dyDescent="0.25">
      <c r="A277" s="48">
        <v>9988877</v>
      </c>
      <c r="B277" s="64">
        <v>45509.333333333336</v>
      </c>
      <c r="C277" s="48" t="s">
        <v>1135</v>
      </c>
      <c r="D277" s="48" t="s">
        <v>1455</v>
      </c>
      <c r="E277" s="55"/>
      <c r="F277" s="64">
        <v>45509.333333333336</v>
      </c>
      <c r="G277" s="64">
        <v>45509.540277777778</v>
      </c>
      <c r="H277" s="48" t="s">
        <v>1135</v>
      </c>
      <c r="I277" s="55"/>
      <c r="J277" s="48" t="s">
        <v>697</v>
      </c>
      <c r="K277" s="48" t="s">
        <v>697</v>
      </c>
      <c r="L277" s="48" t="s">
        <v>1456</v>
      </c>
      <c r="M277" s="48" t="s">
        <v>1437</v>
      </c>
      <c r="N277" s="48" t="s">
        <v>1438</v>
      </c>
      <c r="O277" s="48" t="s">
        <v>492</v>
      </c>
      <c r="P277" s="48" t="s">
        <v>18</v>
      </c>
      <c r="Q277" s="48" t="s">
        <v>19</v>
      </c>
      <c r="R277" s="48" t="s">
        <v>21</v>
      </c>
      <c r="S277" s="48" t="s">
        <v>13</v>
      </c>
      <c r="T277" s="48" t="s">
        <v>1457</v>
      </c>
      <c r="U277" s="48" t="s">
        <v>14</v>
      </c>
      <c r="V277" s="55">
        <v>45509</v>
      </c>
      <c r="W277" s="48" t="s">
        <v>1134</v>
      </c>
    </row>
    <row r="278" spans="1:23" x14ac:dyDescent="0.25">
      <c r="A278" s="48">
        <v>9988780</v>
      </c>
      <c r="B278" s="64">
        <v>45509.384722222225</v>
      </c>
      <c r="C278" s="48" t="s">
        <v>1158</v>
      </c>
      <c r="D278" s="48" t="s">
        <v>46</v>
      </c>
      <c r="E278" s="55"/>
      <c r="F278" s="64">
        <v>45509.384722222225</v>
      </c>
      <c r="G278" s="64">
        <v>45509.540972222225</v>
      </c>
      <c r="H278" s="48" t="s">
        <v>1158</v>
      </c>
      <c r="I278" s="55"/>
      <c r="J278" s="48" t="s">
        <v>697</v>
      </c>
      <c r="K278" s="48" t="s">
        <v>697</v>
      </c>
      <c r="L278" s="48" t="s">
        <v>1538</v>
      </c>
      <c r="M278" s="48" t="s">
        <v>853</v>
      </c>
      <c r="N278" s="48" t="s">
        <v>1466</v>
      </c>
      <c r="O278" s="67">
        <v>201031345427001</v>
      </c>
      <c r="P278" s="48" t="s">
        <v>22</v>
      </c>
      <c r="Q278" s="48" t="s">
        <v>23</v>
      </c>
      <c r="R278" s="48" t="s">
        <v>89</v>
      </c>
      <c r="S278" s="48" t="s">
        <v>360</v>
      </c>
      <c r="T278" s="48" t="s">
        <v>382</v>
      </c>
      <c r="U278" s="48" t="s">
        <v>14</v>
      </c>
      <c r="V278" s="55">
        <v>45509</v>
      </c>
      <c r="W278" s="48" t="s">
        <v>1134</v>
      </c>
    </row>
    <row r="279" spans="1:23" x14ac:dyDescent="0.25">
      <c r="A279" s="48">
        <v>9988854</v>
      </c>
      <c r="B279" s="64">
        <v>45509.333333333336</v>
      </c>
      <c r="C279" s="48" t="s">
        <v>1151</v>
      </c>
      <c r="D279" s="48" t="s">
        <v>46</v>
      </c>
      <c r="E279" s="55"/>
      <c r="F279" s="64">
        <v>45509.333333333336</v>
      </c>
      <c r="G279" s="64">
        <v>45509.541666666664</v>
      </c>
      <c r="H279" s="48" t="s">
        <v>1151</v>
      </c>
      <c r="I279" s="55"/>
      <c r="J279" s="48" t="s">
        <v>697</v>
      </c>
      <c r="K279" s="48" t="s">
        <v>697</v>
      </c>
      <c r="L279" s="48" t="s">
        <v>1473</v>
      </c>
      <c r="M279" s="48" t="s">
        <v>855</v>
      </c>
      <c r="N279" s="48" t="s">
        <v>1466</v>
      </c>
      <c r="O279" s="67">
        <v>300541138577001</v>
      </c>
      <c r="P279" s="48" t="s">
        <v>22</v>
      </c>
      <c r="Q279" s="48" t="s">
        <v>23</v>
      </c>
      <c r="R279" s="48" t="s">
        <v>89</v>
      </c>
      <c r="S279" s="48" t="s">
        <v>360</v>
      </c>
      <c r="T279" s="48" t="s">
        <v>382</v>
      </c>
      <c r="U279" s="48" t="s">
        <v>14</v>
      </c>
      <c r="V279" s="55">
        <v>45509</v>
      </c>
      <c r="W279" s="48" t="s">
        <v>1134</v>
      </c>
    </row>
    <row r="280" spans="1:23" x14ac:dyDescent="0.25">
      <c r="A280" s="48">
        <v>9988853</v>
      </c>
      <c r="B280" s="64">
        <v>45509.333333333336</v>
      </c>
      <c r="C280" s="48" t="s">
        <v>1151</v>
      </c>
      <c r="D280" s="48" t="s">
        <v>46</v>
      </c>
      <c r="E280" s="55"/>
      <c r="F280" s="64">
        <v>45509.333333333336</v>
      </c>
      <c r="G280" s="64">
        <v>45509.544444444444</v>
      </c>
      <c r="H280" s="48" t="s">
        <v>1151</v>
      </c>
      <c r="I280" s="55"/>
      <c r="J280" s="48" t="s">
        <v>697</v>
      </c>
      <c r="K280" s="48" t="s">
        <v>697</v>
      </c>
      <c r="L280" s="48" t="s">
        <v>1474</v>
      </c>
      <c r="M280" s="48" t="s">
        <v>855</v>
      </c>
      <c r="N280" s="48" t="s">
        <v>1466</v>
      </c>
      <c r="O280" s="67">
        <v>201030298545001</v>
      </c>
      <c r="P280" s="48" t="s">
        <v>22</v>
      </c>
      <c r="Q280" s="48" t="s">
        <v>23</v>
      </c>
      <c r="R280" s="48" t="s">
        <v>89</v>
      </c>
      <c r="S280" s="48" t="s">
        <v>360</v>
      </c>
      <c r="T280" s="48" t="s">
        <v>382</v>
      </c>
      <c r="U280" s="48" t="s">
        <v>14</v>
      </c>
      <c r="V280" s="55">
        <v>45509</v>
      </c>
      <c r="W280" s="48" t="s">
        <v>1134</v>
      </c>
    </row>
    <row r="281" spans="1:23" x14ac:dyDescent="0.25">
      <c r="A281" s="48">
        <v>9988899</v>
      </c>
      <c r="B281" s="64">
        <v>45509.333333333336</v>
      </c>
      <c r="C281" s="48" t="s">
        <v>1135</v>
      </c>
      <c r="D281" s="48" t="s">
        <v>46</v>
      </c>
      <c r="E281" s="55"/>
      <c r="F281" s="64">
        <v>45509.333333333336</v>
      </c>
      <c r="G281" s="64">
        <v>45509.549305555556</v>
      </c>
      <c r="H281" s="48" t="s">
        <v>1135</v>
      </c>
      <c r="I281" s="55"/>
      <c r="J281" s="48" t="s">
        <v>697</v>
      </c>
      <c r="K281" s="48" t="s">
        <v>697</v>
      </c>
      <c r="L281" s="48" t="s">
        <v>1392</v>
      </c>
      <c r="M281" s="48" t="s">
        <v>1437</v>
      </c>
      <c r="N281" s="48" t="s">
        <v>1438</v>
      </c>
      <c r="O281" s="48" t="s">
        <v>1141</v>
      </c>
      <c r="P281" s="48" t="s">
        <v>8</v>
      </c>
      <c r="Q281" s="48" t="s">
        <v>15</v>
      </c>
      <c r="R281" s="48" t="s">
        <v>381</v>
      </c>
      <c r="S281" s="48" t="s">
        <v>25</v>
      </c>
      <c r="T281" s="48" t="s">
        <v>12</v>
      </c>
      <c r="U281" s="48" t="s">
        <v>14</v>
      </c>
      <c r="V281" s="55">
        <v>45509</v>
      </c>
      <c r="W281" s="48" t="s">
        <v>1134</v>
      </c>
    </row>
    <row r="282" spans="1:23" x14ac:dyDescent="0.25">
      <c r="A282" s="48">
        <v>9988779</v>
      </c>
      <c r="B282" s="64">
        <v>45509.384722222225</v>
      </c>
      <c r="C282" s="48" t="s">
        <v>1158</v>
      </c>
      <c r="D282" s="48" t="s">
        <v>716</v>
      </c>
      <c r="E282" s="55"/>
      <c r="F282" s="64">
        <v>45509.384722222225</v>
      </c>
      <c r="G282" s="64">
        <v>45509.550694444442</v>
      </c>
      <c r="H282" s="48" t="s">
        <v>1158</v>
      </c>
      <c r="I282" s="55">
        <v>45511</v>
      </c>
      <c r="J282" s="48" t="s">
        <v>697</v>
      </c>
      <c r="K282" s="48" t="s">
        <v>697</v>
      </c>
      <c r="L282" s="48" t="s">
        <v>1539</v>
      </c>
      <c r="M282" s="48" t="s">
        <v>853</v>
      </c>
      <c r="N282" s="48" t="s">
        <v>1466</v>
      </c>
      <c r="O282" s="67">
        <v>201031345427001</v>
      </c>
      <c r="P282" s="48" t="s">
        <v>8</v>
      </c>
      <c r="Q282" s="48" t="s">
        <v>10</v>
      </c>
      <c r="R282" s="48" t="s">
        <v>11</v>
      </c>
      <c r="S282" s="48" t="s">
        <v>36</v>
      </c>
      <c r="T282" s="48" t="s">
        <v>500</v>
      </c>
      <c r="U282" s="48" t="s">
        <v>14</v>
      </c>
      <c r="V282" s="55">
        <v>45509</v>
      </c>
      <c r="W282" s="48" t="s">
        <v>1134</v>
      </c>
    </row>
    <row r="283" spans="1:23" x14ac:dyDescent="0.25">
      <c r="A283" s="48">
        <v>9988778</v>
      </c>
      <c r="B283" s="64">
        <v>45509.384722222225</v>
      </c>
      <c r="C283" s="48" t="s">
        <v>1158</v>
      </c>
      <c r="D283" s="48" t="s">
        <v>716</v>
      </c>
      <c r="E283" s="55"/>
      <c r="F283" s="64">
        <v>45509.384722222225</v>
      </c>
      <c r="G283" s="64">
        <v>45509.550694444442</v>
      </c>
      <c r="H283" s="48" t="s">
        <v>1158</v>
      </c>
      <c r="I283" s="55">
        <v>45511</v>
      </c>
      <c r="J283" s="48" t="s">
        <v>697</v>
      </c>
      <c r="K283" s="48" t="s">
        <v>697</v>
      </c>
      <c r="L283" s="48" t="s">
        <v>1539</v>
      </c>
      <c r="M283" s="48" t="s">
        <v>853</v>
      </c>
      <c r="N283" s="48" t="s">
        <v>1466</v>
      </c>
      <c r="O283" s="67">
        <v>201031377612001</v>
      </c>
      <c r="P283" s="48" t="s">
        <v>8</v>
      </c>
      <c r="Q283" s="48" t="s">
        <v>10</v>
      </c>
      <c r="R283" s="48" t="s">
        <v>11</v>
      </c>
      <c r="S283" s="48" t="s">
        <v>36</v>
      </c>
      <c r="T283" s="48" t="s">
        <v>867</v>
      </c>
      <c r="U283" s="48" t="s">
        <v>14</v>
      </c>
      <c r="V283" s="55">
        <v>45509</v>
      </c>
      <c r="W283" s="48" t="s">
        <v>1134</v>
      </c>
    </row>
    <row r="284" spans="1:23" x14ac:dyDescent="0.25">
      <c r="A284" s="48">
        <v>9988777</v>
      </c>
      <c r="B284" s="64">
        <v>45509.384722222225</v>
      </c>
      <c r="C284" s="48" t="s">
        <v>1158</v>
      </c>
      <c r="D284" s="48" t="s">
        <v>46</v>
      </c>
      <c r="E284" s="55"/>
      <c r="F284" s="64">
        <v>45509.384722222225</v>
      </c>
      <c r="G284" s="64">
        <v>45509.555555555555</v>
      </c>
      <c r="H284" s="48" t="s">
        <v>1158</v>
      </c>
      <c r="I284" s="55"/>
      <c r="J284" s="48" t="s">
        <v>697</v>
      </c>
      <c r="K284" s="48" t="s">
        <v>697</v>
      </c>
      <c r="L284" s="48" t="s">
        <v>1121</v>
      </c>
      <c r="M284" s="48" t="s">
        <v>853</v>
      </c>
      <c r="N284" s="48" t="s">
        <v>1466</v>
      </c>
      <c r="O284" s="67">
        <v>201031476597001</v>
      </c>
      <c r="P284" s="48" t="s">
        <v>18</v>
      </c>
      <c r="Q284" s="48" t="s">
        <v>19</v>
      </c>
      <c r="R284" s="48" t="s">
        <v>20</v>
      </c>
      <c r="S284" s="48" t="s">
        <v>360</v>
      </c>
      <c r="T284" s="48" t="s">
        <v>336</v>
      </c>
      <c r="U284" s="48" t="s">
        <v>14</v>
      </c>
      <c r="V284" s="55">
        <v>45509</v>
      </c>
      <c r="W284" s="48" t="s">
        <v>1134</v>
      </c>
    </row>
    <row r="285" spans="1:23" x14ac:dyDescent="0.25">
      <c r="A285" s="48">
        <v>9988852</v>
      </c>
      <c r="B285" s="64">
        <v>45509.333333333336</v>
      </c>
      <c r="C285" s="48" t="s">
        <v>1151</v>
      </c>
      <c r="D285" s="48" t="s">
        <v>46</v>
      </c>
      <c r="E285" s="55"/>
      <c r="F285" s="64">
        <v>45509.333333333336</v>
      </c>
      <c r="G285" s="64">
        <v>45509.561111111114</v>
      </c>
      <c r="H285" s="48" t="s">
        <v>1151</v>
      </c>
      <c r="I285" s="55"/>
      <c r="J285" s="48" t="s">
        <v>697</v>
      </c>
      <c r="K285" s="48" t="s">
        <v>697</v>
      </c>
      <c r="L285" s="48" t="s">
        <v>1475</v>
      </c>
      <c r="M285" s="48" t="s">
        <v>855</v>
      </c>
      <c r="N285" s="48" t="s">
        <v>1466</v>
      </c>
      <c r="O285" s="67">
        <v>201030087847001</v>
      </c>
      <c r="P285" s="48" t="s">
        <v>22</v>
      </c>
      <c r="Q285" s="48" t="s">
        <v>23</v>
      </c>
      <c r="R285" s="48" t="s">
        <v>89</v>
      </c>
      <c r="S285" s="48" t="s">
        <v>360</v>
      </c>
      <c r="T285" s="48" t="s">
        <v>382</v>
      </c>
      <c r="U285" s="48" t="s">
        <v>14</v>
      </c>
      <c r="V285" s="55">
        <v>45509</v>
      </c>
      <c r="W285" s="48" t="s">
        <v>1134</v>
      </c>
    </row>
    <row r="286" spans="1:23" x14ac:dyDescent="0.25">
      <c r="A286" s="48">
        <v>9988845</v>
      </c>
      <c r="B286" s="64">
        <v>45509.333333333336</v>
      </c>
      <c r="C286" s="48" t="s">
        <v>1151</v>
      </c>
      <c r="D286" s="48" t="s">
        <v>46</v>
      </c>
      <c r="E286" s="55"/>
      <c r="F286" s="64">
        <v>45509.333333333336</v>
      </c>
      <c r="G286" s="64">
        <v>45509.563194444447</v>
      </c>
      <c r="H286" s="48" t="s">
        <v>1151</v>
      </c>
      <c r="I286" s="55"/>
      <c r="J286" s="48" t="s">
        <v>697</v>
      </c>
      <c r="K286" s="48" t="s">
        <v>697</v>
      </c>
      <c r="L286" s="48" t="s">
        <v>1029</v>
      </c>
      <c r="M286" s="48" t="s">
        <v>855</v>
      </c>
      <c r="N286" s="48" t="s">
        <v>1466</v>
      </c>
      <c r="O286" s="67">
        <v>900995794945001</v>
      </c>
      <c r="P286" s="48" t="s">
        <v>22</v>
      </c>
      <c r="Q286" s="48" t="s">
        <v>23</v>
      </c>
      <c r="R286" s="48" t="s">
        <v>89</v>
      </c>
      <c r="S286" s="48" t="s">
        <v>360</v>
      </c>
      <c r="T286" s="48" t="s">
        <v>382</v>
      </c>
      <c r="U286" s="48" t="s">
        <v>14</v>
      </c>
      <c r="V286" s="55">
        <v>45509</v>
      </c>
      <c r="W286" s="48" t="s">
        <v>1134</v>
      </c>
    </row>
    <row r="287" spans="1:23" x14ac:dyDescent="0.25">
      <c r="A287" s="48">
        <v>9988893</v>
      </c>
      <c r="B287" s="64">
        <v>45509.333333333336</v>
      </c>
      <c r="C287" s="48" t="s">
        <v>1135</v>
      </c>
      <c r="D287" s="48" t="s">
        <v>46</v>
      </c>
      <c r="E287" s="55"/>
      <c r="F287" s="64">
        <v>45509.333333333336</v>
      </c>
      <c r="G287" s="64">
        <v>45509.565972222219</v>
      </c>
      <c r="H287" s="48" t="s">
        <v>1135</v>
      </c>
      <c r="I287" s="55"/>
      <c r="J287" s="48" t="s">
        <v>697</v>
      </c>
      <c r="K287" s="48" t="s">
        <v>697</v>
      </c>
      <c r="L287" s="48" t="s">
        <v>734</v>
      </c>
      <c r="M287" s="48" t="s">
        <v>1437</v>
      </c>
      <c r="N287" s="48" t="s">
        <v>1438</v>
      </c>
      <c r="O287" s="48" t="s">
        <v>316</v>
      </c>
      <c r="P287" s="48" t="s">
        <v>8</v>
      </c>
      <c r="Q287" s="48" t="s">
        <v>15</v>
      </c>
      <c r="R287" s="48" t="s">
        <v>90</v>
      </c>
      <c r="S287" s="48" t="s">
        <v>54</v>
      </c>
      <c r="T287" s="48" t="s">
        <v>12</v>
      </c>
      <c r="U287" s="48" t="s">
        <v>14</v>
      </c>
      <c r="V287" s="55">
        <v>45509</v>
      </c>
      <c r="W287" s="48" t="s">
        <v>1134</v>
      </c>
    </row>
    <row r="288" spans="1:23" x14ac:dyDescent="0.25">
      <c r="A288" s="48">
        <v>9988842</v>
      </c>
      <c r="B288" s="64">
        <v>45509.333333333336</v>
      </c>
      <c r="C288" s="48" t="s">
        <v>1151</v>
      </c>
      <c r="D288" s="48" t="s">
        <v>46</v>
      </c>
      <c r="E288" s="55"/>
      <c r="F288" s="64">
        <v>45509.333333333336</v>
      </c>
      <c r="G288" s="64">
        <v>45509.567361111112</v>
      </c>
      <c r="H288" s="48" t="s">
        <v>1151</v>
      </c>
      <c r="I288" s="55"/>
      <c r="J288" s="48" t="s">
        <v>697</v>
      </c>
      <c r="K288" s="48" t="s">
        <v>697</v>
      </c>
      <c r="L288" s="48" t="s">
        <v>1484</v>
      </c>
      <c r="M288" s="48" t="s">
        <v>855</v>
      </c>
      <c r="N288" s="48" t="s">
        <v>1466</v>
      </c>
      <c r="O288" s="67">
        <v>201030212829001</v>
      </c>
      <c r="P288" s="48" t="s">
        <v>18</v>
      </c>
      <c r="Q288" s="48" t="s">
        <v>19</v>
      </c>
      <c r="R288" s="48" t="s">
        <v>29</v>
      </c>
      <c r="S288" s="48" t="s">
        <v>360</v>
      </c>
      <c r="T288" s="48" t="s">
        <v>780</v>
      </c>
      <c r="U288" s="48" t="s">
        <v>14</v>
      </c>
      <c r="V288" s="55">
        <v>45509</v>
      </c>
      <c r="W288" s="48" t="s">
        <v>1134</v>
      </c>
    </row>
    <row r="289" spans="1:23" x14ac:dyDescent="0.25">
      <c r="A289" s="48">
        <v>9988841</v>
      </c>
      <c r="B289" s="64">
        <v>45509.333333333336</v>
      </c>
      <c r="C289" s="48" t="s">
        <v>1151</v>
      </c>
      <c r="D289" s="48" t="s">
        <v>46</v>
      </c>
      <c r="E289" s="55"/>
      <c r="F289" s="64">
        <v>45509.333333333336</v>
      </c>
      <c r="G289" s="64">
        <v>45509.570138888892</v>
      </c>
      <c r="H289" s="48" t="s">
        <v>1151</v>
      </c>
      <c r="I289" s="55"/>
      <c r="J289" s="48" t="s">
        <v>697</v>
      </c>
      <c r="K289" s="48" t="s">
        <v>697</v>
      </c>
      <c r="L289" s="48" t="s">
        <v>1182</v>
      </c>
      <c r="M289" s="48" t="s">
        <v>855</v>
      </c>
      <c r="N289" s="48" t="s">
        <v>1466</v>
      </c>
      <c r="O289" s="67">
        <v>201029536640001</v>
      </c>
      <c r="P289" s="48" t="s">
        <v>18</v>
      </c>
      <c r="Q289" s="48" t="s">
        <v>19</v>
      </c>
      <c r="R289" s="48" t="s">
        <v>29</v>
      </c>
      <c r="S289" s="48" t="s">
        <v>360</v>
      </c>
      <c r="T289" s="48" t="s">
        <v>780</v>
      </c>
      <c r="U289" s="48" t="s">
        <v>14</v>
      </c>
      <c r="V289" s="55">
        <v>45509</v>
      </c>
      <c r="W289" s="48" t="s">
        <v>1134</v>
      </c>
    </row>
    <row r="290" spans="1:23" x14ac:dyDescent="0.25">
      <c r="A290" s="48">
        <v>9988803</v>
      </c>
      <c r="B290" s="64">
        <v>45509</v>
      </c>
      <c r="C290" s="48" t="s">
        <v>1151</v>
      </c>
      <c r="D290" s="48" t="s">
        <v>46</v>
      </c>
      <c r="E290" s="55"/>
      <c r="F290" s="64">
        <v>45509</v>
      </c>
      <c r="G290" s="64">
        <v>45509.570138888892</v>
      </c>
      <c r="H290" s="48" t="s">
        <v>1151</v>
      </c>
      <c r="I290" s="55"/>
      <c r="J290" s="48" t="s">
        <v>697</v>
      </c>
      <c r="K290" s="48" t="s">
        <v>697</v>
      </c>
      <c r="L290" s="48" t="s">
        <v>1182</v>
      </c>
      <c r="M290" s="48" t="s">
        <v>855</v>
      </c>
      <c r="N290" s="48" t="s">
        <v>1466</v>
      </c>
      <c r="O290" s="67">
        <v>201030921527004</v>
      </c>
      <c r="P290" s="48" t="s">
        <v>18</v>
      </c>
      <c r="Q290" s="48" t="s">
        <v>19</v>
      </c>
      <c r="R290" s="48" t="s">
        <v>29</v>
      </c>
      <c r="S290" s="48" t="s">
        <v>360</v>
      </c>
      <c r="T290" s="48" t="s">
        <v>780</v>
      </c>
      <c r="U290" s="48" t="s">
        <v>14</v>
      </c>
      <c r="V290" s="55">
        <v>45509</v>
      </c>
      <c r="W290" s="48" t="s">
        <v>1134</v>
      </c>
    </row>
    <row r="291" spans="1:23" x14ac:dyDescent="0.25">
      <c r="A291" s="48">
        <v>9988776</v>
      </c>
      <c r="B291" s="64">
        <v>45509.384722222225</v>
      </c>
      <c r="C291" s="48" t="s">
        <v>1158</v>
      </c>
      <c r="D291" s="48" t="s">
        <v>46</v>
      </c>
      <c r="E291" s="55"/>
      <c r="F291" s="64">
        <v>45509.384722222225</v>
      </c>
      <c r="G291" s="64">
        <v>45509.571527777778</v>
      </c>
      <c r="H291" s="48" t="s">
        <v>1158</v>
      </c>
      <c r="I291" s="55"/>
      <c r="J291" s="48" t="s">
        <v>697</v>
      </c>
      <c r="K291" s="48" t="s">
        <v>697</v>
      </c>
      <c r="L291" s="48" t="s">
        <v>1540</v>
      </c>
      <c r="M291" s="48" t="s">
        <v>859</v>
      </c>
      <c r="N291" s="48" t="s">
        <v>1466</v>
      </c>
      <c r="O291" s="67">
        <v>201031243652001</v>
      </c>
      <c r="P291" s="48" t="s">
        <v>22</v>
      </c>
      <c r="Q291" s="48" t="s">
        <v>23</v>
      </c>
      <c r="R291" s="48" t="s">
        <v>89</v>
      </c>
      <c r="S291" s="48" t="s">
        <v>360</v>
      </c>
      <c r="T291" s="48" t="s">
        <v>382</v>
      </c>
      <c r="U291" s="48" t="s">
        <v>14</v>
      </c>
      <c r="V291" s="55">
        <v>45509</v>
      </c>
      <c r="W291" s="48" t="s">
        <v>1134</v>
      </c>
    </row>
    <row r="292" spans="1:23" x14ac:dyDescent="0.25">
      <c r="A292" s="48">
        <v>9988775</v>
      </c>
      <c r="B292" s="64">
        <v>45509.384722222225</v>
      </c>
      <c r="C292" s="48" t="s">
        <v>1158</v>
      </c>
      <c r="D292" s="48" t="s">
        <v>46</v>
      </c>
      <c r="E292" s="55"/>
      <c r="F292" s="64">
        <v>45509.384722222225</v>
      </c>
      <c r="G292" s="64">
        <v>45509.574305555558</v>
      </c>
      <c r="H292" s="48" t="s">
        <v>1158</v>
      </c>
      <c r="I292" s="55"/>
      <c r="J292" s="48" t="s">
        <v>697</v>
      </c>
      <c r="K292" s="48" t="s">
        <v>697</v>
      </c>
      <c r="L292" s="48" t="s">
        <v>1003</v>
      </c>
      <c r="M292" s="48" t="s">
        <v>859</v>
      </c>
      <c r="N292" s="48" t="s">
        <v>1466</v>
      </c>
      <c r="O292" s="67">
        <v>201031153054001</v>
      </c>
      <c r="P292" s="48" t="s">
        <v>8</v>
      </c>
      <c r="Q292" s="48" t="s">
        <v>10</v>
      </c>
      <c r="R292" s="48" t="s">
        <v>11</v>
      </c>
      <c r="S292" s="48" t="s">
        <v>360</v>
      </c>
      <c r="T292" s="48" t="s">
        <v>500</v>
      </c>
      <c r="U292" s="48" t="s">
        <v>14</v>
      </c>
      <c r="V292" s="55">
        <v>45509</v>
      </c>
      <c r="W292" s="48" t="s">
        <v>1134</v>
      </c>
    </row>
    <row r="293" spans="1:23" x14ac:dyDescent="0.25">
      <c r="A293" s="48">
        <v>9988774</v>
      </c>
      <c r="B293" s="64">
        <v>45509.384722222225</v>
      </c>
      <c r="C293" s="48" t="s">
        <v>1158</v>
      </c>
      <c r="D293" s="48" t="s">
        <v>46</v>
      </c>
      <c r="E293" s="55"/>
      <c r="F293" s="64">
        <v>45509.384722222225</v>
      </c>
      <c r="G293" s="64">
        <v>45509.579861111109</v>
      </c>
      <c r="H293" s="48" t="s">
        <v>1158</v>
      </c>
      <c r="I293" s="55"/>
      <c r="J293" s="48" t="s">
        <v>697</v>
      </c>
      <c r="K293" s="48" t="s">
        <v>697</v>
      </c>
      <c r="L293" s="48" t="s">
        <v>1232</v>
      </c>
      <c r="M293" s="48" t="s">
        <v>889</v>
      </c>
      <c r="N293" s="48" t="s">
        <v>1466</v>
      </c>
      <c r="O293" s="67">
        <v>201031427564001</v>
      </c>
      <c r="P293" s="48" t="s">
        <v>8</v>
      </c>
      <c r="Q293" s="48" t="s">
        <v>15</v>
      </c>
      <c r="R293" s="48" t="s">
        <v>106</v>
      </c>
      <c r="S293" s="48" t="s">
        <v>360</v>
      </c>
      <c r="T293" s="48" t="s">
        <v>553</v>
      </c>
      <c r="U293" s="48" t="s">
        <v>14</v>
      </c>
      <c r="V293" s="55">
        <v>45509</v>
      </c>
      <c r="W293" s="48" t="s">
        <v>1134</v>
      </c>
    </row>
    <row r="294" spans="1:23" x14ac:dyDescent="0.25">
      <c r="A294" s="48">
        <v>9988771</v>
      </c>
      <c r="B294" s="64">
        <v>45509.384722222225</v>
      </c>
      <c r="C294" s="48" t="s">
        <v>1544</v>
      </c>
      <c r="D294" s="48" t="s">
        <v>12</v>
      </c>
      <c r="E294" s="55"/>
      <c r="F294" s="64">
        <v>45509.384722222225</v>
      </c>
      <c r="G294" s="64">
        <v>45509.580555555556</v>
      </c>
      <c r="H294" s="48" t="s">
        <v>1544</v>
      </c>
      <c r="I294" s="55"/>
      <c r="J294" s="48" t="s">
        <v>697</v>
      </c>
      <c r="K294" s="48" t="s">
        <v>697</v>
      </c>
      <c r="L294" s="48" t="s">
        <v>1185</v>
      </c>
      <c r="M294" s="48" t="s">
        <v>859</v>
      </c>
      <c r="N294" s="48" t="s">
        <v>1466</v>
      </c>
      <c r="O294" s="67">
        <v>201030864713001</v>
      </c>
      <c r="P294" s="48" t="s">
        <v>18</v>
      </c>
      <c r="Q294" s="48" t="s">
        <v>19</v>
      </c>
      <c r="R294" s="48" t="s">
        <v>21</v>
      </c>
      <c r="S294" s="48" t="s">
        <v>36</v>
      </c>
      <c r="T294" s="48" t="s">
        <v>12</v>
      </c>
      <c r="U294" s="48" t="s">
        <v>14</v>
      </c>
      <c r="V294" s="55">
        <v>45509</v>
      </c>
      <c r="W294" s="48" t="s">
        <v>1134</v>
      </c>
    </row>
    <row r="295" spans="1:23" x14ac:dyDescent="0.25">
      <c r="A295" s="48">
        <v>9988768</v>
      </c>
      <c r="B295" s="64">
        <v>45509.384722222225</v>
      </c>
      <c r="C295" s="48" t="s">
        <v>1544</v>
      </c>
      <c r="D295" s="48" t="s">
        <v>12</v>
      </c>
      <c r="E295" s="55"/>
      <c r="F295" s="64">
        <v>45509.384722222225</v>
      </c>
      <c r="G295" s="64">
        <v>45509.584027777775</v>
      </c>
      <c r="H295" s="48" t="s">
        <v>1544</v>
      </c>
      <c r="I295" s="55"/>
      <c r="J295" s="48" t="s">
        <v>697</v>
      </c>
      <c r="K295" s="48" t="s">
        <v>697</v>
      </c>
      <c r="L295" s="48" t="s">
        <v>1251</v>
      </c>
      <c r="M295" s="48" t="s">
        <v>859</v>
      </c>
      <c r="N295" s="48" t="s">
        <v>1466</v>
      </c>
      <c r="O295" s="67">
        <v>201030919857001</v>
      </c>
      <c r="P295" s="48" t="s">
        <v>18</v>
      </c>
      <c r="Q295" s="48" t="s">
        <v>19</v>
      </c>
      <c r="R295" s="48" t="s">
        <v>20</v>
      </c>
      <c r="S295" s="48" t="s">
        <v>36</v>
      </c>
      <c r="T295" s="48" t="s">
        <v>12</v>
      </c>
      <c r="U295" s="48" t="s">
        <v>14</v>
      </c>
      <c r="V295" s="55">
        <v>45509</v>
      </c>
      <c r="W295" s="48" t="s">
        <v>1134</v>
      </c>
    </row>
    <row r="296" spans="1:23" x14ac:dyDescent="0.25">
      <c r="A296" s="48">
        <v>9988770</v>
      </c>
      <c r="B296" s="64">
        <v>45509.384722222225</v>
      </c>
      <c r="C296" s="48" t="s">
        <v>1544</v>
      </c>
      <c r="D296" s="48" t="s">
        <v>12</v>
      </c>
      <c r="E296" s="55"/>
      <c r="F296" s="64">
        <v>45509.384722222225</v>
      </c>
      <c r="G296" s="64">
        <v>45509.588888888888</v>
      </c>
      <c r="H296" s="48" t="s">
        <v>1544</v>
      </c>
      <c r="I296" s="55"/>
      <c r="J296" s="48" t="s">
        <v>697</v>
      </c>
      <c r="K296" s="48" t="s">
        <v>697</v>
      </c>
      <c r="L296" s="48" t="s">
        <v>847</v>
      </c>
      <c r="M296" s="48" t="s">
        <v>855</v>
      </c>
      <c r="N296" s="48" t="s">
        <v>1466</v>
      </c>
      <c r="O296" s="67">
        <v>201030699946001</v>
      </c>
      <c r="P296" s="48" t="s">
        <v>18</v>
      </c>
      <c r="Q296" s="48" t="s">
        <v>19</v>
      </c>
      <c r="R296" s="48" t="s">
        <v>20</v>
      </c>
      <c r="S296" s="48" t="s">
        <v>36</v>
      </c>
      <c r="T296" s="48" t="s">
        <v>540</v>
      </c>
      <c r="U296" s="48" t="s">
        <v>44</v>
      </c>
      <c r="V296" s="55">
        <v>45509</v>
      </c>
      <c r="W296" s="48" t="s">
        <v>1134</v>
      </c>
    </row>
    <row r="297" spans="1:23" x14ac:dyDescent="0.25">
      <c r="A297" s="48">
        <v>9988769</v>
      </c>
      <c r="B297" s="64">
        <v>45509.384722222225</v>
      </c>
      <c r="C297" s="48" t="s">
        <v>1544</v>
      </c>
      <c r="D297" s="48" t="s">
        <v>12</v>
      </c>
      <c r="E297" s="55"/>
      <c r="F297" s="64">
        <v>45509.384722222225</v>
      </c>
      <c r="G297" s="64">
        <v>45509.591666666667</v>
      </c>
      <c r="H297" s="48" t="s">
        <v>1544</v>
      </c>
      <c r="I297" s="55"/>
      <c r="J297" s="48" t="s">
        <v>697</v>
      </c>
      <c r="K297" s="48" t="s">
        <v>697</v>
      </c>
      <c r="L297" s="48" t="s">
        <v>817</v>
      </c>
      <c r="M297" s="48" t="s">
        <v>855</v>
      </c>
      <c r="N297" s="48" t="s">
        <v>1466</v>
      </c>
      <c r="O297" s="67">
        <v>201030999926001</v>
      </c>
      <c r="P297" s="48" t="s">
        <v>8</v>
      </c>
      <c r="Q297" s="48" t="s">
        <v>28</v>
      </c>
      <c r="R297" s="48" t="s">
        <v>35</v>
      </c>
      <c r="S297" s="48" t="s">
        <v>36</v>
      </c>
      <c r="T297" s="48" t="s">
        <v>1545</v>
      </c>
      <c r="U297" s="48" t="s">
        <v>44</v>
      </c>
      <c r="V297" s="55">
        <v>45509</v>
      </c>
      <c r="W297" s="48" t="s">
        <v>1134</v>
      </c>
    </row>
    <row r="298" spans="1:23" x14ac:dyDescent="0.25">
      <c r="A298" s="48">
        <v>9988773</v>
      </c>
      <c r="B298" s="64">
        <v>45509.384722222225</v>
      </c>
      <c r="C298" s="48" t="s">
        <v>1158</v>
      </c>
      <c r="D298" s="48" t="s">
        <v>716</v>
      </c>
      <c r="E298" s="55"/>
      <c r="F298" s="64">
        <v>45509.384722222225</v>
      </c>
      <c r="G298" s="64">
        <v>45509.592361111114</v>
      </c>
      <c r="H298" s="48" t="s">
        <v>1158</v>
      </c>
      <c r="I298" s="55">
        <v>45511</v>
      </c>
      <c r="J298" s="48" t="s">
        <v>697</v>
      </c>
      <c r="K298" s="48" t="s">
        <v>697</v>
      </c>
      <c r="L298" s="48" t="s">
        <v>1541</v>
      </c>
      <c r="M298" s="48" t="s">
        <v>855</v>
      </c>
      <c r="N298" s="48" t="s">
        <v>1466</v>
      </c>
      <c r="O298" s="67">
        <v>201031523023001</v>
      </c>
      <c r="P298" s="48" t="s">
        <v>18</v>
      </c>
      <c r="Q298" s="48" t="s">
        <v>19</v>
      </c>
      <c r="R298" s="48" t="s">
        <v>20</v>
      </c>
      <c r="S298" s="48" t="s">
        <v>36</v>
      </c>
      <c r="T298" s="48" t="s">
        <v>1542</v>
      </c>
      <c r="U298" s="48" t="s">
        <v>14</v>
      </c>
      <c r="V298" s="55">
        <v>45509</v>
      </c>
      <c r="W298" s="48" t="s">
        <v>1134</v>
      </c>
    </row>
    <row r="299" spans="1:23" x14ac:dyDescent="0.25">
      <c r="A299" s="48">
        <v>9988767</v>
      </c>
      <c r="B299" s="64">
        <v>45509.384722222225</v>
      </c>
      <c r="C299" s="48" t="s">
        <v>1544</v>
      </c>
      <c r="D299" s="48" t="s">
        <v>12</v>
      </c>
      <c r="E299" s="55"/>
      <c r="F299" s="64">
        <v>45509.384722222225</v>
      </c>
      <c r="G299" s="64">
        <v>45509.594444444447</v>
      </c>
      <c r="H299" s="48" t="s">
        <v>1544</v>
      </c>
      <c r="I299" s="55"/>
      <c r="J299" s="48" t="s">
        <v>697</v>
      </c>
      <c r="K299" s="48" t="s">
        <v>697</v>
      </c>
      <c r="L299" s="48" t="s">
        <v>1184</v>
      </c>
      <c r="M299" s="48" t="s">
        <v>855</v>
      </c>
      <c r="N299" s="48" t="s">
        <v>1466</v>
      </c>
      <c r="O299" s="67" t="s">
        <v>788</v>
      </c>
      <c r="P299" s="48" t="s">
        <v>18</v>
      </c>
      <c r="Q299" s="48" t="s">
        <v>19</v>
      </c>
      <c r="R299" s="48" t="s">
        <v>21</v>
      </c>
      <c r="S299" s="48" t="s">
        <v>360</v>
      </c>
      <c r="T299" s="48" t="s">
        <v>12</v>
      </c>
      <c r="U299" s="48" t="s">
        <v>14</v>
      </c>
      <c r="V299" s="55">
        <v>45509</v>
      </c>
      <c r="W299" s="48" t="s">
        <v>1134</v>
      </c>
    </row>
    <row r="300" spans="1:23" x14ac:dyDescent="0.25">
      <c r="A300" s="48">
        <v>9988772</v>
      </c>
      <c r="B300" s="64">
        <v>45509.384722222225</v>
      </c>
      <c r="C300" s="48" t="s">
        <v>1158</v>
      </c>
      <c r="D300" s="48" t="s">
        <v>46</v>
      </c>
      <c r="E300" s="55"/>
      <c r="F300" s="64">
        <v>45509.384722222225</v>
      </c>
      <c r="G300" s="64">
        <v>45509.59652777778</v>
      </c>
      <c r="H300" s="48" t="s">
        <v>1158</v>
      </c>
      <c r="I300" s="55"/>
      <c r="J300" s="48" t="s">
        <v>697</v>
      </c>
      <c r="K300" s="48" t="s">
        <v>697</v>
      </c>
      <c r="L300" s="48" t="s">
        <v>1543</v>
      </c>
      <c r="M300" s="48" t="s">
        <v>853</v>
      </c>
      <c r="N300" s="48" t="s">
        <v>1466</v>
      </c>
      <c r="O300" s="67">
        <v>201031402604001</v>
      </c>
      <c r="P300" s="48" t="s">
        <v>8</v>
      </c>
      <c r="Q300" s="48" t="s">
        <v>30</v>
      </c>
      <c r="R300" s="48" t="s">
        <v>47</v>
      </c>
      <c r="S300" s="48" t="s">
        <v>360</v>
      </c>
      <c r="T300" s="48" t="s">
        <v>702</v>
      </c>
      <c r="U300" s="48" t="s">
        <v>14</v>
      </c>
      <c r="V300" s="55">
        <v>45509</v>
      </c>
      <c r="W300" s="48" t="s">
        <v>1134</v>
      </c>
    </row>
    <row r="301" spans="1:23" x14ac:dyDescent="0.25">
      <c r="A301" s="48">
        <v>9988700</v>
      </c>
      <c r="B301" s="64">
        <v>45509.429166666669</v>
      </c>
      <c r="C301" s="48" t="s">
        <v>950</v>
      </c>
      <c r="D301" s="48" t="s">
        <v>1103</v>
      </c>
      <c r="E301" s="55">
        <v>45509</v>
      </c>
      <c r="F301" s="64">
        <v>45509.429166666669</v>
      </c>
      <c r="G301" s="64">
        <v>45509.69027777778</v>
      </c>
      <c r="H301" s="48" t="s">
        <v>950</v>
      </c>
      <c r="I301" s="55">
        <v>45509</v>
      </c>
      <c r="J301" s="48" t="s">
        <v>697</v>
      </c>
      <c r="K301" s="48" t="s">
        <v>697</v>
      </c>
      <c r="L301" s="48" t="s">
        <v>339</v>
      </c>
      <c r="M301" s="48" t="s">
        <v>860</v>
      </c>
      <c r="N301" s="48" t="s">
        <v>1546</v>
      </c>
      <c r="O301" s="48" t="s">
        <v>338</v>
      </c>
      <c r="P301" s="48" t="s">
        <v>8</v>
      </c>
      <c r="Q301" s="48" t="s">
        <v>15</v>
      </c>
      <c r="R301" s="48" t="s">
        <v>16</v>
      </c>
      <c r="S301" s="48" t="s">
        <v>36</v>
      </c>
      <c r="T301" s="48" t="s">
        <v>17</v>
      </c>
      <c r="U301" s="48" t="s">
        <v>14</v>
      </c>
      <c r="V301" s="55">
        <v>45509</v>
      </c>
      <c r="W301" s="48" t="s">
        <v>1134</v>
      </c>
    </row>
    <row r="302" spans="1:23" x14ac:dyDescent="0.25">
      <c r="A302" s="48">
        <v>9988698</v>
      </c>
      <c r="B302" s="64">
        <v>45509.429166666669</v>
      </c>
      <c r="C302" s="48" t="s">
        <v>950</v>
      </c>
      <c r="D302" s="48" t="s">
        <v>1103</v>
      </c>
      <c r="E302" s="55">
        <v>45509</v>
      </c>
      <c r="F302" s="64">
        <v>45509.429166666669</v>
      </c>
      <c r="G302" s="64">
        <v>45509.69027777778</v>
      </c>
      <c r="H302" s="48" t="s">
        <v>950</v>
      </c>
      <c r="I302" s="55">
        <v>45509</v>
      </c>
      <c r="J302" s="48" t="s">
        <v>697</v>
      </c>
      <c r="K302" s="48" t="s">
        <v>697</v>
      </c>
      <c r="L302" s="48" t="s">
        <v>334</v>
      </c>
      <c r="M302" s="48" t="s">
        <v>860</v>
      </c>
      <c r="N302" s="48" t="s">
        <v>1546</v>
      </c>
      <c r="O302" s="48" t="s">
        <v>333</v>
      </c>
      <c r="P302" s="48" t="s">
        <v>22</v>
      </c>
      <c r="Q302" s="48" t="s">
        <v>23</v>
      </c>
      <c r="R302" s="48" t="s">
        <v>89</v>
      </c>
      <c r="S302" s="48" t="s">
        <v>36</v>
      </c>
      <c r="T302" s="48" t="s">
        <v>17</v>
      </c>
      <c r="U302" s="48" t="s">
        <v>14</v>
      </c>
      <c r="V302" s="55">
        <v>45509</v>
      </c>
      <c r="W302" s="48" t="s">
        <v>1134</v>
      </c>
    </row>
    <row r="303" spans="1:23" x14ac:dyDescent="0.25">
      <c r="A303" s="48">
        <v>9988206</v>
      </c>
      <c r="B303" s="64">
        <v>45510.34375</v>
      </c>
      <c r="C303" s="48" t="s">
        <v>1158</v>
      </c>
      <c r="D303" s="48" t="s">
        <v>46</v>
      </c>
      <c r="E303" s="55"/>
      <c r="F303" s="64">
        <v>45510.34375</v>
      </c>
      <c r="G303" s="64">
        <v>45510.34375</v>
      </c>
      <c r="H303" s="48" t="s">
        <v>738</v>
      </c>
      <c r="I303" s="55"/>
      <c r="J303" s="48" t="s">
        <v>697</v>
      </c>
      <c r="K303" s="48" t="s">
        <v>697</v>
      </c>
      <c r="L303" s="48" t="s">
        <v>1605</v>
      </c>
      <c r="M303" s="48" t="s">
        <v>853</v>
      </c>
      <c r="N303" s="48" t="s">
        <v>1622</v>
      </c>
      <c r="O303" s="48" t="s">
        <v>815</v>
      </c>
      <c r="P303" s="48" t="s">
        <v>22</v>
      </c>
      <c r="Q303" s="48" t="s">
        <v>23</v>
      </c>
      <c r="R303" s="48" t="s">
        <v>89</v>
      </c>
      <c r="S303" s="48" t="s">
        <v>360</v>
      </c>
      <c r="T303" s="48" t="s">
        <v>382</v>
      </c>
      <c r="U303" s="48" t="s">
        <v>14</v>
      </c>
      <c r="V303" s="55">
        <v>45510</v>
      </c>
      <c r="W303" s="48" t="s">
        <v>1134</v>
      </c>
    </row>
    <row r="304" spans="1:23" x14ac:dyDescent="0.25">
      <c r="A304" s="48">
        <v>9988205</v>
      </c>
      <c r="B304" s="64">
        <v>45510.375</v>
      </c>
      <c r="C304" s="48" t="s">
        <v>1158</v>
      </c>
      <c r="D304" s="48" t="s">
        <v>716</v>
      </c>
      <c r="E304" s="55"/>
      <c r="F304" s="64">
        <v>45510.375</v>
      </c>
      <c r="G304" s="64">
        <v>45510.375</v>
      </c>
      <c r="H304" s="48" t="s">
        <v>738</v>
      </c>
      <c r="I304" s="55">
        <v>45512</v>
      </c>
      <c r="J304" s="48" t="s">
        <v>697</v>
      </c>
      <c r="K304" s="48" t="s">
        <v>697</v>
      </c>
      <c r="L304" s="48" t="s">
        <v>1623</v>
      </c>
      <c r="M304" s="48" t="s">
        <v>853</v>
      </c>
      <c r="N304" s="48" t="s">
        <v>1589</v>
      </c>
      <c r="O304" s="67">
        <v>300541161393001</v>
      </c>
      <c r="P304" s="48" t="s">
        <v>8</v>
      </c>
      <c r="Q304" s="48" t="s">
        <v>10</v>
      </c>
      <c r="R304" s="48" t="s">
        <v>11</v>
      </c>
      <c r="S304" s="48" t="s">
        <v>962</v>
      </c>
      <c r="T304" s="48" t="s">
        <v>1535</v>
      </c>
      <c r="U304" s="48" t="s">
        <v>14</v>
      </c>
      <c r="V304" s="55">
        <v>45510</v>
      </c>
      <c r="W304" s="48" t="s">
        <v>1134</v>
      </c>
    </row>
    <row r="305" spans="1:23" x14ac:dyDescent="0.25">
      <c r="A305" s="48">
        <v>9988212</v>
      </c>
      <c r="B305" s="64">
        <v>45510.429166666669</v>
      </c>
      <c r="C305" s="48" t="s">
        <v>1117</v>
      </c>
      <c r="D305" s="48" t="s">
        <v>46</v>
      </c>
      <c r="E305" s="55"/>
      <c r="F305" s="64">
        <v>45510.429166666669</v>
      </c>
      <c r="G305" s="64">
        <v>45510.38958333333</v>
      </c>
      <c r="H305" s="48" t="s">
        <v>831</v>
      </c>
      <c r="I305" s="55"/>
      <c r="J305" s="48" t="s">
        <v>697</v>
      </c>
      <c r="K305" s="48" t="s">
        <v>697</v>
      </c>
      <c r="L305" s="48" t="s">
        <v>1617</v>
      </c>
      <c r="M305" s="48" t="s">
        <v>860</v>
      </c>
      <c r="N305" s="48" t="s">
        <v>1546</v>
      </c>
      <c r="O305" s="48" t="s">
        <v>1145</v>
      </c>
      <c r="P305" s="48" t="s">
        <v>8</v>
      </c>
      <c r="Q305" s="48" t="s">
        <v>10</v>
      </c>
      <c r="R305" s="48" t="s">
        <v>11</v>
      </c>
      <c r="S305" s="48" t="s">
        <v>13</v>
      </c>
      <c r="T305" s="48" t="s">
        <v>385</v>
      </c>
      <c r="U305" s="48" t="s">
        <v>14</v>
      </c>
      <c r="V305" s="55">
        <v>45510</v>
      </c>
      <c r="W305" s="48" t="s">
        <v>1134</v>
      </c>
    </row>
    <row r="306" spans="1:23" x14ac:dyDescent="0.25">
      <c r="A306" s="48">
        <v>9988204</v>
      </c>
      <c r="B306" s="64">
        <v>45510.399305555555</v>
      </c>
      <c r="C306" s="48" t="s">
        <v>1158</v>
      </c>
      <c r="D306" s="48" t="s">
        <v>716</v>
      </c>
      <c r="E306" s="55"/>
      <c r="F306" s="64">
        <v>45510.399305555555</v>
      </c>
      <c r="G306" s="64">
        <v>45510.399305555555</v>
      </c>
      <c r="H306" s="48" t="s">
        <v>738</v>
      </c>
      <c r="I306" s="55">
        <v>45512</v>
      </c>
      <c r="J306" s="48" t="s">
        <v>697</v>
      </c>
      <c r="K306" s="48" t="s">
        <v>697</v>
      </c>
      <c r="L306" s="48" t="s">
        <v>1624</v>
      </c>
      <c r="M306" s="48" t="s">
        <v>853</v>
      </c>
      <c r="N306" s="48" t="s">
        <v>1589</v>
      </c>
      <c r="O306" s="67">
        <v>201031059122001</v>
      </c>
      <c r="P306" s="48" t="s">
        <v>8</v>
      </c>
      <c r="Q306" s="48" t="s">
        <v>15</v>
      </c>
      <c r="R306" s="48" t="s">
        <v>27</v>
      </c>
      <c r="S306" s="48" t="s">
        <v>962</v>
      </c>
      <c r="T306" s="48" t="s">
        <v>295</v>
      </c>
      <c r="U306" s="48" t="s">
        <v>14</v>
      </c>
      <c r="V306" s="55">
        <v>45510</v>
      </c>
      <c r="W306" s="48" t="s">
        <v>1134</v>
      </c>
    </row>
    <row r="307" spans="1:23" x14ac:dyDescent="0.25">
      <c r="A307" s="48">
        <v>9988226</v>
      </c>
      <c r="B307" s="64">
        <v>45510.333333333336</v>
      </c>
      <c r="C307" s="48" t="s">
        <v>1117</v>
      </c>
      <c r="D307" s="48" t="s">
        <v>46</v>
      </c>
      <c r="E307" s="55"/>
      <c r="F307" s="64">
        <v>45510.333333333336</v>
      </c>
      <c r="G307" s="64">
        <v>45510.400000000001</v>
      </c>
      <c r="H307" s="48" t="s">
        <v>831</v>
      </c>
      <c r="I307" s="55">
        <v>45510</v>
      </c>
      <c r="J307" s="48" t="s">
        <v>697</v>
      </c>
      <c r="K307" s="48" t="s">
        <v>697</v>
      </c>
      <c r="L307" s="48" t="s">
        <v>1443</v>
      </c>
      <c r="M307" s="48" t="s">
        <v>1437</v>
      </c>
      <c r="N307" s="48" t="s">
        <v>1438</v>
      </c>
      <c r="O307" s="48" t="s">
        <v>1216</v>
      </c>
      <c r="P307" s="48" t="s">
        <v>8</v>
      </c>
      <c r="Q307" s="48" t="s">
        <v>15</v>
      </c>
      <c r="R307" s="48" t="s">
        <v>381</v>
      </c>
      <c r="S307" s="48" t="s">
        <v>13</v>
      </c>
      <c r="T307" s="48" t="s">
        <v>385</v>
      </c>
      <c r="U307" s="48" t="s">
        <v>14</v>
      </c>
      <c r="V307" s="55">
        <v>45510</v>
      </c>
      <c r="W307" s="48" t="s">
        <v>1134</v>
      </c>
    </row>
    <row r="308" spans="1:23" x14ac:dyDescent="0.25">
      <c r="A308" s="48">
        <v>9988210</v>
      </c>
      <c r="B308" s="64">
        <v>45510.333333333336</v>
      </c>
      <c r="C308" s="48" t="s">
        <v>1117</v>
      </c>
      <c r="D308" s="48" t="s">
        <v>46</v>
      </c>
      <c r="E308" s="55"/>
      <c r="F308" s="64">
        <v>45510.333333333336</v>
      </c>
      <c r="G308" s="64">
        <v>45510.402777777781</v>
      </c>
      <c r="H308" s="48" t="s">
        <v>831</v>
      </c>
      <c r="I308" s="55"/>
      <c r="J308" s="48" t="s">
        <v>697</v>
      </c>
      <c r="K308" s="48" t="s">
        <v>697</v>
      </c>
      <c r="L308" s="48" t="s">
        <v>1618</v>
      </c>
      <c r="M308" s="48" t="s">
        <v>860</v>
      </c>
      <c r="N308" s="48" t="s">
        <v>1546</v>
      </c>
      <c r="O308" s="48" t="s">
        <v>1214</v>
      </c>
      <c r="P308" s="48" t="s">
        <v>22</v>
      </c>
      <c r="Q308" s="48" t="s">
        <v>23</v>
      </c>
      <c r="R308" s="48" t="s">
        <v>24</v>
      </c>
      <c r="S308" s="48" t="s">
        <v>13</v>
      </c>
      <c r="T308" s="48" t="s">
        <v>385</v>
      </c>
      <c r="U308" s="48" t="s">
        <v>14</v>
      </c>
      <c r="V308" s="55">
        <v>45510</v>
      </c>
      <c r="W308" s="48" t="s">
        <v>1134</v>
      </c>
    </row>
    <row r="309" spans="1:23" x14ac:dyDescent="0.25">
      <c r="A309" s="48">
        <v>9988203</v>
      </c>
      <c r="B309" s="64">
        <v>45510.406944444447</v>
      </c>
      <c r="C309" s="48" t="s">
        <v>1158</v>
      </c>
      <c r="D309" s="48" t="s">
        <v>716</v>
      </c>
      <c r="E309" s="55"/>
      <c r="F309" s="64">
        <v>45510.406944444447</v>
      </c>
      <c r="G309" s="64">
        <v>45510.406944444447</v>
      </c>
      <c r="H309" s="48" t="s">
        <v>738</v>
      </c>
      <c r="I309" s="55">
        <v>45512</v>
      </c>
      <c r="J309" s="48" t="s">
        <v>697</v>
      </c>
      <c r="K309" s="48" t="s">
        <v>697</v>
      </c>
      <c r="L309" s="48" t="s">
        <v>1625</v>
      </c>
      <c r="M309" s="48" t="s">
        <v>853</v>
      </c>
      <c r="N309" s="48" t="s">
        <v>1626</v>
      </c>
      <c r="O309" s="67">
        <v>201030956867001</v>
      </c>
      <c r="P309" s="48" t="s">
        <v>18</v>
      </c>
      <c r="Q309" s="48" t="s">
        <v>19</v>
      </c>
      <c r="R309" s="48" t="s">
        <v>129</v>
      </c>
      <c r="S309" s="48" t="s">
        <v>981</v>
      </c>
      <c r="T309" s="48" t="s">
        <v>1627</v>
      </c>
      <c r="U309" s="48" t="s">
        <v>14</v>
      </c>
      <c r="V309" s="55">
        <v>45510</v>
      </c>
      <c r="W309" s="48" t="s">
        <v>1134</v>
      </c>
    </row>
    <row r="310" spans="1:23" x14ac:dyDescent="0.25">
      <c r="A310" s="48">
        <v>9988208</v>
      </c>
      <c r="B310" s="64">
        <v>45510.333333333336</v>
      </c>
      <c r="C310" s="48" t="s">
        <v>1117</v>
      </c>
      <c r="D310" s="48" t="s">
        <v>46</v>
      </c>
      <c r="E310" s="55"/>
      <c r="F310" s="64">
        <v>45510.333333333336</v>
      </c>
      <c r="G310" s="64">
        <v>45510.40902777778</v>
      </c>
      <c r="H310" s="48" t="s">
        <v>831</v>
      </c>
      <c r="I310" s="55"/>
      <c r="J310" s="48" t="s">
        <v>697</v>
      </c>
      <c r="K310" s="48" t="s">
        <v>697</v>
      </c>
      <c r="L310" s="48" t="s">
        <v>1340</v>
      </c>
      <c r="M310" s="48" t="s">
        <v>1217</v>
      </c>
      <c r="N310" s="48" t="s">
        <v>1620</v>
      </c>
      <c r="O310" s="48" t="s">
        <v>1217</v>
      </c>
      <c r="P310" s="48" t="s">
        <v>8</v>
      </c>
      <c r="Q310" s="48" t="s">
        <v>10</v>
      </c>
      <c r="R310" s="48" t="s">
        <v>11</v>
      </c>
      <c r="S310" s="48" t="s">
        <v>13</v>
      </c>
      <c r="T310" s="48" t="s">
        <v>1621</v>
      </c>
      <c r="U310" s="48" t="s">
        <v>14</v>
      </c>
      <c r="V310" s="55">
        <v>45510</v>
      </c>
      <c r="W310" s="48" t="s">
        <v>1134</v>
      </c>
    </row>
    <row r="311" spans="1:23" x14ac:dyDescent="0.25">
      <c r="A311" s="48">
        <v>9988225</v>
      </c>
      <c r="B311" s="64">
        <v>45510.333333333336</v>
      </c>
      <c r="C311" s="48" t="s">
        <v>1151</v>
      </c>
      <c r="D311" s="48" t="s">
        <v>46</v>
      </c>
      <c r="E311" s="55"/>
      <c r="F311" s="64">
        <v>45510.333333333336</v>
      </c>
      <c r="G311" s="64">
        <v>45510.412499999999</v>
      </c>
      <c r="H311" s="48" t="s">
        <v>740</v>
      </c>
      <c r="I311" s="55"/>
      <c r="J311" s="48" t="s">
        <v>697</v>
      </c>
      <c r="K311" s="48" t="s">
        <v>697</v>
      </c>
      <c r="L311" s="48" t="s">
        <v>1609</v>
      </c>
      <c r="M311" s="48" t="s">
        <v>736</v>
      </c>
      <c r="N311" s="48" t="s">
        <v>1464</v>
      </c>
      <c r="O311" s="48" t="s">
        <v>996</v>
      </c>
      <c r="P311" s="48" t="s">
        <v>8</v>
      </c>
      <c r="Q311" s="48" t="s">
        <v>15</v>
      </c>
      <c r="R311" s="48" t="s">
        <v>16</v>
      </c>
      <c r="S311" s="48" t="s">
        <v>13</v>
      </c>
      <c r="T311" s="48" t="s">
        <v>385</v>
      </c>
      <c r="U311" s="48" t="s">
        <v>14</v>
      </c>
      <c r="V311" s="55">
        <v>45510</v>
      </c>
      <c r="W311" s="48" t="s">
        <v>1134</v>
      </c>
    </row>
    <row r="312" spans="1:23" x14ac:dyDescent="0.25">
      <c r="A312" s="48">
        <v>9988202</v>
      </c>
      <c r="B312" s="64">
        <v>45510.413888888892</v>
      </c>
      <c r="C312" s="48" t="s">
        <v>1158</v>
      </c>
      <c r="D312" s="48" t="s">
        <v>716</v>
      </c>
      <c r="E312" s="55"/>
      <c r="F312" s="64">
        <v>45510.413888888892</v>
      </c>
      <c r="G312" s="64">
        <v>45510.413888888892</v>
      </c>
      <c r="H312" s="48" t="s">
        <v>738</v>
      </c>
      <c r="I312" s="55">
        <v>45512</v>
      </c>
      <c r="J312" s="48" t="s">
        <v>697</v>
      </c>
      <c r="K312" s="48" t="s">
        <v>697</v>
      </c>
      <c r="L312" s="48" t="s">
        <v>1628</v>
      </c>
      <c r="M312" s="48" t="s">
        <v>855</v>
      </c>
      <c r="N312" s="48" t="s">
        <v>1626</v>
      </c>
      <c r="O312" s="67">
        <v>201031537606001</v>
      </c>
      <c r="P312" s="48" t="s">
        <v>8</v>
      </c>
      <c r="Q312" s="48" t="s">
        <v>28</v>
      </c>
      <c r="R312" s="48" t="s">
        <v>35</v>
      </c>
      <c r="S312" s="48" t="s">
        <v>36</v>
      </c>
      <c r="T312" s="48" t="s">
        <v>1629</v>
      </c>
      <c r="U312" s="48" t="s">
        <v>14</v>
      </c>
      <c r="V312" s="55">
        <v>45510</v>
      </c>
      <c r="W312" s="48" t="s">
        <v>1134</v>
      </c>
    </row>
    <row r="313" spans="1:23" x14ac:dyDescent="0.25">
      <c r="A313" s="48">
        <v>9988211</v>
      </c>
      <c r="B313" s="64">
        <v>45510.333333333336</v>
      </c>
      <c r="C313" s="48" t="s">
        <v>1117</v>
      </c>
      <c r="D313" s="48" t="s">
        <v>716</v>
      </c>
      <c r="E313" s="55"/>
      <c r="F313" s="64">
        <v>45510.333333333336</v>
      </c>
      <c r="G313" s="64">
        <v>45510.415277777778</v>
      </c>
      <c r="H313" s="48" t="s">
        <v>831</v>
      </c>
      <c r="I313" s="55"/>
      <c r="J313" s="48" t="s">
        <v>697</v>
      </c>
      <c r="K313" s="48" t="s">
        <v>697</v>
      </c>
      <c r="L313" s="48" t="s">
        <v>1344</v>
      </c>
      <c r="M313" s="48" t="s">
        <v>860</v>
      </c>
      <c r="N313" s="48" t="s">
        <v>1546</v>
      </c>
      <c r="O313" s="48" t="s">
        <v>1219</v>
      </c>
      <c r="P313" s="48" t="s">
        <v>8</v>
      </c>
      <c r="Q313" s="48" t="s">
        <v>10</v>
      </c>
      <c r="R313" s="48" t="s">
        <v>11</v>
      </c>
      <c r="S313" s="48" t="s">
        <v>13</v>
      </c>
      <c r="T313" s="48" t="s">
        <v>385</v>
      </c>
      <c r="U313" s="48" t="s">
        <v>14</v>
      </c>
      <c r="V313" s="55">
        <v>45510</v>
      </c>
      <c r="W313" s="48" t="s">
        <v>1134</v>
      </c>
    </row>
    <row r="314" spans="1:23" x14ac:dyDescent="0.25">
      <c r="A314" s="48">
        <v>9988201</v>
      </c>
      <c r="B314" s="64">
        <v>45510.420138888891</v>
      </c>
      <c r="C314" s="48" t="s">
        <v>1158</v>
      </c>
      <c r="D314" s="48" t="s">
        <v>716</v>
      </c>
      <c r="E314" s="55"/>
      <c r="F314" s="64">
        <v>45510.420138888891</v>
      </c>
      <c r="G314" s="64">
        <v>45510.420138888891</v>
      </c>
      <c r="H314" s="48" t="s">
        <v>738</v>
      </c>
      <c r="I314" s="55">
        <v>45512</v>
      </c>
      <c r="J314" s="48" t="s">
        <v>697</v>
      </c>
      <c r="K314" s="48" t="s">
        <v>697</v>
      </c>
      <c r="L314" s="48" t="s">
        <v>1630</v>
      </c>
      <c r="M314" s="48" t="s">
        <v>855</v>
      </c>
      <c r="N314" s="48" t="s">
        <v>1626</v>
      </c>
      <c r="O314" s="67">
        <v>201031537173001</v>
      </c>
      <c r="P314" s="48" t="s">
        <v>8</v>
      </c>
      <c r="Q314" s="48" t="s">
        <v>28</v>
      </c>
      <c r="R314" s="48" t="s">
        <v>35</v>
      </c>
      <c r="S314" s="48" t="s">
        <v>36</v>
      </c>
      <c r="T314" s="48" t="s">
        <v>1629</v>
      </c>
      <c r="U314" s="48" t="s">
        <v>14</v>
      </c>
      <c r="V314" s="55">
        <v>45510</v>
      </c>
      <c r="W314" s="48" t="s">
        <v>1134</v>
      </c>
    </row>
    <row r="315" spans="1:23" x14ac:dyDescent="0.25">
      <c r="A315" s="48">
        <v>9988209</v>
      </c>
      <c r="B315" s="64">
        <v>45510.333333333336</v>
      </c>
      <c r="C315" s="48" t="s">
        <v>1117</v>
      </c>
      <c r="D315" s="48" t="s">
        <v>46</v>
      </c>
      <c r="E315" s="55"/>
      <c r="F315" s="64">
        <v>45510.333333333336</v>
      </c>
      <c r="G315" s="64">
        <v>45510.421527777777</v>
      </c>
      <c r="H315" s="48" t="s">
        <v>831</v>
      </c>
      <c r="I315" s="55"/>
      <c r="J315" s="48" t="s">
        <v>697</v>
      </c>
      <c r="K315" s="48" t="s">
        <v>697</v>
      </c>
      <c r="L315" s="48" t="s">
        <v>1619</v>
      </c>
      <c r="M315" s="48" t="s">
        <v>860</v>
      </c>
      <c r="N315" s="48" t="s">
        <v>1620</v>
      </c>
      <c r="O315" s="48" t="s">
        <v>1325</v>
      </c>
      <c r="P315" s="48" t="s">
        <v>8</v>
      </c>
      <c r="Q315" s="48" t="s">
        <v>10</v>
      </c>
      <c r="R315" s="48" t="s">
        <v>11</v>
      </c>
      <c r="S315" s="48" t="s">
        <v>13</v>
      </c>
      <c r="T315" s="48" t="s">
        <v>385</v>
      </c>
      <c r="U315" s="48" t="s">
        <v>14</v>
      </c>
      <c r="V315" s="55">
        <v>45510</v>
      </c>
      <c r="W315" s="48" t="s">
        <v>1134</v>
      </c>
    </row>
    <row r="316" spans="1:23" x14ac:dyDescent="0.25">
      <c r="A316" s="48">
        <v>9988200</v>
      </c>
      <c r="B316" s="64">
        <v>45510.423611111109</v>
      </c>
      <c r="C316" s="48" t="s">
        <v>1158</v>
      </c>
      <c r="D316" s="48" t="s">
        <v>716</v>
      </c>
      <c r="E316" s="55"/>
      <c r="F316" s="64">
        <v>45510.423611111109</v>
      </c>
      <c r="G316" s="64">
        <v>45510.423611111109</v>
      </c>
      <c r="H316" s="48" t="s">
        <v>738</v>
      </c>
      <c r="I316" s="55">
        <v>45512</v>
      </c>
      <c r="J316" s="48" t="s">
        <v>697</v>
      </c>
      <c r="K316" s="48" t="s">
        <v>697</v>
      </c>
      <c r="L316" s="48" t="s">
        <v>1631</v>
      </c>
      <c r="M316" s="48" t="s">
        <v>855</v>
      </c>
      <c r="N316" s="48" t="s">
        <v>1626</v>
      </c>
      <c r="O316" s="67">
        <v>201031537102001</v>
      </c>
      <c r="P316" s="48" t="s">
        <v>8</v>
      </c>
      <c r="Q316" s="48" t="s">
        <v>28</v>
      </c>
      <c r="R316" s="48" t="s">
        <v>35</v>
      </c>
      <c r="S316" s="48" t="s">
        <v>36</v>
      </c>
      <c r="T316" s="48" t="s">
        <v>1629</v>
      </c>
      <c r="U316" s="48" t="s">
        <v>14</v>
      </c>
      <c r="V316" s="55">
        <v>45510</v>
      </c>
      <c r="W316" s="48" t="s">
        <v>1134</v>
      </c>
    </row>
    <row r="317" spans="1:23" x14ac:dyDescent="0.25">
      <c r="A317" s="48">
        <v>9988224</v>
      </c>
      <c r="B317" s="64">
        <v>45510.333333333336</v>
      </c>
      <c r="C317" s="48" t="s">
        <v>1151</v>
      </c>
      <c r="D317" s="48" t="s">
        <v>46</v>
      </c>
      <c r="E317" s="55"/>
      <c r="F317" s="64">
        <v>45510.333333333336</v>
      </c>
      <c r="G317" s="64">
        <v>45510.425000000003</v>
      </c>
      <c r="H317" s="48" t="s">
        <v>740</v>
      </c>
      <c r="I317" s="55"/>
      <c r="J317" s="48" t="s">
        <v>697</v>
      </c>
      <c r="K317" s="48" t="s">
        <v>697</v>
      </c>
      <c r="L317" s="48" t="s">
        <v>1610</v>
      </c>
      <c r="M317" s="48" t="s">
        <v>736</v>
      </c>
      <c r="N317" s="48" t="s">
        <v>1464</v>
      </c>
      <c r="O317" s="48" t="s">
        <v>1149</v>
      </c>
      <c r="P317" s="48" t="s">
        <v>8</v>
      </c>
      <c r="Q317" s="48" t="s">
        <v>10</v>
      </c>
      <c r="R317" s="48" t="s">
        <v>11</v>
      </c>
      <c r="S317" s="48" t="s">
        <v>13</v>
      </c>
      <c r="T317" s="48" t="s">
        <v>385</v>
      </c>
      <c r="U317" s="48" t="s">
        <v>14</v>
      </c>
      <c r="V317" s="55">
        <v>45510</v>
      </c>
      <c r="W317" s="48" t="s">
        <v>1134</v>
      </c>
    </row>
    <row r="318" spans="1:23" x14ac:dyDescent="0.25">
      <c r="A318" s="48">
        <v>9988213</v>
      </c>
      <c r="B318" s="64">
        <v>45510.333333333336</v>
      </c>
      <c r="C318" s="48" t="s">
        <v>1151</v>
      </c>
      <c r="D318" s="48" t="s">
        <v>46</v>
      </c>
      <c r="E318" s="55"/>
      <c r="F318" s="64">
        <v>45510.333333333336</v>
      </c>
      <c r="G318" s="64">
        <v>45510.425000000003</v>
      </c>
      <c r="H318" s="48" t="s">
        <v>740</v>
      </c>
      <c r="I318" s="55"/>
      <c r="J318" s="48" t="s">
        <v>697</v>
      </c>
      <c r="K318" s="48" t="s">
        <v>697</v>
      </c>
      <c r="L318" s="48" t="s">
        <v>1610</v>
      </c>
      <c r="M318" s="48" t="s">
        <v>736</v>
      </c>
      <c r="N318" s="48" t="s">
        <v>1464</v>
      </c>
      <c r="O318" s="48" t="s">
        <v>1149</v>
      </c>
      <c r="P318" s="48" t="s">
        <v>8</v>
      </c>
      <c r="Q318" s="48" t="s">
        <v>10</v>
      </c>
      <c r="R318" s="48" t="s">
        <v>11</v>
      </c>
      <c r="S318" s="48" t="s">
        <v>13</v>
      </c>
      <c r="T318" s="48" t="s">
        <v>385</v>
      </c>
      <c r="U318" s="48" t="s">
        <v>14</v>
      </c>
      <c r="V318" s="55">
        <v>45510</v>
      </c>
      <c r="W318" s="48" t="s">
        <v>1134</v>
      </c>
    </row>
    <row r="319" spans="1:23" x14ac:dyDescent="0.25">
      <c r="A319" s="48">
        <v>9988223</v>
      </c>
      <c r="B319" s="64">
        <v>45510.333333333336</v>
      </c>
      <c r="C319" s="48" t="s">
        <v>1151</v>
      </c>
      <c r="D319" s="48" t="s">
        <v>46</v>
      </c>
      <c r="E319" s="55"/>
      <c r="F319" s="64">
        <v>45510.333333333336</v>
      </c>
      <c r="G319" s="64">
        <v>45510.430555555555</v>
      </c>
      <c r="H319" s="48" t="s">
        <v>740</v>
      </c>
      <c r="I319" s="55"/>
      <c r="J319" s="48" t="s">
        <v>697</v>
      </c>
      <c r="K319" s="48" t="s">
        <v>697</v>
      </c>
      <c r="L319" s="48" t="s">
        <v>1611</v>
      </c>
      <c r="M319" s="48" t="s">
        <v>736</v>
      </c>
      <c r="N319" s="48" t="s">
        <v>1464</v>
      </c>
      <c r="O319" s="48" t="s">
        <v>1084</v>
      </c>
      <c r="P319" s="48" t="s">
        <v>8</v>
      </c>
      <c r="Q319" s="48" t="s">
        <v>10</v>
      </c>
      <c r="R319" s="48" t="s">
        <v>11</v>
      </c>
      <c r="S319" s="48" t="s">
        <v>13</v>
      </c>
      <c r="T319" s="48" t="s">
        <v>939</v>
      </c>
      <c r="U319" s="48" t="s">
        <v>14</v>
      </c>
      <c r="V319" s="55">
        <v>45510</v>
      </c>
      <c r="W319" s="48" t="s">
        <v>1134</v>
      </c>
    </row>
    <row r="320" spans="1:23" x14ac:dyDescent="0.25">
      <c r="A320" s="48">
        <v>9988214</v>
      </c>
      <c r="B320" s="64">
        <v>45510.333333333336</v>
      </c>
      <c r="C320" s="48" t="s">
        <v>1151</v>
      </c>
      <c r="D320" s="48" t="s">
        <v>46</v>
      </c>
      <c r="E320" s="55"/>
      <c r="F320" s="64">
        <v>45510.333333333336</v>
      </c>
      <c r="G320" s="64">
        <v>45510.430555555555</v>
      </c>
      <c r="H320" s="48" t="s">
        <v>740</v>
      </c>
      <c r="I320" s="55"/>
      <c r="J320" s="48" t="s">
        <v>697</v>
      </c>
      <c r="K320" s="48" t="s">
        <v>697</v>
      </c>
      <c r="L320" s="48" t="s">
        <v>1611</v>
      </c>
      <c r="M320" s="48" t="s">
        <v>736</v>
      </c>
      <c r="N320" s="48" t="s">
        <v>1464</v>
      </c>
      <c r="O320" s="48" t="s">
        <v>1084</v>
      </c>
      <c r="P320" s="48" t="s">
        <v>8</v>
      </c>
      <c r="Q320" s="48" t="s">
        <v>10</v>
      </c>
      <c r="R320" s="48" t="s">
        <v>11</v>
      </c>
      <c r="S320" s="48" t="s">
        <v>13</v>
      </c>
      <c r="T320" s="48" t="s">
        <v>939</v>
      </c>
      <c r="U320" s="48" t="s">
        <v>14</v>
      </c>
      <c r="V320" s="55">
        <v>45510</v>
      </c>
      <c r="W320" s="48" t="s">
        <v>1134</v>
      </c>
    </row>
    <row r="321" spans="1:23" x14ac:dyDescent="0.25">
      <c r="A321" s="48">
        <v>9988222</v>
      </c>
      <c r="B321" s="64">
        <v>45510.333333333336</v>
      </c>
      <c r="C321" s="48" t="s">
        <v>1151</v>
      </c>
      <c r="D321" s="48" t="s">
        <v>46</v>
      </c>
      <c r="E321" s="55"/>
      <c r="F321" s="64">
        <v>45510.333333333336</v>
      </c>
      <c r="G321" s="64">
        <v>45510.436805555553</v>
      </c>
      <c r="H321" s="48" t="s">
        <v>740</v>
      </c>
      <c r="I321" s="55"/>
      <c r="J321" s="48" t="s">
        <v>697</v>
      </c>
      <c r="K321" s="48" t="s">
        <v>697</v>
      </c>
      <c r="L321" s="48" t="s">
        <v>1611</v>
      </c>
      <c r="M321" s="48" t="s">
        <v>736</v>
      </c>
      <c r="N321" s="48" t="s">
        <v>1464</v>
      </c>
      <c r="O321" s="48" t="s">
        <v>1084</v>
      </c>
      <c r="P321" s="48" t="s">
        <v>8</v>
      </c>
      <c r="Q321" s="48" t="s">
        <v>10</v>
      </c>
      <c r="R321" s="48" t="s">
        <v>11</v>
      </c>
      <c r="S321" s="48" t="s">
        <v>13</v>
      </c>
      <c r="T321" s="48" t="s">
        <v>939</v>
      </c>
      <c r="U321" s="48" t="s">
        <v>14</v>
      </c>
      <c r="V321" s="55">
        <v>45510</v>
      </c>
      <c r="W321" s="48" t="s">
        <v>1134</v>
      </c>
    </row>
    <row r="322" spans="1:23" x14ac:dyDescent="0.25">
      <c r="A322" s="48">
        <v>9988199</v>
      </c>
      <c r="B322" s="64">
        <v>45510.45416666667</v>
      </c>
      <c r="C322" s="48" t="s">
        <v>1158</v>
      </c>
      <c r="D322" s="48" t="s">
        <v>46</v>
      </c>
      <c r="E322" s="55"/>
      <c r="F322" s="64">
        <v>45510.45416666667</v>
      </c>
      <c r="G322" s="64">
        <v>45510.45416666667</v>
      </c>
      <c r="H322" s="48" t="s">
        <v>738</v>
      </c>
      <c r="I322" s="55"/>
      <c r="J322" s="48" t="s">
        <v>697</v>
      </c>
      <c r="K322" s="48" t="s">
        <v>697</v>
      </c>
      <c r="L322" s="48" t="s">
        <v>1632</v>
      </c>
      <c r="M322" s="48" t="s">
        <v>855</v>
      </c>
      <c r="N322" s="48" t="s">
        <v>1626</v>
      </c>
      <c r="O322" s="67">
        <v>201031219993001</v>
      </c>
      <c r="P322" s="48" t="s">
        <v>8</v>
      </c>
      <c r="Q322" s="48" t="s">
        <v>10</v>
      </c>
      <c r="R322" s="48" t="s">
        <v>11</v>
      </c>
      <c r="S322" s="48" t="s">
        <v>360</v>
      </c>
      <c r="T322" s="48" t="s">
        <v>17</v>
      </c>
      <c r="U322" s="48" t="s">
        <v>14</v>
      </c>
      <c r="V322" s="55">
        <v>45510</v>
      </c>
      <c r="W322" s="48" t="s">
        <v>1134</v>
      </c>
    </row>
    <row r="323" spans="1:23" x14ac:dyDescent="0.25">
      <c r="A323" s="48">
        <v>9988221</v>
      </c>
      <c r="B323" s="64">
        <v>45510.333333333336</v>
      </c>
      <c r="C323" s="48" t="s">
        <v>1151</v>
      </c>
      <c r="D323" s="48" t="s">
        <v>46</v>
      </c>
      <c r="E323" s="55"/>
      <c r="F323" s="64">
        <v>45510.333333333336</v>
      </c>
      <c r="G323" s="64">
        <v>45510.455555555556</v>
      </c>
      <c r="H323" s="48" t="s">
        <v>740</v>
      </c>
      <c r="I323" s="55"/>
      <c r="J323" s="48" t="s">
        <v>697</v>
      </c>
      <c r="K323" s="48" t="s">
        <v>697</v>
      </c>
      <c r="L323" s="48" t="s">
        <v>1417</v>
      </c>
      <c r="M323" s="48" t="s">
        <v>736</v>
      </c>
      <c r="N323" s="48" t="s">
        <v>1464</v>
      </c>
      <c r="O323" s="48" t="s">
        <v>1612</v>
      </c>
      <c r="P323" s="48" t="s">
        <v>22</v>
      </c>
      <c r="Q323" s="48" t="s">
        <v>23</v>
      </c>
      <c r="R323" s="48" t="s">
        <v>89</v>
      </c>
      <c r="S323" s="48" t="s">
        <v>13</v>
      </c>
      <c r="T323" s="48" t="s">
        <v>385</v>
      </c>
      <c r="U323" s="48" t="s">
        <v>14</v>
      </c>
      <c r="V323" s="55">
        <v>45510</v>
      </c>
      <c r="W323" s="48" t="s">
        <v>1134</v>
      </c>
    </row>
    <row r="324" spans="1:23" x14ac:dyDescent="0.25">
      <c r="A324" s="48">
        <v>9988198</v>
      </c>
      <c r="B324" s="64">
        <v>45510.457638888889</v>
      </c>
      <c r="C324" s="48" t="s">
        <v>1158</v>
      </c>
      <c r="D324" s="48" t="s">
        <v>716</v>
      </c>
      <c r="E324" s="55"/>
      <c r="F324" s="64">
        <v>45510.457638888889</v>
      </c>
      <c r="G324" s="64">
        <v>45510.457638888889</v>
      </c>
      <c r="H324" s="48" t="s">
        <v>738</v>
      </c>
      <c r="I324" s="55">
        <v>45512</v>
      </c>
      <c r="J324" s="48" t="s">
        <v>697</v>
      </c>
      <c r="K324" s="48" t="s">
        <v>697</v>
      </c>
      <c r="L324" s="48" t="s">
        <v>1633</v>
      </c>
      <c r="M324" s="48" t="s">
        <v>853</v>
      </c>
      <c r="N324" s="48" t="s">
        <v>1589</v>
      </c>
      <c r="O324" s="67">
        <v>201031385716001</v>
      </c>
      <c r="P324" s="48" t="s">
        <v>8</v>
      </c>
      <c r="Q324" s="48" t="s">
        <v>10</v>
      </c>
      <c r="R324" s="48" t="s">
        <v>11</v>
      </c>
      <c r="S324" s="48" t="s">
        <v>962</v>
      </c>
      <c r="T324" s="48" t="s">
        <v>380</v>
      </c>
      <c r="U324" s="48" t="s">
        <v>14</v>
      </c>
      <c r="V324" s="55">
        <v>45510</v>
      </c>
      <c r="W324" s="48" t="s">
        <v>1134</v>
      </c>
    </row>
    <row r="325" spans="1:23" x14ac:dyDescent="0.25">
      <c r="A325" s="48">
        <v>9988197</v>
      </c>
      <c r="B325" s="64">
        <v>45510.46597222222</v>
      </c>
      <c r="C325" s="48" t="s">
        <v>1158</v>
      </c>
      <c r="D325" s="48" t="s">
        <v>716</v>
      </c>
      <c r="E325" s="55"/>
      <c r="F325" s="64">
        <v>45510.46597222222</v>
      </c>
      <c r="G325" s="64">
        <v>45510.46597222222</v>
      </c>
      <c r="H325" s="48" t="s">
        <v>738</v>
      </c>
      <c r="I325" s="55">
        <v>45512</v>
      </c>
      <c r="J325" s="48" t="s">
        <v>697</v>
      </c>
      <c r="K325" s="48" t="s">
        <v>697</v>
      </c>
      <c r="L325" s="48" t="s">
        <v>1634</v>
      </c>
      <c r="M325" s="48" t="s">
        <v>1105</v>
      </c>
      <c r="N325" s="48" t="s">
        <v>1626</v>
      </c>
      <c r="O325" s="67">
        <v>201031619924001</v>
      </c>
      <c r="P325" s="48" t="s">
        <v>22</v>
      </c>
      <c r="Q325" s="48" t="s">
        <v>23</v>
      </c>
      <c r="R325" s="48" t="s">
        <v>89</v>
      </c>
      <c r="S325" s="48" t="s">
        <v>36</v>
      </c>
      <c r="T325" s="48" t="s">
        <v>382</v>
      </c>
      <c r="U325" s="48" t="s">
        <v>14</v>
      </c>
      <c r="V325" s="55">
        <v>45510</v>
      </c>
      <c r="W325" s="48" t="s">
        <v>1134</v>
      </c>
    </row>
    <row r="326" spans="1:23" x14ac:dyDescent="0.25">
      <c r="A326" s="48">
        <v>9988220</v>
      </c>
      <c r="B326" s="64">
        <v>45510.333333333336</v>
      </c>
      <c r="C326" s="48" t="s">
        <v>1151</v>
      </c>
      <c r="D326" s="48" t="s">
        <v>46</v>
      </c>
      <c r="E326" s="55"/>
      <c r="F326" s="64">
        <v>45510.333333333336</v>
      </c>
      <c r="G326" s="64">
        <v>45510.469444444447</v>
      </c>
      <c r="H326" s="48" t="s">
        <v>740</v>
      </c>
      <c r="I326" s="55"/>
      <c r="J326" s="48" t="s">
        <v>697</v>
      </c>
      <c r="K326" s="48" t="s">
        <v>697</v>
      </c>
      <c r="L326" s="48" t="s">
        <v>1613</v>
      </c>
      <c r="M326" s="48" t="s">
        <v>736</v>
      </c>
      <c r="N326" s="48" t="s">
        <v>1464</v>
      </c>
      <c r="O326" s="48" t="s">
        <v>1614</v>
      </c>
      <c r="P326" s="48" t="s">
        <v>8</v>
      </c>
      <c r="Q326" s="48" t="s">
        <v>10</v>
      </c>
      <c r="R326" s="48" t="s">
        <v>47</v>
      </c>
      <c r="S326" s="48" t="s">
        <v>13</v>
      </c>
      <c r="T326" s="48" t="s">
        <v>385</v>
      </c>
      <c r="U326" s="48" t="s">
        <v>14</v>
      </c>
      <c r="V326" s="55">
        <v>45510</v>
      </c>
      <c r="W326" s="48" t="s">
        <v>1134</v>
      </c>
    </row>
    <row r="327" spans="1:23" x14ac:dyDescent="0.25">
      <c r="A327" s="48">
        <v>9988196</v>
      </c>
      <c r="B327" s="64">
        <v>45510.472222222219</v>
      </c>
      <c r="C327" s="48" t="s">
        <v>1158</v>
      </c>
      <c r="D327" s="48" t="s">
        <v>716</v>
      </c>
      <c r="E327" s="55"/>
      <c r="F327" s="64">
        <v>45510.472222222219</v>
      </c>
      <c r="G327" s="64">
        <v>45510.472222222219</v>
      </c>
      <c r="H327" s="48" t="s">
        <v>738</v>
      </c>
      <c r="I327" s="55">
        <v>45512</v>
      </c>
      <c r="J327" s="48" t="s">
        <v>697</v>
      </c>
      <c r="K327" s="48" t="s">
        <v>697</v>
      </c>
      <c r="L327" s="48" t="s">
        <v>1635</v>
      </c>
      <c r="M327" s="48" t="s">
        <v>853</v>
      </c>
      <c r="N327" s="48" t="s">
        <v>1626</v>
      </c>
      <c r="O327" s="67">
        <v>201031497079001</v>
      </c>
      <c r="P327" s="48" t="s">
        <v>8</v>
      </c>
      <c r="Q327" s="48" t="s">
        <v>10</v>
      </c>
      <c r="R327" s="48" t="s">
        <v>11</v>
      </c>
      <c r="S327" s="48" t="s">
        <v>36</v>
      </c>
      <c r="T327" s="48" t="s">
        <v>1636</v>
      </c>
      <c r="U327" s="48" t="s">
        <v>14</v>
      </c>
      <c r="V327" s="55">
        <v>45510</v>
      </c>
      <c r="W327" s="48" t="s">
        <v>1134</v>
      </c>
    </row>
    <row r="328" spans="1:23" x14ac:dyDescent="0.25">
      <c r="A328" s="48">
        <v>9988195</v>
      </c>
      <c r="B328" s="64">
        <v>45510.474999999999</v>
      </c>
      <c r="C328" s="48" t="s">
        <v>1158</v>
      </c>
      <c r="D328" s="48" t="s">
        <v>716</v>
      </c>
      <c r="E328" s="55"/>
      <c r="F328" s="64">
        <v>45510.474999999999</v>
      </c>
      <c r="G328" s="64">
        <v>45510.474999999999</v>
      </c>
      <c r="H328" s="48" t="s">
        <v>738</v>
      </c>
      <c r="I328" s="55">
        <v>45512</v>
      </c>
      <c r="J328" s="48" t="s">
        <v>697</v>
      </c>
      <c r="K328" s="48" t="s">
        <v>697</v>
      </c>
      <c r="L328" s="48" t="s">
        <v>1637</v>
      </c>
      <c r="M328" s="48" t="s">
        <v>853</v>
      </c>
      <c r="N328" s="48" t="s">
        <v>1626</v>
      </c>
      <c r="O328" s="67">
        <v>201031619787001</v>
      </c>
      <c r="P328" s="48" t="s">
        <v>22</v>
      </c>
      <c r="Q328" s="48" t="s">
        <v>23</v>
      </c>
      <c r="R328" s="48" t="s">
        <v>89</v>
      </c>
      <c r="S328" s="48" t="s">
        <v>36</v>
      </c>
      <c r="T328" s="48" t="s">
        <v>382</v>
      </c>
      <c r="U328" s="48" t="s">
        <v>14</v>
      </c>
      <c r="V328" s="55">
        <v>45510</v>
      </c>
      <c r="W328" s="48" t="s">
        <v>1134</v>
      </c>
    </row>
    <row r="329" spans="1:23" x14ac:dyDescent="0.25">
      <c r="A329" s="48">
        <v>9988194</v>
      </c>
      <c r="B329" s="64">
        <v>45510.480555555558</v>
      </c>
      <c r="C329" s="48" t="s">
        <v>1158</v>
      </c>
      <c r="D329" s="48" t="s">
        <v>716</v>
      </c>
      <c r="E329" s="55"/>
      <c r="F329" s="64">
        <v>45510.480555555558</v>
      </c>
      <c r="G329" s="64">
        <v>45510.480555555558</v>
      </c>
      <c r="H329" s="48" t="s">
        <v>738</v>
      </c>
      <c r="I329" s="55">
        <v>45512</v>
      </c>
      <c r="J329" s="48" t="s">
        <v>697</v>
      </c>
      <c r="K329" s="48" t="s">
        <v>697</v>
      </c>
      <c r="L329" s="48" t="s">
        <v>1638</v>
      </c>
      <c r="M329" s="48" t="s">
        <v>855</v>
      </c>
      <c r="N329" s="48" t="s">
        <v>1626</v>
      </c>
      <c r="O329" s="67">
        <v>201031527299002</v>
      </c>
      <c r="P329" s="48" t="s">
        <v>8</v>
      </c>
      <c r="Q329" s="48" t="s">
        <v>28</v>
      </c>
      <c r="R329" s="48" t="s">
        <v>35</v>
      </c>
      <c r="S329" s="48" t="s">
        <v>36</v>
      </c>
      <c r="T329" s="48" t="s">
        <v>1629</v>
      </c>
      <c r="U329" s="48" t="s">
        <v>14</v>
      </c>
      <c r="V329" s="55">
        <v>45510</v>
      </c>
      <c r="W329" s="48" t="s">
        <v>1134</v>
      </c>
    </row>
    <row r="330" spans="1:23" x14ac:dyDescent="0.25">
      <c r="A330" s="48">
        <v>9988193</v>
      </c>
      <c r="B330" s="64">
        <v>45510.493055555555</v>
      </c>
      <c r="C330" s="48" t="s">
        <v>1158</v>
      </c>
      <c r="D330" s="48" t="s">
        <v>716</v>
      </c>
      <c r="E330" s="55"/>
      <c r="F330" s="64">
        <v>45510.493055555555</v>
      </c>
      <c r="G330" s="64">
        <v>45510.493055555555</v>
      </c>
      <c r="H330" s="48" t="s">
        <v>738</v>
      </c>
      <c r="I330" s="55">
        <v>45512</v>
      </c>
      <c r="J330" s="48" t="s">
        <v>697</v>
      </c>
      <c r="K330" s="48" t="s">
        <v>697</v>
      </c>
      <c r="L330" s="48" t="s">
        <v>1252</v>
      </c>
      <c r="M330" s="48" t="s">
        <v>853</v>
      </c>
      <c r="N330" s="48" t="s">
        <v>1589</v>
      </c>
      <c r="O330" s="67">
        <v>201031380159001</v>
      </c>
      <c r="P330" s="48" t="s">
        <v>8</v>
      </c>
      <c r="Q330" s="48" t="s">
        <v>10</v>
      </c>
      <c r="R330" s="48" t="s">
        <v>11</v>
      </c>
      <c r="S330" s="48" t="s">
        <v>25</v>
      </c>
      <c r="T330" s="48" t="s">
        <v>380</v>
      </c>
      <c r="U330" s="48" t="s">
        <v>44</v>
      </c>
      <c r="V330" s="55">
        <v>45510</v>
      </c>
      <c r="W330" s="48" t="s">
        <v>1134</v>
      </c>
    </row>
    <row r="331" spans="1:23" x14ac:dyDescent="0.25">
      <c r="A331" s="48">
        <v>9988192</v>
      </c>
      <c r="B331" s="64">
        <v>45510.512499999997</v>
      </c>
      <c r="C331" s="48" t="s">
        <v>1158</v>
      </c>
      <c r="D331" s="48" t="s">
        <v>716</v>
      </c>
      <c r="E331" s="55"/>
      <c r="F331" s="64">
        <v>45510.512499999997</v>
      </c>
      <c r="G331" s="64">
        <v>45510.512499999997</v>
      </c>
      <c r="H331" s="48" t="s">
        <v>738</v>
      </c>
      <c r="I331" s="55">
        <v>45512</v>
      </c>
      <c r="J331" s="48" t="s">
        <v>697</v>
      </c>
      <c r="K331" s="48" t="s">
        <v>697</v>
      </c>
      <c r="L331" s="48" t="s">
        <v>1639</v>
      </c>
      <c r="M331" s="48" t="s">
        <v>855</v>
      </c>
      <c r="N331" s="48" t="s">
        <v>1626</v>
      </c>
      <c r="O331" s="67">
        <v>201031508841001</v>
      </c>
      <c r="P331" s="48" t="s">
        <v>18</v>
      </c>
      <c r="Q331" s="48" t="s">
        <v>19</v>
      </c>
      <c r="R331" s="48" t="s">
        <v>129</v>
      </c>
      <c r="S331" s="48" t="s">
        <v>36</v>
      </c>
      <c r="T331" s="48" t="s">
        <v>442</v>
      </c>
      <c r="U331" s="48" t="s">
        <v>14</v>
      </c>
      <c r="V331" s="55">
        <v>45510</v>
      </c>
      <c r="W331" s="48" t="s">
        <v>1134</v>
      </c>
    </row>
    <row r="332" spans="1:23" x14ac:dyDescent="0.25">
      <c r="A332" s="48">
        <v>9988191</v>
      </c>
      <c r="B332" s="64">
        <v>45510.517361111109</v>
      </c>
      <c r="C332" s="48" t="s">
        <v>1199</v>
      </c>
      <c r="D332" s="48" t="s">
        <v>716</v>
      </c>
      <c r="E332" s="55"/>
      <c r="F332" s="64">
        <v>45510.517361111109</v>
      </c>
      <c r="G332" s="64">
        <v>45510.517361111109</v>
      </c>
      <c r="H332" s="48" t="s">
        <v>558</v>
      </c>
      <c r="I332" s="55">
        <v>45512</v>
      </c>
      <c r="J332" s="48" t="s">
        <v>697</v>
      </c>
      <c r="K332" s="48" t="s">
        <v>697</v>
      </c>
      <c r="L332" s="48" t="s">
        <v>1640</v>
      </c>
      <c r="M332" s="48" t="s">
        <v>853</v>
      </c>
      <c r="N332" s="48" t="s">
        <v>1641</v>
      </c>
      <c r="O332" s="48" t="s">
        <v>923</v>
      </c>
      <c r="P332" s="48" t="s">
        <v>8</v>
      </c>
      <c r="Q332" s="48" t="s">
        <v>28</v>
      </c>
      <c r="R332" s="48" t="s">
        <v>35</v>
      </c>
      <c r="S332" s="48" t="s">
        <v>25</v>
      </c>
      <c r="T332" s="48" t="s">
        <v>385</v>
      </c>
      <c r="U332" s="48" t="s">
        <v>14</v>
      </c>
      <c r="V332" s="55">
        <v>45510</v>
      </c>
      <c r="W332" s="48" t="s">
        <v>1134</v>
      </c>
    </row>
    <row r="333" spans="1:23" x14ac:dyDescent="0.25">
      <c r="A333" s="48">
        <v>9988207</v>
      </c>
      <c r="B333" s="64">
        <v>45510.333333333336</v>
      </c>
      <c r="C333" s="48" t="s">
        <v>1117</v>
      </c>
      <c r="D333" s="48" t="s">
        <v>46</v>
      </c>
      <c r="E333" s="55"/>
      <c r="F333" s="64">
        <v>45510.333333333336</v>
      </c>
      <c r="G333" s="64">
        <v>45510.538194444445</v>
      </c>
      <c r="H333" s="48" t="s">
        <v>831</v>
      </c>
      <c r="I333" s="55"/>
      <c r="J333" s="48" t="s">
        <v>697</v>
      </c>
      <c r="K333" s="48" t="s">
        <v>697</v>
      </c>
      <c r="L333" s="48" t="s">
        <v>1236</v>
      </c>
      <c r="M333" s="48" t="s">
        <v>860</v>
      </c>
      <c r="N333" s="48" t="s">
        <v>1546</v>
      </c>
      <c r="O333" s="48" t="s">
        <v>1139</v>
      </c>
      <c r="P333" s="48" t="s">
        <v>62</v>
      </c>
      <c r="Q333" s="48" t="s">
        <v>60</v>
      </c>
      <c r="R333" s="48" t="s">
        <v>68</v>
      </c>
      <c r="S333" s="48" t="s">
        <v>13</v>
      </c>
      <c r="T333" s="48" t="s">
        <v>406</v>
      </c>
      <c r="U333" s="48" t="s">
        <v>44</v>
      </c>
      <c r="V333" s="55">
        <v>45510</v>
      </c>
      <c r="W333" s="48" t="s">
        <v>1134</v>
      </c>
    </row>
    <row r="334" spans="1:23" x14ac:dyDescent="0.25">
      <c r="A334" s="48">
        <v>9988219</v>
      </c>
      <c r="B334" s="64">
        <v>45510.333333333336</v>
      </c>
      <c r="C334" s="48" t="s">
        <v>1151</v>
      </c>
      <c r="D334" s="48" t="s">
        <v>46</v>
      </c>
      <c r="E334" s="55"/>
      <c r="F334" s="64">
        <v>45510.333333333336</v>
      </c>
      <c r="G334" s="64">
        <v>45510.538888888892</v>
      </c>
      <c r="H334" s="48" t="s">
        <v>740</v>
      </c>
      <c r="I334" s="55"/>
      <c r="J334" s="48" t="s">
        <v>697</v>
      </c>
      <c r="K334" s="48" t="s">
        <v>697</v>
      </c>
      <c r="L334" s="48" t="s">
        <v>926</v>
      </c>
      <c r="M334" s="48" t="s">
        <v>992</v>
      </c>
      <c r="N334" s="48" t="s">
        <v>1296</v>
      </c>
      <c r="O334" s="67">
        <v>201031227027001</v>
      </c>
      <c r="P334" s="48" t="s">
        <v>8</v>
      </c>
      <c r="Q334" s="48" t="s">
        <v>15</v>
      </c>
      <c r="R334" s="48" t="s">
        <v>16</v>
      </c>
      <c r="S334" s="48" t="s">
        <v>13</v>
      </c>
      <c r="T334" s="48" t="s">
        <v>553</v>
      </c>
      <c r="U334" s="48" t="s">
        <v>14</v>
      </c>
      <c r="V334" s="55">
        <v>45510</v>
      </c>
      <c r="W334" s="48" t="s">
        <v>1134</v>
      </c>
    </row>
    <row r="335" spans="1:23" x14ac:dyDescent="0.25">
      <c r="A335" s="48">
        <v>9988218</v>
      </c>
      <c r="B335" s="64">
        <v>45510.333333333336</v>
      </c>
      <c r="C335" s="48" t="s">
        <v>1151</v>
      </c>
      <c r="D335" s="48" t="s">
        <v>46</v>
      </c>
      <c r="E335" s="55"/>
      <c r="F335" s="64">
        <v>45510.333333333336</v>
      </c>
      <c r="G335" s="64">
        <v>45510.556250000001</v>
      </c>
      <c r="H335" s="48" t="s">
        <v>740</v>
      </c>
      <c r="I335" s="55"/>
      <c r="J335" s="48" t="s">
        <v>697</v>
      </c>
      <c r="K335" s="48" t="s">
        <v>697</v>
      </c>
      <c r="L335" s="48" t="s">
        <v>1412</v>
      </c>
      <c r="M335" s="48" t="s">
        <v>736</v>
      </c>
      <c r="N335" s="48" t="s">
        <v>1464</v>
      </c>
      <c r="O335" s="48" t="s">
        <v>1411</v>
      </c>
      <c r="P335" s="48" t="s">
        <v>8</v>
      </c>
      <c r="Q335" s="48" t="s">
        <v>10</v>
      </c>
      <c r="R335" s="48" t="s">
        <v>11</v>
      </c>
      <c r="S335" s="48" t="s">
        <v>13</v>
      </c>
      <c r="T335" s="48" t="s">
        <v>385</v>
      </c>
      <c r="U335" s="48" t="s">
        <v>14</v>
      </c>
      <c r="V335" s="55">
        <v>45510</v>
      </c>
      <c r="W335" s="48" t="s">
        <v>1134</v>
      </c>
    </row>
    <row r="336" spans="1:23" x14ac:dyDescent="0.25">
      <c r="A336" s="48">
        <v>9988217</v>
      </c>
      <c r="B336" s="64">
        <v>45510.333333333336</v>
      </c>
      <c r="C336" s="48" t="s">
        <v>1151</v>
      </c>
      <c r="D336" s="48" t="s">
        <v>46</v>
      </c>
      <c r="E336" s="55"/>
      <c r="F336" s="64">
        <v>45510.333333333336</v>
      </c>
      <c r="G336" s="64">
        <v>45510.559027777781</v>
      </c>
      <c r="H336" s="48" t="s">
        <v>740</v>
      </c>
      <c r="I336" s="55"/>
      <c r="J336" s="48" t="s">
        <v>697</v>
      </c>
      <c r="K336" s="48" t="s">
        <v>697</v>
      </c>
      <c r="L336" s="48" t="s">
        <v>1421</v>
      </c>
      <c r="M336" s="48" t="s">
        <v>736</v>
      </c>
      <c r="N336" s="48" t="s">
        <v>1464</v>
      </c>
      <c r="O336" s="48" t="s">
        <v>1420</v>
      </c>
      <c r="P336" s="48" t="s">
        <v>22</v>
      </c>
      <c r="Q336" s="48" t="s">
        <v>23</v>
      </c>
      <c r="R336" s="48" t="s">
        <v>89</v>
      </c>
      <c r="S336" s="48" t="s">
        <v>13</v>
      </c>
      <c r="T336" s="48" t="s">
        <v>385</v>
      </c>
      <c r="U336" s="48" t="s">
        <v>14</v>
      </c>
      <c r="V336" s="55">
        <v>45510</v>
      </c>
      <c r="W336" s="48" t="s">
        <v>1134</v>
      </c>
    </row>
    <row r="337" spans="1:23" x14ac:dyDescent="0.25">
      <c r="A337" s="48">
        <v>9988216</v>
      </c>
      <c r="B337" s="64">
        <v>45510.333333333336</v>
      </c>
      <c r="C337" s="48" t="s">
        <v>1151</v>
      </c>
      <c r="D337" s="48" t="s">
        <v>46</v>
      </c>
      <c r="E337" s="55"/>
      <c r="F337" s="64">
        <v>45510.333333333336</v>
      </c>
      <c r="G337" s="64">
        <v>45510.568055555559</v>
      </c>
      <c r="H337" s="48" t="s">
        <v>740</v>
      </c>
      <c r="I337" s="55"/>
      <c r="J337" s="48" t="s">
        <v>697</v>
      </c>
      <c r="K337" s="48" t="s">
        <v>697</v>
      </c>
      <c r="L337" s="48" t="s">
        <v>1615</v>
      </c>
      <c r="M337" s="48" t="s">
        <v>736</v>
      </c>
      <c r="N337" s="48" t="s">
        <v>1464</v>
      </c>
      <c r="O337" s="48" t="s">
        <v>1616</v>
      </c>
      <c r="P337" s="48" t="s">
        <v>22</v>
      </c>
      <c r="Q337" s="48" t="s">
        <v>23</v>
      </c>
      <c r="R337" s="48" t="s">
        <v>89</v>
      </c>
      <c r="S337" s="48" t="s">
        <v>13</v>
      </c>
      <c r="T337" s="48" t="s">
        <v>385</v>
      </c>
      <c r="U337" s="48" t="s">
        <v>14</v>
      </c>
      <c r="V337" s="55">
        <v>45510</v>
      </c>
      <c r="W337" s="48" t="s">
        <v>1134</v>
      </c>
    </row>
    <row r="338" spans="1:23" x14ac:dyDescent="0.25">
      <c r="A338" s="48">
        <v>9988215</v>
      </c>
      <c r="B338" s="64">
        <v>45510.333333333336</v>
      </c>
      <c r="C338" s="48" t="s">
        <v>1151</v>
      </c>
      <c r="D338" s="48" t="s">
        <v>46</v>
      </c>
      <c r="E338" s="55"/>
      <c r="F338" s="64">
        <v>45510.333333333336</v>
      </c>
      <c r="G338" s="64">
        <v>45510.57708333333</v>
      </c>
      <c r="H338" s="48" t="s">
        <v>740</v>
      </c>
      <c r="I338" s="55"/>
      <c r="J338" s="48" t="s">
        <v>697</v>
      </c>
      <c r="K338" s="48" t="s">
        <v>697</v>
      </c>
      <c r="L338" s="48" t="s">
        <v>1242</v>
      </c>
      <c r="M338" s="48" t="s">
        <v>736</v>
      </c>
      <c r="N338" s="48" t="s">
        <v>1464</v>
      </c>
      <c r="O338" s="48" t="s">
        <v>1083</v>
      </c>
      <c r="P338" s="48" t="s">
        <v>8</v>
      </c>
      <c r="Q338" s="48" t="s">
        <v>15</v>
      </c>
      <c r="R338" s="48" t="s">
        <v>16</v>
      </c>
      <c r="S338" s="48" t="s">
        <v>13</v>
      </c>
      <c r="T338" s="48" t="s">
        <v>385</v>
      </c>
      <c r="U338" s="48" t="s">
        <v>14</v>
      </c>
      <c r="V338" s="55">
        <v>45510</v>
      </c>
      <c r="W338" s="48" t="s">
        <v>1134</v>
      </c>
    </row>
    <row r="339" spans="1:23" x14ac:dyDescent="0.25">
      <c r="A339" s="48">
        <v>9988190</v>
      </c>
      <c r="B339" s="64">
        <v>45510.581250000003</v>
      </c>
      <c r="C339" s="48" t="s">
        <v>1158</v>
      </c>
      <c r="D339" s="48" t="s">
        <v>46</v>
      </c>
      <c r="E339" s="55"/>
      <c r="F339" s="64">
        <v>45510.581250000003</v>
      </c>
      <c r="G339" s="64">
        <v>45510.581250000003</v>
      </c>
      <c r="H339" s="48" t="s">
        <v>738</v>
      </c>
      <c r="I339" s="55"/>
      <c r="J339" s="48" t="s">
        <v>697</v>
      </c>
      <c r="K339" s="48" t="s">
        <v>697</v>
      </c>
      <c r="L339" s="48" t="s">
        <v>1642</v>
      </c>
      <c r="M339" s="48" t="s">
        <v>1105</v>
      </c>
      <c r="N339" s="48" t="s">
        <v>1589</v>
      </c>
      <c r="O339" s="67">
        <v>201008146428001</v>
      </c>
      <c r="P339" s="48" t="s">
        <v>8</v>
      </c>
      <c r="Q339" s="48" t="s">
        <v>10</v>
      </c>
      <c r="R339" s="48" t="s">
        <v>11</v>
      </c>
      <c r="S339" s="48" t="s">
        <v>360</v>
      </c>
      <c r="T339" s="48" t="s">
        <v>744</v>
      </c>
      <c r="U339" s="48" t="s">
        <v>14</v>
      </c>
      <c r="V339" s="55">
        <v>45510</v>
      </c>
      <c r="W339" s="48" t="s">
        <v>1134</v>
      </c>
    </row>
    <row r="340" spans="1:23" x14ac:dyDescent="0.25">
      <c r="A340" s="48">
        <v>9988189</v>
      </c>
      <c r="B340" s="64">
        <v>45510.583333333336</v>
      </c>
      <c r="C340" s="48" t="s">
        <v>1158</v>
      </c>
      <c r="D340" s="48" t="s">
        <v>46</v>
      </c>
      <c r="E340" s="55"/>
      <c r="F340" s="64">
        <v>45510.583333333336</v>
      </c>
      <c r="G340" s="64">
        <v>45510.583333333336</v>
      </c>
      <c r="H340" s="48" t="s">
        <v>738</v>
      </c>
      <c r="I340" s="55"/>
      <c r="J340" s="48" t="s">
        <v>697</v>
      </c>
      <c r="K340" s="48" t="s">
        <v>697</v>
      </c>
      <c r="L340" s="48" t="s">
        <v>1643</v>
      </c>
      <c r="M340" s="48" t="s">
        <v>1105</v>
      </c>
      <c r="N340" s="48" t="s">
        <v>1589</v>
      </c>
      <c r="O340" s="67">
        <v>201011774180001</v>
      </c>
      <c r="P340" s="48" t="s">
        <v>22</v>
      </c>
      <c r="Q340" s="48" t="s">
        <v>23</v>
      </c>
      <c r="R340" s="48" t="s">
        <v>89</v>
      </c>
      <c r="S340" s="48" t="s">
        <v>360</v>
      </c>
      <c r="T340" s="48" t="s">
        <v>382</v>
      </c>
      <c r="U340" s="48" t="s">
        <v>14</v>
      </c>
      <c r="V340" s="55">
        <v>45510</v>
      </c>
      <c r="W340" s="48" t="s">
        <v>1134</v>
      </c>
    </row>
    <row r="341" spans="1:23" x14ac:dyDescent="0.25">
      <c r="A341" s="48">
        <v>9988188</v>
      </c>
      <c r="B341" s="64">
        <v>45510.585416666669</v>
      </c>
      <c r="C341" s="48" t="s">
        <v>1158</v>
      </c>
      <c r="D341" s="48" t="s">
        <v>46</v>
      </c>
      <c r="E341" s="55"/>
      <c r="F341" s="64">
        <v>45510.585416666669</v>
      </c>
      <c r="G341" s="64">
        <v>45510.585416666669</v>
      </c>
      <c r="H341" s="48" t="s">
        <v>738</v>
      </c>
      <c r="I341" s="55"/>
      <c r="J341" s="48" t="s">
        <v>697</v>
      </c>
      <c r="K341" s="48" t="s">
        <v>697</v>
      </c>
      <c r="L341" s="48" t="s">
        <v>1644</v>
      </c>
      <c r="M341" s="48" t="s">
        <v>1105</v>
      </c>
      <c r="N341" s="48" t="s">
        <v>1589</v>
      </c>
      <c r="O341" s="67">
        <v>201011755982001</v>
      </c>
      <c r="P341" s="48" t="s">
        <v>8</v>
      </c>
      <c r="Q341" s="48" t="s">
        <v>10</v>
      </c>
      <c r="R341" s="48" t="s">
        <v>11</v>
      </c>
      <c r="S341" s="48" t="s">
        <v>360</v>
      </c>
      <c r="T341" s="48" t="s">
        <v>1645</v>
      </c>
      <c r="U341" s="48" t="s">
        <v>14</v>
      </c>
      <c r="V341" s="55">
        <v>45510</v>
      </c>
      <c r="W341" s="48" t="s">
        <v>1134</v>
      </c>
    </row>
    <row r="342" spans="1:23" x14ac:dyDescent="0.25">
      <c r="A342" s="48">
        <v>9988187</v>
      </c>
      <c r="B342" s="64">
        <v>45510.588194444441</v>
      </c>
      <c r="C342" s="48" t="s">
        <v>1158</v>
      </c>
      <c r="D342" s="48" t="s">
        <v>46</v>
      </c>
      <c r="E342" s="55"/>
      <c r="F342" s="64">
        <v>45510.588194444441</v>
      </c>
      <c r="G342" s="64">
        <v>45510.588194444441</v>
      </c>
      <c r="H342" s="48" t="s">
        <v>738</v>
      </c>
      <c r="I342" s="55"/>
      <c r="J342" s="48" t="s">
        <v>697</v>
      </c>
      <c r="K342" s="48" t="s">
        <v>697</v>
      </c>
      <c r="L342" s="48" t="s">
        <v>1646</v>
      </c>
      <c r="M342" s="48" t="s">
        <v>1105</v>
      </c>
      <c r="N342" s="48" t="s">
        <v>1589</v>
      </c>
      <c r="O342" s="67">
        <v>201010775716001</v>
      </c>
      <c r="P342" s="48" t="s">
        <v>8</v>
      </c>
      <c r="Q342" s="48" t="s">
        <v>10</v>
      </c>
      <c r="R342" s="48" t="s">
        <v>11</v>
      </c>
      <c r="S342" s="48" t="s">
        <v>360</v>
      </c>
      <c r="T342" s="48" t="s">
        <v>1647</v>
      </c>
      <c r="U342" s="48" t="s">
        <v>14</v>
      </c>
      <c r="V342" s="55">
        <v>45510</v>
      </c>
      <c r="W342" s="48" t="s">
        <v>1134</v>
      </c>
    </row>
    <row r="343" spans="1:23" x14ac:dyDescent="0.25">
      <c r="A343" s="48">
        <v>9988186</v>
      </c>
      <c r="B343" s="64">
        <v>45510.589583333334</v>
      </c>
      <c r="C343" s="48" t="s">
        <v>1158</v>
      </c>
      <c r="D343" s="48" t="s">
        <v>46</v>
      </c>
      <c r="E343" s="55"/>
      <c r="F343" s="64">
        <v>45510.589583333334</v>
      </c>
      <c r="G343" s="64">
        <v>45510.589583333334</v>
      </c>
      <c r="H343" s="48" t="s">
        <v>738</v>
      </c>
      <c r="I343" s="55"/>
      <c r="J343" s="48" t="s">
        <v>697</v>
      </c>
      <c r="K343" s="48" t="s">
        <v>697</v>
      </c>
      <c r="L343" s="48" t="s">
        <v>1648</v>
      </c>
      <c r="M343" s="48" t="s">
        <v>1105</v>
      </c>
      <c r="N343" s="48" t="s">
        <v>1589</v>
      </c>
      <c r="O343" s="67">
        <v>201011813888001</v>
      </c>
      <c r="P343" s="48" t="s">
        <v>22</v>
      </c>
      <c r="Q343" s="48" t="s">
        <v>23</v>
      </c>
      <c r="R343" s="48" t="s">
        <v>89</v>
      </c>
      <c r="S343" s="48" t="s">
        <v>360</v>
      </c>
      <c r="T343" s="48" t="s">
        <v>1649</v>
      </c>
      <c r="U343" s="48" t="s">
        <v>14</v>
      </c>
      <c r="V343" s="55">
        <v>45510</v>
      </c>
      <c r="W343" s="48" t="s">
        <v>1134</v>
      </c>
    </row>
    <row r="344" spans="1:23" x14ac:dyDescent="0.25">
      <c r="A344" s="48">
        <v>9988185</v>
      </c>
      <c r="B344" s="64">
        <v>45510.59097222222</v>
      </c>
      <c r="C344" s="48" t="s">
        <v>1158</v>
      </c>
      <c r="D344" s="48" t="s">
        <v>46</v>
      </c>
      <c r="E344" s="55"/>
      <c r="F344" s="64">
        <v>45510.59097222222</v>
      </c>
      <c r="G344" s="64">
        <v>45510.59097222222</v>
      </c>
      <c r="H344" s="48" t="s">
        <v>738</v>
      </c>
      <c r="I344" s="55"/>
      <c r="J344" s="48" t="s">
        <v>697</v>
      </c>
      <c r="K344" s="48" t="s">
        <v>697</v>
      </c>
      <c r="L344" s="48" t="s">
        <v>1650</v>
      </c>
      <c r="M344" s="48" t="s">
        <v>853</v>
      </c>
      <c r="N344" s="48" t="s">
        <v>1589</v>
      </c>
      <c r="O344" s="67">
        <v>201011407267001</v>
      </c>
      <c r="P344" s="48" t="s">
        <v>8</v>
      </c>
      <c r="Q344" s="48" t="s">
        <v>15</v>
      </c>
      <c r="R344" s="48" t="s">
        <v>106</v>
      </c>
      <c r="S344" s="48" t="s">
        <v>360</v>
      </c>
      <c r="T344" s="48" t="s">
        <v>1651</v>
      </c>
      <c r="U344" s="48" t="s">
        <v>14</v>
      </c>
      <c r="V344" s="55">
        <v>45510</v>
      </c>
      <c r="W344" s="48" t="s">
        <v>1134</v>
      </c>
    </row>
    <row r="345" spans="1:23" x14ac:dyDescent="0.25">
      <c r="A345" s="48">
        <v>9988184</v>
      </c>
      <c r="B345" s="64">
        <v>45510.592361111114</v>
      </c>
      <c r="C345" s="48" t="s">
        <v>1158</v>
      </c>
      <c r="D345" s="48" t="s">
        <v>46</v>
      </c>
      <c r="E345" s="55"/>
      <c r="F345" s="64">
        <v>45510.592361111114</v>
      </c>
      <c r="G345" s="64">
        <v>45510.592361111114</v>
      </c>
      <c r="H345" s="48" t="s">
        <v>738</v>
      </c>
      <c r="I345" s="55"/>
      <c r="J345" s="48" t="s">
        <v>697</v>
      </c>
      <c r="K345" s="48" t="s">
        <v>697</v>
      </c>
      <c r="L345" s="48" t="s">
        <v>1652</v>
      </c>
      <c r="M345" s="48" t="s">
        <v>853</v>
      </c>
      <c r="N345" s="48" t="s">
        <v>1589</v>
      </c>
      <c r="O345" s="67">
        <v>300540410936001</v>
      </c>
      <c r="P345" s="48" t="s">
        <v>8</v>
      </c>
      <c r="Q345" s="48" t="s">
        <v>10</v>
      </c>
      <c r="R345" s="48" t="s">
        <v>11</v>
      </c>
      <c r="S345" s="48" t="s">
        <v>360</v>
      </c>
      <c r="T345" s="48" t="s">
        <v>1653</v>
      </c>
      <c r="U345" s="48" t="s">
        <v>14</v>
      </c>
      <c r="V345" s="55">
        <v>45510</v>
      </c>
      <c r="W345" s="48" t="s">
        <v>1134</v>
      </c>
    </row>
    <row r="346" spans="1:23" x14ac:dyDescent="0.25">
      <c r="A346" s="48">
        <v>9988183</v>
      </c>
      <c r="B346" s="64">
        <v>45510.594444444447</v>
      </c>
      <c r="C346" s="48" t="s">
        <v>1158</v>
      </c>
      <c r="D346" s="48" t="s">
        <v>46</v>
      </c>
      <c r="E346" s="55"/>
      <c r="F346" s="64">
        <v>45510.594444444447</v>
      </c>
      <c r="G346" s="64">
        <v>45510.594444444447</v>
      </c>
      <c r="H346" s="48" t="s">
        <v>738</v>
      </c>
      <c r="I346" s="55"/>
      <c r="J346" s="48" t="s">
        <v>697</v>
      </c>
      <c r="K346" s="48" t="s">
        <v>697</v>
      </c>
      <c r="L346" s="48" t="s">
        <v>1654</v>
      </c>
      <c r="M346" s="48" t="s">
        <v>1105</v>
      </c>
      <c r="N346" s="48" t="s">
        <v>1589</v>
      </c>
      <c r="O346" s="67">
        <v>201011925417001</v>
      </c>
      <c r="P346" s="48" t="s">
        <v>8</v>
      </c>
      <c r="Q346" s="48" t="s">
        <v>28</v>
      </c>
      <c r="R346" s="48" t="s">
        <v>35</v>
      </c>
      <c r="S346" s="48" t="s">
        <v>360</v>
      </c>
      <c r="T346" s="48" t="s">
        <v>1655</v>
      </c>
      <c r="U346" s="48" t="s">
        <v>14</v>
      </c>
      <c r="V346" s="55">
        <v>45510</v>
      </c>
      <c r="W346" s="48" t="s">
        <v>1134</v>
      </c>
    </row>
    <row r="347" spans="1:23" x14ac:dyDescent="0.25">
      <c r="A347" s="48">
        <v>9988182</v>
      </c>
      <c r="B347" s="64">
        <v>45510.595138888886</v>
      </c>
      <c r="C347" s="48" t="s">
        <v>1158</v>
      </c>
      <c r="D347" s="48" t="s">
        <v>46</v>
      </c>
      <c r="E347" s="55"/>
      <c r="F347" s="64">
        <v>45510.595138888886</v>
      </c>
      <c r="G347" s="64">
        <v>45510.595138888886</v>
      </c>
      <c r="H347" s="48" t="s">
        <v>738</v>
      </c>
      <c r="I347" s="55"/>
      <c r="J347" s="48" t="s">
        <v>697</v>
      </c>
      <c r="K347" s="48" t="s">
        <v>697</v>
      </c>
      <c r="L347" s="48" t="s">
        <v>1656</v>
      </c>
      <c r="M347" s="48" t="s">
        <v>853</v>
      </c>
      <c r="N347" s="48" t="s">
        <v>1589</v>
      </c>
      <c r="O347" s="67">
        <v>201010958062001</v>
      </c>
      <c r="P347" s="48" t="s">
        <v>8</v>
      </c>
      <c r="Q347" s="48" t="s">
        <v>15</v>
      </c>
      <c r="R347" s="48" t="s">
        <v>106</v>
      </c>
      <c r="S347" s="48" t="s">
        <v>360</v>
      </c>
      <c r="T347" s="48" t="s">
        <v>1651</v>
      </c>
      <c r="U347" s="48" t="s">
        <v>14</v>
      </c>
      <c r="V347" s="55">
        <v>45510</v>
      </c>
      <c r="W347" s="48" t="s">
        <v>1134</v>
      </c>
    </row>
    <row r="348" spans="1:23" x14ac:dyDescent="0.25">
      <c r="A348" s="48">
        <v>9988181</v>
      </c>
      <c r="B348" s="64">
        <v>45510.59652777778</v>
      </c>
      <c r="C348" s="48" t="s">
        <v>1158</v>
      </c>
      <c r="D348" s="48" t="s">
        <v>46</v>
      </c>
      <c r="E348" s="55"/>
      <c r="F348" s="64">
        <v>45510.59652777778</v>
      </c>
      <c r="G348" s="64">
        <v>45510.59652777778</v>
      </c>
      <c r="H348" s="48" t="s">
        <v>738</v>
      </c>
      <c r="I348" s="55"/>
      <c r="J348" s="48" t="s">
        <v>697</v>
      </c>
      <c r="K348" s="48" t="s">
        <v>697</v>
      </c>
      <c r="L348" s="48" t="s">
        <v>1657</v>
      </c>
      <c r="M348" s="48" t="s">
        <v>1105</v>
      </c>
      <c r="N348" s="48" t="s">
        <v>1589</v>
      </c>
      <c r="O348" s="67">
        <v>201010327627002</v>
      </c>
      <c r="P348" s="48" t="s">
        <v>62</v>
      </c>
      <c r="Q348" s="48" t="s">
        <v>62</v>
      </c>
      <c r="R348" s="48" t="s">
        <v>62</v>
      </c>
      <c r="S348" s="48" t="s">
        <v>360</v>
      </c>
      <c r="T348" s="48" t="s">
        <v>1658</v>
      </c>
      <c r="U348" s="48" t="s">
        <v>14</v>
      </c>
      <c r="V348" s="55">
        <v>45510</v>
      </c>
      <c r="W348" s="48" t="s">
        <v>1134</v>
      </c>
    </row>
    <row r="349" spans="1:23" x14ac:dyDescent="0.25">
      <c r="A349" s="48">
        <v>9987886</v>
      </c>
      <c r="B349" s="64">
        <v>45511</v>
      </c>
      <c r="C349" s="48" t="s">
        <v>1151</v>
      </c>
      <c r="D349" s="48" t="s">
        <v>46</v>
      </c>
      <c r="E349" s="55"/>
      <c r="F349" s="64">
        <v>45511</v>
      </c>
      <c r="G349" s="64">
        <v>45511.336805555555</v>
      </c>
      <c r="H349" s="48" t="s">
        <v>1151</v>
      </c>
      <c r="I349" s="55"/>
      <c r="J349" s="48" t="s">
        <v>697</v>
      </c>
      <c r="K349" s="48" t="s">
        <v>697</v>
      </c>
      <c r="L349" s="48" t="s">
        <v>1747</v>
      </c>
      <c r="M349" s="48" t="s">
        <v>736</v>
      </c>
      <c r="N349" s="48" t="s">
        <v>1464</v>
      </c>
      <c r="O349" s="48" t="s">
        <v>1419</v>
      </c>
      <c r="P349" s="48" t="s">
        <v>8</v>
      </c>
      <c r="Q349" s="48" t="s">
        <v>10</v>
      </c>
      <c r="R349" s="48" t="s">
        <v>11</v>
      </c>
      <c r="S349" s="48" t="s">
        <v>13</v>
      </c>
      <c r="T349" s="48" t="s">
        <v>380</v>
      </c>
      <c r="U349" s="48" t="s">
        <v>14</v>
      </c>
      <c r="V349" s="55">
        <v>45511</v>
      </c>
      <c r="W349" s="48" t="s">
        <v>1134</v>
      </c>
    </row>
    <row r="350" spans="1:23" x14ac:dyDescent="0.25">
      <c r="A350" s="48">
        <v>9987885</v>
      </c>
      <c r="B350" s="64">
        <v>45511</v>
      </c>
      <c r="C350" s="48" t="s">
        <v>1151</v>
      </c>
      <c r="D350" s="48" t="s">
        <v>46</v>
      </c>
      <c r="E350" s="55"/>
      <c r="F350" s="64">
        <v>45511</v>
      </c>
      <c r="G350" s="64">
        <v>45511.341666666667</v>
      </c>
      <c r="H350" s="48" t="s">
        <v>1151</v>
      </c>
      <c r="I350" s="55"/>
      <c r="J350" s="48" t="s">
        <v>697</v>
      </c>
      <c r="K350" s="48" t="s">
        <v>697</v>
      </c>
      <c r="L350" s="48" t="s">
        <v>1748</v>
      </c>
      <c r="M350" s="48" t="s">
        <v>736</v>
      </c>
      <c r="N350" s="48" t="s">
        <v>1464</v>
      </c>
      <c r="O350" s="48" t="s">
        <v>1749</v>
      </c>
      <c r="P350" s="48" t="s">
        <v>8</v>
      </c>
      <c r="Q350" s="48" t="s">
        <v>10</v>
      </c>
      <c r="R350" s="48" t="s">
        <v>82</v>
      </c>
      <c r="S350" s="48" t="s">
        <v>13</v>
      </c>
      <c r="T350" s="48" t="s">
        <v>1750</v>
      </c>
      <c r="U350" s="48" t="s">
        <v>14</v>
      </c>
      <c r="V350" s="55">
        <v>45511</v>
      </c>
      <c r="W350" s="48" t="s">
        <v>1134</v>
      </c>
    </row>
    <row r="351" spans="1:23" x14ac:dyDescent="0.25">
      <c r="A351" s="48">
        <v>9987884</v>
      </c>
      <c r="B351" s="64">
        <v>45511</v>
      </c>
      <c r="C351" s="48" t="s">
        <v>1151</v>
      </c>
      <c r="D351" s="48" t="s">
        <v>46</v>
      </c>
      <c r="E351" s="55"/>
      <c r="F351" s="64">
        <v>45511</v>
      </c>
      <c r="G351" s="64">
        <v>45511.347916666666</v>
      </c>
      <c r="H351" s="48" t="s">
        <v>1151</v>
      </c>
      <c r="I351" s="55"/>
      <c r="J351" s="48" t="s">
        <v>697</v>
      </c>
      <c r="K351" s="48" t="s">
        <v>697</v>
      </c>
      <c r="L351" s="48" t="s">
        <v>1751</v>
      </c>
      <c r="M351" s="48" t="s">
        <v>736</v>
      </c>
      <c r="N351" s="48" t="s">
        <v>1464</v>
      </c>
      <c r="O351" s="48" t="s">
        <v>1752</v>
      </c>
      <c r="P351" s="48" t="s">
        <v>8</v>
      </c>
      <c r="Q351" s="48" t="s">
        <v>10</v>
      </c>
      <c r="R351" s="48" t="s">
        <v>11</v>
      </c>
      <c r="S351" s="48" t="s">
        <v>13</v>
      </c>
      <c r="T351" s="48" t="s">
        <v>380</v>
      </c>
      <c r="U351" s="48" t="s">
        <v>14</v>
      </c>
      <c r="V351" s="55">
        <v>45511</v>
      </c>
      <c r="W351" s="48" t="s">
        <v>1134</v>
      </c>
    </row>
    <row r="352" spans="1:23" x14ac:dyDescent="0.25">
      <c r="A352" s="48">
        <v>9987883</v>
      </c>
      <c r="B352" s="64">
        <v>45511</v>
      </c>
      <c r="C352" s="48" t="s">
        <v>1151</v>
      </c>
      <c r="D352" s="48" t="s">
        <v>46</v>
      </c>
      <c r="E352" s="55"/>
      <c r="F352" s="64">
        <v>45511</v>
      </c>
      <c r="G352" s="64">
        <v>45511.357638888891</v>
      </c>
      <c r="H352" s="48" t="s">
        <v>1151</v>
      </c>
      <c r="I352" s="55"/>
      <c r="J352" s="48" t="s">
        <v>697</v>
      </c>
      <c r="K352" s="48" t="s">
        <v>697</v>
      </c>
      <c r="L352" s="48" t="s">
        <v>1753</v>
      </c>
      <c r="M352" s="48" t="s">
        <v>736</v>
      </c>
      <c r="N352" s="48" t="s">
        <v>1464</v>
      </c>
      <c r="O352" s="48" t="s">
        <v>1754</v>
      </c>
      <c r="P352" s="48" t="s">
        <v>8</v>
      </c>
      <c r="Q352" s="48" t="s">
        <v>10</v>
      </c>
      <c r="R352" s="48" t="s">
        <v>82</v>
      </c>
      <c r="S352" s="48" t="s">
        <v>13</v>
      </c>
      <c r="T352" s="48" t="s">
        <v>1750</v>
      </c>
      <c r="U352" s="48" t="s">
        <v>14</v>
      </c>
      <c r="V352" s="55">
        <v>45511</v>
      </c>
      <c r="W352" s="48" t="s">
        <v>1134</v>
      </c>
    </row>
    <row r="353" spans="1:23" x14ac:dyDescent="0.25">
      <c r="A353" s="48">
        <v>9987879</v>
      </c>
      <c r="B353" s="64">
        <v>45511.359722222223</v>
      </c>
      <c r="C353" s="48" t="s">
        <v>1158</v>
      </c>
      <c r="D353" s="48" t="s">
        <v>716</v>
      </c>
      <c r="E353" s="55"/>
      <c r="F353" s="64">
        <v>45511.359722222223</v>
      </c>
      <c r="G353" s="64">
        <v>45511.359722222223</v>
      </c>
      <c r="H353" s="48" t="s">
        <v>1158</v>
      </c>
      <c r="I353" s="55">
        <v>45513</v>
      </c>
      <c r="J353" s="48" t="s">
        <v>697</v>
      </c>
      <c r="K353" s="48" t="s">
        <v>697</v>
      </c>
      <c r="L353" s="48" t="s">
        <v>1759</v>
      </c>
      <c r="M353" s="48" t="s">
        <v>853</v>
      </c>
      <c r="N353" s="48" t="s">
        <v>1626</v>
      </c>
      <c r="O353" s="48" t="s">
        <v>1760</v>
      </c>
      <c r="P353" s="48" t="s">
        <v>22</v>
      </c>
      <c r="Q353" s="48" t="s">
        <v>23</v>
      </c>
      <c r="R353" s="48" t="s">
        <v>24</v>
      </c>
      <c r="S353" s="48" t="s">
        <v>36</v>
      </c>
      <c r="T353" s="48" t="s">
        <v>706</v>
      </c>
      <c r="U353" s="48" t="s">
        <v>14</v>
      </c>
      <c r="V353" s="55">
        <v>45511</v>
      </c>
      <c r="W353" s="48" t="s">
        <v>1134</v>
      </c>
    </row>
    <row r="354" spans="1:23" x14ac:dyDescent="0.25">
      <c r="A354" s="48">
        <v>9987882</v>
      </c>
      <c r="B354" s="64">
        <v>45511</v>
      </c>
      <c r="C354" s="48" t="s">
        <v>1151</v>
      </c>
      <c r="D354" s="48" t="s">
        <v>46</v>
      </c>
      <c r="E354" s="55"/>
      <c r="F354" s="64">
        <v>45511</v>
      </c>
      <c r="G354" s="64">
        <v>45511.361805555556</v>
      </c>
      <c r="H354" s="48" t="s">
        <v>1151</v>
      </c>
      <c r="I354" s="55"/>
      <c r="J354" s="48" t="s">
        <v>697</v>
      </c>
      <c r="K354" s="48" t="s">
        <v>697</v>
      </c>
      <c r="L354" s="48" t="s">
        <v>1755</v>
      </c>
      <c r="M354" s="48" t="s">
        <v>736</v>
      </c>
      <c r="N354" s="48" t="s">
        <v>1464</v>
      </c>
      <c r="O354" s="48" t="s">
        <v>1387</v>
      </c>
      <c r="P354" s="48" t="s">
        <v>8</v>
      </c>
      <c r="Q354" s="48" t="s">
        <v>10</v>
      </c>
      <c r="R354" s="48" t="s">
        <v>11</v>
      </c>
      <c r="S354" s="48" t="s">
        <v>13</v>
      </c>
      <c r="T354" s="48" t="s">
        <v>380</v>
      </c>
      <c r="U354" s="48" t="s">
        <v>14</v>
      </c>
      <c r="V354" s="55">
        <v>45511</v>
      </c>
      <c r="W354" s="48" t="s">
        <v>1134</v>
      </c>
    </row>
    <row r="355" spans="1:23" x14ac:dyDescent="0.25">
      <c r="A355" s="48">
        <v>9987881</v>
      </c>
      <c r="B355" s="64">
        <v>45511</v>
      </c>
      <c r="C355" s="48" t="s">
        <v>1151</v>
      </c>
      <c r="D355" s="48" t="s">
        <v>46</v>
      </c>
      <c r="E355" s="55"/>
      <c r="F355" s="64">
        <v>45511</v>
      </c>
      <c r="G355" s="64">
        <v>45511.364583333336</v>
      </c>
      <c r="H355" s="48" t="s">
        <v>1151</v>
      </c>
      <c r="I355" s="55"/>
      <c r="J355" s="48" t="s">
        <v>697</v>
      </c>
      <c r="K355" s="48" t="s">
        <v>697</v>
      </c>
      <c r="L355" s="48" t="s">
        <v>1416</v>
      </c>
      <c r="M355" s="48" t="s">
        <v>736</v>
      </c>
      <c r="N355" s="48" t="s">
        <v>1464</v>
      </c>
      <c r="O355" s="48" t="s">
        <v>1756</v>
      </c>
      <c r="P355" s="48" t="s">
        <v>8</v>
      </c>
      <c r="Q355" s="48" t="s">
        <v>10</v>
      </c>
      <c r="R355" s="48" t="s">
        <v>11</v>
      </c>
      <c r="S355" s="48" t="s">
        <v>13</v>
      </c>
      <c r="T355" s="48" t="s">
        <v>380</v>
      </c>
      <c r="U355" s="48" t="s">
        <v>14</v>
      </c>
      <c r="V355" s="55">
        <v>45511</v>
      </c>
      <c r="W355" s="48" t="s">
        <v>1134</v>
      </c>
    </row>
    <row r="356" spans="1:23" x14ac:dyDescent="0.25">
      <c r="A356" s="48">
        <v>9987878</v>
      </c>
      <c r="B356" s="64">
        <v>45511.365277777775</v>
      </c>
      <c r="C356" s="48" t="s">
        <v>1158</v>
      </c>
      <c r="D356" s="48" t="s">
        <v>716</v>
      </c>
      <c r="E356" s="55"/>
      <c r="F356" s="64">
        <v>45511.365277777775</v>
      </c>
      <c r="G356" s="64">
        <v>45511.365277777775</v>
      </c>
      <c r="H356" s="48" t="s">
        <v>1158</v>
      </c>
      <c r="I356" s="55">
        <v>45513</v>
      </c>
      <c r="J356" s="48" t="s">
        <v>697</v>
      </c>
      <c r="K356" s="48" t="s">
        <v>697</v>
      </c>
      <c r="L356" s="48" t="s">
        <v>1763</v>
      </c>
      <c r="M356" s="48" t="s">
        <v>853</v>
      </c>
      <c r="N356" s="48" t="s">
        <v>1589</v>
      </c>
      <c r="O356" s="48" t="s">
        <v>1764</v>
      </c>
      <c r="P356" s="48" t="s">
        <v>8</v>
      </c>
      <c r="Q356" s="48" t="s">
        <v>10</v>
      </c>
      <c r="R356" s="48" t="s">
        <v>11</v>
      </c>
      <c r="S356" s="48" t="s">
        <v>25</v>
      </c>
      <c r="T356" s="48" t="s">
        <v>380</v>
      </c>
      <c r="U356" s="48" t="s">
        <v>14</v>
      </c>
      <c r="V356" s="55">
        <v>45511</v>
      </c>
      <c r="W356" s="48" t="s">
        <v>1134</v>
      </c>
    </row>
    <row r="357" spans="1:23" x14ac:dyDescent="0.25">
      <c r="A357" s="48">
        <v>9987880</v>
      </c>
      <c r="B357" s="64">
        <v>45511</v>
      </c>
      <c r="C357" s="48" t="s">
        <v>1151</v>
      </c>
      <c r="D357" s="48" t="s">
        <v>46</v>
      </c>
      <c r="E357" s="55"/>
      <c r="F357" s="64">
        <v>45511</v>
      </c>
      <c r="G357" s="64">
        <v>45511.369444444441</v>
      </c>
      <c r="H357" s="48" t="s">
        <v>1151</v>
      </c>
      <c r="I357" s="55"/>
      <c r="J357" s="48" t="s">
        <v>697</v>
      </c>
      <c r="K357" s="48" t="s">
        <v>697</v>
      </c>
      <c r="L357" s="48" t="s">
        <v>1757</v>
      </c>
      <c r="M357" s="48" t="s">
        <v>736</v>
      </c>
      <c r="N357" s="48" t="s">
        <v>1464</v>
      </c>
      <c r="O357" s="48" t="s">
        <v>1758</v>
      </c>
      <c r="P357" s="48" t="s">
        <v>8</v>
      </c>
      <c r="Q357" s="48" t="s">
        <v>10</v>
      </c>
      <c r="R357" s="48" t="s">
        <v>11</v>
      </c>
      <c r="S357" s="48" t="s">
        <v>13</v>
      </c>
      <c r="T357" s="48" t="s">
        <v>380</v>
      </c>
      <c r="U357" s="48" t="s">
        <v>14</v>
      </c>
      <c r="V357" s="55">
        <v>45511</v>
      </c>
      <c r="W357" s="48" t="s">
        <v>1134</v>
      </c>
    </row>
    <row r="358" spans="1:23" x14ac:dyDescent="0.25">
      <c r="A358" s="48">
        <v>9987877</v>
      </c>
      <c r="B358" s="64">
        <v>45511.37222222222</v>
      </c>
      <c r="C358" s="48" t="s">
        <v>1158</v>
      </c>
      <c r="D358" s="48" t="s">
        <v>46</v>
      </c>
      <c r="E358" s="55"/>
      <c r="F358" s="64">
        <v>45511.37222222222</v>
      </c>
      <c r="G358" s="64">
        <v>45511.37222222222</v>
      </c>
      <c r="H358" s="48" t="s">
        <v>1158</v>
      </c>
      <c r="I358" s="55"/>
      <c r="J358" s="48" t="s">
        <v>697</v>
      </c>
      <c r="K358" s="48" t="s">
        <v>697</v>
      </c>
      <c r="L358" s="48" t="s">
        <v>1768</v>
      </c>
      <c r="M358" s="48" t="s">
        <v>853</v>
      </c>
      <c r="N358" s="48" t="s">
        <v>1589</v>
      </c>
      <c r="O358" s="48" t="s">
        <v>1769</v>
      </c>
      <c r="P358" s="48" t="s">
        <v>8</v>
      </c>
      <c r="Q358" s="48" t="s">
        <v>15</v>
      </c>
      <c r="R358" s="48" t="s">
        <v>16</v>
      </c>
      <c r="S358" s="48" t="s">
        <v>360</v>
      </c>
      <c r="T358" s="48" t="s">
        <v>829</v>
      </c>
      <c r="U358" s="48" t="s">
        <v>14</v>
      </c>
      <c r="V358" s="55">
        <v>45511</v>
      </c>
      <c r="W358" s="48" t="s">
        <v>1134</v>
      </c>
    </row>
    <row r="359" spans="1:23" x14ac:dyDescent="0.25">
      <c r="A359" s="48">
        <v>9987876</v>
      </c>
      <c r="B359" s="64">
        <v>45511.373611111114</v>
      </c>
      <c r="C359" s="48" t="s">
        <v>1158</v>
      </c>
      <c r="D359" s="48" t="s">
        <v>46</v>
      </c>
      <c r="E359" s="55"/>
      <c r="F359" s="64">
        <v>45511.373611111114</v>
      </c>
      <c r="G359" s="64">
        <v>45511.373611111114</v>
      </c>
      <c r="H359" s="48" t="s">
        <v>1158</v>
      </c>
      <c r="I359" s="55"/>
      <c r="J359" s="48" t="s">
        <v>697</v>
      </c>
      <c r="K359" s="48" t="s">
        <v>697</v>
      </c>
      <c r="L359" s="48" t="s">
        <v>1770</v>
      </c>
      <c r="M359" s="48" t="s">
        <v>860</v>
      </c>
      <c r="N359" s="48" t="s">
        <v>1589</v>
      </c>
      <c r="O359" s="48" t="s">
        <v>1771</v>
      </c>
      <c r="P359" s="48" t="s">
        <v>8</v>
      </c>
      <c r="Q359" s="48" t="s">
        <v>15</v>
      </c>
      <c r="R359" s="48" t="s">
        <v>381</v>
      </c>
      <c r="S359" s="48" t="s">
        <v>360</v>
      </c>
      <c r="T359" s="48" t="s">
        <v>1772</v>
      </c>
      <c r="U359" s="48" t="s">
        <v>14</v>
      </c>
      <c r="V359" s="55">
        <v>45511</v>
      </c>
      <c r="W359" s="48" t="s">
        <v>1134</v>
      </c>
    </row>
    <row r="360" spans="1:23" x14ac:dyDescent="0.25">
      <c r="A360" s="48">
        <v>9987875</v>
      </c>
      <c r="B360" s="64">
        <v>45511.385416666664</v>
      </c>
      <c r="C360" s="48" t="s">
        <v>1158</v>
      </c>
      <c r="D360" s="48" t="s">
        <v>46</v>
      </c>
      <c r="E360" s="55"/>
      <c r="F360" s="64">
        <v>45511.385416666664</v>
      </c>
      <c r="G360" s="64">
        <v>45511.385416666664</v>
      </c>
      <c r="H360" s="48" t="s">
        <v>1158</v>
      </c>
      <c r="I360" s="55"/>
      <c r="J360" s="48" t="s">
        <v>697</v>
      </c>
      <c r="K360" s="48" t="s">
        <v>697</v>
      </c>
      <c r="L360" s="48" t="s">
        <v>1773</v>
      </c>
      <c r="M360" s="48" t="s">
        <v>889</v>
      </c>
      <c r="N360" s="48" t="s">
        <v>1589</v>
      </c>
      <c r="O360" s="48" t="s">
        <v>1774</v>
      </c>
      <c r="P360" s="48" t="s">
        <v>8</v>
      </c>
      <c r="Q360" s="48" t="s">
        <v>15</v>
      </c>
      <c r="R360" s="48" t="s">
        <v>381</v>
      </c>
      <c r="S360" s="48" t="s">
        <v>360</v>
      </c>
      <c r="T360" s="48" t="s">
        <v>1775</v>
      </c>
      <c r="U360" s="48" t="s">
        <v>14</v>
      </c>
      <c r="V360" s="55">
        <v>45511</v>
      </c>
      <c r="W360" s="48" t="s">
        <v>1134</v>
      </c>
    </row>
    <row r="361" spans="1:23" x14ac:dyDescent="0.25">
      <c r="A361" s="48">
        <v>9987874</v>
      </c>
      <c r="B361" s="64">
        <v>45511.419444444444</v>
      </c>
      <c r="C361" s="48" t="s">
        <v>1158</v>
      </c>
      <c r="D361" s="48" t="s">
        <v>46</v>
      </c>
      <c r="E361" s="55"/>
      <c r="F361" s="64">
        <v>45511.419444444444</v>
      </c>
      <c r="G361" s="64">
        <v>45511.419444444444</v>
      </c>
      <c r="H361" s="48" t="s">
        <v>1158</v>
      </c>
      <c r="I361" s="55"/>
      <c r="J361" s="48" t="s">
        <v>697</v>
      </c>
      <c r="K361" s="48" t="s">
        <v>697</v>
      </c>
      <c r="L361" s="48" t="s">
        <v>1776</v>
      </c>
      <c r="M361" s="48" t="s">
        <v>853</v>
      </c>
      <c r="N361" s="48" t="s">
        <v>1589</v>
      </c>
      <c r="O361" s="48" t="s">
        <v>1777</v>
      </c>
      <c r="P361" s="48" t="s">
        <v>8</v>
      </c>
      <c r="Q361" s="48" t="s">
        <v>10</v>
      </c>
      <c r="R361" s="48" t="s">
        <v>11</v>
      </c>
      <c r="S361" s="48" t="s">
        <v>360</v>
      </c>
      <c r="T361" s="48" t="s">
        <v>1778</v>
      </c>
      <c r="U361" s="48" t="s">
        <v>14</v>
      </c>
      <c r="V361" s="55">
        <v>45511</v>
      </c>
      <c r="W361" s="48" t="s">
        <v>1134</v>
      </c>
    </row>
    <row r="362" spans="1:23" x14ac:dyDescent="0.25">
      <c r="A362" s="48">
        <v>9987873</v>
      </c>
      <c r="B362" s="64">
        <v>45511.42083333333</v>
      </c>
      <c r="C362" s="48" t="s">
        <v>1158</v>
      </c>
      <c r="D362" s="48" t="s">
        <v>46</v>
      </c>
      <c r="E362" s="55"/>
      <c r="F362" s="64">
        <v>45511.42083333333</v>
      </c>
      <c r="G362" s="64">
        <v>45511.42083333333</v>
      </c>
      <c r="H362" s="48" t="s">
        <v>1158</v>
      </c>
      <c r="I362" s="55"/>
      <c r="J362" s="48" t="s">
        <v>697</v>
      </c>
      <c r="K362" s="48" t="s">
        <v>697</v>
      </c>
      <c r="L362" s="48" t="s">
        <v>1779</v>
      </c>
      <c r="M362" s="48" t="s">
        <v>889</v>
      </c>
      <c r="N362" s="48" t="s">
        <v>1589</v>
      </c>
      <c r="O362" s="48" t="s">
        <v>1780</v>
      </c>
      <c r="P362" s="48" t="s">
        <v>8</v>
      </c>
      <c r="Q362" s="48" t="s">
        <v>10</v>
      </c>
      <c r="R362" s="48" t="s">
        <v>11</v>
      </c>
      <c r="S362" s="48" t="s">
        <v>360</v>
      </c>
      <c r="T362" s="48" t="s">
        <v>1778</v>
      </c>
      <c r="U362" s="48" t="s">
        <v>14</v>
      </c>
      <c r="V362" s="55">
        <v>45511</v>
      </c>
      <c r="W362" s="48" t="s">
        <v>1134</v>
      </c>
    </row>
    <row r="363" spans="1:23" x14ac:dyDescent="0.25">
      <c r="A363" s="48">
        <v>9987872</v>
      </c>
      <c r="B363" s="64">
        <v>45511.424305555556</v>
      </c>
      <c r="C363" s="48" t="s">
        <v>1158</v>
      </c>
      <c r="D363" s="48" t="s">
        <v>46</v>
      </c>
      <c r="E363" s="55"/>
      <c r="F363" s="64">
        <v>45511.424305555556</v>
      </c>
      <c r="G363" s="64">
        <v>45511.424305555556</v>
      </c>
      <c r="H363" s="48" t="s">
        <v>1158</v>
      </c>
      <c r="I363" s="55"/>
      <c r="J363" s="48" t="s">
        <v>697</v>
      </c>
      <c r="K363" s="48" t="s">
        <v>697</v>
      </c>
      <c r="L363" s="48" t="s">
        <v>1781</v>
      </c>
      <c r="M363" s="48" t="s">
        <v>1782</v>
      </c>
      <c r="N363" s="48" t="s">
        <v>1589</v>
      </c>
      <c r="O363" s="48" t="s">
        <v>1783</v>
      </c>
      <c r="P363" s="48" t="s">
        <v>8</v>
      </c>
      <c r="Q363" s="48" t="s">
        <v>10</v>
      </c>
      <c r="R363" s="48" t="s">
        <v>11</v>
      </c>
      <c r="S363" s="48" t="s">
        <v>360</v>
      </c>
      <c r="T363" s="48" t="s">
        <v>1784</v>
      </c>
      <c r="U363" s="48" t="s">
        <v>14</v>
      </c>
      <c r="V363" s="55">
        <v>45511</v>
      </c>
      <c r="W363" s="48" t="s">
        <v>1134</v>
      </c>
    </row>
    <row r="364" spans="1:23" x14ac:dyDescent="0.25">
      <c r="A364" s="48">
        <v>9987871</v>
      </c>
      <c r="B364" s="64">
        <v>45511.425000000003</v>
      </c>
      <c r="C364" s="48" t="s">
        <v>1158</v>
      </c>
      <c r="D364" s="48" t="s">
        <v>46</v>
      </c>
      <c r="E364" s="55"/>
      <c r="F364" s="64">
        <v>45511.425000000003</v>
      </c>
      <c r="G364" s="64">
        <v>45511.425000000003</v>
      </c>
      <c r="H364" s="48" t="s">
        <v>1158</v>
      </c>
      <c r="I364" s="55"/>
      <c r="J364" s="48" t="s">
        <v>697</v>
      </c>
      <c r="K364" s="48" t="s">
        <v>697</v>
      </c>
      <c r="L364" s="48" t="s">
        <v>1785</v>
      </c>
      <c r="M364" s="48" t="s">
        <v>889</v>
      </c>
      <c r="N364" s="48" t="s">
        <v>1589</v>
      </c>
      <c r="O364" s="48" t="s">
        <v>1786</v>
      </c>
      <c r="P364" s="48" t="s">
        <v>8</v>
      </c>
      <c r="Q364" s="48" t="s">
        <v>15</v>
      </c>
      <c r="R364" s="48" t="s">
        <v>381</v>
      </c>
      <c r="S364" s="48" t="s">
        <v>360</v>
      </c>
      <c r="T364" s="48" t="s">
        <v>729</v>
      </c>
      <c r="U364" s="48" t="s">
        <v>14</v>
      </c>
      <c r="V364" s="55">
        <v>45511</v>
      </c>
      <c r="W364" s="48" t="s">
        <v>1134</v>
      </c>
    </row>
    <row r="365" spans="1:23" x14ac:dyDescent="0.25">
      <c r="A365" s="48">
        <v>9987868</v>
      </c>
      <c r="B365" s="64">
        <v>45511.431250000001</v>
      </c>
      <c r="C365" s="48" t="s">
        <v>1158</v>
      </c>
      <c r="D365" s="48" t="s">
        <v>716</v>
      </c>
      <c r="E365" s="55"/>
      <c r="F365" s="64">
        <v>45511.431250000001</v>
      </c>
      <c r="G365" s="64">
        <v>45511.431250000001</v>
      </c>
      <c r="H365" s="48" t="s">
        <v>1158</v>
      </c>
      <c r="I365" s="55">
        <v>45513</v>
      </c>
      <c r="J365" s="48" t="s">
        <v>697</v>
      </c>
      <c r="K365" s="48" t="s">
        <v>697</v>
      </c>
      <c r="L365" s="48" t="s">
        <v>1765</v>
      </c>
      <c r="M365" s="48" t="s">
        <v>853</v>
      </c>
      <c r="N365" s="48" t="s">
        <v>1589</v>
      </c>
      <c r="O365" s="48" t="s">
        <v>1766</v>
      </c>
      <c r="P365" s="48" t="s">
        <v>8</v>
      </c>
      <c r="Q365" s="48" t="s">
        <v>10</v>
      </c>
      <c r="R365" s="48" t="s">
        <v>11</v>
      </c>
      <c r="S365" s="48" t="s">
        <v>25</v>
      </c>
      <c r="T365" s="48" t="s">
        <v>380</v>
      </c>
      <c r="U365" s="48" t="s">
        <v>14</v>
      </c>
      <c r="V365" s="55">
        <v>45511</v>
      </c>
      <c r="W365" s="48" t="s">
        <v>1134</v>
      </c>
    </row>
    <row r="366" spans="1:23" x14ac:dyDescent="0.25">
      <c r="A366" s="48">
        <v>9987870</v>
      </c>
      <c r="B366" s="64">
        <v>45511.434027777781</v>
      </c>
      <c r="C366" s="48" t="s">
        <v>1158</v>
      </c>
      <c r="D366" s="48" t="s">
        <v>46</v>
      </c>
      <c r="E366" s="55"/>
      <c r="F366" s="64">
        <v>45511.434027777781</v>
      </c>
      <c r="G366" s="64">
        <v>45511.434027777781</v>
      </c>
      <c r="H366" s="48" t="s">
        <v>1158</v>
      </c>
      <c r="I366" s="55"/>
      <c r="J366" s="48" t="s">
        <v>697</v>
      </c>
      <c r="K366" s="48" t="s">
        <v>697</v>
      </c>
      <c r="L366" s="48" t="s">
        <v>890</v>
      </c>
      <c r="M366" s="48" t="s">
        <v>853</v>
      </c>
      <c r="N366" s="48" t="s">
        <v>1589</v>
      </c>
      <c r="O366" s="48" t="s">
        <v>1787</v>
      </c>
      <c r="P366" s="48" t="s">
        <v>8</v>
      </c>
      <c r="Q366" s="48" t="s">
        <v>10</v>
      </c>
      <c r="R366" s="48" t="s">
        <v>11</v>
      </c>
      <c r="S366" s="48" t="s">
        <v>360</v>
      </c>
      <c r="T366" s="48" t="s">
        <v>1784</v>
      </c>
      <c r="U366" s="48" t="s">
        <v>14</v>
      </c>
      <c r="V366" s="55">
        <v>45511</v>
      </c>
      <c r="W366" s="48" t="s">
        <v>1134</v>
      </c>
    </row>
    <row r="367" spans="1:23" x14ac:dyDescent="0.25">
      <c r="A367" s="48">
        <v>9987869</v>
      </c>
      <c r="B367" s="64">
        <v>45511.439583333333</v>
      </c>
      <c r="C367" s="48" t="s">
        <v>1158</v>
      </c>
      <c r="D367" s="48" t="s">
        <v>46</v>
      </c>
      <c r="E367" s="55"/>
      <c r="F367" s="64">
        <v>45511.439583333333</v>
      </c>
      <c r="G367" s="64">
        <v>45511.439583333333</v>
      </c>
      <c r="H367" s="48" t="s">
        <v>1158</v>
      </c>
      <c r="I367" s="55"/>
      <c r="J367" s="48" t="s">
        <v>697</v>
      </c>
      <c r="K367" s="48" t="s">
        <v>697</v>
      </c>
      <c r="L367" s="48" t="s">
        <v>891</v>
      </c>
      <c r="M367" s="48" t="s">
        <v>889</v>
      </c>
      <c r="N367" s="48" t="s">
        <v>1589</v>
      </c>
      <c r="O367" s="48" t="s">
        <v>1788</v>
      </c>
      <c r="P367" s="48" t="s">
        <v>8</v>
      </c>
      <c r="Q367" s="48" t="s">
        <v>10</v>
      </c>
      <c r="R367" s="48" t="s">
        <v>11</v>
      </c>
      <c r="S367" s="48" t="s">
        <v>360</v>
      </c>
      <c r="T367" s="48" t="s">
        <v>1789</v>
      </c>
      <c r="U367" s="48" t="s">
        <v>14</v>
      </c>
      <c r="V367" s="55">
        <v>45511</v>
      </c>
      <c r="W367" s="48" t="s">
        <v>1134</v>
      </c>
    </row>
    <row r="368" spans="1:23" x14ac:dyDescent="0.25">
      <c r="A368" s="48">
        <v>9987867</v>
      </c>
      <c r="B368" s="64">
        <v>45511.450694444444</v>
      </c>
      <c r="C368" s="48" t="s">
        <v>1158</v>
      </c>
      <c r="D368" s="48" t="s">
        <v>716</v>
      </c>
      <c r="E368" s="55"/>
      <c r="F368" s="64">
        <v>45511.450694444444</v>
      </c>
      <c r="G368" s="64">
        <v>45511.450694444444</v>
      </c>
      <c r="H368" s="48" t="s">
        <v>1158</v>
      </c>
      <c r="I368" s="55">
        <v>45513</v>
      </c>
      <c r="J368" s="48" t="s">
        <v>697</v>
      </c>
      <c r="K368" s="48" t="s">
        <v>697</v>
      </c>
      <c r="L368" s="48" t="s">
        <v>1761</v>
      </c>
      <c r="M368" s="48" t="s">
        <v>853</v>
      </c>
      <c r="N368" s="48" t="s">
        <v>1626</v>
      </c>
      <c r="O368" s="48" t="s">
        <v>1669</v>
      </c>
      <c r="P368" s="48" t="s">
        <v>22</v>
      </c>
      <c r="Q368" s="48" t="s">
        <v>23</v>
      </c>
      <c r="R368" s="48" t="s">
        <v>89</v>
      </c>
      <c r="S368" s="48" t="s">
        <v>36</v>
      </c>
      <c r="T368" s="48" t="s">
        <v>1762</v>
      </c>
      <c r="U368" s="48" t="s">
        <v>14</v>
      </c>
      <c r="V368" s="55">
        <v>45511</v>
      </c>
      <c r="W368" s="48" t="s">
        <v>1134</v>
      </c>
    </row>
    <row r="369" spans="1:23" x14ac:dyDescent="0.25">
      <c r="A369" s="48">
        <v>9987861</v>
      </c>
      <c r="B369" s="64">
        <v>45511.46875</v>
      </c>
      <c r="C369" s="48" t="s">
        <v>1158</v>
      </c>
      <c r="D369" s="48" t="s">
        <v>716</v>
      </c>
      <c r="E369" s="55"/>
      <c r="F369" s="64">
        <v>45511.46875</v>
      </c>
      <c r="G369" s="64">
        <v>45511.46875</v>
      </c>
      <c r="H369" s="48" t="s">
        <v>1158</v>
      </c>
      <c r="I369" s="55">
        <v>45513</v>
      </c>
      <c r="J369" s="48" t="s">
        <v>697</v>
      </c>
      <c r="K369" s="48" t="s">
        <v>697</v>
      </c>
      <c r="L369" s="48" t="s">
        <v>1767</v>
      </c>
      <c r="M369" s="48" t="s">
        <v>853</v>
      </c>
      <c r="N369" s="48" t="s">
        <v>1589</v>
      </c>
      <c r="O369" s="48" t="s">
        <v>1049</v>
      </c>
      <c r="P369" s="48" t="s">
        <v>8</v>
      </c>
      <c r="Q369" s="48" t="s">
        <v>28</v>
      </c>
      <c r="R369" s="48" t="s">
        <v>29</v>
      </c>
      <c r="S369" s="48" t="s">
        <v>25</v>
      </c>
      <c r="T369" s="48" t="s">
        <v>427</v>
      </c>
      <c r="U369" s="48" t="s">
        <v>14</v>
      </c>
      <c r="V369" s="55">
        <v>45511</v>
      </c>
      <c r="W369" s="48" t="s">
        <v>1134</v>
      </c>
    </row>
    <row r="370" spans="1:23" x14ac:dyDescent="0.25">
      <c r="A370" s="48">
        <v>9987856</v>
      </c>
      <c r="B370" s="64">
        <v>45511.46875</v>
      </c>
      <c r="C370" s="48" t="s">
        <v>1199</v>
      </c>
      <c r="D370" s="48" t="s">
        <v>46</v>
      </c>
      <c r="E370" s="55"/>
      <c r="F370" s="64">
        <v>45511.46875</v>
      </c>
      <c r="G370" s="64">
        <v>45511.477777777778</v>
      </c>
      <c r="H370" s="48" t="s">
        <v>1199</v>
      </c>
      <c r="I370" s="55">
        <v>45511</v>
      </c>
      <c r="J370" s="48" t="s">
        <v>697</v>
      </c>
      <c r="K370" s="48" t="s">
        <v>697</v>
      </c>
      <c r="L370" s="48" t="s">
        <v>1033</v>
      </c>
      <c r="M370" s="48" t="s">
        <v>735</v>
      </c>
      <c r="N370" s="48" t="s">
        <v>1303</v>
      </c>
      <c r="O370" s="48" t="s">
        <v>997</v>
      </c>
      <c r="P370" s="48" t="s">
        <v>8</v>
      </c>
      <c r="Q370" s="48" t="s">
        <v>15</v>
      </c>
      <c r="R370" s="48" t="s">
        <v>27</v>
      </c>
      <c r="S370" s="48" t="s">
        <v>360</v>
      </c>
      <c r="T370" s="48" t="s">
        <v>385</v>
      </c>
      <c r="U370" s="48" t="s">
        <v>14</v>
      </c>
      <c r="V370" s="55">
        <v>45511</v>
      </c>
      <c r="W370" s="48" t="s">
        <v>1134</v>
      </c>
    </row>
    <row r="371" spans="1:23" x14ac:dyDescent="0.25">
      <c r="A371" s="48">
        <v>9987866</v>
      </c>
      <c r="B371" s="64">
        <v>45511.488194444442</v>
      </c>
      <c r="C371" s="48" t="s">
        <v>1158</v>
      </c>
      <c r="D371" s="48" t="s">
        <v>46</v>
      </c>
      <c r="E371" s="55"/>
      <c r="F371" s="64">
        <v>45511.488194444442</v>
      </c>
      <c r="G371" s="64">
        <v>45511.488194444442</v>
      </c>
      <c r="H371" s="48" t="s">
        <v>1158</v>
      </c>
      <c r="I371" s="55"/>
      <c r="J371" s="48" t="s">
        <v>697</v>
      </c>
      <c r="K371" s="48" t="s">
        <v>697</v>
      </c>
      <c r="L371" s="48" t="s">
        <v>1790</v>
      </c>
      <c r="M371" s="48" t="s">
        <v>889</v>
      </c>
      <c r="N371" s="48" t="s">
        <v>1589</v>
      </c>
      <c r="O371" s="48" t="s">
        <v>1791</v>
      </c>
      <c r="P371" s="48" t="s">
        <v>8</v>
      </c>
      <c r="Q371" s="48" t="s">
        <v>15</v>
      </c>
      <c r="R371" s="48" t="s">
        <v>106</v>
      </c>
      <c r="S371" s="48" t="s">
        <v>360</v>
      </c>
      <c r="T371" s="48" t="s">
        <v>1651</v>
      </c>
      <c r="U371" s="48" t="s">
        <v>14</v>
      </c>
      <c r="V371" s="55">
        <v>45511</v>
      </c>
      <c r="W371" s="48" t="s">
        <v>1134</v>
      </c>
    </row>
    <row r="372" spans="1:23" x14ac:dyDescent="0.25">
      <c r="A372" s="48">
        <v>9987865</v>
      </c>
      <c r="B372" s="64">
        <v>45511.489583333336</v>
      </c>
      <c r="C372" s="48" t="s">
        <v>1158</v>
      </c>
      <c r="D372" s="48" t="s">
        <v>46</v>
      </c>
      <c r="E372" s="55"/>
      <c r="F372" s="64">
        <v>45511.489583333336</v>
      </c>
      <c r="G372" s="64">
        <v>45511.489583333336</v>
      </c>
      <c r="H372" s="48" t="s">
        <v>1158</v>
      </c>
      <c r="I372" s="55"/>
      <c r="J372" s="48" t="s">
        <v>697</v>
      </c>
      <c r="K372" s="48" t="s">
        <v>697</v>
      </c>
      <c r="L372" s="48" t="s">
        <v>1792</v>
      </c>
      <c r="M372" s="48" t="s">
        <v>889</v>
      </c>
      <c r="N372" s="48" t="s">
        <v>1589</v>
      </c>
      <c r="O372" s="48" t="s">
        <v>1793</v>
      </c>
      <c r="P372" s="48" t="s">
        <v>22</v>
      </c>
      <c r="Q372" s="48" t="s">
        <v>23</v>
      </c>
      <c r="R372" s="48" t="s">
        <v>89</v>
      </c>
      <c r="S372" s="48" t="s">
        <v>360</v>
      </c>
      <c r="T372" s="48" t="s">
        <v>382</v>
      </c>
      <c r="U372" s="48" t="s">
        <v>14</v>
      </c>
      <c r="V372" s="55">
        <v>45511</v>
      </c>
      <c r="W372" s="48" t="s">
        <v>1134</v>
      </c>
    </row>
    <row r="373" spans="1:23" x14ac:dyDescent="0.25">
      <c r="A373" s="48">
        <v>9987864</v>
      </c>
      <c r="B373" s="64">
        <v>45511.491666666669</v>
      </c>
      <c r="C373" s="48" t="s">
        <v>1158</v>
      </c>
      <c r="D373" s="48" t="s">
        <v>46</v>
      </c>
      <c r="E373" s="55"/>
      <c r="F373" s="64">
        <v>45511.491666666669</v>
      </c>
      <c r="G373" s="64">
        <v>45511.491666666669</v>
      </c>
      <c r="H373" s="48" t="s">
        <v>1158</v>
      </c>
      <c r="I373" s="55"/>
      <c r="J373" s="48" t="s">
        <v>697</v>
      </c>
      <c r="K373" s="48" t="s">
        <v>697</v>
      </c>
      <c r="L373" s="48" t="s">
        <v>1794</v>
      </c>
      <c r="M373" s="48" t="s">
        <v>889</v>
      </c>
      <c r="N373" s="48" t="s">
        <v>1589</v>
      </c>
      <c r="O373" s="48" t="s">
        <v>1795</v>
      </c>
      <c r="P373" s="48" t="s">
        <v>8</v>
      </c>
      <c r="Q373" s="48" t="s">
        <v>15</v>
      </c>
      <c r="R373" s="48" t="s">
        <v>381</v>
      </c>
      <c r="S373" s="48" t="s">
        <v>360</v>
      </c>
      <c r="T373" s="48" t="s">
        <v>538</v>
      </c>
      <c r="U373" s="48" t="s">
        <v>14</v>
      </c>
      <c r="V373" s="55">
        <v>45511</v>
      </c>
      <c r="W373" s="48" t="s">
        <v>1134</v>
      </c>
    </row>
    <row r="374" spans="1:23" x14ac:dyDescent="0.25">
      <c r="A374" s="48">
        <v>9987863</v>
      </c>
      <c r="B374" s="64">
        <v>45511.493750000001</v>
      </c>
      <c r="C374" s="48" t="s">
        <v>1158</v>
      </c>
      <c r="D374" s="48" t="s">
        <v>46</v>
      </c>
      <c r="E374" s="55"/>
      <c r="F374" s="64">
        <v>45511.493750000001</v>
      </c>
      <c r="G374" s="64">
        <v>45511.493750000001</v>
      </c>
      <c r="H374" s="48" t="s">
        <v>1158</v>
      </c>
      <c r="I374" s="55"/>
      <c r="J374" s="48" t="s">
        <v>697</v>
      </c>
      <c r="K374" s="48" t="s">
        <v>697</v>
      </c>
      <c r="L374" s="48" t="s">
        <v>1796</v>
      </c>
      <c r="M374" s="48" t="s">
        <v>889</v>
      </c>
      <c r="N374" s="48" t="s">
        <v>1589</v>
      </c>
      <c r="O374" s="48" t="s">
        <v>1797</v>
      </c>
      <c r="P374" s="48" t="s">
        <v>8</v>
      </c>
      <c r="Q374" s="48" t="s">
        <v>30</v>
      </c>
      <c r="R374" s="48" t="s">
        <v>31</v>
      </c>
      <c r="S374" s="48" t="s">
        <v>360</v>
      </c>
      <c r="T374" s="48" t="s">
        <v>1798</v>
      </c>
      <c r="U374" s="48" t="s">
        <v>14</v>
      </c>
      <c r="V374" s="55">
        <v>45511</v>
      </c>
      <c r="W374" s="48" t="s">
        <v>1134</v>
      </c>
    </row>
    <row r="375" spans="1:23" x14ac:dyDescent="0.25">
      <c r="A375" s="48">
        <v>9987862</v>
      </c>
      <c r="B375" s="64">
        <v>45511.495833333334</v>
      </c>
      <c r="C375" s="48" t="s">
        <v>1158</v>
      </c>
      <c r="D375" s="48" t="s">
        <v>46</v>
      </c>
      <c r="E375" s="55"/>
      <c r="F375" s="64">
        <v>45511.495833333334</v>
      </c>
      <c r="G375" s="64">
        <v>45511.495833333334</v>
      </c>
      <c r="H375" s="48" t="s">
        <v>1158</v>
      </c>
      <c r="I375" s="55"/>
      <c r="J375" s="48" t="s">
        <v>697</v>
      </c>
      <c r="K375" s="48" t="s">
        <v>697</v>
      </c>
      <c r="L375" s="48" t="s">
        <v>1799</v>
      </c>
      <c r="M375" s="48" t="s">
        <v>853</v>
      </c>
      <c r="N375" s="48" t="s">
        <v>1589</v>
      </c>
      <c r="O375" s="48" t="s">
        <v>1800</v>
      </c>
      <c r="P375" s="48" t="s">
        <v>8</v>
      </c>
      <c r="Q375" s="48" t="s">
        <v>10</v>
      </c>
      <c r="R375" s="48" t="s">
        <v>11</v>
      </c>
      <c r="S375" s="48" t="s">
        <v>360</v>
      </c>
      <c r="T375" s="48" t="s">
        <v>1778</v>
      </c>
      <c r="U375" s="48" t="s">
        <v>14</v>
      </c>
      <c r="V375" s="55">
        <v>45511</v>
      </c>
      <c r="W375" s="48" t="s">
        <v>1134</v>
      </c>
    </row>
    <row r="376" spans="1:23" x14ac:dyDescent="0.25">
      <c r="A376" s="48">
        <v>9987855</v>
      </c>
      <c r="B376" s="64">
        <v>45511.46875</v>
      </c>
      <c r="C376" s="48" t="s">
        <v>1199</v>
      </c>
      <c r="D376" s="48" t="s">
        <v>46</v>
      </c>
      <c r="E376" s="55"/>
      <c r="F376" s="64">
        <v>45511.46875</v>
      </c>
      <c r="G376" s="64">
        <v>45511.49722222222</v>
      </c>
      <c r="H376" s="48" t="s">
        <v>1199</v>
      </c>
      <c r="I376" s="55">
        <v>45511</v>
      </c>
      <c r="J376" s="48" t="s">
        <v>697</v>
      </c>
      <c r="K376" s="48" t="s">
        <v>697</v>
      </c>
      <c r="L376" s="48" t="s">
        <v>883</v>
      </c>
      <c r="M376" s="48" t="s">
        <v>735</v>
      </c>
      <c r="N376" s="48" t="s">
        <v>1301</v>
      </c>
      <c r="O376" s="48" t="s">
        <v>884</v>
      </c>
      <c r="P376" s="48" t="s">
        <v>8</v>
      </c>
      <c r="Q376" s="48" t="s">
        <v>10</v>
      </c>
      <c r="R376" s="48" t="s">
        <v>11</v>
      </c>
      <c r="S376" s="48" t="s">
        <v>360</v>
      </c>
      <c r="T376" s="48" t="s">
        <v>385</v>
      </c>
      <c r="U376" s="48" t="s">
        <v>14</v>
      </c>
      <c r="V376" s="55">
        <v>45511</v>
      </c>
      <c r="W376" s="48" t="s">
        <v>1134</v>
      </c>
    </row>
    <row r="377" spans="1:23" x14ac:dyDescent="0.25">
      <c r="A377" s="48">
        <v>9987854</v>
      </c>
      <c r="B377" s="64">
        <v>45511.46875</v>
      </c>
      <c r="C377" s="48" t="s">
        <v>1199</v>
      </c>
      <c r="D377" s="48" t="s">
        <v>46</v>
      </c>
      <c r="E377" s="55"/>
      <c r="F377" s="64">
        <v>45511.46875</v>
      </c>
      <c r="G377" s="64">
        <v>45511.499305555553</v>
      </c>
      <c r="H377" s="48" t="s">
        <v>1199</v>
      </c>
      <c r="I377" s="55">
        <v>45511</v>
      </c>
      <c r="J377" s="48" t="s">
        <v>697</v>
      </c>
      <c r="K377" s="48" t="s">
        <v>697</v>
      </c>
      <c r="L377" s="48" t="s">
        <v>885</v>
      </c>
      <c r="M377" s="48" t="s">
        <v>735</v>
      </c>
      <c r="N377" s="48" t="s">
        <v>1301</v>
      </c>
      <c r="O377" s="48" t="s">
        <v>886</v>
      </c>
      <c r="P377" s="48" t="s">
        <v>22</v>
      </c>
      <c r="Q377" s="48" t="s">
        <v>23</v>
      </c>
      <c r="R377" s="48" t="s">
        <v>89</v>
      </c>
      <c r="S377" s="48" t="s">
        <v>360</v>
      </c>
      <c r="T377" s="48" t="s">
        <v>385</v>
      </c>
      <c r="U377" s="48" t="s">
        <v>14</v>
      </c>
      <c r="V377" s="55">
        <v>45511</v>
      </c>
      <c r="W377" s="48" t="s">
        <v>1134</v>
      </c>
    </row>
    <row r="378" spans="1:23" x14ac:dyDescent="0.25">
      <c r="A378" s="48">
        <v>9987853</v>
      </c>
      <c r="B378" s="64">
        <v>45511.46875</v>
      </c>
      <c r="C378" s="48" t="s">
        <v>1199</v>
      </c>
      <c r="D378" s="48" t="s">
        <v>46</v>
      </c>
      <c r="E378" s="55"/>
      <c r="F378" s="64">
        <v>45511.46875</v>
      </c>
      <c r="G378" s="64">
        <v>45511.502083333333</v>
      </c>
      <c r="H378" s="48" t="s">
        <v>1199</v>
      </c>
      <c r="I378" s="55">
        <v>45511</v>
      </c>
      <c r="J378" s="48" t="s">
        <v>697</v>
      </c>
      <c r="K378" s="48" t="s">
        <v>697</v>
      </c>
      <c r="L378" s="48" t="s">
        <v>1812</v>
      </c>
      <c r="M378" s="48" t="s">
        <v>735</v>
      </c>
      <c r="N378" s="48" t="s">
        <v>1301</v>
      </c>
      <c r="O378" s="48" t="s">
        <v>1813</v>
      </c>
      <c r="P378" s="48" t="s">
        <v>22</v>
      </c>
      <c r="Q378" s="48" t="s">
        <v>72</v>
      </c>
      <c r="R378" s="48" t="s">
        <v>61</v>
      </c>
      <c r="S378" s="48" t="s">
        <v>360</v>
      </c>
      <c r="T378" s="48" t="s">
        <v>385</v>
      </c>
      <c r="U378" s="48" t="s">
        <v>14</v>
      </c>
      <c r="V378" s="55">
        <v>45511</v>
      </c>
      <c r="W378" s="48" t="s">
        <v>1134</v>
      </c>
    </row>
    <row r="379" spans="1:23" x14ac:dyDescent="0.25">
      <c r="A379" s="48">
        <v>9987852</v>
      </c>
      <c r="B379" s="64">
        <v>45511.46875</v>
      </c>
      <c r="C379" s="48" t="s">
        <v>1199</v>
      </c>
      <c r="D379" s="48" t="s">
        <v>46</v>
      </c>
      <c r="E379" s="55"/>
      <c r="F379" s="64">
        <v>45511.46875</v>
      </c>
      <c r="G379" s="64">
        <v>45511.503472222219</v>
      </c>
      <c r="H379" s="48" t="s">
        <v>1199</v>
      </c>
      <c r="I379" s="55">
        <v>45511</v>
      </c>
      <c r="J379" s="48" t="s">
        <v>697</v>
      </c>
      <c r="K379" s="48" t="s">
        <v>697</v>
      </c>
      <c r="L379" s="48" t="s">
        <v>1814</v>
      </c>
      <c r="M379" s="48" t="s">
        <v>735</v>
      </c>
      <c r="N379" s="48" t="s">
        <v>1301</v>
      </c>
      <c r="O379" s="48" t="s">
        <v>1815</v>
      </c>
      <c r="P379" s="48" t="s">
        <v>8</v>
      </c>
      <c r="Q379" s="48" t="s">
        <v>10</v>
      </c>
      <c r="R379" s="48" t="s">
        <v>11</v>
      </c>
      <c r="S379" s="48" t="s">
        <v>360</v>
      </c>
      <c r="T379" s="48" t="s">
        <v>385</v>
      </c>
      <c r="U379" s="48" t="s">
        <v>14</v>
      </c>
      <c r="V379" s="55">
        <v>45511</v>
      </c>
      <c r="W379" s="48" t="s">
        <v>1134</v>
      </c>
    </row>
    <row r="380" spans="1:23" x14ac:dyDescent="0.25">
      <c r="A380" s="48">
        <v>9987851</v>
      </c>
      <c r="B380" s="64">
        <v>45511.46875</v>
      </c>
      <c r="C380" s="48" t="s">
        <v>1199</v>
      </c>
      <c r="D380" s="48" t="s">
        <v>46</v>
      </c>
      <c r="E380" s="55"/>
      <c r="F380" s="64">
        <v>45511.46875</v>
      </c>
      <c r="G380" s="64">
        <v>45511.506249999999</v>
      </c>
      <c r="H380" s="48" t="s">
        <v>1199</v>
      </c>
      <c r="I380" s="55">
        <v>45511</v>
      </c>
      <c r="J380" s="48" t="s">
        <v>697</v>
      </c>
      <c r="K380" s="48" t="s">
        <v>697</v>
      </c>
      <c r="L380" s="48" t="s">
        <v>1816</v>
      </c>
      <c r="M380" s="48" t="s">
        <v>735</v>
      </c>
      <c r="N380" s="48" t="s">
        <v>1301</v>
      </c>
      <c r="O380" s="48" t="s">
        <v>1817</v>
      </c>
      <c r="P380" s="48" t="s">
        <v>8</v>
      </c>
      <c r="Q380" s="48" t="s">
        <v>28</v>
      </c>
      <c r="R380" s="48" t="s">
        <v>35</v>
      </c>
      <c r="S380" s="48" t="s">
        <v>360</v>
      </c>
      <c r="T380" s="48" t="s">
        <v>385</v>
      </c>
      <c r="U380" s="48" t="s">
        <v>14</v>
      </c>
      <c r="V380" s="55">
        <v>45511</v>
      </c>
      <c r="W380" s="48" t="s">
        <v>1134</v>
      </c>
    </row>
    <row r="381" spans="1:23" x14ac:dyDescent="0.25">
      <c r="A381" s="48">
        <v>9987850</v>
      </c>
      <c r="B381" s="64">
        <v>45511.46875</v>
      </c>
      <c r="C381" s="48" t="s">
        <v>1199</v>
      </c>
      <c r="D381" s="48" t="s">
        <v>46</v>
      </c>
      <c r="E381" s="55"/>
      <c r="F381" s="64">
        <v>45511.46875</v>
      </c>
      <c r="G381" s="64">
        <v>45511.510416666664</v>
      </c>
      <c r="H381" s="48" t="s">
        <v>1199</v>
      </c>
      <c r="I381" s="55">
        <v>45511</v>
      </c>
      <c r="J381" s="48" t="s">
        <v>697</v>
      </c>
      <c r="K381" s="48" t="s">
        <v>697</v>
      </c>
      <c r="L381" s="48" t="s">
        <v>1818</v>
      </c>
      <c r="M381" s="48" t="s">
        <v>735</v>
      </c>
      <c r="N381" s="48" t="s">
        <v>1301</v>
      </c>
      <c r="O381" s="48" t="s">
        <v>826</v>
      </c>
      <c r="P381" s="48" t="s">
        <v>18</v>
      </c>
      <c r="Q381" s="48" t="s">
        <v>19</v>
      </c>
      <c r="R381" s="48" t="s">
        <v>21</v>
      </c>
      <c r="S381" s="48" t="s">
        <v>360</v>
      </c>
      <c r="T381" s="48" t="s">
        <v>385</v>
      </c>
      <c r="U381" s="48" t="s">
        <v>14</v>
      </c>
      <c r="V381" s="55">
        <v>45511</v>
      </c>
      <c r="W381" s="48" t="s">
        <v>1134</v>
      </c>
    </row>
    <row r="382" spans="1:23" x14ac:dyDescent="0.25">
      <c r="A382" s="48">
        <v>9987849</v>
      </c>
      <c r="B382" s="64">
        <v>45511.46875</v>
      </c>
      <c r="C382" s="48" t="s">
        <v>1199</v>
      </c>
      <c r="D382" s="48" t="s">
        <v>46</v>
      </c>
      <c r="E382" s="55"/>
      <c r="F382" s="64">
        <v>45511.46875</v>
      </c>
      <c r="G382" s="64">
        <v>45511.515972222223</v>
      </c>
      <c r="H382" s="48" t="s">
        <v>1199</v>
      </c>
      <c r="I382" s="55">
        <v>45511</v>
      </c>
      <c r="J382" s="48" t="s">
        <v>697</v>
      </c>
      <c r="K382" s="48" t="s">
        <v>697</v>
      </c>
      <c r="L382" s="48" t="s">
        <v>1819</v>
      </c>
      <c r="M382" s="48" t="s">
        <v>735</v>
      </c>
      <c r="N382" s="48" t="s">
        <v>1301</v>
      </c>
      <c r="O382" s="48" t="s">
        <v>1820</v>
      </c>
      <c r="P382" s="48" t="s">
        <v>18</v>
      </c>
      <c r="Q382" s="48" t="s">
        <v>19</v>
      </c>
      <c r="R382" s="48" t="s">
        <v>20</v>
      </c>
      <c r="S382" s="48" t="s">
        <v>360</v>
      </c>
      <c r="T382" s="48" t="s">
        <v>442</v>
      </c>
      <c r="U382" s="48" t="s">
        <v>44</v>
      </c>
      <c r="V382" s="55">
        <v>45511</v>
      </c>
      <c r="W382" s="48" t="s">
        <v>1134</v>
      </c>
    </row>
    <row r="383" spans="1:23" x14ac:dyDescent="0.25">
      <c r="A383" s="48">
        <v>9987848</v>
      </c>
      <c r="B383" s="64">
        <v>45511.46875</v>
      </c>
      <c r="C383" s="48" t="s">
        <v>1199</v>
      </c>
      <c r="D383" s="48" t="s">
        <v>46</v>
      </c>
      <c r="E383" s="55"/>
      <c r="F383" s="64">
        <v>45511.46875</v>
      </c>
      <c r="G383" s="64">
        <v>45511.517361111109</v>
      </c>
      <c r="H383" s="48" t="s">
        <v>1199</v>
      </c>
      <c r="I383" s="55">
        <v>45511</v>
      </c>
      <c r="J383" s="48" t="s">
        <v>697</v>
      </c>
      <c r="K383" s="48" t="s">
        <v>697</v>
      </c>
      <c r="L383" s="48" t="s">
        <v>1372</v>
      </c>
      <c r="M383" s="48" t="s">
        <v>735</v>
      </c>
      <c r="N383" s="48" t="s">
        <v>1301</v>
      </c>
      <c r="O383" s="48" t="s">
        <v>1371</v>
      </c>
      <c r="P383" s="48" t="s">
        <v>22</v>
      </c>
      <c r="Q383" s="48" t="s">
        <v>23</v>
      </c>
      <c r="R383" s="48" t="s">
        <v>55</v>
      </c>
      <c r="S383" s="48" t="s">
        <v>360</v>
      </c>
      <c r="T383" s="48" t="s">
        <v>385</v>
      </c>
      <c r="U383" s="48" t="s">
        <v>14</v>
      </c>
      <c r="V383" s="55">
        <v>45511</v>
      </c>
      <c r="W383" s="48" t="s">
        <v>1134</v>
      </c>
    </row>
    <row r="384" spans="1:23" x14ac:dyDescent="0.25">
      <c r="A384" s="48">
        <v>9987847</v>
      </c>
      <c r="B384" s="64">
        <v>45511.46875</v>
      </c>
      <c r="C384" s="48" t="s">
        <v>1199</v>
      </c>
      <c r="D384" s="48" t="s">
        <v>46</v>
      </c>
      <c r="E384" s="55"/>
      <c r="F384" s="64">
        <v>45511.46875</v>
      </c>
      <c r="G384" s="64">
        <v>45511.518750000003</v>
      </c>
      <c r="H384" s="48" t="s">
        <v>1199</v>
      </c>
      <c r="I384" s="55">
        <v>45511</v>
      </c>
      <c r="J384" s="48" t="s">
        <v>697</v>
      </c>
      <c r="K384" s="48" t="s">
        <v>697</v>
      </c>
      <c r="L384" s="48" t="s">
        <v>1604</v>
      </c>
      <c r="M384" s="48" t="s">
        <v>735</v>
      </c>
      <c r="N384" s="48" t="s">
        <v>1301</v>
      </c>
      <c r="O384" s="48" t="s">
        <v>1603</v>
      </c>
      <c r="P384" s="48" t="s">
        <v>22</v>
      </c>
      <c r="Q384" s="48" t="s">
        <v>23</v>
      </c>
      <c r="R384" s="48" t="s">
        <v>55</v>
      </c>
      <c r="S384" s="48" t="s">
        <v>360</v>
      </c>
      <c r="T384" s="48" t="s">
        <v>385</v>
      </c>
      <c r="U384" s="48" t="s">
        <v>14</v>
      </c>
      <c r="V384" s="55">
        <v>45511</v>
      </c>
      <c r="W384" s="48" t="s">
        <v>1134</v>
      </c>
    </row>
    <row r="385" spans="1:23" x14ac:dyDescent="0.25">
      <c r="A385" s="48">
        <v>9987846</v>
      </c>
      <c r="B385" s="64">
        <v>45511.46875</v>
      </c>
      <c r="C385" s="48" t="s">
        <v>1199</v>
      </c>
      <c r="D385" s="48" t="s">
        <v>46</v>
      </c>
      <c r="E385" s="55"/>
      <c r="F385" s="64">
        <v>45511.46875</v>
      </c>
      <c r="G385" s="64">
        <v>45511.525000000001</v>
      </c>
      <c r="H385" s="48" t="s">
        <v>1199</v>
      </c>
      <c r="I385" s="55">
        <v>45511</v>
      </c>
      <c r="J385" s="48" t="s">
        <v>697</v>
      </c>
      <c r="K385" s="48" t="s">
        <v>697</v>
      </c>
      <c r="L385" s="48" t="s">
        <v>1821</v>
      </c>
      <c r="M385" s="48" t="s">
        <v>735</v>
      </c>
      <c r="N385" s="48" t="s">
        <v>1301</v>
      </c>
      <c r="O385" s="48" t="s">
        <v>816</v>
      </c>
      <c r="P385" s="48" t="s">
        <v>22</v>
      </c>
      <c r="Q385" s="48" t="s">
        <v>23</v>
      </c>
      <c r="R385" s="48" t="s">
        <v>24</v>
      </c>
      <c r="S385" s="48" t="s">
        <v>360</v>
      </c>
      <c r="T385" s="48" t="s">
        <v>385</v>
      </c>
      <c r="U385" s="48" t="s">
        <v>14</v>
      </c>
      <c r="V385" s="55">
        <v>45511</v>
      </c>
      <c r="W385" s="48" t="s">
        <v>1134</v>
      </c>
    </row>
    <row r="386" spans="1:23" x14ac:dyDescent="0.25">
      <c r="A386" s="48">
        <v>9987845</v>
      </c>
      <c r="B386" s="64">
        <v>45511.46875</v>
      </c>
      <c r="C386" s="48" t="s">
        <v>1199</v>
      </c>
      <c r="D386" s="48" t="s">
        <v>46</v>
      </c>
      <c r="E386" s="55"/>
      <c r="F386" s="64">
        <v>45512.46875</v>
      </c>
      <c r="G386" s="64">
        <v>45511.527777777781</v>
      </c>
      <c r="H386" s="48" t="s">
        <v>1199</v>
      </c>
      <c r="I386" s="55">
        <v>45511</v>
      </c>
      <c r="J386" s="48" t="s">
        <v>697</v>
      </c>
      <c r="K386" s="48" t="s">
        <v>697</v>
      </c>
      <c r="L386" s="48" t="s">
        <v>1375</v>
      </c>
      <c r="M386" s="48" t="s">
        <v>735</v>
      </c>
      <c r="N386" s="48" t="s">
        <v>1301</v>
      </c>
      <c r="O386" s="48" t="s">
        <v>1374</v>
      </c>
      <c r="P386" s="48" t="s">
        <v>22</v>
      </c>
      <c r="Q386" s="48" t="s">
        <v>23</v>
      </c>
      <c r="R386" s="48" t="s">
        <v>24</v>
      </c>
      <c r="S386" s="48" t="s">
        <v>360</v>
      </c>
      <c r="T386" s="48" t="s">
        <v>385</v>
      </c>
      <c r="U386" s="48" t="s">
        <v>14</v>
      </c>
      <c r="V386" s="55">
        <v>45511</v>
      </c>
      <c r="W386" s="48" t="s">
        <v>1134</v>
      </c>
    </row>
    <row r="387" spans="1:23" x14ac:dyDescent="0.25">
      <c r="A387" s="48">
        <v>9987844</v>
      </c>
      <c r="B387" s="64">
        <v>45511.46875</v>
      </c>
      <c r="C387" s="48" t="s">
        <v>1199</v>
      </c>
      <c r="D387" s="48" t="s">
        <v>46</v>
      </c>
      <c r="E387" s="55"/>
      <c r="F387" s="64">
        <v>45513.46875</v>
      </c>
      <c r="G387" s="64">
        <v>45511.532638888886</v>
      </c>
      <c r="H387" s="48" t="s">
        <v>1199</v>
      </c>
      <c r="I387" s="55">
        <v>45511</v>
      </c>
      <c r="J387" s="48" t="s">
        <v>697</v>
      </c>
      <c r="K387" s="48" t="s">
        <v>697</v>
      </c>
      <c r="L387" s="48" t="s">
        <v>1715</v>
      </c>
      <c r="M387" s="48" t="s">
        <v>735</v>
      </c>
      <c r="N387" s="48" t="s">
        <v>1301</v>
      </c>
      <c r="O387" s="48" t="s">
        <v>827</v>
      </c>
      <c r="P387" s="48" t="s">
        <v>22</v>
      </c>
      <c r="Q387" s="48" t="s">
        <v>23</v>
      </c>
      <c r="R387" s="48" t="s">
        <v>55</v>
      </c>
      <c r="S387" s="48" t="s">
        <v>360</v>
      </c>
      <c r="T387" s="48" t="s">
        <v>385</v>
      </c>
      <c r="U387" s="48" t="s">
        <v>14</v>
      </c>
      <c r="V387" s="55">
        <v>45511</v>
      </c>
      <c r="W387" s="48" t="s">
        <v>1134</v>
      </c>
    </row>
    <row r="388" spans="1:23" x14ac:dyDescent="0.25">
      <c r="A388" s="48">
        <v>9987843</v>
      </c>
      <c r="B388" s="64">
        <v>45511.46875</v>
      </c>
      <c r="C388" s="48" t="s">
        <v>1199</v>
      </c>
      <c r="D388" s="48" t="s">
        <v>46</v>
      </c>
      <c r="E388" s="55"/>
      <c r="F388" s="64">
        <v>45514.46875</v>
      </c>
      <c r="G388" s="64">
        <v>45511.53402777778</v>
      </c>
      <c r="H388" s="48" t="s">
        <v>1199</v>
      </c>
      <c r="I388" s="55">
        <v>45511</v>
      </c>
      <c r="J388" s="48" t="s">
        <v>697</v>
      </c>
      <c r="K388" s="48" t="s">
        <v>697</v>
      </c>
      <c r="L388" s="48" t="s">
        <v>1822</v>
      </c>
      <c r="M388" s="48" t="s">
        <v>735</v>
      </c>
      <c r="N388" s="48" t="s">
        <v>1301</v>
      </c>
      <c r="O388" s="48" t="s">
        <v>825</v>
      </c>
      <c r="P388" s="48" t="s">
        <v>22</v>
      </c>
      <c r="Q388" s="48" t="s">
        <v>23</v>
      </c>
      <c r="R388" s="48" t="s">
        <v>55</v>
      </c>
      <c r="S388" s="48" t="s">
        <v>360</v>
      </c>
      <c r="T388" s="48" t="s">
        <v>385</v>
      </c>
      <c r="U388" s="48" t="s">
        <v>14</v>
      </c>
      <c r="V388" s="55">
        <v>45511</v>
      </c>
      <c r="W388" s="48" t="s">
        <v>1134</v>
      </c>
    </row>
    <row r="389" spans="1:23" x14ac:dyDescent="0.25">
      <c r="A389" s="48">
        <v>9987839</v>
      </c>
      <c r="B389" s="64">
        <v>45511.534722222219</v>
      </c>
      <c r="C389" s="48" t="s">
        <v>1158</v>
      </c>
      <c r="D389" s="48" t="s">
        <v>716</v>
      </c>
      <c r="E389" s="55"/>
      <c r="F389" s="64">
        <v>45511.534722222219</v>
      </c>
      <c r="G389" s="64">
        <v>45511.534722222219</v>
      </c>
      <c r="H389" s="48" t="s">
        <v>1158</v>
      </c>
      <c r="I389" s="55">
        <v>45511</v>
      </c>
      <c r="J389" s="48" t="s">
        <v>697</v>
      </c>
      <c r="K389" s="48" t="s">
        <v>697</v>
      </c>
      <c r="L389" s="48" t="s">
        <v>1230</v>
      </c>
      <c r="M389" s="48" t="s">
        <v>853</v>
      </c>
      <c r="N389" s="48" t="s">
        <v>1589</v>
      </c>
      <c r="O389" s="48" t="s">
        <v>1730</v>
      </c>
      <c r="P389" s="48" t="s">
        <v>8</v>
      </c>
      <c r="Q389" s="48" t="s">
        <v>15</v>
      </c>
      <c r="R389" s="48" t="s">
        <v>106</v>
      </c>
      <c r="S389" s="48" t="s">
        <v>962</v>
      </c>
      <c r="T389" s="48" t="s">
        <v>553</v>
      </c>
      <c r="U389" s="48" t="s">
        <v>14</v>
      </c>
      <c r="V389" s="55">
        <v>45511</v>
      </c>
      <c r="W389" s="48" t="s">
        <v>1134</v>
      </c>
    </row>
    <row r="390" spans="1:23" x14ac:dyDescent="0.25">
      <c r="A390" s="48">
        <v>9987842</v>
      </c>
      <c r="B390" s="64">
        <v>45511.46875</v>
      </c>
      <c r="C390" s="48" t="s">
        <v>1199</v>
      </c>
      <c r="D390" s="48" t="s">
        <v>46</v>
      </c>
      <c r="E390" s="55"/>
      <c r="F390" s="64">
        <v>45515.46875</v>
      </c>
      <c r="G390" s="64">
        <v>45511.535416666666</v>
      </c>
      <c r="H390" s="48" t="s">
        <v>1199</v>
      </c>
      <c r="I390" s="55">
        <v>45511</v>
      </c>
      <c r="J390" s="48" t="s">
        <v>697</v>
      </c>
      <c r="K390" s="48" t="s">
        <v>697</v>
      </c>
      <c r="L390" s="48" t="s">
        <v>1823</v>
      </c>
      <c r="M390" s="48" t="s">
        <v>735</v>
      </c>
      <c r="N390" s="48" t="s">
        <v>1301</v>
      </c>
      <c r="O390" s="48" t="s">
        <v>905</v>
      </c>
      <c r="P390" s="48" t="s">
        <v>8</v>
      </c>
      <c r="Q390" s="48" t="s">
        <v>10</v>
      </c>
      <c r="R390" s="48" t="s">
        <v>11</v>
      </c>
      <c r="S390" s="48" t="s">
        <v>360</v>
      </c>
      <c r="T390" s="48" t="s">
        <v>385</v>
      </c>
      <c r="U390" s="48" t="s">
        <v>14</v>
      </c>
      <c r="V390" s="55">
        <v>45511</v>
      </c>
      <c r="W390" s="48" t="s">
        <v>1134</v>
      </c>
    </row>
    <row r="391" spans="1:23" x14ac:dyDescent="0.25">
      <c r="A391" s="48">
        <v>9987860</v>
      </c>
      <c r="B391" s="64">
        <v>45511.538888888892</v>
      </c>
      <c r="C391" s="48" t="s">
        <v>1158</v>
      </c>
      <c r="D391" s="48" t="s">
        <v>46</v>
      </c>
      <c r="E391" s="55"/>
      <c r="F391" s="64">
        <v>45511.538888888892</v>
      </c>
      <c r="G391" s="64">
        <v>45511.538888888892</v>
      </c>
      <c r="H391" s="48" t="s">
        <v>1158</v>
      </c>
      <c r="I391" s="55"/>
      <c r="J391" s="48" t="s">
        <v>697</v>
      </c>
      <c r="K391" s="48" t="s">
        <v>697</v>
      </c>
      <c r="L391" s="48" t="s">
        <v>1801</v>
      </c>
      <c r="M391" s="48" t="s">
        <v>889</v>
      </c>
      <c r="N391" s="48" t="s">
        <v>1589</v>
      </c>
      <c r="O391" s="48" t="s">
        <v>1802</v>
      </c>
      <c r="P391" s="48" t="s">
        <v>8</v>
      </c>
      <c r="Q391" s="48" t="s">
        <v>10</v>
      </c>
      <c r="R391" s="48" t="s">
        <v>11</v>
      </c>
      <c r="S391" s="48" t="s">
        <v>360</v>
      </c>
      <c r="T391" s="48" t="s">
        <v>1778</v>
      </c>
      <c r="U391" s="48" t="s">
        <v>14</v>
      </c>
      <c r="V391" s="55">
        <v>45511</v>
      </c>
      <c r="W391" s="48" t="s">
        <v>1134</v>
      </c>
    </row>
    <row r="392" spans="1:23" x14ac:dyDescent="0.25">
      <c r="A392" s="48">
        <v>9987859</v>
      </c>
      <c r="B392" s="64">
        <v>45511.544444444444</v>
      </c>
      <c r="C392" s="48" t="s">
        <v>1158</v>
      </c>
      <c r="D392" s="48" t="s">
        <v>46</v>
      </c>
      <c r="E392" s="55"/>
      <c r="F392" s="64">
        <v>45511.544444444444</v>
      </c>
      <c r="G392" s="64">
        <v>45511.544444444444</v>
      </c>
      <c r="H392" s="48" t="s">
        <v>1158</v>
      </c>
      <c r="I392" s="55"/>
      <c r="J392" s="48" t="s">
        <v>697</v>
      </c>
      <c r="K392" s="48" t="s">
        <v>697</v>
      </c>
      <c r="L392" s="48" t="s">
        <v>1803</v>
      </c>
      <c r="M392" s="48" t="s">
        <v>853</v>
      </c>
      <c r="N392" s="48" t="s">
        <v>1589</v>
      </c>
      <c r="O392" s="48" t="s">
        <v>1804</v>
      </c>
      <c r="P392" s="48" t="s">
        <v>8</v>
      </c>
      <c r="Q392" s="48" t="s">
        <v>10</v>
      </c>
      <c r="R392" s="48" t="s">
        <v>11</v>
      </c>
      <c r="S392" s="48" t="s">
        <v>360</v>
      </c>
      <c r="T392" s="48" t="s">
        <v>1805</v>
      </c>
      <c r="U392" s="48" t="s">
        <v>14</v>
      </c>
      <c r="V392" s="55">
        <v>45511</v>
      </c>
      <c r="W392" s="48" t="s">
        <v>1134</v>
      </c>
    </row>
    <row r="393" spans="1:23" x14ac:dyDescent="0.25">
      <c r="A393" s="48">
        <v>9987841</v>
      </c>
      <c r="B393" s="64">
        <v>45511.46875</v>
      </c>
      <c r="C393" s="48" t="s">
        <v>1199</v>
      </c>
      <c r="D393" s="48" t="s">
        <v>716</v>
      </c>
      <c r="E393" s="55"/>
      <c r="F393" s="64">
        <v>45516.46875</v>
      </c>
      <c r="G393" s="64">
        <v>45511.54583333333</v>
      </c>
      <c r="H393" s="48" t="s">
        <v>1199</v>
      </c>
      <c r="I393" s="55">
        <v>45511</v>
      </c>
      <c r="J393" s="48" t="s">
        <v>697</v>
      </c>
      <c r="K393" s="48" t="s">
        <v>697</v>
      </c>
      <c r="L393" s="48" t="s">
        <v>1824</v>
      </c>
      <c r="M393" s="48" t="s">
        <v>735</v>
      </c>
      <c r="N393" s="48" t="s">
        <v>1301</v>
      </c>
      <c r="O393" s="48" t="s">
        <v>1331</v>
      </c>
      <c r="P393" s="48" t="s">
        <v>18</v>
      </c>
      <c r="Q393" s="48" t="s">
        <v>19</v>
      </c>
      <c r="R393" s="48" t="s">
        <v>129</v>
      </c>
      <c r="S393" s="48" t="s">
        <v>981</v>
      </c>
      <c r="T393" s="48" t="s">
        <v>385</v>
      </c>
      <c r="U393" s="48" t="s">
        <v>14</v>
      </c>
      <c r="V393" s="55">
        <v>45511</v>
      </c>
      <c r="W393" s="48" t="s">
        <v>1134</v>
      </c>
    </row>
    <row r="394" spans="1:23" x14ac:dyDescent="0.25">
      <c r="A394" s="48">
        <v>9987858</v>
      </c>
      <c r="B394" s="64">
        <v>45511.546527777777</v>
      </c>
      <c r="C394" s="48" t="s">
        <v>1158</v>
      </c>
      <c r="D394" s="48" t="s">
        <v>46</v>
      </c>
      <c r="E394" s="55"/>
      <c r="F394" s="64">
        <v>45511.546527777777</v>
      </c>
      <c r="G394" s="64">
        <v>45511.546527777777</v>
      </c>
      <c r="H394" s="48" t="s">
        <v>1158</v>
      </c>
      <c r="I394" s="55"/>
      <c r="J394" s="48" t="s">
        <v>697</v>
      </c>
      <c r="K394" s="48" t="s">
        <v>697</v>
      </c>
      <c r="L394" s="48" t="s">
        <v>1806</v>
      </c>
      <c r="M394" s="48" t="s">
        <v>853</v>
      </c>
      <c r="N394" s="48" t="s">
        <v>1589</v>
      </c>
      <c r="O394" s="48" t="s">
        <v>1807</v>
      </c>
      <c r="P394" s="48" t="s">
        <v>8</v>
      </c>
      <c r="Q394" s="48" t="s">
        <v>10</v>
      </c>
      <c r="R394" s="48" t="s">
        <v>11</v>
      </c>
      <c r="S394" s="48" t="s">
        <v>360</v>
      </c>
      <c r="T394" s="48" t="s">
        <v>1808</v>
      </c>
      <c r="U394" s="48" t="s">
        <v>14</v>
      </c>
      <c r="V394" s="55">
        <v>45511</v>
      </c>
      <c r="W394" s="48" t="s">
        <v>1134</v>
      </c>
    </row>
    <row r="395" spans="1:23" x14ac:dyDescent="0.25">
      <c r="A395" s="48">
        <v>9987857</v>
      </c>
      <c r="B395" s="64">
        <v>45511.549305555556</v>
      </c>
      <c r="C395" s="48" t="s">
        <v>1158</v>
      </c>
      <c r="D395" s="48" t="s">
        <v>46</v>
      </c>
      <c r="E395" s="55"/>
      <c r="F395" s="64">
        <v>45511.549305555556</v>
      </c>
      <c r="G395" s="64">
        <v>45511.549305555556</v>
      </c>
      <c r="H395" s="48" t="s">
        <v>1158</v>
      </c>
      <c r="I395" s="55"/>
      <c r="J395" s="48" t="s">
        <v>697</v>
      </c>
      <c r="K395" s="48" t="s">
        <v>697</v>
      </c>
      <c r="L395" s="48" t="s">
        <v>1809</v>
      </c>
      <c r="M395" s="48" t="s">
        <v>889</v>
      </c>
      <c r="N395" s="48" t="s">
        <v>1589</v>
      </c>
      <c r="O395" s="48" t="s">
        <v>1810</v>
      </c>
      <c r="P395" s="48" t="s">
        <v>8</v>
      </c>
      <c r="Q395" s="48" t="s">
        <v>10</v>
      </c>
      <c r="R395" s="48" t="s">
        <v>11</v>
      </c>
      <c r="S395" s="48" t="s">
        <v>360</v>
      </c>
      <c r="T395" s="48" t="s">
        <v>1811</v>
      </c>
      <c r="U395" s="48" t="s">
        <v>14</v>
      </c>
      <c r="V395" s="55">
        <v>45511</v>
      </c>
      <c r="W395" s="48" t="s">
        <v>1134</v>
      </c>
    </row>
    <row r="396" spans="1:23" x14ac:dyDescent="0.25">
      <c r="A396" s="48">
        <v>9987840</v>
      </c>
      <c r="B396" s="64">
        <v>45511.46875</v>
      </c>
      <c r="C396" s="48" t="s">
        <v>1199</v>
      </c>
      <c r="D396" s="48" t="s">
        <v>46</v>
      </c>
      <c r="E396" s="55"/>
      <c r="F396" s="64">
        <v>45517.46875</v>
      </c>
      <c r="G396" s="64">
        <v>45511.582638888889</v>
      </c>
      <c r="H396" s="48" t="s">
        <v>1199</v>
      </c>
      <c r="I396" s="55">
        <v>45511</v>
      </c>
      <c r="J396" s="48" t="s">
        <v>697</v>
      </c>
      <c r="K396" s="48" t="s">
        <v>697</v>
      </c>
      <c r="L396" s="48" t="s">
        <v>1382</v>
      </c>
      <c r="M396" s="48" t="s">
        <v>735</v>
      </c>
      <c r="N396" s="48" t="s">
        <v>1301</v>
      </c>
      <c r="O396" s="48" t="s">
        <v>1381</v>
      </c>
      <c r="P396" s="48" t="s">
        <v>8</v>
      </c>
      <c r="Q396" s="48" t="s">
        <v>10</v>
      </c>
      <c r="R396" s="48" t="s">
        <v>11</v>
      </c>
      <c r="S396" s="48" t="s">
        <v>360</v>
      </c>
      <c r="T396" s="48" t="s">
        <v>385</v>
      </c>
      <c r="U396" s="48" t="s">
        <v>14</v>
      </c>
      <c r="V396" s="55">
        <v>45511</v>
      </c>
      <c r="W396" s="48" t="s">
        <v>1134</v>
      </c>
    </row>
    <row r="397" spans="1:23" x14ac:dyDescent="0.25">
      <c r="A397" s="48">
        <v>9987838</v>
      </c>
      <c r="B397" s="64">
        <v>45511.591666666667</v>
      </c>
      <c r="C397" s="48" t="s">
        <v>1158</v>
      </c>
      <c r="D397" s="48" t="s">
        <v>46</v>
      </c>
      <c r="E397" s="55"/>
      <c r="F397" s="64">
        <v>45511.591666666667</v>
      </c>
      <c r="G397" s="64">
        <v>45511.591666666667</v>
      </c>
      <c r="H397" s="48" t="s">
        <v>1158</v>
      </c>
      <c r="I397" s="55"/>
      <c r="J397" s="48" t="s">
        <v>697</v>
      </c>
      <c r="K397" s="48" t="s">
        <v>697</v>
      </c>
      <c r="L397" s="48" t="s">
        <v>1825</v>
      </c>
      <c r="M397" s="48" t="s">
        <v>889</v>
      </c>
      <c r="N397" s="48" t="s">
        <v>1589</v>
      </c>
      <c r="O397" s="48" t="s">
        <v>1826</v>
      </c>
      <c r="P397" s="48" t="s">
        <v>8</v>
      </c>
      <c r="Q397" s="48" t="s">
        <v>15</v>
      </c>
      <c r="R397" s="48" t="s">
        <v>69</v>
      </c>
      <c r="S397" s="48" t="s">
        <v>360</v>
      </c>
      <c r="T397" s="48" t="s">
        <v>924</v>
      </c>
      <c r="U397" s="48" t="s">
        <v>14</v>
      </c>
      <c r="V397" s="55">
        <v>45511</v>
      </c>
      <c r="W397" s="48" t="s">
        <v>1134</v>
      </c>
    </row>
    <row r="398" spans="1:23" x14ac:dyDescent="0.25">
      <c r="A398" s="48">
        <v>9987837</v>
      </c>
      <c r="B398" s="64">
        <v>45511.593055555553</v>
      </c>
      <c r="C398" s="48" t="s">
        <v>1158</v>
      </c>
      <c r="D398" s="48" t="s">
        <v>46</v>
      </c>
      <c r="E398" s="55"/>
      <c r="F398" s="64">
        <v>45511.593055555553</v>
      </c>
      <c r="G398" s="64">
        <v>45511.593055555553</v>
      </c>
      <c r="H398" s="48" t="s">
        <v>1158</v>
      </c>
      <c r="I398" s="55"/>
      <c r="J398" s="48" t="s">
        <v>697</v>
      </c>
      <c r="K398" s="48" t="s">
        <v>697</v>
      </c>
      <c r="L398" s="48" t="s">
        <v>1827</v>
      </c>
      <c r="M398" s="48" t="s">
        <v>853</v>
      </c>
      <c r="N398" s="48" t="s">
        <v>1589</v>
      </c>
      <c r="O398" s="48" t="s">
        <v>1828</v>
      </c>
      <c r="P398" s="48" t="s">
        <v>8</v>
      </c>
      <c r="Q398" s="48" t="s">
        <v>10</v>
      </c>
      <c r="R398" s="48" t="s">
        <v>11</v>
      </c>
      <c r="S398" s="48" t="s">
        <v>360</v>
      </c>
      <c r="T398" s="48" t="s">
        <v>1778</v>
      </c>
      <c r="U398" s="48" t="s">
        <v>14</v>
      </c>
      <c r="V398" s="55">
        <v>45511</v>
      </c>
      <c r="W398" s="48" t="s">
        <v>1134</v>
      </c>
    </row>
    <row r="399" spans="1:23" x14ac:dyDescent="0.25">
      <c r="A399" s="48">
        <v>9987836</v>
      </c>
      <c r="B399" s="64">
        <v>45511.594444444447</v>
      </c>
      <c r="C399" s="48" t="s">
        <v>1158</v>
      </c>
      <c r="D399" s="48" t="s">
        <v>46</v>
      </c>
      <c r="E399" s="55"/>
      <c r="F399" s="64">
        <v>45511.594444444447</v>
      </c>
      <c r="G399" s="64">
        <v>45511.594444444447</v>
      </c>
      <c r="H399" s="48" t="s">
        <v>1158</v>
      </c>
      <c r="I399" s="55"/>
      <c r="J399" s="48" t="s">
        <v>697</v>
      </c>
      <c r="K399" s="48" t="s">
        <v>697</v>
      </c>
      <c r="L399" s="48" t="s">
        <v>1011</v>
      </c>
      <c r="M399" s="48" t="s">
        <v>889</v>
      </c>
      <c r="N399" s="48" t="s">
        <v>1589</v>
      </c>
      <c r="O399" s="48" t="s">
        <v>1829</v>
      </c>
      <c r="P399" s="48" t="s">
        <v>8</v>
      </c>
      <c r="Q399" s="48" t="s">
        <v>10</v>
      </c>
      <c r="R399" s="48" t="s">
        <v>11</v>
      </c>
      <c r="S399" s="48" t="s">
        <v>360</v>
      </c>
      <c r="T399" s="48" t="s">
        <v>1778</v>
      </c>
      <c r="U399" s="48" t="s">
        <v>14</v>
      </c>
      <c r="V399" s="55">
        <v>45511</v>
      </c>
      <c r="W399" s="48" t="s">
        <v>1134</v>
      </c>
    </row>
    <row r="400" spans="1:23" x14ac:dyDescent="0.25">
      <c r="A400" s="48">
        <v>9987835</v>
      </c>
      <c r="B400" s="64">
        <v>45511.595833333333</v>
      </c>
      <c r="C400" s="48" t="s">
        <v>1158</v>
      </c>
      <c r="D400" s="48" t="s">
        <v>46</v>
      </c>
      <c r="E400" s="55"/>
      <c r="F400" s="64">
        <v>45511.595833333333</v>
      </c>
      <c r="G400" s="64">
        <v>45511.595833333333</v>
      </c>
      <c r="H400" s="48" t="s">
        <v>1158</v>
      </c>
      <c r="I400" s="55"/>
      <c r="J400" s="48" t="s">
        <v>697</v>
      </c>
      <c r="K400" s="48" t="s">
        <v>697</v>
      </c>
      <c r="L400" s="48" t="s">
        <v>1830</v>
      </c>
      <c r="M400" s="48" t="s">
        <v>853</v>
      </c>
      <c r="N400" s="48" t="s">
        <v>1589</v>
      </c>
      <c r="O400" s="48" t="s">
        <v>1831</v>
      </c>
      <c r="P400" s="48" t="s">
        <v>8</v>
      </c>
      <c r="Q400" s="48" t="s">
        <v>10</v>
      </c>
      <c r="R400" s="48" t="s">
        <v>11</v>
      </c>
      <c r="S400" s="48" t="s">
        <v>360</v>
      </c>
      <c r="T400" s="48" t="s">
        <v>495</v>
      </c>
      <c r="U400" s="48" t="s">
        <v>14</v>
      </c>
      <c r="V400" s="55">
        <v>45511</v>
      </c>
      <c r="W400" s="48" t="s">
        <v>1134</v>
      </c>
    </row>
    <row r="401" spans="1:23" x14ac:dyDescent="0.25">
      <c r="A401" s="48">
        <v>9987834</v>
      </c>
      <c r="B401" s="64">
        <v>45511.59652777778</v>
      </c>
      <c r="C401" s="48" t="s">
        <v>1158</v>
      </c>
      <c r="D401" s="48" t="s">
        <v>46</v>
      </c>
      <c r="E401" s="55"/>
      <c r="F401" s="64">
        <v>45511.59652777778</v>
      </c>
      <c r="G401" s="64">
        <v>45511.59652777778</v>
      </c>
      <c r="H401" s="48" t="s">
        <v>1158</v>
      </c>
      <c r="I401" s="55"/>
      <c r="J401" s="48" t="s">
        <v>697</v>
      </c>
      <c r="K401" s="48" t="s">
        <v>697</v>
      </c>
      <c r="L401" s="48" t="s">
        <v>1832</v>
      </c>
      <c r="M401" s="48" t="s">
        <v>853</v>
      </c>
      <c r="N401" s="48" t="s">
        <v>1589</v>
      </c>
      <c r="O401" s="48" t="s">
        <v>1833</v>
      </c>
      <c r="P401" s="48" t="s">
        <v>22</v>
      </c>
      <c r="Q401" s="48" t="s">
        <v>23</v>
      </c>
      <c r="R401" s="48" t="s">
        <v>89</v>
      </c>
      <c r="S401" s="48" t="s">
        <v>360</v>
      </c>
      <c r="T401" s="48" t="s">
        <v>382</v>
      </c>
      <c r="U401" s="48" t="s">
        <v>14</v>
      </c>
      <c r="V401" s="55">
        <v>45511</v>
      </c>
      <c r="W401" s="48" t="s">
        <v>1134</v>
      </c>
    </row>
    <row r="402" spans="1:23" x14ac:dyDescent="0.25">
      <c r="A402" s="48">
        <v>9987833</v>
      </c>
      <c r="B402" s="64">
        <v>45511.597916666666</v>
      </c>
      <c r="C402" s="48" t="s">
        <v>1158</v>
      </c>
      <c r="D402" s="48" t="s">
        <v>46</v>
      </c>
      <c r="E402" s="55"/>
      <c r="F402" s="64">
        <v>45511.597916666666</v>
      </c>
      <c r="G402" s="64">
        <v>45511.597916666666</v>
      </c>
      <c r="H402" s="48" t="s">
        <v>1158</v>
      </c>
      <c r="I402" s="55"/>
      <c r="J402" s="48" t="s">
        <v>697</v>
      </c>
      <c r="K402" s="48" t="s">
        <v>697</v>
      </c>
      <c r="L402" s="48" t="s">
        <v>1834</v>
      </c>
      <c r="M402" s="48" t="s">
        <v>853</v>
      </c>
      <c r="N402" s="48" t="s">
        <v>1589</v>
      </c>
      <c r="O402" s="48" t="s">
        <v>1835</v>
      </c>
      <c r="P402" s="48" t="s">
        <v>8</v>
      </c>
      <c r="Q402" s="48" t="s">
        <v>15</v>
      </c>
      <c r="R402" s="48" t="s">
        <v>69</v>
      </c>
      <c r="S402" s="48" t="s">
        <v>360</v>
      </c>
      <c r="T402" s="48" t="s">
        <v>924</v>
      </c>
      <c r="U402" s="48" t="s">
        <v>14</v>
      </c>
      <c r="V402" s="55">
        <v>45511</v>
      </c>
      <c r="W402" s="48" t="s">
        <v>1134</v>
      </c>
    </row>
    <row r="403" spans="1:23" x14ac:dyDescent="0.25">
      <c r="A403" s="48">
        <v>9987832</v>
      </c>
      <c r="B403" s="64">
        <v>45511.598611111112</v>
      </c>
      <c r="C403" s="48" t="s">
        <v>1158</v>
      </c>
      <c r="D403" s="48" t="s">
        <v>46</v>
      </c>
      <c r="E403" s="55"/>
      <c r="F403" s="64">
        <v>45511.598611111112</v>
      </c>
      <c r="G403" s="64">
        <v>45511.598611111112</v>
      </c>
      <c r="H403" s="48" t="s">
        <v>1158</v>
      </c>
      <c r="I403" s="55"/>
      <c r="J403" s="48" t="s">
        <v>697</v>
      </c>
      <c r="K403" s="48" t="s">
        <v>697</v>
      </c>
      <c r="L403" s="48" t="s">
        <v>1836</v>
      </c>
      <c r="M403" s="48" t="s">
        <v>860</v>
      </c>
      <c r="N403" s="48" t="s">
        <v>1589</v>
      </c>
      <c r="O403" s="48" t="s">
        <v>1837</v>
      </c>
      <c r="P403" s="48" t="s">
        <v>8</v>
      </c>
      <c r="Q403" s="48" t="s">
        <v>30</v>
      </c>
      <c r="R403" s="48" t="s">
        <v>47</v>
      </c>
      <c r="S403" s="48" t="s">
        <v>360</v>
      </c>
      <c r="T403" s="48" t="s">
        <v>1838</v>
      </c>
      <c r="U403" s="48" t="s">
        <v>14</v>
      </c>
      <c r="V403" s="55">
        <v>45511</v>
      </c>
      <c r="W403" s="48" t="s">
        <v>1134</v>
      </c>
    </row>
    <row r="404" spans="1:23" x14ac:dyDescent="0.25">
      <c r="A404" s="48">
        <v>9987299</v>
      </c>
      <c r="B404" s="64">
        <v>45512.333333333336</v>
      </c>
      <c r="C404" s="48" t="s">
        <v>1151</v>
      </c>
      <c r="D404" s="48" t="s">
        <v>46</v>
      </c>
      <c r="E404" s="55"/>
      <c r="F404" s="64">
        <v>45512.333333333336</v>
      </c>
      <c r="G404" s="64">
        <v>45512.342361111114</v>
      </c>
      <c r="H404" s="48" t="s">
        <v>1151</v>
      </c>
      <c r="I404" s="55"/>
      <c r="J404" s="48" t="s">
        <v>697</v>
      </c>
      <c r="K404" s="48" t="s">
        <v>697</v>
      </c>
      <c r="L404" s="48" t="s">
        <v>1839</v>
      </c>
      <c r="M404" s="48" t="s">
        <v>736</v>
      </c>
      <c r="N404" s="48" t="s">
        <v>1464</v>
      </c>
      <c r="O404" s="48" t="s">
        <v>1840</v>
      </c>
      <c r="P404" s="48" t="s">
        <v>22</v>
      </c>
      <c r="Q404" s="48" t="s">
        <v>23</v>
      </c>
      <c r="R404" s="48" t="s">
        <v>89</v>
      </c>
      <c r="S404" s="48" t="s">
        <v>13</v>
      </c>
      <c r="T404" s="48" t="s">
        <v>382</v>
      </c>
      <c r="U404" s="48" t="s">
        <v>14</v>
      </c>
      <c r="V404" s="55">
        <v>45512</v>
      </c>
      <c r="W404" s="48" t="s">
        <v>1134</v>
      </c>
    </row>
    <row r="405" spans="1:23" x14ac:dyDescent="0.25">
      <c r="A405" s="48">
        <v>9987277</v>
      </c>
      <c r="B405" s="64">
        <v>45512.359722222223</v>
      </c>
      <c r="C405" s="48" t="s">
        <v>1158</v>
      </c>
      <c r="D405" s="48" t="s">
        <v>716</v>
      </c>
      <c r="E405" s="55"/>
      <c r="F405" s="64">
        <v>45512.359722222223</v>
      </c>
      <c r="G405" s="64">
        <v>45512.359722222223</v>
      </c>
      <c r="H405" s="48" t="s">
        <v>1158</v>
      </c>
      <c r="I405" s="55">
        <v>45516</v>
      </c>
      <c r="J405" s="48" t="s">
        <v>697</v>
      </c>
      <c r="K405" s="48" t="s">
        <v>697</v>
      </c>
      <c r="L405" s="48" t="s">
        <v>1852</v>
      </c>
      <c r="M405" s="48" t="s">
        <v>889</v>
      </c>
      <c r="N405" s="48" t="s">
        <v>1626</v>
      </c>
      <c r="O405" s="48" t="s">
        <v>1853</v>
      </c>
      <c r="P405" s="48" t="s">
        <v>18</v>
      </c>
      <c r="Q405" s="48" t="s">
        <v>19</v>
      </c>
      <c r="R405" s="48" t="s">
        <v>129</v>
      </c>
      <c r="S405" s="48" t="s">
        <v>36</v>
      </c>
      <c r="T405" s="48" t="s">
        <v>442</v>
      </c>
      <c r="U405" s="48" t="s">
        <v>14</v>
      </c>
      <c r="V405" s="55">
        <v>45512</v>
      </c>
      <c r="W405" s="48" t="s">
        <v>1134</v>
      </c>
    </row>
    <row r="406" spans="1:23" x14ac:dyDescent="0.25">
      <c r="A406" s="48">
        <v>9987298</v>
      </c>
      <c r="B406" s="64">
        <v>45512.333333333336</v>
      </c>
      <c r="C406" s="48" t="s">
        <v>1151</v>
      </c>
      <c r="D406" s="48" t="s">
        <v>46</v>
      </c>
      <c r="E406" s="55"/>
      <c r="F406" s="64">
        <v>45512.333333333336</v>
      </c>
      <c r="G406" s="64">
        <v>45512.36041666667</v>
      </c>
      <c r="H406" s="48" t="s">
        <v>1151</v>
      </c>
      <c r="I406" s="55"/>
      <c r="J406" s="48" t="s">
        <v>697</v>
      </c>
      <c r="K406" s="48" t="s">
        <v>697</v>
      </c>
      <c r="L406" s="48" t="s">
        <v>1723</v>
      </c>
      <c r="M406" s="48" t="s">
        <v>736</v>
      </c>
      <c r="N406" s="48" t="s">
        <v>1464</v>
      </c>
      <c r="O406" s="48" t="s">
        <v>1841</v>
      </c>
      <c r="P406" s="48" t="s">
        <v>22</v>
      </c>
      <c r="Q406" s="48" t="s">
        <v>23</v>
      </c>
      <c r="R406" s="48" t="s">
        <v>89</v>
      </c>
      <c r="S406" s="48" t="s">
        <v>13</v>
      </c>
      <c r="T406" s="48" t="s">
        <v>382</v>
      </c>
      <c r="U406" s="48" t="s">
        <v>14</v>
      </c>
      <c r="V406" s="55">
        <v>45512</v>
      </c>
      <c r="W406" s="48" t="s">
        <v>1134</v>
      </c>
    </row>
    <row r="407" spans="1:23" x14ac:dyDescent="0.25">
      <c r="A407" s="48">
        <v>9987276</v>
      </c>
      <c r="B407" s="64">
        <v>45512.368055555555</v>
      </c>
      <c r="C407" s="48" t="s">
        <v>1158</v>
      </c>
      <c r="D407" s="48" t="s">
        <v>716</v>
      </c>
      <c r="E407" s="55"/>
      <c r="F407" s="64">
        <v>45512.368055555555</v>
      </c>
      <c r="G407" s="64">
        <v>45512.368055555555</v>
      </c>
      <c r="H407" s="48" t="s">
        <v>1158</v>
      </c>
      <c r="I407" s="55">
        <v>45516</v>
      </c>
      <c r="J407" s="48" t="s">
        <v>697</v>
      </c>
      <c r="K407" s="48" t="s">
        <v>697</v>
      </c>
      <c r="L407" s="48" t="s">
        <v>1854</v>
      </c>
      <c r="M407" s="48" t="s">
        <v>889</v>
      </c>
      <c r="N407" s="48" t="s">
        <v>1626</v>
      </c>
      <c r="O407" s="48" t="s">
        <v>1855</v>
      </c>
      <c r="P407" s="48" t="s">
        <v>22</v>
      </c>
      <c r="Q407" s="48" t="s">
        <v>23</v>
      </c>
      <c r="R407" s="48" t="s">
        <v>89</v>
      </c>
      <c r="S407" s="48" t="s">
        <v>36</v>
      </c>
      <c r="T407" s="48" t="s">
        <v>706</v>
      </c>
      <c r="U407" s="48" t="s">
        <v>14</v>
      </c>
      <c r="V407" s="55">
        <v>45512</v>
      </c>
      <c r="W407" s="48" t="s">
        <v>1134</v>
      </c>
    </row>
    <row r="408" spans="1:23" x14ac:dyDescent="0.25">
      <c r="A408" s="48">
        <v>9987275</v>
      </c>
      <c r="B408" s="64">
        <v>45512.401388888888</v>
      </c>
      <c r="C408" s="48" t="s">
        <v>1158</v>
      </c>
      <c r="D408" s="48" t="s">
        <v>46</v>
      </c>
      <c r="E408" s="55"/>
      <c r="F408" s="64">
        <v>45512.401388888888</v>
      </c>
      <c r="G408" s="64">
        <v>45512.401388888888</v>
      </c>
      <c r="H408" s="48" t="s">
        <v>1158</v>
      </c>
      <c r="I408" s="55"/>
      <c r="J408" s="48" t="s">
        <v>697</v>
      </c>
      <c r="K408" s="48" t="s">
        <v>697</v>
      </c>
      <c r="L408" s="48" t="s">
        <v>1809</v>
      </c>
      <c r="M408" s="48" t="s">
        <v>889</v>
      </c>
      <c r="N408" s="48" t="s">
        <v>1589</v>
      </c>
      <c r="O408" s="48" t="s">
        <v>1810</v>
      </c>
      <c r="P408" s="48" t="s">
        <v>8</v>
      </c>
      <c r="Q408" s="48" t="s">
        <v>15</v>
      </c>
      <c r="R408" s="48" t="s">
        <v>16</v>
      </c>
      <c r="S408" s="48" t="s">
        <v>360</v>
      </c>
      <c r="T408" s="48" t="s">
        <v>829</v>
      </c>
      <c r="U408" s="48" t="s">
        <v>14</v>
      </c>
      <c r="V408" s="55">
        <v>45512</v>
      </c>
      <c r="W408" s="48" t="s">
        <v>1134</v>
      </c>
    </row>
    <row r="409" spans="1:23" x14ac:dyDescent="0.25">
      <c r="A409" s="48">
        <v>9987274</v>
      </c>
      <c r="B409" s="64">
        <v>45512.40625</v>
      </c>
      <c r="C409" s="48" t="s">
        <v>1158</v>
      </c>
      <c r="D409" s="48" t="s">
        <v>716</v>
      </c>
      <c r="E409" s="55"/>
      <c r="F409" s="64">
        <v>45512.40625</v>
      </c>
      <c r="G409" s="64">
        <v>45512.40625</v>
      </c>
      <c r="H409" s="48" t="s">
        <v>1158</v>
      </c>
      <c r="I409" s="55">
        <v>45513</v>
      </c>
      <c r="J409" s="48" t="s">
        <v>697</v>
      </c>
      <c r="K409" s="48" t="s">
        <v>697</v>
      </c>
      <c r="L409" s="48" t="s">
        <v>1856</v>
      </c>
      <c r="M409" s="48" t="s">
        <v>889</v>
      </c>
      <c r="N409" s="48" t="s">
        <v>1626</v>
      </c>
      <c r="O409" s="48" t="s">
        <v>1672</v>
      </c>
      <c r="P409" s="48" t="s">
        <v>8</v>
      </c>
      <c r="Q409" s="48" t="s">
        <v>10</v>
      </c>
      <c r="R409" s="48" t="s">
        <v>11</v>
      </c>
      <c r="S409" s="48" t="s">
        <v>981</v>
      </c>
      <c r="T409" s="48" t="s">
        <v>1857</v>
      </c>
      <c r="U409" s="48" t="s">
        <v>14</v>
      </c>
      <c r="V409" s="55">
        <v>45512</v>
      </c>
      <c r="W409" s="48" t="s">
        <v>1134</v>
      </c>
    </row>
    <row r="410" spans="1:23" x14ac:dyDescent="0.25">
      <c r="A410" s="48">
        <v>9987273</v>
      </c>
      <c r="B410" s="64">
        <v>45512.427083333336</v>
      </c>
      <c r="C410" s="48" t="s">
        <v>1158</v>
      </c>
      <c r="D410" s="48" t="s">
        <v>716</v>
      </c>
      <c r="E410" s="55"/>
      <c r="F410" s="64">
        <v>45512.427083333336</v>
      </c>
      <c r="G410" s="64">
        <v>45512.427083333336</v>
      </c>
      <c r="H410" s="48" t="s">
        <v>1158</v>
      </c>
      <c r="I410" s="55">
        <v>45516</v>
      </c>
      <c r="J410" s="48" t="s">
        <v>697</v>
      </c>
      <c r="K410" s="48" t="s">
        <v>697</v>
      </c>
      <c r="L410" s="48" t="s">
        <v>1858</v>
      </c>
      <c r="M410" s="48" t="s">
        <v>889</v>
      </c>
      <c r="N410" s="48" t="s">
        <v>1589</v>
      </c>
      <c r="O410" s="48" t="s">
        <v>1160</v>
      </c>
      <c r="P410" s="48" t="s">
        <v>8</v>
      </c>
      <c r="Q410" s="48" t="s">
        <v>10</v>
      </c>
      <c r="R410" s="48" t="s">
        <v>11</v>
      </c>
      <c r="S410" s="48" t="s">
        <v>962</v>
      </c>
      <c r="T410" s="48" t="s">
        <v>380</v>
      </c>
      <c r="U410" s="48" t="s">
        <v>14</v>
      </c>
      <c r="V410" s="55">
        <v>45512</v>
      </c>
      <c r="W410" s="48" t="s">
        <v>1134</v>
      </c>
    </row>
    <row r="411" spans="1:23" x14ac:dyDescent="0.25">
      <c r="A411" s="48">
        <v>9987272</v>
      </c>
      <c r="B411" s="64">
        <v>45512.436805555553</v>
      </c>
      <c r="C411" s="48" t="s">
        <v>1158</v>
      </c>
      <c r="D411" s="48" t="s">
        <v>716</v>
      </c>
      <c r="E411" s="55"/>
      <c r="F411" s="64">
        <v>45512.436805555553</v>
      </c>
      <c r="G411" s="64">
        <v>45512.436805555553</v>
      </c>
      <c r="H411" s="48" t="s">
        <v>1158</v>
      </c>
      <c r="I411" s="55">
        <v>45516</v>
      </c>
      <c r="J411" s="48" t="s">
        <v>697</v>
      </c>
      <c r="K411" s="48" t="s">
        <v>697</v>
      </c>
      <c r="L411" s="48" t="s">
        <v>1859</v>
      </c>
      <c r="M411" s="48" t="s">
        <v>855</v>
      </c>
      <c r="N411" s="48" t="s">
        <v>1589</v>
      </c>
      <c r="O411" s="48" t="s">
        <v>1059</v>
      </c>
      <c r="P411" s="48" t="s">
        <v>8</v>
      </c>
      <c r="Q411" s="48" t="s">
        <v>15</v>
      </c>
      <c r="R411" s="48" t="s">
        <v>381</v>
      </c>
      <c r="S411" s="48" t="s">
        <v>962</v>
      </c>
      <c r="T411" s="48" t="s">
        <v>295</v>
      </c>
      <c r="U411" s="48" t="s">
        <v>14</v>
      </c>
      <c r="V411" s="55">
        <v>45512</v>
      </c>
      <c r="W411" s="48" t="s">
        <v>1134</v>
      </c>
    </row>
    <row r="412" spans="1:23" x14ac:dyDescent="0.25">
      <c r="A412" s="48">
        <v>9987297</v>
      </c>
      <c r="B412" s="64">
        <v>45512.333333333336</v>
      </c>
      <c r="C412" s="48" t="s">
        <v>1151</v>
      </c>
      <c r="D412" s="48" t="s">
        <v>46</v>
      </c>
      <c r="E412" s="55"/>
      <c r="F412" s="64">
        <v>45512.333333333336</v>
      </c>
      <c r="G412" s="64">
        <v>45512.456944444442</v>
      </c>
      <c r="H412" s="48" t="s">
        <v>1151</v>
      </c>
      <c r="I412" s="55"/>
      <c r="J412" s="48" t="s">
        <v>697</v>
      </c>
      <c r="K412" s="48" t="s">
        <v>697</v>
      </c>
      <c r="L412" s="48" t="s">
        <v>1421</v>
      </c>
      <c r="M412" s="48" t="s">
        <v>736</v>
      </c>
      <c r="N412" s="48" t="s">
        <v>1464</v>
      </c>
      <c r="O412" s="48" t="s">
        <v>1332</v>
      </c>
      <c r="P412" s="48" t="s">
        <v>8</v>
      </c>
      <c r="Q412" s="48" t="s">
        <v>10</v>
      </c>
      <c r="R412" s="48" t="s">
        <v>82</v>
      </c>
      <c r="S412" s="48" t="s">
        <v>13</v>
      </c>
      <c r="T412" s="48" t="s">
        <v>1750</v>
      </c>
      <c r="U412" s="48" t="s">
        <v>14</v>
      </c>
      <c r="V412" s="55">
        <v>45512</v>
      </c>
      <c r="W412" s="48" t="s">
        <v>1134</v>
      </c>
    </row>
    <row r="413" spans="1:23" x14ac:dyDescent="0.25">
      <c r="A413" s="48">
        <v>9987271</v>
      </c>
      <c r="B413" s="64">
        <v>45512.460416666669</v>
      </c>
      <c r="C413" s="48" t="s">
        <v>1158</v>
      </c>
      <c r="D413" s="48" t="s">
        <v>46</v>
      </c>
      <c r="E413" s="55"/>
      <c r="F413" s="64">
        <v>45512.460416666669</v>
      </c>
      <c r="G413" s="64">
        <v>45512.460416666669</v>
      </c>
      <c r="H413" s="48" t="s">
        <v>1158</v>
      </c>
      <c r="I413" s="55"/>
      <c r="J413" s="48" t="s">
        <v>697</v>
      </c>
      <c r="K413" s="48" t="s">
        <v>697</v>
      </c>
      <c r="L413" s="48" t="s">
        <v>1013</v>
      </c>
      <c r="M413" s="48" t="s">
        <v>889</v>
      </c>
      <c r="N413" s="48" t="s">
        <v>1589</v>
      </c>
      <c r="O413" s="48" t="s">
        <v>1860</v>
      </c>
      <c r="P413" s="48" t="s">
        <v>8</v>
      </c>
      <c r="Q413" s="48" t="s">
        <v>10</v>
      </c>
      <c r="R413" s="48" t="s">
        <v>11</v>
      </c>
      <c r="S413" s="48" t="s">
        <v>360</v>
      </c>
      <c r="T413" s="48" t="s">
        <v>495</v>
      </c>
      <c r="U413" s="48" t="s">
        <v>14</v>
      </c>
      <c r="V413" s="55">
        <v>45512</v>
      </c>
      <c r="W413" s="48" t="s">
        <v>1134</v>
      </c>
    </row>
    <row r="414" spans="1:23" x14ac:dyDescent="0.25">
      <c r="A414" s="48">
        <v>9987270</v>
      </c>
      <c r="B414" s="64">
        <v>45512.461111111108</v>
      </c>
      <c r="C414" s="48" t="s">
        <v>1158</v>
      </c>
      <c r="D414" s="48" t="s">
        <v>46</v>
      </c>
      <c r="E414" s="55"/>
      <c r="F414" s="64">
        <v>45512.461111111108</v>
      </c>
      <c r="G414" s="64">
        <v>45512.461111111108</v>
      </c>
      <c r="H414" s="48" t="s">
        <v>1158</v>
      </c>
      <c r="I414" s="55"/>
      <c r="J414" s="48" t="s">
        <v>697</v>
      </c>
      <c r="K414" s="48" t="s">
        <v>697</v>
      </c>
      <c r="L414" s="48" t="s">
        <v>1861</v>
      </c>
      <c r="M414" s="48" t="s">
        <v>853</v>
      </c>
      <c r="N414" s="48" t="s">
        <v>1589</v>
      </c>
      <c r="O414" s="48" t="s">
        <v>1862</v>
      </c>
      <c r="P414" s="48" t="s">
        <v>8</v>
      </c>
      <c r="Q414" s="48" t="s">
        <v>10</v>
      </c>
      <c r="R414" s="48" t="s">
        <v>11</v>
      </c>
      <c r="S414" s="48" t="s">
        <v>360</v>
      </c>
      <c r="T414" s="48" t="s">
        <v>1863</v>
      </c>
      <c r="U414" s="48" t="s">
        <v>14</v>
      </c>
      <c r="V414" s="55">
        <v>45512</v>
      </c>
      <c r="W414" s="48" t="s">
        <v>1134</v>
      </c>
    </row>
    <row r="415" spans="1:23" x14ac:dyDescent="0.25">
      <c r="A415" s="48">
        <v>9987269</v>
      </c>
      <c r="B415" s="64">
        <v>45512.462500000001</v>
      </c>
      <c r="C415" s="48" t="s">
        <v>1158</v>
      </c>
      <c r="D415" s="48" t="s">
        <v>46</v>
      </c>
      <c r="E415" s="55"/>
      <c r="F415" s="64">
        <v>45512.462500000001</v>
      </c>
      <c r="G415" s="64">
        <v>45512.462500000001</v>
      </c>
      <c r="H415" s="48" t="s">
        <v>1158</v>
      </c>
      <c r="I415" s="55"/>
      <c r="J415" s="48" t="s">
        <v>697</v>
      </c>
      <c r="K415" s="48" t="s">
        <v>697</v>
      </c>
      <c r="L415" s="48" t="s">
        <v>1864</v>
      </c>
      <c r="M415" s="48" t="s">
        <v>853</v>
      </c>
      <c r="N415" s="48" t="s">
        <v>1589</v>
      </c>
      <c r="O415" s="48" t="s">
        <v>1865</v>
      </c>
      <c r="P415" s="48" t="s">
        <v>8</v>
      </c>
      <c r="Q415" s="48" t="s">
        <v>15</v>
      </c>
      <c r="R415" s="48" t="s">
        <v>69</v>
      </c>
      <c r="S415" s="48" t="s">
        <v>360</v>
      </c>
      <c r="T415" s="48" t="s">
        <v>924</v>
      </c>
      <c r="U415" s="48" t="s">
        <v>14</v>
      </c>
      <c r="V415" s="55">
        <v>45512</v>
      </c>
      <c r="W415" s="48" t="s">
        <v>1134</v>
      </c>
    </row>
    <row r="416" spans="1:23" x14ac:dyDescent="0.25">
      <c r="A416" s="48">
        <v>9987268</v>
      </c>
      <c r="B416" s="64">
        <v>45512.463194444441</v>
      </c>
      <c r="C416" s="48" t="s">
        <v>1158</v>
      </c>
      <c r="D416" s="48" t="s">
        <v>46</v>
      </c>
      <c r="E416" s="55"/>
      <c r="F416" s="64">
        <v>45512.463194444441</v>
      </c>
      <c r="G416" s="64">
        <v>45512.463194444441</v>
      </c>
      <c r="H416" s="48" t="s">
        <v>1158</v>
      </c>
      <c r="I416" s="55"/>
      <c r="J416" s="48" t="s">
        <v>697</v>
      </c>
      <c r="K416" s="48" t="s">
        <v>697</v>
      </c>
      <c r="L416" s="48" t="s">
        <v>1866</v>
      </c>
      <c r="M416" s="48" t="s">
        <v>853</v>
      </c>
      <c r="N416" s="48" t="s">
        <v>1589</v>
      </c>
      <c r="O416" s="48" t="s">
        <v>1867</v>
      </c>
      <c r="P416" s="48" t="s">
        <v>8</v>
      </c>
      <c r="Q416" s="48" t="s">
        <v>10</v>
      </c>
      <c r="R416" s="48" t="s">
        <v>11</v>
      </c>
      <c r="S416" s="48" t="s">
        <v>360</v>
      </c>
      <c r="T416" s="48" t="s">
        <v>1863</v>
      </c>
      <c r="U416" s="48" t="s">
        <v>14</v>
      </c>
      <c r="V416" s="55">
        <v>45512</v>
      </c>
      <c r="W416" s="48" t="s">
        <v>1134</v>
      </c>
    </row>
    <row r="417" spans="1:23" x14ac:dyDescent="0.25">
      <c r="A417" s="48">
        <v>9987283</v>
      </c>
      <c r="B417" s="64">
        <v>45512.444444444445</v>
      </c>
      <c r="C417" s="48" t="s">
        <v>1199</v>
      </c>
      <c r="D417" s="48" t="s">
        <v>46</v>
      </c>
      <c r="E417" s="55"/>
      <c r="F417" s="64">
        <v>45512.444444444445</v>
      </c>
      <c r="G417" s="64">
        <v>45512.472222222219</v>
      </c>
      <c r="H417" s="48" t="s">
        <v>1199</v>
      </c>
      <c r="I417" s="55">
        <v>45512</v>
      </c>
      <c r="J417" s="48" t="s">
        <v>697</v>
      </c>
      <c r="K417" s="48" t="s">
        <v>697</v>
      </c>
      <c r="L417" s="48" t="s">
        <v>1848</v>
      </c>
      <c r="M417" s="48" t="s">
        <v>735</v>
      </c>
      <c r="N417" s="48" t="s">
        <v>1301</v>
      </c>
      <c r="O417" s="48" t="s">
        <v>1667</v>
      </c>
      <c r="P417" s="48" t="s">
        <v>8</v>
      </c>
      <c r="Q417" s="48" t="s">
        <v>10</v>
      </c>
      <c r="R417" s="48" t="s">
        <v>11</v>
      </c>
      <c r="S417" s="48" t="s">
        <v>360</v>
      </c>
      <c r="T417" s="48" t="s">
        <v>385</v>
      </c>
      <c r="U417" s="48" t="s">
        <v>14</v>
      </c>
      <c r="V417" s="55">
        <v>45512</v>
      </c>
      <c r="W417" s="48" t="s">
        <v>1134</v>
      </c>
    </row>
    <row r="418" spans="1:23" x14ac:dyDescent="0.25">
      <c r="A418" s="48">
        <v>9987282</v>
      </c>
      <c r="B418" s="64">
        <v>45512.444444444445</v>
      </c>
      <c r="C418" s="48" t="s">
        <v>1199</v>
      </c>
      <c r="D418" s="48" t="s">
        <v>46</v>
      </c>
      <c r="E418" s="55"/>
      <c r="F418" s="64">
        <v>45512.444444444445</v>
      </c>
      <c r="G418" s="64">
        <v>45512.475694444445</v>
      </c>
      <c r="H418" s="48" t="s">
        <v>1199</v>
      </c>
      <c r="I418" s="55">
        <v>45512</v>
      </c>
      <c r="J418" s="48" t="s">
        <v>697</v>
      </c>
      <c r="K418" s="48" t="s">
        <v>697</v>
      </c>
      <c r="L418" s="48" t="s">
        <v>1849</v>
      </c>
      <c r="M418" s="48" t="s">
        <v>735</v>
      </c>
      <c r="N418" s="48" t="s">
        <v>1301</v>
      </c>
      <c r="O418" s="48" t="s">
        <v>1594</v>
      </c>
      <c r="P418" s="48" t="s">
        <v>8</v>
      </c>
      <c r="Q418" s="48" t="s">
        <v>28</v>
      </c>
      <c r="R418" s="48" t="s">
        <v>29</v>
      </c>
      <c r="S418" s="48" t="s">
        <v>962</v>
      </c>
      <c r="T418" s="48" t="s">
        <v>385</v>
      </c>
      <c r="U418" s="48" t="s">
        <v>14</v>
      </c>
      <c r="V418" s="55">
        <v>45512</v>
      </c>
      <c r="W418" s="48" t="s">
        <v>1134</v>
      </c>
    </row>
    <row r="419" spans="1:23" x14ac:dyDescent="0.25">
      <c r="A419" s="48">
        <v>9987296</v>
      </c>
      <c r="B419" s="64">
        <v>45512.333333333336</v>
      </c>
      <c r="C419" s="48" t="s">
        <v>1151</v>
      </c>
      <c r="D419" s="48" t="s">
        <v>46</v>
      </c>
      <c r="E419" s="55"/>
      <c r="F419" s="64">
        <v>45512.333333333336</v>
      </c>
      <c r="G419" s="64">
        <v>45512.479861111111</v>
      </c>
      <c r="H419" s="48" t="s">
        <v>1151</v>
      </c>
      <c r="I419" s="55"/>
      <c r="J419" s="48" t="s">
        <v>697</v>
      </c>
      <c r="K419" s="48" t="s">
        <v>697</v>
      </c>
      <c r="L419" s="48" t="s">
        <v>1842</v>
      </c>
      <c r="M419" s="48" t="s">
        <v>736</v>
      </c>
      <c r="N419" s="48" t="s">
        <v>1464</v>
      </c>
      <c r="O419" s="48" t="s">
        <v>1383</v>
      </c>
      <c r="P419" s="48" t="s">
        <v>22</v>
      </c>
      <c r="Q419" s="48" t="s">
        <v>23</v>
      </c>
      <c r="R419" s="48" t="s">
        <v>89</v>
      </c>
      <c r="S419" s="48" t="s">
        <v>13</v>
      </c>
      <c r="T419" s="48" t="s">
        <v>382</v>
      </c>
      <c r="U419" s="48" t="s">
        <v>14</v>
      </c>
      <c r="V419" s="55">
        <v>45512</v>
      </c>
      <c r="W419" s="48" t="s">
        <v>1134</v>
      </c>
    </row>
    <row r="420" spans="1:23" x14ac:dyDescent="0.25">
      <c r="A420" s="48">
        <v>9987249</v>
      </c>
      <c r="B420" s="64">
        <v>45512.333333333336</v>
      </c>
      <c r="C420" s="48" t="s">
        <v>1117</v>
      </c>
      <c r="D420" s="48" t="s">
        <v>46</v>
      </c>
      <c r="E420" s="55"/>
      <c r="F420" s="64">
        <v>45512.333333333336</v>
      </c>
      <c r="G420" s="64">
        <v>45512.480555555558</v>
      </c>
      <c r="H420" s="48" t="s">
        <v>1117</v>
      </c>
      <c r="I420" s="55"/>
      <c r="J420" s="48" t="s">
        <v>697</v>
      </c>
      <c r="K420" s="48" t="s">
        <v>1902</v>
      </c>
      <c r="L420" s="48" t="s">
        <v>1745</v>
      </c>
      <c r="M420" s="48" t="s">
        <v>1515</v>
      </c>
      <c r="N420" s="48" t="s">
        <v>1903</v>
      </c>
      <c r="O420" s="48" t="s">
        <v>1136</v>
      </c>
      <c r="P420" s="48" t="s">
        <v>18</v>
      </c>
      <c r="Q420" s="48" t="s">
        <v>19</v>
      </c>
      <c r="R420" s="48" t="s">
        <v>21</v>
      </c>
      <c r="S420" s="48" t="s">
        <v>13</v>
      </c>
      <c r="T420" s="48" t="s">
        <v>385</v>
      </c>
      <c r="U420" s="48" t="s">
        <v>14</v>
      </c>
      <c r="V420" s="55">
        <v>45512</v>
      </c>
      <c r="W420" s="48" t="s">
        <v>1134</v>
      </c>
    </row>
    <row r="421" spans="1:23" x14ac:dyDescent="0.25">
      <c r="A421" s="48">
        <v>9987267</v>
      </c>
      <c r="B421" s="64">
        <v>45512.481944444444</v>
      </c>
      <c r="C421" s="48" t="s">
        <v>1158</v>
      </c>
      <c r="D421" s="48" t="s">
        <v>856</v>
      </c>
      <c r="E421" s="55"/>
      <c r="F421" s="64">
        <v>45512.481944444444</v>
      </c>
      <c r="G421" s="64">
        <v>45512.481944444444</v>
      </c>
      <c r="H421" s="48" t="s">
        <v>1158</v>
      </c>
      <c r="I421" s="55">
        <v>45516</v>
      </c>
      <c r="J421" s="48" t="s">
        <v>697</v>
      </c>
      <c r="K421" s="48" t="s">
        <v>697</v>
      </c>
      <c r="L421" s="48" t="s">
        <v>1868</v>
      </c>
      <c r="M421" s="48" t="s">
        <v>889</v>
      </c>
      <c r="N421" s="48" t="s">
        <v>1589</v>
      </c>
      <c r="O421" s="48" t="s">
        <v>1328</v>
      </c>
      <c r="P421" s="48" t="s">
        <v>8</v>
      </c>
      <c r="Q421" s="48" t="s">
        <v>10</v>
      </c>
      <c r="R421" s="48" t="s">
        <v>11</v>
      </c>
      <c r="S421" s="48" t="s">
        <v>25</v>
      </c>
      <c r="T421" s="48" t="s">
        <v>380</v>
      </c>
      <c r="U421" s="48" t="s">
        <v>14</v>
      </c>
      <c r="V421" s="55">
        <v>45512</v>
      </c>
      <c r="W421" s="48" t="s">
        <v>1134</v>
      </c>
    </row>
    <row r="422" spans="1:23" x14ac:dyDescent="0.25">
      <c r="A422" s="48">
        <v>9987266</v>
      </c>
      <c r="B422" s="64">
        <v>45512.490277777775</v>
      </c>
      <c r="C422" s="48" t="s">
        <v>1158</v>
      </c>
      <c r="D422" s="48" t="s">
        <v>46</v>
      </c>
      <c r="E422" s="55"/>
      <c r="F422" s="64">
        <v>45512.490277777775</v>
      </c>
      <c r="G422" s="64">
        <v>45512.490277777775</v>
      </c>
      <c r="H422" s="48" t="s">
        <v>1158</v>
      </c>
      <c r="I422" s="55"/>
      <c r="J422" s="48" t="s">
        <v>697</v>
      </c>
      <c r="K422" s="48" t="s">
        <v>697</v>
      </c>
      <c r="L422" s="48" t="s">
        <v>1869</v>
      </c>
      <c r="M422" s="48" t="s">
        <v>853</v>
      </c>
      <c r="N422" s="48" t="s">
        <v>1589</v>
      </c>
      <c r="O422" s="48" t="s">
        <v>1870</v>
      </c>
      <c r="P422" s="48" t="s">
        <v>8</v>
      </c>
      <c r="Q422" s="48" t="s">
        <v>10</v>
      </c>
      <c r="R422" s="48" t="s">
        <v>11</v>
      </c>
      <c r="S422" s="48" t="s">
        <v>360</v>
      </c>
      <c r="T422" s="48" t="s">
        <v>1863</v>
      </c>
      <c r="U422" s="48" t="s">
        <v>14</v>
      </c>
      <c r="V422" s="55">
        <v>45512</v>
      </c>
      <c r="W422" s="48" t="s">
        <v>1134</v>
      </c>
    </row>
    <row r="423" spans="1:23" x14ac:dyDescent="0.25">
      <c r="A423" s="48">
        <v>9987265</v>
      </c>
      <c r="B423" s="64">
        <v>45512.491666666669</v>
      </c>
      <c r="C423" s="48" t="s">
        <v>1158</v>
      </c>
      <c r="D423" s="48" t="s">
        <v>46</v>
      </c>
      <c r="E423" s="55"/>
      <c r="F423" s="64">
        <v>45512.491666666669</v>
      </c>
      <c r="G423" s="64">
        <v>45512.491666666669</v>
      </c>
      <c r="H423" s="48" t="s">
        <v>1158</v>
      </c>
      <c r="I423" s="55"/>
      <c r="J423" s="48" t="s">
        <v>697</v>
      </c>
      <c r="K423" s="48" t="s">
        <v>697</v>
      </c>
      <c r="L423" s="48" t="s">
        <v>1871</v>
      </c>
      <c r="M423" s="48" t="s">
        <v>896</v>
      </c>
      <c r="N423" s="48" t="s">
        <v>1589</v>
      </c>
      <c r="O423" s="48" t="s">
        <v>1872</v>
      </c>
      <c r="P423" s="48" t="s">
        <v>8</v>
      </c>
      <c r="Q423" s="48" t="s">
        <v>10</v>
      </c>
      <c r="R423" s="48" t="s">
        <v>11</v>
      </c>
      <c r="S423" s="48" t="s">
        <v>360</v>
      </c>
      <c r="T423" s="48" t="s">
        <v>495</v>
      </c>
      <c r="U423" s="48" t="s">
        <v>14</v>
      </c>
      <c r="V423" s="55">
        <v>45512</v>
      </c>
      <c r="W423" s="48" t="s">
        <v>1134</v>
      </c>
    </row>
    <row r="424" spans="1:23" x14ac:dyDescent="0.25">
      <c r="A424" s="48">
        <v>9987248</v>
      </c>
      <c r="B424" s="64">
        <v>45512.333333333336</v>
      </c>
      <c r="C424" s="48" t="s">
        <v>1117</v>
      </c>
      <c r="D424" s="48" t="s">
        <v>46</v>
      </c>
      <c r="E424" s="55"/>
      <c r="F424" s="64">
        <v>45512.333333333336</v>
      </c>
      <c r="G424" s="64">
        <v>45512.493055555555</v>
      </c>
      <c r="H424" s="48" t="s">
        <v>1117</v>
      </c>
      <c r="I424" s="55"/>
      <c r="J424" s="48" t="s">
        <v>697</v>
      </c>
      <c r="K424" s="48" t="s">
        <v>1902</v>
      </c>
      <c r="L424" s="48" t="s">
        <v>1904</v>
      </c>
      <c r="M424" s="48" t="s">
        <v>1515</v>
      </c>
      <c r="N424" s="48" t="s">
        <v>1905</v>
      </c>
      <c r="O424" s="48" t="s">
        <v>1691</v>
      </c>
      <c r="P424" s="48" t="s">
        <v>8</v>
      </c>
      <c r="Q424" s="48" t="s">
        <v>10</v>
      </c>
      <c r="R424" s="48" t="s">
        <v>11</v>
      </c>
      <c r="S424" s="48" t="s">
        <v>13</v>
      </c>
      <c r="T424" s="48" t="s">
        <v>385</v>
      </c>
      <c r="U424" s="48" t="s">
        <v>14</v>
      </c>
      <c r="V424" s="55">
        <v>45512</v>
      </c>
      <c r="W424" s="48" t="s">
        <v>1134</v>
      </c>
    </row>
    <row r="425" spans="1:23" x14ac:dyDescent="0.25">
      <c r="A425" s="48">
        <v>9987295</v>
      </c>
      <c r="B425" s="64">
        <v>45512.333333333336</v>
      </c>
      <c r="C425" s="48" t="s">
        <v>1151</v>
      </c>
      <c r="D425" s="48" t="s">
        <v>46</v>
      </c>
      <c r="E425" s="55"/>
      <c r="F425" s="64">
        <v>45512.333333333336</v>
      </c>
      <c r="G425" s="64">
        <v>45512.493750000001</v>
      </c>
      <c r="H425" s="48" t="s">
        <v>1151</v>
      </c>
      <c r="I425" s="55"/>
      <c r="J425" s="48" t="s">
        <v>697</v>
      </c>
      <c r="K425" s="48" t="s">
        <v>697</v>
      </c>
      <c r="L425" s="48" t="s">
        <v>1384</v>
      </c>
      <c r="M425" s="48" t="s">
        <v>736</v>
      </c>
      <c r="N425" s="48" t="s">
        <v>1464</v>
      </c>
      <c r="O425" s="48" t="s">
        <v>1129</v>
      </c>
      <c r="P425" s="48" t="s">
        <v>22</v>
      </c>
      <c r="Q425" s="48" t="s">
        <v>23</v>
      </c>
      <c r="R425" s="48" t="s">
        <v>89</v>
      </c>
      <c r="S425" s="48" t="s">
        <v>13</v>
      </c>
      <c r="T425" s="48" t="s">
        <v>382</v>
      </c>
      <c r="U425" s="48" t="s">
        <v>14</v>
      </c>
      <c r="V425" s="55">
        <v>45512</v>
      </c>
      <c r="W425" s="48" t="s">
        <v>1134</v>
      </c>
    </row>
    <row r="426" spans="1:23" x14ac:dyDescent="0.25">
      <c r="A426" s="48">
        <v>9987264</v>
      </c>
      <c r="B426" s="64">
        <v>45512.493750000001</v>
      </c>
      <c r="C426" s="48" t="s">
        <v>1158</v>
      </c>
      <c r="D426" s="48" t="s">
        <v>46</v>
      </c>
      <c r="E426" s="55"/>
      <c r="F426" s="64">
        <v>45512.493750000001</v>
      </c>
      <c r="G426" s="64">
        <v>45512.493750000001</v>
      </c>
      <c r="H426" s="48" t="s">
        <v>1158</v>
      </c>
      <c r="I426" s="55"/>
      <c r="J426" s="48" t="s">
        <v>697</v>
      </c>
      <c r="K426" s="48" t="s">
        <v>697</v>
      </c>
      <c r="L426" s="48" t="s">
        <v>1873</v>
      </c>
      <c r="M426" s="48" t="s">
        <v>896</v>
      </c>
      <c r="N426" s="48" t="s">
        <v>1589</v>
      </c>
      <c r="O426" s="48" t="s">
        <v>1874</v>
      </c>
      <c r="P426" s="48" t="s">
        <v>8</v>
      </c>
      <c r="Q426" s="48" t="s">
        <v>10</v>
      </c>
      <c r="R426" s="48" t="s">
        <v>11</v>
      </c>
      <c r="S426" s="48" t="s">
        <v>360</v>
      </c>
      <c r="T426" s="48" t="s">
        <v>495</v>
      </c>
      <c r="U426" s="48" t="s">
        <v>14</v>
      </c>
      <c r="V426" s="55">
        <v>45512</v>
      </c>
      <c r="W426" s="48" t="s">
        <v>1134</v>
      </c>
    </row>
    <row r="427" spans="1:23" x14ac:dyDescent="0.25">
      <c r="A427" s="48">
        <v>9987294</v>
      </c>
      <c r="B427" s="64">
        <v>45512.333333333336</v>
      </c>
      <c r="C427" s="48" t="s">
        <v>1151</v>
      </c>
      <c r="D427" s="48" t="s">
        <v>46</v>
      </c>
      <c r="E427" s="55"/>
      <c r="F427" s="64">
        <v>45512.333333333336</v>
      </c>
      <c r="G427" s="64">
        <v>45512.495833333334</v>
      </c>
      <c r="H427" s="48" t="s">
        <v>1151</v>
      </c>
      <c r="I427" s="55"/>
      <c r="J427" s="48" t="s">
        <v>697</v>
      </c>
      <c r="K427" s="48" t="s">
        <v>697</v>
      </c>
      <c r="L427" s="48" t="s">
        <v>1843</v>
      </c>
      <c r="M427" s="48" t="s">
        <v>736</v>
      </c>
      <c r="N427" s="48" t="s">
        <v>1464</v>
      </c>
      <c r="O427" s="48" t="s">
        <v>1129</v>
      </c>
      <c r="P427" s="48" t="s">
        <v>22</v>
      </c>
      <c r="Q427" s="48" t="s">
        <v>23</v>
      </c>
      <c r="R427" s="48" t="s">
        <v>89</v>
      </c>
      <c r="S427" s="48" t="s">
        <v>13</v>
      </c>
      <c r="T427" s="48" t="s">
        <v>382</v>
      </c>
      <c r="U427" s="48" t="s">
        <v>14</v>
      </c>
      <c r="V427" s="55">
        <v>45512</v>
      </c>
      <c r="W427" s="48" t="s">
        <v>1134</v>
      </c>
    </row>
    <row r="428" spans="1:23" x14ac:dyDescent="0.25">
      <c r="A428" s="48">
        <v>9987263</v>
      </c>
      <c r="B428" s="64">
        <v>45512.496527777781</v>
      </c>
      <c r="C428" s="48" t="s">
        <v>1158</v>
      </c>
      <c r="D428" s="48" t="s">
        <v>46</v>
      </c>
      <c r="E428" s="55"/>
      <c r="F428" s="64">
        <v>45512.496527777781</v>
      </c>
      <c r="G428" s="64">
        <v>45512.496527777781</v>
      </c>
      <c r="H428" s="48" t="s">
        <v>1158</v>
      </c>
      <c r="I428" s="55"/>
      <c r="J428" s="48" t="s">
        <v>697</v>
      </c>
      <c r="K428" s="48" t="s">
        <v>697</v>
      </c>
      <c r="L428" s="48" t="s">
        <v>1875</v>
      </c>
      <c r="M428" s="48" t="s">
        <v>853</v>
      </c>
      <c r="N428" s="48" t="s">
        <v>1589</v>
      </c>
      <c r="O428" s="48" t="s">
        <v>1876</v>
      </c>
      <c r="P428" s="48" t="s">
        <v>8</v>
      </c>
      <c r="Q428" s="48" t="s">
        <v>10</v>
      </c>
      <c r="R428" s="48" t="s">
        <v>11</v>
      </c>
      <c r="S428" s="48" t="s">
        <v>360</v>
      </c>
      <c r="T428" s="48" t="s">
        <v>495</v>
      </c>
      <c r="U428" s="48" t="s">
        <v>14</v>
      </c>
      <c r="V428" s="55">
        <v>45512</v>
      </c>
      <c r="W428" s="48" t="s">
        <v>1134</v>
      </c>
    </row>
    <row r="429" spans="1:23" x14ac:dyDescent="0.25">
      <c r="A429" s="48">
        <v>9987262</v>
      </c>
      <c r="B429" s="64">
        <v>45512.497916666667</v>
      </c>
      <c r="C429" s="48" t="s">
        <v>1158</v>
      </c>
      <c r="D429" s="48" t="s">
        <v>46</v>
      </c>
      <c r="E429" s="55"/>
      <c r="F429" s="64">
        <v>45512.497916666667</v>
      </c>
      <c r="G429" s="64">
        <v>45512.497916666667</v>
      </c>
      <c r="H429" s="48" t="s">
        <v>1158</v>
      </c>
      <c r="I429" s="55"/>
      <c r="J429" s="48" t="s">
        <v>697</v>
      </c>
      <c r="K429" s="48" t="s">
        <v>697</v>
      </c>
      <c r="L429" s="48" t="s">
        <v>1877</v>
      </c>
      <c r="M429" s="48" t="s">
        <v>853</v>
      </c>
      <c r="N429" s="48" t="s">
        <v>1589</v>
      </c>
      <c r="O429" s="48" t="s">
        <v>1878</v>
      </c>
      <c r="P429" s="48" t="s">
        <v>8</v>
      </c>
      <c r="Q429" s="48" t="s">
        <v>10</v>
      </c>
      <c r="R429" s="48" t="s">
        <v>11</v>
      </c>
      <c r="S429" s="48" t="s">
        <v>360</v>
      </c>
      <c r="T429" s="48" t="s">
        <v>495</v>
      </c>
      <c r="U429" s="48" t="s">
        <v>14</v>
      </c>
      <c r="V429" s="55">
        <v>45512</v>
      </c>
      <c r="W429" s="48" t="s">
        <v>1134</v>
      </c>
    </row>
    <row r="430" spans="1:23" x14ac:dyDescent="0.25">
      <c r="A430" s="48">
        <v>9987293</v>
      </c>
      <c r="B430" s="64">
        <v>45512.333333333336</v>
      </c>
      <c r="C430" s="48" t="s">
        <v>1151</v>
      </c>
      <c r="D430" s="48" t="s">
        <v>46</v>
      </c>
      <c r="E430" s="55"/>
      <c r="F430" s="64">
        <v>45512.333333333336</v>
      </c>
      <c r="G430" s="64">
        <v>45512.499305555553</v>
      </c>
      <c r="H430" s="48" t="s">
        <v>1151</v>
      </c>
      <c r="I430" s="55"/>
      <c r="J430" s="48" t="s">
        <v>697</v>
      </c>
      <c r="K430" s="48" t="s">
        <v>697</v>
      </c>
      <c r="L430" s="48" t="s">
        <v>1725</v>
      </c>
      <c r="M430" s="48" t="s">
        <v>736</v>
      </c>
      <c r="N430" s="48" t="s">
        <v>1464</v>
      </c>
      <c r="O430" s="48" t="s">
        <v>1596</v>
      </c>
      <c r="P430" s="48" t="s">
        <v>22</v>
      </c>
      <c r="Q430" s="48" t="s">
        <v>23</v>
      </c>
      <c r="R430" s="48" t="s">
        <v>89</v>
      </c>
      <c r="S430" s="48" t="s">
        <v>13</v>
      </c>
      <c r="T430" s="48" t="s">
        <v>382</v>
      </c>
      <c r="U430" s="48" t="s">
        <v>14</v>
      </c>
      <c r="V430" s="55">
        <v>45512</v>
      </c>
      <c r="W430" s="48" t="s">
        <v>1134</v>
      </c>
    </row>
    <row r="431" spans="1:23" x14ac:dyDescent="0.25">
      <c r="A431" s="48">
        <v>9987281</v>
      </c>
      <c r="B431" s="64">
        <v>45512.444444444445</v>
      </c>
      <c r="C431" s="48" t="s">
        <v>1199</v>
      </c>
      <c r="D431" s="48" t="s">
        <v>46</v>
      </c>
      <c r="E431" s="55"/>
      <c r="F431" s="64">
        <v>45512.444444444445</v>
      </c>
      <c r="G431" s="64">
        <v>45512.520138888889</v>
      </c>
      <c r="H431" s="48" t="s">
        <v>1199</v>
      </c>
      <c r="I431" s="55">
        <v>45512</v>
      </c>
      <c r="J431" s="48" t="s">
        <v>697</v>
      </c>
      <c r="K431" s="48" t="s">
        <v>697</v>
      </c>
      <c r="L431" s="48" t="s">
        <v>1714</v>
      </c>
      <c r="M431" s="48" t="s">
        <v>735</v>
      </c>
      <c r="N431" s="48" t="s">
        <v>1850</v>
      </c>
      <c r="O431" s="48" t="s">
        <v>1713</v>
      </c>
      <c r="P431" s="48" t="s">
        <v>8</v>
      </c>
      <c r="Q431" s="48" t="s">
        <v>15</v>
      </c>
      <c r="R431" s="48" t="s">
        <v>106</v>
      </c>
      <c r="S431" s="48" t="s">
        <v>981</v>
      </c>
      <c r="T431" s="48" t="s">
        <v>385</v>
      </c>
      <c r="U431" s="48" t="s">
        <v>14</v>
      </c>
      <c r="V431" s="55">
        <v>45512</v>
      </c>
      <c r="W431" s="48" t="s">
        <v>1134</v>
      </c>
    </row>
    <row r="432" spans="1:23" x14ac:dyDescent="0.25">
      <c r="A432" s="48">
        <v>9987280</v>
      </c>
      <c r="B432" s="64">
        <v>45512.444444444445</v>
      </c>
      <c r="C432" s="48" t="s">
        <v>1199</v>
      </c>
      <c r="D432" s="48" t="s">
        <v>46</v>
      </c>
      <c r="E432" s="55"/>
      <c r="F432" s="64">
        <v>45512.444444444445</v>
      </c>
      <c r="G432" s="64">
        <v>45512.523611111108</v>
      </c>
      <c r="H432" s="48" t="s">
        <v>1199</v>
      </c>
      <c r="I432" s="55">
        <v>45512</v>
      </c>
      <c r="J432" s="48" t="s">
        <v>697</v>
      </c>
      <c r="K432" s="48" t="s">
        <v>697</v>
      </c>
      <c r="L432" s="48" t="s">
        <v>980</v>
      </c>
      <c r="M432" s="48" t="s">
        <v>735</v>
      </c>
      <c r="N432" s="48" t="s">
        <v>1850</v>
      </c>
      <c r="O432" s="48" t="s">
        <v>920</v>
      </c>
      <c r="P432" s="48" t="s">
        <v>8</v>
      </c>
      <c r="Q432" s="48" t="s">
        <v>10</v>
      </c>
      <c r="R432" s="48" t="s">
        <v>11</v>
      </c>
      <c r="S432" s="48" t="s">
        <v>360</v>
      </c>
      <c r="T432" s="48" t="s">
        <v>385</v>
      </c>
      <c r="U432" s="48" t="s">
        <v>14</v>
      </c>
      <c r="V432" s="55">
        <v>45512</v>
      </c>
      <c r="W432" s="48" t="s">
        <v>1134</v>
      </c>
    </row>
    <row r="433" spans="1:23" x14ac:dyDescent="0.25">
      <c r="A433" s="48">
        <v>9987292</v>
      </c>
      <c r="B433" s="64">
        <v>45512.333333333336</v>
      </c>
      <c r="C433" s="48" t="s">
        <v>1151</v>
      </c>
      <c r="D433" s="48" t="s">
        <v>46</v>
      </c>
      <c r="E433" s="55"/>
      <c r="F433" s="64">
        <v>45512.333333333336</v>
      </c>
      <c r="G433" s="64">
        <v>45512.524305555555</v>
      </c>
      <c r="H433" s="48" t="s">
        <v>1151</v>
      </c>
      <c r="I433" s="55"/>
      <c r="J433" s="48" t="s">
        <v>697</v>
      </c>
      <c r="K433" s="48" t="s">
        <v>697</v>
      </c>
      <c r="L433" s="48" t="s">
        <v>1720</v>
      </c>
      <c r="M433" s="48" t="s">
        <v>736</v>
      </c>
      <c r="N433" s="48" t="s">
        <v>1464</v>
      </c>
      <c r="O433" s="48" t="s">
        <v>1674</v>
      </c>
      <c r="P433" s="48" t="s">
        <v>8</v>
      </c>
      <c r="Q433" s="48" t="s">
        <v>10</v>
      </c>
      <c r="R433" s="48" t="s">
        <v>82</v>
      </c>
      <c r="S433" s="48" t="s">
        <v>13</v>
      </c>
      <c r="T433" s="48" t="s">
        <v>1750</v>
      </c>
      <c r="U433" s="48" t="s">
        <v>14</v>
      </c>
      <c r="V433" s="55">
        <v>45512</v>
      </c>
      <c r="W433" s="48" t="s">
        <v>1134</v>
      </c>
    </row>
    <row r="434" spans="1:23" x14ac:dyDescent="0.25">
      <c r="A434" s="48">
        <v>9987279</v>
      </c>
      <c r="B434" s="64">
        <v>45512.444444444445</v>
      </c>
      <c r="C434" s="48" t="s">
        <v>1199</v>
      </c>
      <c r="D434" s="48" t="s">
        <v>46</v>
      </c>
      <c r="E434" s="55"/>
      <c r="F434" s="64">
        <v>45512.444444444445</v>
      </c>
      <c r="G434" s="64">
        <v>45512.525000000001</v>
      </c>
      <c r="H434" s="48" t="s">
        <v>1199</v>
      </c>
      <c r="I434" s="55">
        <v>45512</v>
      </c>
      <c r="J434" s="48" t="s">
        <v>697</v>
      </c>
      <c r="K434" s="48" t="s">
        <v>697</v>
      </c>
      <c r="L434" s="48" t="s">
        <v>1851</v>
      </c>
      <c r="M434" s="48" t="s">
        <v>735</v>
      </c>
      <c r="N434" s="48" t="s">
        <v>1850</v>
      </c>
      <c r="O434" s="48" t="s">
        <v>920</v>
      </c>
      <c r="P434" s="48" t="s">
        <v>8</v>
      </c>
      <c r="Q434" s="48" t="s">
        <v>28</v>
      </c>
      <c r="R434" s="48" t="s">
        <v>29</v>
      </c>
      <c r="S434" s="48" t="s">
        <v>360</v>
      </c>
      <c r="T434" s="48" t="s">
        <v>385</v>
      </c>
      <c r="U434" s="48" t="s">
        <v>14</v>
      </c>
      <c r="V434" s="55">
        <v>45512</v>
      </c>
      <c r="W434" s="48" t="s">
        <v>1134</v>
      </c>
    </row>
    <row r="435" spans="1:23" x14ac:dyDescent="0.25">
      <c r="A435" s="48">
        <v>9987291</v>
      </c>
      <c r="B435" s="64">
        <v>45512.333333333336</v>
      </c>
      <c r="C435" s="48" t="s">
        <v>1151</v>
      </c>
      <c r="D435" s="48" t="s">
        <v>46</v>
      </c>
      <c r="E435" s="55"/>
      <c r="F435" s="64">
        <v>45512.333333333336</v>
      </c>
      <c r="G435" s="64">
        <v>45512.527083333334</v>
      </c>
      <c r="H435" s="48" t="s">
        <v>1151</v>
      </c>
      <c r="I435" s="55"/>
      <c r="J435" s="48" t="s">
        <v>697</v>
      </c>
      <c r="K435" s="48" t="s">
        <v>697</v>
      </c>
      <c r="L435" s="48" t="s">
        <v>1844</v>
      </c>
      <c r="M435" s="48" t="s">
        <v>736</v>
      </c>
      <c r="N435" s="48" t="s">
        <v>1464</v>
      </c>
      <c r="O435" s="48" t="s">
        <v>1718</v>
      </c>
      <c r="P435" s="48" t="s">
        <v>8</v>
      </c>
      <c r="Q435" s="48" t="s">
        <v>10</v>
      </c>
      <c r="R435" s="48" t="s">
        <v>11</v>
      </c>
      <c r="S435" s="48" t="s">
        <v>13</v>
      </c>
      <c r="T435" s="48" t="s">
        <v>380</v>
      </c>
      <c r="U435" s="48" t="s">
        <v>14</v>
      </c>
      <c r="V435" s="55">
        <v>45512</v>
      </c>
      <c r="W435" s="48" t="s">
        <v>1134</v>
      </c>
    </row>
    <row r="436" spans="1:23" x14ac:dyDescent="0.25">
      <c r="A436" s="48">
        <v>9987290</v>
      </c>
      <c r="B436" s="64">
        <v>45512.333333333336</v>
      </c>
      <c r="C436" s="48" t="s">
        <v>1151</v>
      </c>
      <c r="D436" s="48" t="s">
        <v>46</v>
      </c>
      <c r="E436" s="55"/>
      <c r="F436" s="64">
        <v>45512.333333333336</v>
      </c>
      <c r="G436" s="64">
        <v>45512.533333333333</v>
      </c>
      <c r="H436" s="48" t="s">
        <v>1151</v>
      </c>
      <c r="I436" s="55"/>
      <c r="J436" s="48" t="s">
        <v>697</v>
      </c>
      <c r="K436" s="48" t="s">
        <v>697</v>
      </c>
      <c r="L436" s="48" t="s">
        <v>1461</v>
      </c>
      <c r="M436" s="48" t="s">
        <v>736</v>
      </c>
      <c r="N436" s="48" t="s">
        <v>1464</v>
      </c>
      <c r="O436" s="48" t="s">
        <v>1718</v>
      </c>
      <c r="P436" s="48" t="s">
        <v>22</v>
      </c>
      <c r="Q436" s="48" t="s">
        <v>23</v>
      </c>
      <c r="R436" s="48" t="s">
        <v>89</v>
      </c>
      <c r="S436" s="48" t="s">
        <v>13</v>
      </c>
      <c r="T436" s="48" t="s">
        <v>382</v>
      </c>
      <c r="U436" s="48" t="s">
        <v>14</v>
      </c>
      <c r="V436" s="55">
        <v>45512</v>
      </c>
      <c r="W436" s="48" t="s">
        <v>1134</v>
      </c>
    </row>
    <row r="437" spans="1:23" x14ac:dyDescent="0.25">
      <c r="A437" s="48">
        <v>9987289</v>
      </c>
      <c r="B437" s="64">
        <v>45512.333333333336</v>
      </c>
      <c r="C437" s="48" t="s">
        <v>1151</v>
      </c>
      <c r="D437" s="48" t="s">
        <v>46</v>
      </c>
      <c r="E437" s="55"/>
      <c r="F437" s="64">
        <v>45512.333333333336</v>
      </c>
      <c r="G437" s="64">
        <v>45512.540972222225</v>
      </c>
      <c r="H437" s="48" t="s">
        <v>1151</v>
      </c>
      <c r="I437" s="55"/>
      <c r="J437" s="48" t="s">
        <v>697</v>
      </c>
      <c r="K437" s="48" t="s">
        <v>697</v>
      </c>
      <c r="L437" s="48" t="s">
        <v>1712</v>
      </c>
      <c r="M437" s="48" t="s">
        <v>736</v>
      </c>
      <c r="N437" s="48" t="s">
        <v>1464</v>
      </c>
      <c r="O437" s="48" t="s">
        <v>1079</v>
      </c>
      <c r="P437" s="48" t="s">
        <v>22</v>
      </c>
      <c r="Q437" s="48" t="s">
        <v>23</v>
      </c>
      <c r="R437" s="48" t="s">
        <v>89</v>
      </c>
      <c r="S437" s="48" t="s">
        <v>13</v>
      </c>
      <c r="T437" s="48" t="s">
        <v>382</v>
      </c>
      <c r="U437" s="48" t="s">
        <v>14</v>
      </c>
      <c r="V437" s="55">
        <v>45512</v>
      </c>
      <c r="W437" s="48" t="s">
        <v>1134</v>
      </c>
    </row>
    <row r="438" spans="1:23" x14ac:dyDescent="0.25">
      <c r="A438" s="48">
        <v>9987261</v>
      </c>
      <c r="B438" s="64">
        <v>45512.548611111109</v>
      </c>
      <c r="C438" s="48" t="s">
        <v>1158</v>
      </c>
      <c r="D438" s="48" t="s">
        <v>46</v>
      </c>
      <c r="E438" s="55"/>
      <c r="F438" s="64">
        <v>45512.548611111109</v>
      </c>
      <c r="G438" s="64">
        <v>45512.548611111109</v>
      </c>
      <c r="H438" s="48" t="s">
        <v>1158</v>
      </c>
      <c r="I438" s="55"/>
      <c r="J438" s="48" t="s">
        <v>697</v>
      </c>
      <c r="K438" s="48" t="s">
        <v>697</v>
      </c>
      <c r="L438" s="48" t="s">
        <v>1737</v>
      </c>
      <c r="M438" s="48" t="s">
        <v>853</v>
      </c>
      <c r="N438" s="48" t="s">
        <v>1626</v>
      </c>
      <c r="O438" s="48" t="s">
        <v>1736</v>
      </c>
      <c r="P438" s="48" t="s">
        <v>8</v>
      </c>
      <c r="Q438" s="48" t="s">
        <v>15</v>
      </c>
      <c r="R438" s="48" t="s">
        <v>106</v>
      </c>
      <c r="S438" s="48" t="s">
        <v>360</v>
      </c>
      <c r="T438" s="48" t="s">
        <v>1879</v>
      </c>
      <c r="U438" s="48" t="s">
        <v>14</v>
      </c>
      <c r="V438" s="55">
        <v>45512</v>
      </c>
      <c r="W438" s="48" t="s">
        <v>1134</v>
      </c>
    </row>
    <row r="439" spans="1:23" x14ac:dyDescent="0.25">
      <c r="A439" s="48">
        <v>9987285</v>
      </c>
      <c r="B439" s="64">
        <v>45512.333333333336</v>
      </c>
      <c r="C439" s="48" t="s">
        <v>1151</v>
      </c>
      <c r="D439" s="48" t="s">
        <v>46</v>
      </c>
      <c r="E439" s="55"/>
      <c r="F439" s="64">
        <v>45512.333333333336</v>
      </c>
      <c r="G439" s="64">
        <v>45512.5625</v>
      </c>
      <c r="H439" s="48" t="s">
        <v>1151</v>
      </c>
      <c r="I439" s="55"/>
      <c r="J439" s="48" t="s">
        <v>697</v>
      </c>
      <c r="K439" s="48" t="s">
        <v>697</v>
      </c>
      <c r="L439" s="48" t="s">
        <v>1847</v>
      </c>
      <c r="M439" s="48" t="s">
        <v>736</v>
      </c>
      <c r="N439" s="48" t="s">
        <v>1464</v>
      </c>
      <c r="O439" s="48" t="s">
        <v>1276</v>
      </c>
      <c r="P439" s="48" t="s">
        <v>22</v>
      </c>
      <c r="Q439" s="48" t="s">
        <v>23</v>
      </c>
      <c r="R439" s="48" t="s">
        <v>89</v>
      </c>
      <c r="S439" s="48" t="s">
        <v>13</v>
      </c>
      <c r="T439" s="48" t="s">
        <v>382</v>
      </c>
      <c r="U439" s="48" t="s">
        <v>14</v>
      </c>
      <c r="V439" s="55">
        <v>45512</v>
      </c>
      <c r="W439" s="48" t="s">
        <v>1134</v>
      </c>
    </row>
    <row r="440" spans="1:23" x14ac:dyDescent="0.25">
      <c r="A440" s="48">
        <v>9987260</v>
      </c>
      <c r="B440" s="64">
        <v>45512.56527777778</v>
      </c>
      <c r="C440" s="48" t="s">
        <v>1158</v>
      </c>
      <c r="D440" s="48" t="s">
        <v>46</v>
      </c>
      <c r="E440" s="55"/>
      <c r="F440" s="64">
        <v>45512.56527777778</v>
      </c>
      <c r="G440" s="64">
        <v>45512.56527777778</v>
      </c>
      <c r="H440" s="48" t="s">
        <v>1158</v>
      </c>
      <c r="I440" s="55"/>
      <c r="J440" s="48" t="s">
        <v>697</v>
      </c>
      <c r="K440" s="48" t="s">
        <v>697</v>
      </c>
      <c r="L440" s="48" t="s">
        <v>1880</v>
      </c>
      <c r="M440" s="48" t="s">
        <v>853</v>
      </c>
      <c r="N440" s="48" t="s">
        <v>1589</v>
      </c>
      <c r="O440" s="48" t="s">
        <v>1881</v>
      </c>
      <c r="P440" s="48" t="s">
        <v>8</v>
      </c>
      <c r="Q440" s="48" t="s">
        <v>10</v>
      </c>
      <c r="R440" s="48" t="s">
        <v>11</v>
      </c>
      <c r="S440" s="48" t="s">
        <v>360</v>
      </c>
      <c r="T440" s="48" t="s">
        <v>564</v>
      </c>
      <c r="U440" s="48" t="s">
        <v>14</v>
      </c>
      <c r="V440" s="55">
        <v>45512</v>
      </c>
      <c r="W440" s="48" t="s">
        <v>1134</v>
      </c>
    </row>
    <row r="441" spans="1:23" x14ac:dyDescent="0.25">
      <c r="A441" s="48">
        <v>9987286</v>
      </c>
      <c r="B441" s="64">
        <v>45512.333333333336</v>
      </c>
      <c r="C441" s="48" t="s">
        <v>1151</v>
      </c>
      <c r="D441" s="48" t="s">
        <v>46</v>
      </c>
      <c r="E441" s="55"/>
      <c r="F441" s="64">
        <v>45512.333333333336</v>
      </c>
      <c r="G441" s="64">
        <v>45512.569444444445</v>
      </c>
      <c r="H441" s="48" t="s">
        <v>1151</v>
      </c>
      <c r="I441" s="55"/>
      <c r="J441" s="48" t="s">
        <v>697</v>
      </c>
      <c r="K441" s="48" t="s">
        <v>697</v>
      </c>
      <c r="L441" s="48" t="s">
        <v>1846</v>
      </c>
      <c r="M441" s="48" t="s">
        <v>736</v>
      </c>
      <c r="N441" s="48" t="s">
        <v>1464</v>
      </c>
      <c r="O441" s="48" t="s">
        <v>1726</v>
      </c>
      <c r="P441" s="48" t="s">
        <v>22</v>
      </c>
      <c r="Q441" s="48" t="s">
        <v>23</v>
      </c>
      <c r="R441" s="48" t="s">
        <v>89</v>
      </c>
      <c r="S441" s="48" t="s">
        <v>13</v>
      </c>
      <c r="T441" s="48" t="s">
        <v>382</v>
      </c>
      <c r="U441" s="48" t="s">
        <v>14</v>
      </c>
      <c r="V441" s="55">
        <v>45512</v>
      </c>
      <c r="W441" s="48" t="s">
        <v>1134</v>
      </c>
    </row>
    <row r="442" spans="1:23" x14ac:dyDescent="0.25">
      <c r="A442" s="48">
        <v>9987259</v>
      </c>
      <c r="B442" s="64">
        <v>45512.569444444445</v>
      </c>
      <c r="C442" s="48" t="s">
        <v>1158</v>
      </c>
      <c r="D442" s="48" t="s">
        <v>46</v>
      </c>
      <c r="E442" s="55"/>
      <c r="F442" s="64">
        <v>45512.569444444445</v>
      </c>
      <c r="G442" s="64">
        <v>45512.569444444445</v>
      </c>
      <c r="H442" s="48" t="s">
        <v>1158</v>
      </c>
      <c r="I442" s="55"/>
      <c r="J442" s="48" t="s">
        <v>697</v>
      </c>
      <c r="K442" s="48" t="s">
        <v>697</v>
      </c>
      <c r="L442" s="48" t="s">
        <v>1882</v>
      </c>
      <c r="M442" s="48" t="s">
        <v>855</v>
      </c>
      <c r="N442" s="48" t="s">
        <v>1589</v>
      </c>
      <c r="O442" s="48" t="s">
        <v>1883</v>
      </c>
      <c r="P442" s="48" t="s">
        <v>8</v>
      </c>
      <c r="Q442" s="48" t="s">
        <v>10</v>
      </c>
      <c r="R442" s="48" t="s">
        <v>11</v>
      </c>
      <c r="S442" s="48" t="s">
        <v>360</v>
      </c>
      <c r="T442" s="48" t="s">
        <v>495</v>
      </c>
      <c r="U442" s="48" t="s">
        <v>14</v>
      </c>
      <c r="V442" s="55">
        <v>45512</v>
      </c>
      <c r="W442" s="48" t="s">
        <v>1134</v>
      </c>
    </row>
    <row r="443" spans="1:23" x14ac:dyDescent="0.25">
      <c r="A443" s="48">
        <v>9987258</v>
      </c>
      <c r="B443" s="64">
        <v>45512.571527777778</v>
      </c>
      <c r="C443" s="48" t="s">
        <v>1158</v>
      </c>
      <c r="D443" s="48" t="s">
        <v>46</v>
      </c>
      <c r="E443" s="55"/>
      <c r="F443" s="64">
        <v>45512.571527777778</v>
      </c>
      <c r="G443" s="64">
        <v>45512.571527777778</v>
      </c>
      <c r="H443" s="48" t="s">
        <v>1158</v>
      </c>
      <c r="I443" s="55"/>
      <c r="J443" s="48" t="s">
        <v>697</v>
      </c>
      <c r="K443" s="48" t="s">
        <v>697</v>
      </c>
      <c r="L443" s="48" t="s">
        <v>1884</v>
      </c>
      <c r="M443" s="48" t="s">
        <v>853</v>
      </c>
      <c r="N443" s="48" t="s">
        <v>1589</v>
      </c>
      <c r="O443" s="48" t="s">
        <v>1885</v>
      </c>
      <c r="P443" s="48" t="s">
        <v>8</v>
      </c>
      <c r="Q443" s="48" t="s">
        <v>15</v>
      </c>
      <c r="R443" s="48" t="s">
        <v>69</v>
      </c>
      <c r="S443" s="48" t="s">
        <v>360</v>
      </c>
      <c r="T443" s="48" t="s">
        <v>924</v>
      </c>
      <c r="U443" s="48" t="s">
        <v>14</v>
      </c>
      <c r="V443" s="55">
        <v>45512</v>
      </c>
      <c r="W443" s="48" t="s">
        <v>1134</v>
      </c>
    </row>
    <row r="444" spans="1:23" x14ac:dyDescent="0.25">
      <c r="A444" s="48">
        <v>9987287</v>
      </c>
      <c r="B444" s="64">
        <v>45512.333333333336</v>
      </c>
      <c r="C444" s="48" t="s">
        <v>1151</v>
      </c>
      <c r="D444" s="48" t="s">
        <v>46</v>
      </c>
      <c r="E444" s="55"/>
      <c r="F444" s="64">
        <v>45512.333333333336</v>
      </c>
      <c r="G444" s="64">
        <v>45512.577777777777</v>
      </c>
      <c r="H444" s="48" t="s">
        <v>1151</v>
      </c>
      <c r="I444" s="55"/>
      <c r="J444" s="48" t="s">
        <v>697</v>
      </c>
      <c r="K444" s="48" t="s">
        <v>697</v>
      </c>
      <c r="L444" s="48" t="s">
        <v>1845</v>
      </c>
      <c r="M444" s="48" t="s">
        <v>736</v>
      </c>
      <c r="N444" s="48" t="s">
        <v>1464</v>
      </c>
      <c r="O444" s="48" t="s">
        <v>865</v>
      </c>
      <c r="P444" s="48" t="s">
        <v>22</v>
      </c>
      <c r="Q444" s="48" t="s">
        <v>23</v>
      </c>
      <c r="R444" s="48" t="s">
        <v>89</v>
      </c>
      <c r="S444" s="48" t="s">
        <v>13</v>
      </c>
      <c r="T444" s="48" t="s">
        <v>382</v>
      </c>
      <c r="U444" s="48" t="s">
        <v>14</v>
      </c>
      <c r="V444" s="55">
        <v>45512</v>
      </c>
      <c r="W444" s="48" t="s">
        <v>1134</v>
      </c>
    </row>
    <row r="445" spans="1:23" x14ac:dyDescent="0.25">
      <c r="A445" s="48">
        <v>9987257</v>
      </c>
      <c r="B445" s="64">
        <v>45512.57916666667</v>
      </c>
      <c r="C445" s="48" t="s">
        <v>1158</v>
      </c>
      <c r="D445" s="48" t="s">
        <v>46</v>
      </c>
      <c r="E445" s="55"/>
      <c r="F445" s="64">
        <v>45512.57916666667</v>
      </c>
      <c r="G445" s="64">
        <v>45512.57916666667</v>
      </c>
      <c r="H445" s="48" t="s">
        <v>1158</v>
      </c>
      <c r="I445" s="55"/>
      <c r="J445" s="48" t="s">
        <v>697</v>
      </c>
      <c r="K445" s="48" t="s">
        <v>697</v>
      </c>
      <c r="L445" s="48" t="s">
        <v>1886</v>
      </c>
      <c r="M445" s="48" t="s">
        <v>853</v>
      </c>
      <c r="N445" s="48" t="s">
        <v>1589</v>
      </c>
      <c r="O445" s="48" t="s">
        <v>1887</v>
      </c>
      <c r="P445" s="48" t="s">
        <v>8</v>
      </c>
      <c r="Q445" s="48" t="s">
        <v>10</v>
      </c>
      <c r="R445" s="48" t="s">
        <v>11</v>
      </c>
      <c r="S445" s="48" t="s">
        <v>360</v>
      </c>
      <c r="T445" s="48" t="s">
        <v>1863</v>
      </c>
      <c r="U445" s="48" t="s">
        <v>14</v>
      </c>
      <c r="V445" s="55">
        <v>45512</v>
      </c>
      <c r="W445" s="48" t="s">
        <v>1134</v>
      </c>
    </row>
    <row r="446" spans="1:23" x14ac:dyDescent="0.25">
      <c r="A446" s="48">
        <v>9987256</v>
      </c>
      <c r="B446" s="64">
        <v>45512.580555555556</v>
      </c>
      <c r="C446" s="48" t="s">
        <v>1158</v>
      </c>
      <c r="D446" s="48" t="s">
        <v>46</v>
      </c>
      <c r="E446" s="55"/>
      <c r="F446" s="64">
        <v>45512.580555555556</v>
      </c>
      <c r="G446" s="64">
        <v>45512.580555555556</v>
      </c>
      <c r="H446" s="48" t="s">
        <v>1158</v>
      </c>
      <c r="I446" s="55"/>
      <c r="J446" s="48" t="s">
        <v>697</v>
      </c>
      <c r="K446" s="48" t="s">
        <v>697</v>
      </c>
      <c r="L446" s="48" t="s">
        <v>1888</v>
      </c>
      <c r="M446" s="48" t="s">
        <v>853</v>
      </c>
      <c r="N446" s="48" t="s">
        <v>1589</v>
      </c>
      <c r="O446" s="48" t="s">
        <v>1889</v>
      </c>
      <c r="P446" s="48" t="s">
        <v>8</v>
      </c>
      <c r="Q446" s="48" t="s">
        <v>15</v>
      </c>
      <c r="R446" s="48" t="s">
        <v>69</v>
      </c>
      <c r="S446" s="48" t="s">
        <v>360</v>
      </c>
      <c r="T446" s="48" t="s">
        <v>924</v>
      </c>
      <c r="U446" s="48" t="s">
        <v>14</v>
      </c>
      <c r="V446" s="55">
        <v>45512</v>
      </c>
      <c r="W446" s="48" t="s">
        <v>1134</v>
      </c>
    </row>
    <row r="447" spans="1:23" x14ac:dyDescent="0.25">
      <c r="A447" s="48">
        <v>9987255</v>
      </c>
      <c r="B447" s="64">
        <v>45512.581250000003</v>
      </c>
      <c r="C447" s="48" t="s">
        <v>1158</v>
      </c>
      <c r="D447" s="48" t="s">
        <v>46</v>
      </c>
      <c r="E447" s="55"/>
      <c r="F447" s="64">
        <v>45512.581250000003</v>
      </c>
      <c r="G447" s="64">
        <v>45512.581250000003</v>
      </c>
      <c r="H447" s="48" t="s">
        <v>1158</v>
      </c>
      <c r="I447" s="55"/>
      <c r="J447" s="48" t="s">
        <v>697</v>
      </c>
      <c r="K447" s="48" t="s">
        <v>697</v>
      </c>
      <c r="L447" s="48" t="s">
        <v>1890</v>
      </c>
      <c r="M447" s="48" t="s">
        <v>896</v>
      </c>
      <c r="N447" s="48" t="s">
        <v>1589</v>
      </c>
      <c r="O447" s="48" t="s">
        <v>1891</v>
      </c>
      <c r="P447" s="48" t="s">
        <v>8</v>
      </c>
      <c r="Q447" s="48" t="s">
        <v>10</v>
      </c>
      <c r="R447" s="48" t="s">
        <v>11</v>
      </c>
      <c r="S447" s="48" t="s">
        <v>360</v>
      </c>
      <c r="T447" s="48" t="s">
        <v>495</v>
      </c>
      <c r="U447" s="48" t="s">
        <v>14</v>
      </c>
      <c r="V447" s="55">
        <v>45512</v>
      </c>
      <c r="W447" s="48" t="s">
        <v>1134</v>
      </c>
    </row>
    <row r="448" spans="1:23" x14ac:dyDescent="0.25">
      <c r="A448" s="48">
        <v>9987284</v>
      </c>
      <c r="B448" s="64">
        <v>45512.333333333336</v>
      </c>
      <c r="C448" s="48" t="s">
        <v>1151</v>
      </c>
      <c r="D448" s="48" t="s">
        <v>46</v>
      </c>
      <c r="E448" s="55"/>
      <c r="F448" s="64">
        <v>45512.333333333336</v>
      </c>
      <c r="G448" s="64">
        <v>45512.582638888889</v>
      </c>
      <c r="H448" s="48" t="s">
        <v>1151</v>
      </c>
      <c r="I448" s="55"/>
      <c r="J448" s="48" t="s">
        <v>697</v>
      </c>
      <c r="K448" s="48" t="s">
        <v>697</v>
      </c>
      <c r="L448" s="48" t="s">
        <v>1712</v>
      </c>
      <c r="M448" s="48" t="s">
        <v>736</v>
      </c>
      <c r="N448" s="48" t="s">
        <v>1464</v>
      </c>
      <c r="O448" s="48" t="s">
        <v>1079</v>
      </c>
      <c r="P448" s="48" t="s">
        <v>22</v>
      </c>
      <c r="Q448" s="48" t="s">
        <v>23</v>
      </c>
      <c r="R448" s="48" t="s">
        <v>89</v>
      </c>
      <c r="S448" s="48" t="s">
        <v>13</v>
      </c>
      <c r="T448" s="48" t="s">
        <v>382</v>
      </c>
      <c r="U448" s="48" t="s">
        <v>14</v>
      </c>
      <c r="V448" s="55">
        <v>45512</v>
      </c>
      <c r="W448" s="48" t="s">
        <v>1134</v>
      </c>
    </row>
    <row r="449" spans="1:23" x14ac:dyDescent="0.25">
      <c r="A449" s="48">
        <v>9987254</v>
      </c>
      <c r="B449" s="64">
        <v>45512.583333333336</v>
      </c>
      <c r="C449" s="48" t="s">
        <v>1158</v>
      </c>
      <c r="D449" s="48" t="s">
        <v>46</v>
      </c>
      <c r="E449" s="55"/>
      <c r="F449" s="64">
        <v>45512.583333333336</v>
      </c>
      <c r="G449" s="64">
        <v>45512.583333333336</v>
      </c>
      <c r="H449" s="48" t="s">
        <v>1158</v>
      </c>
      <c r="I449" s="55"/>
      <c r="J449" s="48" t="s">
        <v>697</v>
      </c>
      <c r="K449" s="48" t="s">
        <v>697</v>
      </c>
      <c r="L449" s="48" t="s">
        <v>1019</v>
      </c>
      <c r="M449" s="48" t="s">
        <v>889</v>
      </c>
      <c r="N449" s="48" t="s">
        <v>1589</v>
      </c>
      <c r="O449" s="48" t="s">
        <v>1892</v>
      </c>
      <c r="P449" s="48" t="s">
        <v>22</v>
      </c>
      <c r="Q449" s="48" t="s">
        <v>23</v>
      </c>
      <c r="R449" s="48" t="s">
        <v>89</v>
      </c>
      <c r="S449" s="48" t="s">
        <v>360</v>
      </c>
      <c r="T449" s="48" t="s">
        <v>1893</v>
      </c>
      <c r="U449" s="48" t="s">
        <v>14</v>
      </c>
      <c r="V449" s="55">
        <v>45512</v>
      </c>
      <c r="W449" s="48" t="s">
        <v>1134</v>
      </c>
    </row>
    <row r="450" spans="1:23" x14ac:dyDescent="0.25">
      <c r="A450" s="48">
        <v>9987253</v>
      </c>
      <c r="B450" s="64">
        <v>45512.585416666669</v>
      </c>
      <c r="C450" s="48" t="s">
        <v>1158</v>
      </c>
      <c r="D450" s="48" t="s">
        <v>46</v>
      </c>
      <c r="E450" s="55"/>
      <c r="F450" s="64">
        <v>45512.585416666669</v>
      </c>
      <c r="G450" s="64">
        <v>45512.585416666669</v>
      </c>
      <c r="H450" s="48" t="s">
        <v>1158</v>
      </c>
      <c r="I450" s="55"/>
      <c r="J450" s="48" t="s">
        <v>697</v>
      </c>
      <c r="K450" s="48" t="s">
        <v>697</v>
      </c>
      <c r="L450" s="48" t="s">
        <v>1894</v>
      </c>
      <c r="M450" s="48" t="s">
        <v>853</v>
      </c>
      <c r="N450" s="48" t="s">
        <v>1589</v>
      </c>
      <c r="O450" s="48" t="s">
        <v>1895</v>
      </c>
      <c r="P450" s="48" t="s">
        <v>8</v>
      </c>
      <c r="Q450" s="48" t="s">
        <v>10</v>
      </c>
      <c r="R450" s="48" t="s">
        <v>11</v>
      </c>
      <c r="S450" s="48" t="s">
        <v>360</v>
      </c>
      <c r="T450" s="48" t="s">
        <v>495</v>
      </c>
      <c r="U450" s="48" t="s">
        <v>14</v>
      </c>
      <c r="V450" s="55">
        <v>45512</v>
      </c>
      <c r="W450" s="48" t="s">
        <v>1134</v>
      </c>
    </row>
    <row r="451" spans="1:23" x14ac:dyDescent="0.25">
      <c r="A451" s="48">
        <v>9987252</v>
      </c>
      <c r="B451" s="64">
        <v>45512.587500000001</v>
      </c>
      <c r="C451" s="48" t="s">
        <v>1158</v>
      </c>
      <c r="D451" s="48" t="s">
        <v>46</v>
      </c>
      <c r="E451" s="55"/>
      <c r="F451" s="64">
        <v>45512.587500000001</v>
      </c>
      <c r="G451" s="64">
        <v>45512.587500000001</v>
      </c>
      <c r="H451" s="48" t="s">
        <v>1158</v>
      </c>
      <c r="I451" s="55"/>
      <c r="J451" s="48" t="s">
        <v>697</v>
      </c>
      <c r="K451" s="48" t="s">
        <v>697</v>
      </c>
      <c r="L451" s="48" t="s">
        <v>1896</v>
      </c>
      <c r="M451" s="48" t="s">
        <v>853</v>
      </c>
      <c r="N451" s="48" t="s">
        <v>1589</v>
      </c>
      <c r="O451" s="48" t="s">
        <v>1897</v>
      </c>
      <c r="P451" s="48" t="s">
        <v>8</v>
      </c>
      <c r="Q451" s="48" t="s">
        <v>10</v>
      </c>
      <c r="R451" s="48" t="s">
        <v>11</v>
      </c>
      <c r="S451" s="48" t="s">
        <v>360</v>
      </c>
      <c r="T451" s="48" t="s">
        <v>1863</v>
      </c>
      <c r="U451" s="48" t="s">
        <v>14</v>
      </c>
      <c r="V451" s="55">
        <v>45512</v>
      </c>
      <c r="W451" s="48" t="s">
        <v>1134</v>
      </c>
    </row>
    <row r="452" spans="1:23" x14ac:dyDescent="0.25">
      <c r="A452" s="48">
        <v>9987251</v>
      </c>
      <c r="B452" s="64">
        <v>45512.588194444441</v>
      </c>
      <c r="C452" s="48" t="s">
        <v>1158</v>
      </c>
      <c r="D452" s="48" t="s">
        <v>46</v>
      </c>
      <c r="E452" s="55"/>
      <c r="F452" s="64">
        <v>45512.588194444441</v>
      </c>
      <c r="G452" s="64">
        <v>45512.588194444441</v>
      </c>
      <c r="H452" s="48" t="s">
        <v>1158</v>
      </c>
      <c r="I452" s="55"/>
      <c r="J452" s="48" t="s">
        <v>697</v>
      </c>
      <c r="K452" s="48" t="s">
        <v>697</v>
      </c>
      <c r="L452" s="48" t="s">
        <v>1898</v>
      </c>
      <c r="M452" s="48" t="s">
        <v>896</v>
      </c>
      <c r="N452" s="48" t="s">
        <v>1589</v>
      </c>
      <c r="O452" s="48" t="s">
        <v>1899</v>
      </c>
      <c r="P452" s="48" t="s">
        <v>8</v>
      </c>
      <c r="Q452" s="48" t="s">
        <v>10</v>
      </c>
      <c r="R452" s="48" t="s">
        <v>11</v>
      </c>
      <c r="S452" s="48" t="s">
        <v>360</v>
      </c>
      <c r="T452" s="48" t="s">
        <v>495</v>
      </c>
      <c r="U452" s="48" t="s">
        <v>14</v>
      </c>
      <c r="V452" s="55">
        <v>45512</v>
      </c>
      <c r="W452" s="48" t="s">
        <v>1134</v>
      </c>
    </row>
    <row r="453" spans="1:23" x14ac:dyDescent="0.25">
      <c r="A453" s="48">
        <v>9987278</v>
      </c>
      <c r="B453" s="64">
        <v>45512.444444444445</v>
      </c>
      <c r="C453" s="48" t="s">
        <v>1199</v>
      </c>
      <c r="D453" s="48" t="s">
        <v>46</v>
      </c>
      <c r="E453" s="55"/>
      <c r="F453" s="64">
        <v>45512.444444444445</v>
      </c>
      <c r="G453" s="64">
        <v>45512.588888888888</v>
      </c>
      <c r="H453" s="48" t="s">
        <v>1199</v>
      </c>
      <c r="I453" s="55">
        <v>45512</v>
      </c>
      <c r="J453" s="48" t="s">
        <v>697</v>
      </c>
      <c r="K453" s="48" t="s">
        <v>697</v>
      </c>
      <c r="L453" s="48" t="s">
        <v>1208</v>
      </c>
      <c r="M453" s="48" t="s">
        <v>735</v>
      </c>
      <c r="N453" s="48" t="s">
        <v>1850</v>
      </c>
      <c r="O453" s="48" t="s">
        <v>921</v>
      </c>
      <c r="P453" s="48" t="s">
        <v>8</v>
      </c>
      <c r="Q453" s="48" t="s">
        <v>15</v>
      </c>
      <c r="R453" s="48" t="s">
        <v>27</v>
      </c>
      <c r="S453" s="48" t="s">
        <v>981</v>
      </c>
      <c r="T453" s="48" t="s">
        <v>385</v>
      </c>
      <c r="U453" s="48" t="s">
        <v>14</v>
      </c>
      <c r="V453" s="55">
        <v>45512</v>
      </c>
      <c r="W453" s="48" t="s">
        <v>1134</v>
      </c>
    </row>
    <row r="454" spans="1:23" x14ac:dyDescent="0.25">
      <c r="A454" s="48">
        <v>9987250</v>
      </c>
      <c r="B454" s="64">
        <v>45512.589583333334</v>
      </c>
      <c r="C454" s="48" t="s">
        <v>1158</v>
      </c>
      <c r="D454" s="48" t="s">
        <v>46</v>
      </c>
      <c r="E454" s="55"/>
      <c r="F454" s="64">
        <v>45512.589583333334</v>
      </c>
      <c r="G454" s="64">
        <v>45512.589583333334</v>
      </c>
      <c r="H454" s="48" t="s">
        <v>1158</v>
      </c>
      <c r="I454" s="55"/>
      <c r="J454" s="48" t="s">
        <v>697</v>
      </c>
      <c r="K454" s="48" t="s">
        <v>697</v>
      </c>
      <c r="L454" s="48" t="s">
        <v>1900</v>
      </c>
      <c r="M454" s="48" t="s">
        <v>853</v>
      </c>
      <c r="N454" s="48" t="s">
        <v>1589</v>
      </c>
      <c r="O454" s="48" t="s">
        <v>1901</v>
      </c>
      <c r="P454" s="48" t="s">
        <v>8</v>
      </c>
      <c r="Q454" s="48" t="s">
        <v>15</v>
      </c>
      <c r="R454" s="48" t="s">
        <v>16</v>
      </c>
      <c r="S454" s="48" t="s">
        <v>360</v>
      </c>
      <c r="T454" s="48" t="s">
        <v>829</v>
      </c>
      <c r="U454" s="48" t="s">
        <v>14</v>
      </c>
      <c r="V454" s="55">
        <v>45512</v>
      </c>
      <c r="W454" s="48" t="s">
        <v>1134</v>
      </c>
    </row>
    <row r="455" spans="1:23" x14ac:dyDescent="0.25">
      <c r="A455" s="48">
        <v>9987288</v>
      </c>
      <c r="B455" s="64">
        <v>45512.333333333336</v>
      </c>
      <c r="C455" s="48" t="s">
        <v>1151</v>
      </c>
      <c r="D455" s="48" t="s">
        <v>46</v>
      </c>
      <c r="E455" s="55"/>
      <c r="F455" s="64">
        <v>45512.333333333336</v>
      </c>
      <c r="G455" s="64">
        <v>45512.590277777781</v>
      </c>
      <c r="H455" s="48" t="s">
        <v>1151</v>
      </c>
      <c r="I455" s="55"/>
      <c r="J455" s="48" t="s">
        <v>697</v>
      </c>
      <c r="K455" s="48" t="s">
        <v>697</v>
      </c>
      <c r="L455" s="48" t="s">
        <v>1423</v>
      </c>
      <c r="M455" s="48" t="s">
        <v>736</v>
      </c>
      <c r="N455" s="48" t="s">
        <v>1464</v>
      </c>
      <c r="O455" s="48" t="s">
        <v>995</v>
      </c>
      <c r="P455" s="48" t="s">
        <v>22</v>
      </c>
      <c r="Q455" s="48" t="s">
        <v>23</v>
      </c>
      <c r="R455" s="48" t="s">
        <v>89</v>
      </c>
      <c r="S455" s="48" t="s">
        <v>13</v>
      </c>
      <c r="T455" s="48" t="s">
        <v>382</v>
      </c>
      <c r="U455" s="48" t="s">
        <v>14</v>
      </c>
      <c r="V455" s="55">
        <v>45512</v>
      </c>
      <c r="W455" s="48" t="s">
        <v>1134</v>
      </c>
    </row>
    <row r="456" spans="1:23" x14ac:dyDescent="0.25">
      <c r="A456" s="48">
        <v>9986511</v>
      </c>
      <c r="B456" s="64">
        <v>45513.333333333336</v>
      </c>
      <c r="C456" s="48" t="s">
        <v>558</v>
      </c>
      <c r="D456" s="48" t="s">
        <v>6</v>
      </c>
      <c r="E456" s="55"/>
      <c r="F456" s="64">
        <v>45513.333333333336</v>
      </c>
      <c r="G456" s="64">
        <v>45513.328472222223</v>
      </c>
      <c r="H456" s="48" t="s">
        <v>558</v>
      </c>
      <c r="I456" s="55">
        <v>45513</v>
      </c>
      <c r="J456" s="48" t="s">
        <v>697</v>
      </c>
      <c r="K456" s="48" t="s">
        <v>697</v>
      </c>
      <c r="L456" s="48" t="s">
        <v>1961</v>
      </c>
      <c r="M456" s="48" t="s">
        <v>735</v>
      </c>
      <c r="N456" s="48" t="s">
        <v>1850</v>
      </c>
      <c r="O456" s="48" t="s">
        <v>1077</v>
      </c>
      <c r="P456" s="48" t="s">
        <v>8</v>
      </c>
      <c r="Q456" s="48" t="s">
        <v>10</v>
      </c>
      <c r="R456" s="48" t="s">
        <v>11</v>
      </c>
      <c r="S456" s="48" t="s">
        <v>360</v>
      </c>
      <c r="T456" s="48" t="s">
        <v>440</v>
      </c>
      <c r="U456" s="48" t="s">
        <v>44</v>
      </c>
      <c r="V456" s="55">
        <v>45513</v>
      </c>
      <c r="W456" s="48" t="s">
        <v>1134</v>
      </c>
    </row>
    <row r="457" spans="1:23" x14ac:dyDescent="0.25">
      <c r="A457" s="48">
        <v>9986510</v>
      </c>
      <c r="B457" s="64">
        <v>45513.333333333336</v>
      </c>
      <c r="C457" s="48" t="s">
        <v>558</v>
      </c>
      <c r="D457" s="48" t="s">
        <v>716</v>
      </c>
      <c r="E457" s="55"/>
      <c r="F457" s="64">
        <v>45513.333333333336</v>
      </c>
      <c r="G457" s="64">
        <v>45513.354166666664</v>
      </c>
      <c r="H457" s="48" t="s">
        <v>558</v>
      </c>
      <c r="I457" s="55">
        <v>45513</v>
      </c>
      <c r="J457" s="48" t="s">
        <v>697</v>
      </c>
      <c r="K457" s="48" t="s">
        <v>697</v>
      </c>
      <c r="L457" s="48" t="s">
        <v>1992</v>
      </c>
      <c r="M457" s="48" t="s">
        <v>735</v>
      </c>
      <c r="N457" s="48" t="s">
        <v>1301</v>
      </c>
      <c r="O457" s="48" t="s">
        <v>1271</v>
      </c>
      <c r="P457" s="48" t="s">
        <v>18</v>
      </c>
      <c r="Q457" s="48" t="s">
        <v>19</v>
      </c>
      <c r="R457" s="48" t="s">
        <v>21</v>
      </c>
      <c r="S457" s="48" t="s">
        <v>981</v>
      </c>
      <c r="T457" s="48" t="s">
        <v>385</v>
      </c>
      <c r="U457" s="48" t="s">
        <v>14</v>
      </c>
      <c r="V457" s="55">
        <v>45513</v>
      </c>
      <c r="W457" s="48" t="s">
        <v>1134</v>
      </c>
    </row>
    <row r="458" spans="1:23" x14ac:dyDescent="0.25">
      <c r="A458" s="48">
        <v>9986509</v>
      </c>
      <c r="B458" s="64">
        <v>45513.367361111108</v>
      </c>
      <c r="C458" s="48" t="s">
        <v>738</v>
      </c>
      <c r="D458" s="48" t="s">
        <v>6</v>
      </c>
      <c r="E458" s="55"/>
      <c r="F458" s="64">
        <v>45513.367361111108</v>
      </c>
      <c r="G458" s="64">
        <v>45513.367361111108</v>
      </c>
      <c r="H458" s="48" t="s">
        <v>738</v>
      </c>
      <c r="I458" s="55"/>
      <c r="J458" s="48" t="s">
        <v>697</v>
      </c>
      <c r="K458" s="48" t="s">
        <v>697</v>
      </c>
      <c r="L458" s="48" t="s">
        <v>1890</v>
      </c>
      <c r="M458" s="48" t="s">
        <v>896</v>
      </c>
      <c r="N458" s="48" t="s">
        <v>1589</v>
      </c>
      <c r="O458" s="48" t="s">
        <v>1891</v>
      </c>
      <c r="P458" s="48" t="s">
        <v>8</v>
      </c>
      <c r="Q458" s="48" t="s">
        <v>10</v>
      </c>
      <c r="R458" s="48" t="s">
        <v>11</v>
      </c>
      <c r="S458" s="48" t="s">
        <v>360</v>
      </c>
      <c r="T458" s="48" t="s">
        <v>495</v>
      </c>
      <c r="U458" s="48" t="s">
        <v>14</v>
      </c>
      <c r="V458" s="55">
        <v>45513</v>
      </c>
      <c r="W458" s="48" t="s">
        <v>1134</v>
      </c>
    </row>
    <row r="459" spans="1:23" x14ac:dyDescent="0.25">
      <c r="A459" s="48">
        <v>9986508</v>
      </c>
      <c r="B459" s="64">
        <v>45513.369444444441</v>
      </c>
      <c r="C459" s="48" t="s">
        <v>738</v>
      </c>
      <c r="D459" s="48" t="s">
        <v>6</v>
      </c>
      <c r="E459" s="55"/>
      <c r="F459" s="64">
        <v>45513.369444444441</v>
      </c>
      <c r="G459" s="64">
        <v>45513.369444444441</v>
      </c>
      <c r="H459" s="48" t="s">
        <v>738</v>
      </c>
      <c r="I459" s="55"/>
      <c r="J459" s="48" t="s">
        <v>697</v>
      </c>
      <c r="K459" s="48" t="s">
        <v>697</v>
      </c>
      <c r="L459" s="48" t="s">
        <v>1890</v>
      </c>
      <c r="M459" s="48" t="s">
        <v>896</v>
      </c>
      <c r="N459" s="48" t="s">
        <v>1589</v>
      </c>
      <c r="O459" s="48" t="s">
        <v>1891</v>
      </c>
      <c r="P459" s="48" t="s">
        <v>8</v>
      </c>
      <c r="Q459" s="48" t="s">
        <v>10</v>
      </c>
      <c r="R459" s="48" t="s">
        <v>11</v>
      </c>
      <c r="S459" s="48" t="s">
        <v>360</v>
      </c>
      <c r="T459" s="48" t="s">
        <v>495</v>
      </c>
      <c r="U459" s="48" t="s">
        <v>14</v>
      </c>
      <c r="V459" s="55">
        <v>45513</v>
      </c>
      <c r="W459" s="48" t="s">
        <v>1134</v>
      </c>
    </row>
    <row r="460" spans="1:23" x14ac:dyDescent="0.25">
      <c r="A460" s="48">
        <v>9986507</v>
      </c>
      <c r="B460" s="64">
        <v>45513.37222222222</v>
      </c>
      <c r="C460" s="48" t="s">
        <v>738</v>
      </c>
      <c r="D460" s="48" t="s">
        <v>6</v>
      </c>
      <c r="E460" s="55"/>
      <c r="F460" s="64">
        <v>45513.37222222222</v>
      </c>
      <c r="G460" s="64">
        <v>45513.37222222222</v>
      </c>
      <c r="H460" s="48" t="s">
        <v>738</v>
      </c>
      <c r="I460" s="55"/>
      <c r="J460" s="48" t="s">
        <v>697</v>
      </c>
      <c r="K460" s="48" t="s">
        <v>697</v>
      </c>
      <c r="L460" s="48" t="s">
        <v>1900</v>
      </c>
      <c r="M460" s="48" t="s">
        <v>853</v>
      </c>
      <c r="N460" s="48" t="s">
        <v>1589</v>
      </c>
      <c r="O460" s="48" t="s">
        <v>1901</v>
      </c>
      <c r="P460" s="48" t="s">
        <v>8</v>
      </c>
      <c r="Q460" s="48" t="s">
        <v>15</v>
      </c>
      <c r="R460" s="48" t="s">
        <v>16</v>
      </c>
      <c r="S460" s="48" t="s">
        <v>360</v>
      </c>
      <c r="T460" s="48" t="s">
        <v>829</v>
      </c>
      <c r="U460" s="48" t="s">
        <v>14</v>
      </c>
      <c r="V460" s="55">
        <v>45513</v>
      </c>
      <c r="W460" s="48" t="s">
        <v>1134</v>
      </c>
    </row>
    <row r="461" spans="1:23" x14ac:dyDescent="0.25">
      <c r="A461" s="48">
        <v>9986506</v>
      </c>
      <c r="B461" s="64">
        <v>45513.37222222222</v>
      </c>
      <c r="C461" s="48" t="s">
        <v>738</v>
      </c>
      <c r="D461" s="48" t="s">
        <v>6</v>
      </c>
      <c r="E461" s="55"/>
      <c r="F461" s="64">
        <v>45513.37222222222</v>
      </c>
      <c r="G461" s="64">
        <v>45513.37222222222</v>
      </c>
      <c r="H461" s="48" t="s">
        <v>738</v>
      </c>
      <c r="I461" s="55"/>
      <c r="J461" s="48" t="s">
        <v>697</v>
      </c>
      <c r="K461" s="48" t="s">
        <v>697</v>
      </c>
      <c r="L461" s="48" t="s">
        <v>1962</v>
      </c>
      <c r="M461" s="48" t="s">
        <v>853</v>
      </c>
      <c r="N461" s="48" t="s">
        <v>1589</v>
      </c>
      <c r="O461" s="48" t="s">
        <v>1963</v>
      </c>
      <c r="P461" s="48" t="s">
        <v>8</v>
      </c>
      <c r="Q461" s="48" t="s">
        <v>10</v>
      </c>
      <c r="R461" s="48" t="s">
        <v>11</v>
      </c>
      <c r="S461" s="48" t="s">
        <v>360</v>
      </c>
      <c r="T461" s="48" t="s">
        <v>1863</v>
      </c>
      <c r="U461" s="48" t="s">
        <v>14</v>
      </c>
      <c r="V461" s="55">
        <v>45513</v>
      </c>
      <c r="W461" s="48" t="s">
        <v>1134</v>
      </c>
    </row>
    <row r="462" spans="1:23" x14ac:dyDescent="0.25">
      <c r="A462" s="48">
        <v>9986505</v>
      </c>
      <c r="B462" s="64">
        <v>45513.374305555553</v>
      </c>
      <c r="C462" s="48" t="s">
        <v>738</v>
      </c>
      <c r="D462" s="48" t="s">
        <v>6</v>
      </c>
      <c r="E462" s="55"/>
      <c r="F462" s="64">
        <v>45513.374305555553</v>
      </c>
      <c r="G462" s="64">
        <v>45513.374305555553</v>
      </c>
      <c r="H462" s="48" t="s">
        <v>738</v>
      </c>
      <c r="I462" s="55"/>
      <c r="J462" s="48" t="s">
        <v>697</v>
      </c>
      <c r="K462" s="48" t="s">
        <v>697</v>
      </c>
      <c r="L462" s="48" t="s">
        <v>1964</v>
      </c>
      <c r="M462" s="48" t="s">
        <v>853</v>
      </c>
      <c r="N462" s="48" t="s">
        <v>1589</v>
      </c>
      <c r="O462" s="48" t="s">
        <v>1965</v>
      </c>
      <c r="P462" s="48" t="s">
        <v>8</v>
      </c>
      <c r="Q462" s="48" t="s">
        <v>10</v>
      </c>
      <c r="R462" s="48" t="s">
        <v>11</v>
      </c>
      <c r="S462" s="48" t="s">
        <v>360</v>
      </c>
      <c r="T462" s="48" t="s">
        <v>1863</v>
      </c>
      <c r="U462" s="48" t="s">
        <v>14</v>
      </c>
      <c r="V462" s="55">
        <v>45513</v>
      </c>
      <c r="W462" s="48" t="s">
        <v>1134</v>
      </c>
    </row>
    <row r="463" spans="1:23" x14ac:dyDescent="0.25">
      <c r="A463" s="48">
        <v>9986476</v>
      </c>
      <c r="B463" s="64">
        <v>45513.333333333336</v>
      </c>
      <c r="C463" s="48" t="s">
        <v>558</v>
      </c>
      <c r="D463" s="48" t="s">
        <v>6</v>
      </c>
      <c r="E463" s="55"/>
      <c r="F463" s="64">
        <v>45513.333333333336</v>
      </c>
      <c r="G463" s="64">
        <v>45513.374305555553</v>
      </c>
      <c r="H463" s="48" t="s">
        <v>558</v>
      </c>
      <c r="I463" s="55">
        <v>45513</v>
      </c>
      <c r="J463" s="48" t="s">
        <v>697</v>
      </c>
      <c r="K463" s="48" t="s">
        <v>697</v>
      </c>
      <c r="L463" s="48" t="s">
        <v>879</v>
      </c>
      <c r="M463" s="48" t="s">
        <v>735</v>
      </c>
      <c r="N463" s="48" t="s">
        <v>1301</v>
      </c>
      <c r="O463" s="48" t="s">
        <v>880</v>
      </c>
      <c r="P463" s="48" t="s">
        <v>18</v>
      </c>
      <c r="Q463" s="48" t="s">
        <v>19</v>
      </c>
      <c r="R463" s="48" t="s">
        <v>21</v>
      </c>
      <c r="S463" s="48" t="s">
        <v>360</v>
      </c>
      <c r="T463" s="48" t="s">
        <v>385</v>
      </c>
      <c r="U463" s="48" t="s">
        <v>14</v>
      </c>
      <c r="V463" s="55">
        <v>45513</v>
      </c>
      <c r="W463" s="48" t="s">
        <v>1134</v>
      </c>
    </row>
    <row r="464" spans="1:23" x14ac:dyDescent="0.25">
      <c r="A464" s="48">
        <v>9986504</v>
      </c>
      <c r="B464" s="64">
        <v>45513.375694444447</v>
      </c>
      <c r="C464" s="48" t="s">
        <v>738</v>
      </c>
      <c r="D464" s="48" t="s">
        <v>6</v>
      </c>
      <c r="E464" s="55"/>
      <c r="F464" s="64">
        <v>45513.375694444447</v>
      </c>
      <c r="G464" s="64">
        <v>45513.375694444447</v>
      </c>
      <c r="H464" s="48" t="s">
        <v>738</v>
      </c>
      <c r="I464" s="55"/>
      <c r="J464" s="48" t="s">
        <v>697</v>
      </c>
      <c r="K464" s="48" t="s">
        <v>697</v>
      </c>
      <c r="L464" s="48" t="s">
        <v>1966</v>
      </c>
      <c r="M464" s="48" t="s">
        <v>860</v>
      </c>
      <c r="N464" s="48" t="s">
        <v>1589</v>
      </c>
      <c r="O464" s="48" t="s">
        <v>1967</v>
      </c>
      <c r="P464" s="48" t="s">
        <v>8</v>
      </c>
      <c r="Q464" s="48" t="s">
        <v>10</v>
      </c>
      <c r="R464" s="48" t="s">
        <v>11</v>
      </c>
      <c r="S464" s="48" t="s">
        <v>360</v>
      </c>
      <c r="T464" s="48" t="s">
        <v>495</v>
      </c>
      <c r="U464" s="48" t="s">
        <v>14</v>
      </c>
      <c r="V464" s="55">
        <v>45513</v>
      </c>
      <c r="W464" s="48" t="s">
        <v>1134</v>
      </c>
    </row>
    <row r="465" spans="1:23" x14ac:dyDescent="0.25">
      <c r="A465" s="48">
        <v>9986503</v>
      </c>
      <c r="B465" s="64">
        <v>45513.377083333333</v>
      </c>
      <c r="C465" s="48" t="s">
        <v>738</v>
      </c>
      <c r="D465" s="48" t="s">
        <v>6</v>
      </c>
      <c r="E465" s="55"/>
      <c r="F465" s="64">
        <v>45513.377083333333</v>
      </c>
      <c r="G465" s="64">
        <v>45513.377083333333</v>
      </c>
      <c r="H465" s="48" t="s">
        <v>738</v>
      </c>
      <c r="I465" s="55"/>
      <c r="J465" s="48" t="s">
        <v>697</v>
      </c>
      <c r="K465" s="48" t="s">
        <v>697</v>
      </c>
      <c r="L465" s="48" t="s">
        <v>1968</v>
      </c>
      <c r="M465" s="48" t="s">
        <v>855</v>
      </c>
      <c r="N465" s="48" t="s">
        <v>1589</v>
      </c>
      <c r="O465" s="48" t="s">
        <v>1969</v>
      </c>
      <c r="P465" s="48" t="s">
        <v>8</v>
      </c>
      <c r="Q465" s="48" t="s">
        <v>30</v>
      </c>
      <c r="R465" s="48" t="s">
        <v>47</v>
      </c>
      <c r="S465" s="48" t="s">
        <v>360</v>
      </c>
      <c r="T465" s="48" t="s">
        <v>1838</v>
      </c>
      <c r="U465" s="48" t="s">
        <v>14</v>
      </c>
      <c r="V465" s="55">
        <v>45513</v>
      </c>
      <c r="W465" s="48" t="s">
        <v>1134</v>
      </c>
    </row>
    <row r="466" spans="1:23" x14ac:dyDescent="0.25">
      <c r="A466" s="48">
        <v>9986475</v>
      </c>
      <c r="B466" s="64">
        <v>45513.333333333336</v>
      </c>
      <c r="C466" s="48" t="s">
        <v>558</v>
      </c>
      <c r="D466" s="48" t="s">
        <v>6</v>
      </c>
      <c r="E466" s="55"/>
      <c r="F466" s="64">
        <v>45513.333333333336</v>
      </c>
      <c r="G466" s="64">
        <v>45513.37777777778</v>
      </c>
      <c r="H466" s="48" t="s">
        <v>558</v>
      </c>
      <c r="I466" s="55">
        <v>45513</v>
      </c>
      <c r="J466" s="48" t="s">
        <v>697</v>
      </c>
      <c r="K466" s="48" t="s">
        <v>697</v>
      </c>
      <c r="L466" s="48" t="s">
        <v>882</v>
      </c>
      <c r="M466" s="48" t="s">
        <v>735</v>
      </c>
      <c r="N466" s="48" t="s">
        <v>1301</v>
      </c>
      <c r="O466" s="48" t="s">
        <v>745</v>
      </c>
      <c r="P466" s="48" t="s">
        <v>8</v>
      </c>
      <c r="Q466" s="48" t="s">
        <v>28</v>
      </c>
      <c r="R466" s="48" t="s">
        <v>29</v>
      </c>
      <c r="S466" s="48" t="s">
        <v>360</v>
      </c>
      <c r="T466" s="48" t="s">
        <v>385</v>
      </c>
      <c r="U466" s="48" t="s">
        <v>14</v>
      </c>
      <c r="V466" s="55">
        <v>45513</v>
      </c>
      <c r="W466" s="48" t="s">
        <v>1134</v>
      </c>
    </row>
    <row r="467" spans="1:23" x14ac:dyDescent="0.25">
      <c r="A467" s="48">
        <v>9986474</v>
      </c>
      <c r="B467" s="64">
        <v>45513.333333333336</v>
      </c>
      <c r="C467" s="48" t="s">
        <v>558</v>
      </c>
      <c r="D467" s="48" t="s">
        <v>6</v>
      </c>
      <c r="E467" s="55"/>
      <c r="F467" s="64">
        <v>45513.333333333336</v>
      </c>
      <c r="G467" s="64">
        <v>45513.379166666666</v>
      </c>
      <c r="H467" s="48" t="s">
        <v>558</v>
      </c>
      <c r="I467" s="55">
        <v>45513</v>
      </c>
      <c r="J467" s="48" t="s">
        <v>697</v>
      </c>
      <c r="K467" s="48" t="s">
        <v>697</v>
      </c>
      <c r="L467" s="48" t="s">
        <v>2014</v>
      </c>
      <c r="M467" s="48" t="s">
        <v>735</v>
      </c>
      <c r="N467" s="48" t="s">
        <v>1301</v>
      </c>
      <c r="O467" s="48" t="s">
        <v>802</v>
      </c>
      <c r="P467" s="48" t="s">
        <v>8</v>
      </c>
      <c r="Q467" s="48" t="s">
        <v>28</v>
      </c>
      <c r="R467" s="48" t="s">
        <v>29</v>
      </c>
      <c r="S467" s="48" t="s">
        <v>360</v>
      </c>
      <c r="T467" s="48" t="s">
        <v>385</v>
      </c>
      <c r="U467" s="48" t="s">
        <v>14</v>
      </c>
      <c r="V467" s="55">
        <v>45513</v>
      </c>
      <c r="W467" s="48" t="s">
        <v>1134</v>
      </c>
    </row>
    <row r="468" spans="1:23" x14ac:dyDescent="0.25">
      <c r="A468" s="48">
        <v>9986473</v>
      </c>
      <c r="B468" s="64">
        <v>45513.333333333336</v>
      </c>
      <c r="C468" s="48" t="s">
        <v>558</v>
      </c>
      <c r="D468" s="48" t="s">
        <v>856</v>
      </c>
      <c r="E468" s="55"/>
      <c r="F468" s="64">
        <v>45513.333333333336</v>
      </c>
      <c r="G468" s="64">
        <v>45513.383333333331</v>
      </c>
      <c r="H468" s="48" t="s">
        <v>558</v>
      </c>
      <c r="I468" s="55">
        <v>45513</v>
      </c>
      <c r="J468" s="48" t="s">
        <v>697</v>
      </c>
      <c r="K468" s="48" t="s">
        <v>697</v>
      </c>
      <c r="L468" s="48" t="s">
        <v>931</v>
      </c>
      <c r="M468" s="48" t="s">
        <v>735</v>
      </c>
      <c r="N468" s="48" t="s">
        <v>1301</v>
      </c>
      <c r="O468" s="48" t="s">
        <v>2015</v>
      </c>
      <c r="P468" s="48" t="s">
        <v>8</v>
      </c>
      <c r="Q468" s="48" t="s">
        <v>19</v>
      </c>
      <c r="R468" s="48" t="s">
        <v>29</v>
      </c>
      <c r="S468" s="48" t="s">
        <v>962</v>
      </c>
      <c r="T468" s="48" t="s">
        <v>385</v>
      </c>
      <c r="U468" s="48" t="s">
        <v>14</v>
      </c>
      <c r="V468" s="55">
        <v>45513</v>
      </c>
      <c r="W468" s="48" t="s">
        <v>1134</v>
      </c>
    </row>
    <row r="469" spans="1:23" x14ac:dyDescent="0.25">
      <c r="A469" s="48">
        <v>9986472</v>
      </c>
      <c r="B469" s="64">
        <v>45513.333333333336</v>
      </c>
      <c r="C469" s="48" t="s">
        <v>558</v>
      </c>
      <c r="D469" s="48" t="s">
        <v>6</v>
      </c>
      <c r="E469" s="55"/>
      <c r="F469" s="64">
        <v>45513.333333333336</v>
      </c>
      <c r="G469" s="64">
        <v>45513.39166666667</v>
      </c>
      <c r="H469" s="48" t="s">
        <v>558</v>
      </c>
      <c r="I469" s="55">
        <v>45513</v>
      </c>
      <c r="J469" s="48" t="s">
        <v>697</v>
      </c>
      <c r="K469" s="48" t="s">
        <v>697</v>
      </c>
      <c r="L469" s="48" t="s">
        <v>2016</v>
      </c>
      <c r="M469" s="48" t="s">
        <v>735</v>
      </c>
      <c r="N469" s="48" t="s">
        <v>1301</v>
      </c>
      <c r="O469" s="48" t="s">
        <v>804</v>
      </c>
      <c r="P469" s="48" t="s">
        <v>8</v>
      </c>
      <c r="Q469" s="48" t="s">
        <v>28</v>
      </c>
      <c r="R469" s="48" t="s">
        <v>29</v>
      </c>
      <c r="S469" s="48" t="s">
        <v>360</v>
      </c>
      <c r="T469" s="48" t="s">
        <v>385</v>
      </c>
      <c r="U469" s="48" t="s">
        <v>14</v>
      </c>
      <c r="V469" s="55">
        <v>45513</v>
      </c>
      <c r="W469" s="48" t="s">
        <v>1134</v>
      </c>
    </row>
    <row r="470" spans="1:23" x14ac:dyDescent="0.25">
      <c r="A470" s="48">
        <v>9986471</v>
      </c>
      <c r="B470" s="64">
        <v>45513.333333333336</v>
      </c>
      <c r="C470" s="48" t="s">
        <v>558</v>
      </c>
      <c r="D470" s="48" t="s">
        <v>6</v>
      </c>
      <c r="E470" s="55"/>
      <c r="F470" s="64">
        <v>45513.333333333336</v>
      </c>
      <c r="G470" s="64">
        <v>45513.407638888886</v>
      </c>
      <c r="H470" s="48" t="s">
        <v>558</v>
      </c>
      <c r="I470" s="55">
        <v>45513</v>
      </c>
      <c r="J470" s="48" t="s">
        <v>697</v>
      </c>
      <c r="K470" s="48" t="s">
        <v>697</v>
      </c>
      <c r="L470" s="48" t="s">
        <v>2017</v>
      </c>
      <c r="M470" s="48" t="s">
        <v>735</v>
      </c>
      <c r="N470" s="48" t="s">
        <v>1301</v>
      </c>
      <c r="O470" s="48" t="s">
        <v>803</v>
      </c>
      <c r="P470" s="48" t="s">
        <v>22</v>
      </c>
      <c r="Q470" s="48" t="s">
        <v>72</v>
      </c>
      <c r="R470" s="48" t="s">
        <v>61</v>
      </c>
      <c r="S470" s="48" t="s">
        <v>360</v>
      </c>
      <c r="T470" s="48" t="s">
        <v>385</v>
      </c>
      <c r="U470" s="48" t="s">
        <v>14</v>
      </c>
      <c r="V470" s="55">
        <v>45513</v>
      </c>
      <c r="W470" s="48" t="s">
        <v>1134</v>
      </c>
    </row>
    <row r="471" spans="1:23" x14ac:dyDescent="0.25">
      <c r="A471" s="48">
        <v>9986470</v>
      </c>
      <c r="B471" s="64">
        <v>45513.333333333336</v>
      </c>
      <c r="C471" s="48" t="s">
        <v>558</v>
      </c>
      <c r="D471" s="48" t="s">
        <v>6</v>
      </c>
      <c r="E471" s="55"/>
      <c r="F471" s="64">
        <v>45513.333333333336</v>
      </c>
      <c r="G471" s="64">
        <v>45513.410416666666</v>
      </c>
      <c r="H471" s="48" t="s">
        <v>558</v>
      </c>
      <c r="I471" s="55">
        <v>45513</v>
      </c>
      <c r="J471" s="48" t="s">
        <v>697</v>
      </c>
      <c r="K471" s="48" t="s">
        <v>697</v>
      </c>
      <c r="L471" s="48" t="s">
        <v>2018</v>
      </c>
      <c r="M471" s="48" t="s">
        <v>735</v>
      </c>
      <c r="N471" s="48" t="s">
        <v>1301</v>
      </c>
      <c r="O471" s="48" t="s">
        <v>1590</v>
      </c>
      <c r="P471" s="48" t="s">
        <v>22</v>
      </c>
      <c r="Q471" s="48" t="s">
        <v>72</v>
      </c>
      <c r="R471" s="48" t="s">
        <v>61</v>
      </c>
      <c r="S471" s="48" t="s">
        <v>360</v>
      </c>
      <c r="T471" s="48" t="s">
        <v>385</v>
      </c>
      <c r="U471" s="48" t="s">
        <v>14</v>
      </c>
      <c r="V471" s="55">
        <v>45513</v>
      </c>
      <c r="W471" s="48" t="s">
        <v>1134</v>
      </c>
    </row>
    <row r="472" spans="1:23" x14ac:dyDescent="0.25">
      <c r="A472" s="48">
        <v>9986497</v>
      </c>
      <c r="B472" s="64">
        <v>45513.415277777778</v>
      </c>
      <c r="C472" s="48" t="s">
        <v>738</v>
      </c>
      <c r="D472" s="48" t="s">
        <v>716</v>
      </c>
      <c r="E472" s="55"/>
      <c r="F472" s="64">
        <v>45513.415277777778</v>
      </c>
      <c r="G472" s="64">
        <v>45513.415277777778</v>
      </c>
      <c r="H472" s="48" t="s">
        <v>738</v>
      </c>
      <c r="I472" s="55">
        <v>45517</v>
      </c>
      <c r="J472" s="48" t="s">
        <v>697</v>
      </c>
      <c r="K472" s="48" t="s">
        <v>697</v>
      </c>
      <c r="L472" s="48" t="s">
        <v>1995</v>
      </c>
      <c r="M472" s="48" t="s">
        <v>855</v>
      </c>
      <c r="N472" s="48" t="s">
        <v>1626</v>
      </c>
      <c r="O472" s="48" t="s">
        <v>1915</v>
      </c>
      <c r="P472" s="48" t="s">
        <v>8</v>
      </c>
      <c r="Q472" s="48" t="s">
        <v>19</v>
      </c>
      <c r="R472" s="48" t="s">
        <v>35</v>
      </c>
      <c r="S472" s="48" t="s">
        <v>36</v>
      </c>
      <c r="T472" s="48" t="s">
        <v>968</v>
      </c>
      <c r="U472" s="48" t="s">
        <v>14</v>
      </c>
      <c r="V472" s="55">
        <v>45513</v>
      </c>
      <c r="W472" s="48" t="s">
        <v>1134</v>
      </c>
    </row>
    <row r="473" spans="1:23" x14ac:dyDescent="0.25">
      <c r="A473" s="48">
        <v>9986469</v>
      </c>
      <c r="B473" s="64">
        <v>45513.333333333336</v>
      </c>
      <c r="C473" s="48" t="s">
        <v>558</v>
      </c>
      <c r="D473" s="48" t="s">
        <v>6</v>
      </c>
      <c r="E473" s="55"/>
      <c r="F473" s="64">
        <v>45513.333333333336</v>
      </c>
      <c r="G473" s="64">
        <v>45513.415972222225</v>
      </c>
      <c r="H473" s="48" t="s">
        <v>558</v>
      </c>
      <c r="I473" s="55">
        <v>45513</v>
      </c>
      <c r="J473" s="48" t="s">
        <v>697</v>
      </c>
      <c r="K473" s="48" t="s">
        <v>697</v>
      </c>
      <c r="L473" s="48" t="s">
        <v>2019</v>
      </c>
      <c r="M473" s="48" t="s">
        <v>735</v>
      </c>
      <c r="N473" s="48" t="s">
        <v>1301</v>
      </c>
      <c r="O473" s="48" t="s">
        <v>776</v>
      </c>
      <c r="P473" s="48" t="s">
        <v>8</v>
      </c>
      <c r="Q473" s="48" t="s">
        <v>28</v>
      </c>
      <c r="R473" s="48" t="s">
        <v>29</v>
      </c>
      <c r="S473" s="48" t="s">
        <v>360</v>
      </c>
      <c r="T473" s="48" t="s">
        <v>385</v>
      </c>
      <c r="U473" s="48" t="s">
        <v>14</v>
      </c>
      <c r="V473" s="55">
        <v>45513</v>
      </c>
      <c r="W473" s="48" t="s">
        <v>1134</v>
      </c>
    </row>
    <row r="474" spans="1:23" x14ac:dyDescent="0.25">
      <c r="A474" s="48">
        <v>9986502</v>
      </c>
      <c r="B474" s="64">
        <v>45513.420138888891</v>
      </c>
      <c r="C474" s="48" t="s">
        <v>738</v>
      </c>
      <c r="D474" s="48" t="s">
        <v>6</v>
      </c>
      <c r="E474" s="55"/>
      <c r="F474" s="64">
        <v>45513.420138888891</v>
      </c>
      <c r="G474" s="64">
        <v>45513.420138888891</v>
      </c>
      <c r="H474" s="48" t="s">
        <v>738</v>
      </c>
      <c r="I474" s="55"/>
      <c r="J474" s="48" t="s">
        <v>697</v>
      </c>
      <c r="K474" s="48" t="s">
        <v>697</v>
      </c>
      <c r="L474" s="48" t="s">
        <v>1970</v>
      </c>
      <c r="M474" s="48" t="s">
        <v>889</v>
      </c>
      <c r="N474" s="48" t="s">
        <v>1589</v>
      </c>
      <c r="O474" s="48" t="s">
        <v>1971</v>
      </c>
      <c r="P474" s="48" t="s">
        <v>8</v>
      </c>
      <c r="Q474" s="48" t="s">
        <v>10</v>
      </c>
      <c r="R474" s="48" t="s">
        <v>11</v>
      </c>
      <c r="S474" s="48" t="s">
        <v>360</v>
      </c>
      <c r="T474" s="48" t="s">
        <v>830</v>
      </c>
      <c r="U474" s="48" t="s">
        <v>14</v>
      </c>
      <c r="V474" s="55">
        <v>45513</v>
      </c>
      <c r="W474" s="48" t="s">
        <v>1134</v>
      </c>
    </row>
    <row r="475" spans="1:23" x14ac:dyDescent="0.25">
      <c r="A475" s="48">
        <v>9986496</v>
      </c>
      <c r="B475" s="64">
        <v>45513.422222222223</v>
      </c>
      <c r="C475" s="48" t="s">
        <v>738</v>
      </c>
      <c r="D475" s="48" t="s">
        <v>716</v>
      </c>
      <c r="E475" s="55"/>
      <c r="F475" s="64">
        <v>45513.422222222223</v>
      </c>
      <c r="G475" s="64">
        <v>45513.422222222223</v>
      </c>
      <c r="H475" s="48" t="s">
        <v>738</v>
      </c>
      <c r="I475" s="55">
        <v>45517</v>
      </c>
      <c r="J475" s="48" t="s">
        <v>697</v>
      </c>
      <c r="K475" s="48" t="s">
        <v>697</v>
      </c>
      <c r="L475" s="48" t="s">
        <v>1996</v>
      </c>
      <c r="M475" s="48" t="s">
        <v>855</v>
      </c>
      <c r="N475" s="48" t="s">
        <v>1626</v>
      </c>
      <c r="O475" s="48" t="s">
        <v>1997</v>
      </c>
      <c r="P475" s="48" t="s">
        <v>8</v>
      </c>
      <c r="Q475" s="48" t="s">
        <v>10</v>
      </c>
      <c r="R475" s="48" t="s">
        <v>11</v>
      </c>
      <c r="S475" s="48" t="s">
        <v>36</v>
      </c>
      <c r="T475" s="48" t="s">
        <v>500</v>
      </c>
      <c r="U475" s="48" t="s">
        <v>14</v>
      </c>
      <c r="V475" s="55">
        <v>45513</v>
      </c>
      <c r="W475" s="48" t="s">
        <v>1134</v>
      </c>
    </row>
    <row r="476" spans="1:23" x14ac:dyDescent="0.25">
      <c r="A476" s="48">
        <v>9986468</v>
      </c>
      <c r="B476" s="64">
        <v>45513.333333333336</v>
      </c>
      <c r="C476" s="48" t="s">
        <v>558</v>
      </c>
      <c r="D476" s="48" t="s">
        <v>6</v>
      </c>
      <c r="E476" s="55"/>
      <c r="F476" s="64">
        <v>45513.333333333336</v>
      </c>
      <c r="G476" s="64">
        <v>45513.422222222223</v>
      </c>
      <c r="H476" s="48" t="s">
        <v>558</v>
      </c>
      <c r="I476" s="55">
        <v>45513</v>
      </c>
      <c r="J476" s="48" t="s">
        <v>697</v>
      </c>
      <c r="K476" s="48" t="s">
        <v>697</v>
      </c>
      <c r="L476" s="48" t="s">
        <v>948</v>
      </c>
      <c r="M476" s="48" t="s">
        <v>735</v>
      </c>
      <c r="N476" s="48" t="s">
        <v>1301</v>
      </c>
      <c r="O476" s="48" t="s">
        <v>828</v>
      </c>
      <c r="P476" s="48" t="s">
        <v>8</v>
      </c>
      <c r="Q476" s="48" t="s">
        <v>28</v>
      </c>
      <c r="R476" s="48" t="s">
        <v>29</v>
      </c>
      <c r="S476" s="48" t="s">
        <v>360</v>
      </c>
      <c r="T476" s="48" t="s">
        <v>385</v>
      </c>
      <c r="U476" s="48" t="s">
        <v>14</v>
      </c>
      <c r="V476" s="55">
        <v>45513</v>
      </c>
      <c r="W476" s="48" t="s">
        <v>1134</v>
      </c>
    </row>
    <row r="477" spans="1:23" x14ac:dyDescent="0.25">
      <c r="A477" s="48">
        <v>9986467</v>
      </c>
      <c r="B477" s="64">
        <v>45513.333333333336</v>
      </c>
      <c r="C477" s="48" t="s">
        <v>558</v>
      </c>
      <c r="D477" s="48" t="s">
        <v>6</v>
      </c>
      <c r="E477" s="55"/>
      <c r="F477" s="64">
        <v>45513.333333333336</v>
      </c>
      <c r="G477" s="64">
        <v>45513.42291666667</v>
      </c>
      <c r="H477" s="48" t="s">
        <v>558</v>
      </c>
      <c r="I477" s="55">
        <v>45513</v>
      </c>
      <c r="J477" s="48" t="s">
        <v>697</v>
      </c>
      <c r="K477" s="48" t="s">
        <v>697</v>
      </c>
      <c r="L477" s="48" t="s">
        <v>2020</v>
      </c>
      <c r="M477" s="48" t="s">
        <v>735</v>
      </c>
      <c r="N477" s="48" t="s">
        <v>1850</v>
      </c>
      <c r="O477" s="48" t="s">
        <v>965</v>
      </c>
      <c r="P477" s="48" t="s">
        <v>8</v>
      </c>
      <c r="Q477" s="48" t="s">
        <v>28</v>
      </c>
      <c r="R477" s="48" t="s">
        <v>29</v>
      </c>
      <c r="S477" s="48" t="s">
        <v>360</v>
      </c>
      <c r="T477" s="48" t="s">
        <v>385</v>
      </c>
      <c r="U477" s="48" t="s">
        <v>14</v>
      </c>
      <c r="V477" s="55">
        <v>45513</v>
      </c>
      <c r="W477" s="48" t="s">
        <v>1134</v>
      </c>
    </row>
    <row r="478" spans="1:23" x14ac:dyDescent="0.25">
      <c r="A478" s="48">
        <v>9986466</v>
      </c>
      <c r="B478" s="64">
        <v>45513.333333333336</v>
      </c>
      <c r="C478" s="48" t="s">
        <v>558</v>
      </c>
      <c r="D478" s="48" t="s">
        <v>6</v>
      </c>
      <c r="E478" s="55"/>
      <c r="F478" s="64">
        <v>45513.333333333336</v>
      </c>
      <c r="G478" s="64">
        <v>45513.423611111109</v>
      </c>
      <c r="H478" s="48" t="s">
        <v>558</v>
      </c>
      <c r="I478" s="55">
        <v>45513</v>
      </c>
      <c r="J478" s="48" t="s">
        <v>697</v>
      </c>
      <c r="K478" s="48" t="s">
        <v>697</v>
      </c>
      <c r="L478" s="48" t="s">
        <v>2020</v>
      </c>
      <c r="M478" s="48" t="s">
        <v>735</v>
      </c>
      <c r="N478" s="48" t="s">
        <v>1301</v>
      </c>
      <c r="O478" s="48" t="s">
        <v>965</v>
      </c>
      <c r="P478" s="48" t="s">
        <v>8</v>
      </c>
      <c r="Q478" s="48" t="s">
        <v>28</v>
      </c>
      <c r="R478" s="48" t="s">
        <v>29</v>
      </c>
      <c r="S478" s="48" t="s">
        <v>360</v>
      </c>
      <c r="T478" s="48" t="s">
        <v>385</v>
      </c>
      <c r="U478" s="48" t="s">
        <v>14</v>
      </c>
      <c r="V478" s="55">
        <v>45513</v>
      </c>
      <c r="W478" s="48" t="s">
        <v>1134</v>
      </c>
    </row>
    <row r="479" spans="1:23" x14ac:dyDescent="0.25">
      <c r="A479" s="48">
        <v>9986501</v>
      </c>
      <c r="B479" s="64">
        <v>45513.430555555555</v>
      </c>
      <c r="C479" s="48" t="s">
        <v>738</v>
      </c>
      <c r="D479" s="48" t="s">
        <v>6</v>
      </c>
      <c r="E479" s="55"/>
      <c r="F479" s="64">
        <v>45513.430555555555</v>
      </c>
      <c r="G479" s="64">
        <v>45513.430555555555</v>
      </c>
      <c r="H479" s="48" t="s">
        <v>738</v>
      </c>
      <c r="I479" s="55"/>
      <c r="J479" s="48" t="s">
        <v>697</v>
      </c>
      <c r="K479" s="48" t="s">
        <v>697</v>
      </c>
      <c r="L479" s="48" t="s">
        <v>1972</v>
      </c>
      <c r="M479" s="48" t="s">
        <v>855</v>
      </c>
      <c r="N479" s="48" t="s">
        <v>1589</v>
      </c>
      <c r="O479" s="48" t="s">
        <v>1973</v>
      </c>
      <c r="P479" s="48" t="s">
        <v>8</v>
      </c>
      <c r="Q479" s="48" t="s">
        <v>10</v>
      </c>
      <c r="R479" s="48" t="s">
        <v>11</v>
      </c>
      <c r="S479" s="48" t="s">
        <v>360</v>
      </c>
      <c r="T479" s="48" t="s">
        <v>1863</v>
      </c>
      <c r="U479" s="48" t="s">
        <v>14</v>
      </c>
      <c r="V479" s="55">
        <v>45513</v>
      </c>
      <c r="W479" s="48" t="s">
        <v>1134</v>
      </c>
    </row>
    <row r="480" spans="1:23" x14ac:dyDescent="0.25">
      <c r="A480" s="48">
        <v>9986500</v>
      </c>
      <c r="B480" s="64">
        <v>45513.431944444441</v>
      </c>
      <c r="C480" s="48" t="s">
        <v>738</v>
      </c>
      <c r="D480" s="48" t="s">
        <v>6</v>
      </c>
      <c r="E480" s="55"/>
      <c r="F480" s="64">
        <v>45513.431944444441</v>
      </c>
      <c r="G480" s="64">
        <v>45513.431944444441</v>
      </c>
      <c r="H480" s="48" t="s">
        <v>738</v>
      </c>
      <c r="I480" s="55"/>
      <c r="J480" s="48" t="s">
        <v>697</v>
      </c>
      <c r="K480" s="48" t="s">
        <v>697</v>
      </c>
      <c r="L480" s="48" t="s">
        <v>1974</v>
      </c>
      <c r="M480" s="48" t="s">
        <v>855</v>
      </c>
      <c r="N480" s="48" t="s">
        <v>1589</v>
      </c>
      <c r="O480" s="48" t="s">
        <v>1975</v>
      </c>
      <c r="P480" s="48" t="s">
        <v>8</v>
      </c>
      <c r="Q480" s="48" t="s">
        <v>10</v>
      </c>
      <c r="R480" s="48" t="s">
        <v>11</v>
      </c>
      <c r="S480" s="48" t="s">
        <v>360</v>
      </c>
      <c r="T480" s="48" t="s">
        <v>830</v>
      </c>
      <c r="U480" s="48" t="s">
        <v>14</v>
      </c>
      <c r="V480" s="55">
        <v>45513</v>
      </c>
      <c r="W480" s="48" t="s">
        <v>1134</v>
      </c>
    </row>
    <row r="481" spans="1:23" x14ac:dyDescent="0.25">
      <c r="A481" s="48">
        <v>9986499</v>
      </c>
      <c r="B481" s="64">
        <v>45513.434027777781</v>
      </c>
      <c r="C481" s="48" t="s">
        <v>738</v>
      </c>
      <c r="D481" s="48" t="s">
        <v>6</v>
      </c>
      <c r="E481" s="55"/>
      <c r="F481" s="64">
        <v>45513.434027777781</v>
      </c>
      <c r="G481" s="64">
        <v>45513.434027777781</v>
      </c>
      <c r="H481" s="48" t="s">
        <v>738</v>
      </c>
      <c r="I481" s="55"/>
      <c r="J481" s="48" t="s">
        <v>697</v>
      </c>
      <c r="K481" s="48" t="s">
        <v>697</v>
      </c>
      <c r="L481" s="48" t="s">
        <v>1976</v>
      </c>
      <c r="M481" s="48" t="s">
        <v>889</v>
      </c>
      <c r="N481" s="48" t="s">
        <v>1589</v>
      </c>
      <c r="O481" s="48" t="s">
        <v>1977</v>
      </c>
      <c r="P481" s="48" t="s">
        <v>8</v>
      </c>
      <c r="Q481" s="48" t="s">
        <v>10</v>
      </c>
      <c r="R481" s="48" t="s">
        <v>11</v>
      </c>
      <c r="S481" s="48" t="s">
        <v>360</v>
      </c>
      <c r="T481" s="48" t="s">
        <v>830</v>
      </c>
      <c r="U481" s="48" t="s">
        <v>14</v>
      </c>
      <c r="V481" s="55">
        <v>45513</v>
      </c>
      <c r="W481" s="48" t="s">
        <v>1134</v>
      </c>
    </row>
    <row r="482" spans="1:23" x14ac:dyDescent="0.25">
      <c r="A482" s="48">
        <v>9986465</v>
      </c>
      <c r="B482" s="64">
        <v>45513.333333333336</v>
      </c>
      <c r="C482" s="48" t="s">
        <v>558</v>
      </c>
      <c r="D482" s="48" t="s">
        <v>716</v>
      </c>
      <c r="E482" s="55"/>
      <c r="F482" s="64">
        <v>45513.333333333336</v>
      </c>
      <c r="G482" s="64">
        <v>45513.434027777781</v>
      </c>
      <c r="H482" s="48" t="s">
        <v>558</v>
      </c>
      <c r="I482" s="55">
        <v>45513</v>
      </c>
      <c r="J482" s="48" t="s">
        <v>697</v>
      </c>
      <c r="K482" s="48" t="s">
        <v>697</v>
      </c>
      <c r="L482" s="48" t="s">
        <v>2021</v>
      </c>
      <c r="M482" s="48" t="s">
        <v>735</v>
      </c>
      <c r="N482" s="48" t="s">
        <v>1850</v>
      </c>
      <c r="O482" s="48" t="s">
        <v>1076</v>
      </c>
      <c r="P482" s="48" t="s">
        <v>8</v>
      </c>
      <c r="Q482" s="48" t="s">
        <v>28</v>
      </c>
      <c r="R482" s="48" t="s">
        <v>29</v>
      </c>
      <c r="S482" s="48" t="s">
        <v>962</v>
      </c>
      <c r="T482" s="48" t="s">
        <v>385</v>
      </c>
      <c r="U482" s="48" t="s">
        <v>14</v>
      </c>
      <c r="V482" s="55">
        <v>45513</v>
      </c>
      <c r="W482" s="48" t="s">
        <v>1134</v>
      </c>
    </row>
    <row r="483" spans="1:23" x14ac:dyDescent="0.25">
      <c r="A483" s="48">
        <v>9986498</v>
      </c>
      <c r="B483" s="64">
        <v>45513.435416666667</v>
      </c>
      <c r="C483" s="48" t="s">
        <v>738</v>
      </c>
      <c r="D483" s="48" t="s">
        <v>6</v>
      </c>
      <c r="E483" s="55"/>
      <c r="F483" s="64">
        <v>45513.435416666667</v>
      </c>
      <c r="G483" s="64">
        <v>45513.435416666667</v>
      </c>
      <c r="H483" s="48" t="s">
        <v>738</v>
      </c>
      <c r="I483" s="55"/>
      <c r="J483" s="48" t="s">
        <v>697</v>
      </c>
      <c r="K483" s="48" t="s">
        <v>697</v>
      </c>
      <c r="L483" s="48" t="s">
        <v>1978</v>
      </c>
      <c r="M483" s="48" t="s">
        <v>889</v>
      </c>
      <c r="N483" s="48" t="s">
        <v>1589</v>
      </c>
      <c r="O483" s="48" t="s">
        <v>1979</v>
      </c>
      <c r="P483" s="48" t="s">
        <v>8</v>
      </c>
      <c r="Q483" s="48" t="s">
        <v>10</v>
      </c>
      <c r="R483" s="48" t="s">
        <v>11</v>
      </c>
      <c r="S483" s="48" t="s">
        <v>360</v>
      </c>
      <c r="T483" s="48" t="s">
        <v>1980</v>
      </c>
      <c r="U483" s="48" t="s">
        <v>14</v>
      </c>
      <c r="V483" s="55">
        <v>45513</v>
      </c>
      <c r="W483" s="48" t="s">
        <v>1134</v>
      </c>
    </row>
    <row r="484" spans="1:23" x14ac:dyDescent="0.25">
      <c r="A484" s="48">
        <v>9986464</v>
      </c>
      <c r="B484" s="64">
        <v>45513.333333333336</v>
      </c>
      <c r="C484" s="48" t="s">
        <v>558</v>
      </c>
      <c r="D484" s="48" t="s">
        <v>856</v>
      </c>
      <c r="E484" s="55"/>
      <c r="F484" s="64">
        <v>45513.333333333336</v>
      </c>
      <c r="G484" s="64">
        <v>45513.435416666667</v>
      </c>
      <c r="H484" s="48" t="s">
        <v>558</v>
      </c>
      <c r="I484" s="55">
        <v>45513</v>
      </c>
      <c r="J484" s="48" t="s">
        <v>697</v>
      </c>
      <c r="K484" s="48" t="s">
        <v>697</v>
      </c>
      <c r="L484" s="48" t="s">
        <v>2021</v>
      </c>
      <c r="M484" s="48" t="s">
        <v>735</v>
      </c>
      <c r="N484" s="48" t="s">
        <v>1301</v>
      </c>
      <c r="O484" s="48" t="s">
        <v>1076</v>
      </c>
      <c r="P484" s="48" t="s">
        <v>8</v>
      </c>
      <c r="Q484" s="48" t="s">
        <v>28</v>
      </c>
      <c r="R484" s="48" t="s">
        <v>29</v>
      </c>
      <c r="S484" s="48" t="s">
        <v>962</v>
      </c>
      <c r="T484" s="48" t="s">
        <v>385</v>
      </c>
      <c r="U484" s="48" t="s">
        <v>14</v>
      </c>
      <c r="V484" s="55">
        <v>45513</v>
      </c>
      <c r="W484" s="48" t="s">
        <v>1134</v>
      </c>
    </row>
    <row r="485" spans="1:23" x14ac:dyDescent="0.25">
      <c r="A485" s="48">
        <v>9986513</v>
      </c>
      <c r="B485" s="64">
        <v>45513.333333333336</v>
      </c>
      <c r="C485" s="48" t="s">
        <v>740</v>
      </c>
      <c r="D485" s="48" t="s">
        <v>6</v>
      </c>
      <c r="E485" s="55"/>
      <c r="F485" s="64">
        <v>45513.333333333336</v>
      </c>
      <c r="G485" s="64">
        <v>45513.459027777775</v>
      </c>
      <c r="H485" s="48" t="s">
        <v>740</v>
      </c>
      <c r="I485" s="55"/>
      <c r="J485" s="48" t="s">
        <v>697</v>
      </c>
      <c r="K485" s="48" t="s">
        <v>697</v>
      </c>
      <c r="L485" s="48" t="s">
        <v>1928</v>
      </c>
      <c r="M485" s="48" t="s">
        <v>736</v>
      </c>
      <c r="N485" s="48" t="s">
        <v>1926</v>
      </c>
      <c r="O485" s="48" t="s">
        <v>1283</v>
      </c>
      <c r="P485" s="48" t="s">
        <v>22</v>
      </c>
      <c r="Q485" s="48" t="s">
        <v>23</v>
      </c>
      <c r="R485" s="48" t="s">
        <v>89</v>
      </c>
      <c r="S485" s="48" t="s">
        <v>13</v>
      </c>
      <c r="T485" s="48" t="s">
        <v>382</v>
      </c>
      <c r="U485" s="48" t="s">
        <v>14</v>
      </c>
      <c r="V485" s="55">
        <v>45513</v>
      </c>
      <c r="W485" s="48" t="s">
        <v>1134</v>
      </c>
    </row>
    <row r="486" spans="1:23" x14ac:dyDescent="0.25">
      <c r="A486" s="48">
        <v>9986495</v>
      </c>
      <c r="B486" s="64">
        <v>45513.465277777781</v>
      </c>
      <c r="C486" s="48" t="s">
        <v>738</v>
      </c>
      <c r="D486" s="48" t="s">
        <v>716</v>
      </c>
      <c r="E486" s="55"/>
      <c r="F486" s="64">
        <v>45513.465277777781</v>
      </c>
      <c r="G486" s="64">
        <v>45513.465277777781</v>
      </c>
      <c r="H486" s="48" t="s">
        <v>738</v>
      </c>
      <c r="I486" s="55">
        <v>45517</v>
      </c>
      <c r="J486" s="48" t="s">
        <v>697</v>
      </c>
      <c r="K486" s="48" t="s">
        <v>697</v>
      </c>
      <c r="L486" s="48" t="s">
        <v>1183</v>
      </c>
      <c r="M486" s="48" t="s">
        <v>855</v>
      </c>
      <c r="N486" s="48" t="s">
        <v>1589</v>
      </c>
      <c r="O486" s="48" t="s">
        <v>1057</v>
      </c>
      <c r="P486" s="48" t="s">
        <v>8</v>
      </c>
      <c r="Q486" s="48" t="s">
        <v>15</v>
      </c>
      <c r="R486" s="48" t="s">
        <v>381</v>
      </c>
      <c r="S486" s="48" t="s">
        <v>962</v>
      </c>
      <c r="T486" s="48" t="s">
        <v>1933</v>
      </c>
      <c r="U486" s="48" t="s">
        <v>14</v>
      </c>
      <c r="V486" s="55">
        <v>45513</v>
      </c>
      <c r="W486" s="48" t="s">
        <v>1134</v>
      </c>
    </row>
    <row r="487" spans="1:23" x14ac:dyDescent="0.25">
      <c r="A487" s="48">
        <v>9986494</v>
      </c>
      <c r="B487" s="64">
        <v>45513.479166666664</v>
      </c>
      <c r="C487" s="48" t="s">
        <v>738</v>
      </c>
      <c r="D487" s="48" t="s">
        <v>716</v>
      </c>
      <c r="E487" s="55"/>
      <c r="F487" s="64">
        <v>45513.479166666664</v>
      </c>
      <c r="G487" s="64">
        <v>45513.479166666664</v>
      </c>
      <c r="H487" s="48" t="s">
        <v>738</v>
      </c>
      <c r="I487" s="55">
        <v>45516</v>
      </c>
      <c r="J487" s="48" t="s">
        <v>697</v>
      </c>
      <c r="K487" s="48" t="s">
        <v>697</v>
      </c>
      <c r="L487" s="48" t="s">
        <v>1735</v>
      </c>
      <c r="M487" s="48" t="s">
        <v>855</v>
      </c>
      <c r="N487" s="48" t="s">
        <v>1589</v>
      </c>
      <c r="O487" s="48" t="s">
        <v>1267</v>
      </c>
      <c r="P487" s="48" t="s">
        <v>8</v>
      </c>
      <c r="Q487" s="48" t="s">
        <v>15</v>
      </c>
      <c r="R487" s="48" t="s">
        <v>381</v>
      </c>
      <c r="S487" s="48" t="s">
        <v>962</v>
      </c>
      <c r="T487" s="48" t="s">
        <v>1933</v>
      </c>
      <c r="U487" s="48" t="s">
        <v>14</v>
      </c>
      <c r="V487" s="55">
        <v>45513</v>
      </c>
      <c r="W487" s="48" t="s">
        <v>1134</v>
      </c>
    </row>
    <row r="488" spans="1:23" x14ac:dyDescent="0.25">
      <c r="A488" s="48">
        <v>9986493</v>
      </c>
      <c r="B488" s="64">
        <v>45513.481944444444</v>
      </c>
      <c r="C488" s="48" t="s">
        <v>738</v>
      </c>
      <c r="D488" s="48" t="s">
        <v>6</v>
      </c>
      <c r="E488" s="55"/>
      <c r="F488" s="64">
        <v>45513.481944444444</v>
      </c>
      <c r="G488" s="64">
        <v>45513.481944444444</v>
      </c>
      <c r="H488" s="48" t="s">
        <v>738</v>
      </c>
      <c r="I488" s="55"/>
      <c r="J488" s="48" t="s">
        <v>697</v>
      </c>
      <c r="K488" s="48" t="s">
        <v>697</v>
      </c>
      <c r="L488" s="48" t="s">
        <v>1981</v>
      </c>
      <c r="M488" s="48" t="s">
        <v>853</v>
      </c>
      <c r="N488" s="48" t="s">
        <v>1589</v>
      </c>
      <c r="O488" s="48" t="s">
        <v>1982</v>
      </c>
      <c r="P488" s="48" t="s">
        <v>8</v>
      </c>
      <c r="Q488" s="48" t="s">
        <v>10</v>
      </c>
      <c r="R488" s="48" t="s">
        <v>11</v>
      </c>
      <c r="S488" s="48" t="s">
        <v>360</v>
      </c>
      <c r="T488" s="48" t="s">
        <v>830</v>
      </c>
      <c r="U488" s="48" t="s">
        <v>14</v>
      </c>
      <c r="V488" s="55">
        <v>45513</v>
      </c>
      <c r="W488" s="48" t="s">
        <v>1134</v>
      </c>
    </row>
    <row r="489" spans="1:23" x14ac:dyDescent="0.25">
      <c r="A489" s="48">
        <v>9986492</v>
      </c>
      <c r="B489" s="64">
        <v>45513.48333333333</v>
      </c>
      <c r="C489" s="48" t="s">
        <v>738</v>
      </c>
      <c r="D489" s="48" t="s">
        <v>6</v>
      </c>
      <c r="E489" s="55"/>
      <c r="F489" s="64">
        <v>45513.48333333333</v>
      </c>
      <c r="G489" s="64">
        <v>45513.48333333333</v>
      </c>
      <c r="H489" s="48" t="s">
        <v>738</v>
      </c>
      <c r="I489" s="55"/>
      <c r="J489" s="48" t="s">
        <v>697</v>
      </c>
      <c r="K489" s="48" t="s">
        <v>697</v>
      </c>
      <c r="L489" s="48" t="s">
        <v>1983</v>
      </c>
      <c r="M489" s="48" t="s">
        <v>889</v>
      </c>
      <c r="N489" s="48" t="s">
        <v>1589</v>
      </c>
      <c r="O489" s="48" t="s">
        <v>1984</v>
      </c>
      <c r="P489" s="48" t="s">
        <v>22</v>
      </c>
      <c r="Q489" s="48" t="s">
        <v>23</v>
      </c>
      <c r="R489" s="48" t="s">
        <v>89</v>
      </c>
      <c r="S489" s="48" t="s">
        <v>360</v>
      </c>
      <c r="T489" s="48" t="s">
        <v>1370</v>
      </c>
      <c r="U489" s="48" t="s">
        <v>14</v>
      </c>
      <c r="V489" s="55">
        <v>45513</v>
      </c>
      <c r="W489" s="48" t="s">
        <v>1134</v>
      </c>
    </row>
    <row r="490" spans="1:23" x14ac:dyDescent="0.25">
      <c r="A490" s="48">
        <v>9986512</v>
      </c>
      <c r="B490" s="64">
        <v>45513.333333333336</v>
      </c>
      <c r="C490" s="48" t="s">
        <v>740</v>
      </c>
      <c r="D490" s="48" t="s">
        <v>6</v>
      </c>
      <c r="E490" s="55"/>
      <c r="F490" s="64">
        <v>45513.333333333336</v>
      </c>
      <c r="G490" s="64">
        <v>45513.488194444442</v>
      </c>
      <c r="H490" s="48" t="s">
        <v>740</v>
      </c>
      <c r="I490" s="55"/>
      <c r="J490" s="48" t="s">
        <v>697</v>
      </c>
      <c r="K490" s="48" t="s">
        <v>697</v>
      </c>
      <c r="L490" s="48" t="s">
        <v>1418</v>
      </c>
      <c r="M490" s="48" t="s">
        <v>736</v>
      </c>
      <c r="N490" s="48" t="s">
        <v>1464</v>
      </c>
      <c r="O490" s="48" t="s">
        <v>1282</v>
      </c>
      <c r="P490" s="48" t="s">
        <v>22</v>
      </c>
      <c r="Q490" s="48" t="s">
        <v>23</v>
      </c>
      <c r="R490" s="48" t="s">
        <v>89</v>
      </c>
      <c r="S490" s="48" t="s">
        <v>13</v>
      </c>
      <c r="T490" s="48" t="s">
        <v>382</v>
      </c>
      <c r="U490" s="48" t="s">
        <v>14</v>
      </c>
      <c r="V490" s="55">
        <v>45513</v>
      </c>
      <c r="W490" s="48" t="s">
        <v>1134</v>
      </c>
    </row>
    <row r="491" spans="1:23" x14ac:dyDescent="0.25">
      <c r="A491" s="48">
        <v>9986491</v>
      </c>
      <c r="B491" s="64">
        <v>45513.491666666669</v>
      </c>
      <c r="C491" s="48" t="s">
        <v>738</v>
      </c>
      <c r="D491" s="48" t="s">
        <v>6</v>
      </c>
      <c r="E491" s="55"/>
      <c r="F491" s="64">
        <v>45513.491666666669</v>
      </c>
      <c r="G491" s="64">
        <v>45513.491666666669</v>
      </c>
      <c r="H491" s="48" t="s">
        <v>738</v>
      </c>
      <c r="I491" s="55"/>
      <c r="J491" s="48" t="s">
        <v>697</v>
      </c>
      <c r="K491" s="48" t="s">
        <v>697</v>
      </c>
      <c r="L491" s="48" t="s">
        <v>1985</v>
      </c>
      <c r="M491" s="48" t="s">
        <v>889</v>
      </c>
      <c r="N491" s="48" t="s">
        <v>1589</v>
      </c>
      <c r="O491" s="48" t="s">
        <v>1986</v>
      </c>
      <c r="P491" s="48" t="s">
        <v>8</v>
      </c>
      <c r="Q491" s="48" t="s">
        <v>10</v>
      </c>
      <c r="R491" s="48" t="s">
        <v>11</v>
      </c>
      <c r="S491" s="48" t="s">
        <v>360</v>
      </c>
      <c r="T491" s="48" t="s">
        <v>495</v>
      </c>
      <c r="U491" s="48" t="s">
        <v>14</v>
      </c>
      <c r="V491" s="55">
        <v>45513</v>
      </c>
      <c r="W491" s="48" t="s">
        <v>1134</v>
      </c>
    </row>
    <row r="492" spans="1:23" x14ac:dyDescent="0.25">
      <c r="A492" s="48">
        <v>9986490</v>
      </c>
      <c r="B492" s="64">
        <v>45513.493055555555</v>
      </c>
      <c r="C492" s="48" t="s">
        <v>738</v>
      </c>
      <c r="D492" s="48" t="s">
        <v>6</v>
      </c>
      <c r="E492" s="55"/>
      <c r="F492" s="64">
        <v>45513.493055555555</v>
      </c>
      <c r="G492" s="64">
        <v>45513.493055555555</v>
      </c>
      <c r="H492" s="48" t="s">
        <v>738</v>
      </c>
      <c r="I492" s="55"/>
      <c r="J492" s="48" t="s">
        <v>697</v>
      </c>
      <c r="K492" s="48" t="s">
        <v>697</v>
      </c>
      <c r="L492" s="48" t="s">
        <v>1781</v>
      </c>
      <c r="M492" s="48" t="s">
        <v>1782</v>
      </c>
      <c r="N492" s="48" t="s">
        <v>1589</v>
      </c>
      <c r="O492" s="48" t="s">
        <v>1783</v>
      </c>
      <c r="P492" s="48" t="s">
        <v>8</v>
      </c>
      <c r="Q492" s="48" t="s">
        <v>10</v>
      </c>
      <c r="R492" s="48" t="s">
        <v>11</v>
      </c>
      <c r="S492" s="48" t="s">
        <v>360</v>
      </c>
      <c r="T492" s="48" t="s">
        <v>495</v>
      </c>
      <c r="U492" s="48" t="s">
        <v>14</v>
      </c>
      <c r="V492" s="55">
        <v>45513</v>
      </c>
      <c r="W492" s="48" t="s">
        <v>1134</v>
      </c>
    </row>
    <row r="493" spans="1:23" x14ac:dyDescent="0.25">
      <c r="A493" s="48">
        <v>9986489</v>
      </c>
      <c r="B493" s="64">
        <v>45513.493750000001</v>
      </c>
      <c r="C493" s="48" t="s">
        <v>738</v>
      </c>
      <c r="D493" s="48" t="s">
        <v>6</v>
      </c>
      <c r="E493" s="55"/>
      <c r="F493" s="64">
        <v>45513.493750000001</v>
      </c>
      <c r="G493" s="64">
        <v>45513.493750000001</v>
      </c>
      <c r="H493" s="48" t="s">
        <v>738</v>
      </c>
      <c r="I493" s="55"/>
      <c r="J493" s="48" t="s">
        <v>697</v>
      </c>
      <c r="K493" s="48" t="s">
        <v>697</v>
      </c>
      <c r="L493" s="48" t="s">
        <v>891</v>
      </c>
      <c r="M493" s="48" t="s">
        <v>889</v>
      </c>
      <c r="N493" s="48" t="s">
        <v>1589</v>
      </c>
      <c r="O493" s="48" t="s">
        <v>1788</v>
      </c>
      <c r="P493" s="48" t="s">
        <v>8</v>
      </c>
      <c r="Q493" s="48" t="s">
        <v>10</v>
      </c>
      <c r="R493" s="48" t="s">
        <v>11</v>
      </c>
      <c r="S493" s="48" t="s">
        <v>360</v>
      </c>
      <c r="T493" s="48" t="s">
        <v>495</v>
      </c>
      <c r="U493" s="48" t="s">
        <v>14</v>
      </c>
      <c r="V493" s="55">
        <v>45513</v>
      </c>
      <c r="W493" s="48" t="s">
        <v>1134</v>
      </c>
    </row>
    <row r="494" spans="1:23" x14ac:dyDescent="0.25">
      <c r="A494" s="48">
        <v>9986488</v>
      </c>
      <c r="B494" s="64">
        <v>45513.495138888888</v>
      </c>
      <c r="C494" s="48" t="s">
        <v>738</v>
      </c>
      <c r="D494" s="48" t="s">
        <v>6</v>
      </c>
      <c r="E494" s="55"/>
      <c r="F494" s="64">
        <v>45513.495138888888</v>
      </c>
      <c r="G494" s="64">
        <v>45513.495138888888</v>
      </c>
      <c r="H494" s="48" t="s">
        <v>738</v>
      </c>
      <c r="I494" s="55"/>
      <c r="J494" s="48" t="s">
        <v>697</v>
      </c>
      <c r="K494" s="48" t="s">
        <v>697</v>
      </c>
      <c r="L494" s="48" t="s">
        <v>1987</v>
      </c>
      <c r="M494" s="48" t="s">
        <v>853</v>
      </c>
      <c r="N494" s="48" t="s">
        <v>1589</v>
      </c>
      <c r="O494" s="48" t="s">
        <v>1328</v>
      </c>
      <c r="P494" s="48" t="s">
        <v>8</v>
      </c>
      <c r="Q494" s="48" t="s">
        <v>10</v>
      </c>
      <c r="R494" s="48" t="s">
        <v>38</v>
      </c>
      <c r="S494" s="48" t="s">
        <v>360</v>
      </c>
      <c r="T494" s="48" t="s">
        <v>1988</v>
      </c>
      <c r="U494" s="48" t="s">
        <v>14</v>
      </c>
      <c r="V494" s="55">
        <v>45513</v>
      </c>
      <c r="W494" s="48" t="s">
        <v>1134</v>
      </c>
    </row>
    <row r="495" spans="1:23" x14ac:dyDescent="0.25">
      <c r="A495" s="48">
        <v>9986487</v>
      </c>
      <c r="B495" s="64">
        <v>45513.515277777777</v>
      </c>
      <c r="C495" s="48" t="s">
        <v>738</v>
      </c>
      <c r="D495" s="48" t="s">
        <v>6</v>
      </c>
      <c r="E495" s="55"/>
      <c r="F495" s="64">
        <v>45513.515277777777</v>
      </c>
      <c r="G495" s="64">
        <v>45513.515277777777</v>
      </c>
      <c r="H495" s="48" t="s">
        <v>738</v>
      </c>
      <c r="I495" s="55"/>
      <c r="J495" s="48" t="s">
        <v>697</v>
      </c>
      <c r="K495" s="48" t="s">
        <v>697</v>
      </c>
      <c r="L495" s="48" t="s">
        <v>1989</v>
      </c>
      <c r="M495" s="48" t="s">
        <v>853</v>
      </c>
      <c r="N495" s="48" t="s">
        <v>1626</v>
      </c>
      <c r="O495" s="48" t="s">
        <v>1911</v>
      </c>
      <c r="P495" s="48" t="s">
        <v>22</v>
      </c>
      <c r="Q495" s="48" t="s">
        <v>23</v>
      </c>
      <c r="R495" s="48" t="s">
        <v>89</v>
      </c>
      <c r="S495" s="48" t="s">
        <v>360</v>
      </c>
      <c r="T495" s="48" t="s">
        <v>1370</v>
      </c>
      <c r="U495" s="48" t="s">
        <v>14</v>
      </c>
      <c r="V495" s="55">
        <v>45513</v>
      </c>
      <c r="W495" s="48" t="s">
        <v>1134</v>
      </c>
    </row>
    <row r="496" spans="1:23" x14ac:dyDescent="0.25">
      <c r="A496" s="48">
        <v>9986461</v>
      </c>
      <c r="B496" s="64">
        <v>45513.333333333336</v>
      </c>
      <c r="C496" s="48" t="s">
        <v>831</v>
      </c>
      <c r="D496" s="48" t="s">
        <v>6</v>
      </c>
      <c r="E496" s="55"/>
      <c r="F496" s="64">
        <v>45513.333333333336</v>
      </c>
      <c r="G496" s="64">
        <v>45513.527083333334</v>
      </c>
      <c r="H496" s="48" t="s">
        <v>831</v>
      </c>
      <c r="I496" s="55"/>
      <c r="J496" s="48" t="s">
        <v>697</v>
      </c>
      <c r="K496" s="48" t="s">
        <v>697</v>
      </c>
      <c r="L496" s="48" t="s">
        <v>1929</v>
      </c>
      <c r="M496" s="48" t="s">
        <v>2024</v>
      </c>
      <c r="N496" s="48" t="s">
        <v>918</v>
      </c>
      <c r="O496" s="48" t="s">
        <v>1687</v>
      </c>
      <c r="P496" s="48" t="s">
        <v>8</v>
      </c>
      <c r="Q496" s="48" t="s">
        <v>10</v>
      </c>
      <c r="R496" s="48" t="s">
        <v>11</v>
      </c>
      <c r="S496" s="48" t="s">
        <v>13</v>
      </c>
      <c r="T496" s="48" t="s">
        <v>385</v>
      </c>
      <c r="U496" s="48" t="s">
        <v>14</v>
      </c>
      <c r="V496" s="55">
        <v>45513</v>
      </c>
      <c r="W496" s="48" t="s">
        <v>1134</v>
      </c>
    </row>
    <row r="497" spans="1:23" x14ac:dyDescent="0.25">
      <c r="A497" s="48">
        <v>9986460</v>
      </c>
      <c r="B497" s="64">
        <v>45513.333333333336</v>
      </c>
      <c r="C497" s="48" t="s">
        <v>831</v>
      </c>
      <c r="D497" s="48" t="s">
        <v>6</v>
      </c>
      <c r="E497" s="55"/>
      <c r="F497" s="64">
        <v>45513.333333333336</v>
      </c>
      <c r="G497" s="64">
        <v>45513.538888888892</v>
      </c>
      <c r="H497" s="48" t="s">
        <v>831</v>
      </c>
      <c r="I497" s="55"/>
      <c r="J497" s="48" t="s">
        <v>697</v>
      </c>
      <c r="K497" s="48" t="s">
        <v>697</v>
      </c>
      <c r="L497" s="48" t="s">
        <v>1072</v>
      </c>
      <c r="M497" s="48" t="s">
        <v>2025</v>
      </c>
      <c r="N497" s="48" t="s">
        <v>918</v>
      </c>
      <c r="O497" s="48" t="s">
        <v>861</v>
      </c>
      <c r="P497" s="48" t="s">
        <v>18</v>
      </c>
      <c r="Q497" s="48" t="s">
        <v>19</v>
      </c>
      <c r="R497" s="48" t="s">
        <v>20</v>
      </c>
      <c r="S497" s="48" t="s">
        <v>13</v>
      </c>
      <c r="T497" s="48" t="s">
        <v>385</v>
      </c>
      <c r="U497" s="48" t="s">
        <v>14</v>
      </c>
      <c r="V497" s="55">
        <v>45513</v>
      </c>
      <c r="W497" s="48" t="s">
        <v>1134</v>
      </c>
    </row>
    <row r="498" spans="1:23" x14ac:dyDescent="0.25">
      <c r="A498" s="48">
        <v>9986463</v>
      </c>
      <c r="B498" s="64">
        <v>45513.333333333336</v>
      </c>
      <c r="C498" s="48" t="s">
        <v>558</v>
      </c>
      <c r="D498" s="48" t="s">
        <v>6</v>
      </c>
      <c r="E498" s="55"/>
      <c r="F498" s="64">
        <v>45513.333333333336</v>
      </c>
      <c r="G498" s="64">
        <v>45513.549305555556</v>
      </c>
      <c r="H498" s="48" t="s">
        <v>558</v>
      </c>
      <c r="I498" s="55">
        <v>45513</v>
      </c>
      <c r="J498" s="48" t="s">
        <v>697</v>
      </c>
      <c r="K498" s="48" t="s">
        <v>697</v>
      </c>
      <c r="L498" s="48" t="s">
        <v>2022</v>
      </c>
      <c r="M498" s="48" t="s">
        <v>735</v>
      </c>
      <c r="N498" s="48" t="s">
        <v>1301</v>
      </c>
      <c r="O498" s="48" t="s">
        <v>1330</v>
      </c>
      <c r="P498" s="48" t="s">
        <v>18</v>
      </c>
      <c r="Q498" s="48" t="s">
        <v>19</v>
      </c>
      <c r="R498" s="48" t="s">
        <v>21</v>
      </c>
      <c r="S498" s="48" t="s">
        <v>360</v>
      </c>
      <c r="T498" s="48" t="s">
        <v>385</v>
      </c>
      <c r="U498" s="48" t="s">
        <v>14</v>
      </c>
      <c r="V498" s="55">
        <v>45513</v>
      </c>
      <c r="W498" s="48" t="s">
        <v>1134</v>
      </c>
    </row>
    <row r="499" spans="1:23" x14ac:dyDescent="0.25">
      <c r="A499" s="48">
        <v>9986486</v>
      </c>
      <c r="B499" s="64">
        <v>45513.554861111108</v>
      </c>
      <c r="C499" s="48" t="s">
        <v>738</v>
      </c>
      <c r="D499" s="48" t="s">
        <v>856</v>
      </c>
      <c r="E499" s="55"/>
      <c r="F499" s="64">
        <v>45513.554861111108</v>
      </c>
      <c r="G499" s="64">
        <v>45513.554861111108</v>
      </c>
      <c r="H499" s="48" t="s">
        <v>738</v>
      </c>
      <c r="I499" s="55">
        <v>45517</v>
      </c>
      <c r="J499" s="48" t="s">
        <v>697</v>
      </c>
      <c r="K499" s="48" t="s">
        <v>697</v>
      </c>
      <c r="L499" s="48" t="s">
        <v>1993</v>
      </c>
      <c r="M499" s="48" t="s">
        <v>853</v>
      </c>
      <c r="N499" s="48" t="s">
        <v>1589</v>
      </c>
      <c r="O499" s="48" t="s">
        <v>1913</v>
      </c>
      <c r="P499" s="48" t="s">
        <v>8</v>
      </c>
      <c r="Q499" s="48" t="s">
        <v>170</v>
      </c>
      <c r="R499" s="48" t="s">
        <v>47</v>
      </c>
      <c r="S499" s="48" t="s">
        <v>25</v>
      </c>
      <c r="T499" s="48" t="s">
        <v>1994</v>
      </c>
      <c r="U499" s="48" t="s">
        <v>14</v>
      </c>
      <c r="V499" s="55">
        <v>45513</v>
      </c>
      <c r="W499" s="48" t="s">
        <v>1134</v>
      </c>
    </row>
    <row r="500" spans="1:23" x14ac:dyDescent="0.25">
      <c r="A500" s="48">
        <v>9986459</v>
      </c>
      <c r="B500" s="64">
        <v>45513.333333333336</v>
      </c>
      <c r="C500" s="48" t="s">
        <v>831</v>
      </c>
      <c r="D500" s="48" t="s">
        <v>6</v>
      </c>
      <c r="E500" s="55"/>
      <c r="F500" s="64">
        <v>45513.333333333336</v>
      </c>
      <c r="G500" s="64">
        <v>45513.557638888888</v>
      </c>
      <c r="H500" s="48" t="s">
        <v>831</v>
      </c>
      <c r="I500" s="55"/>
      <c r="J500" s="48" t="s">
        <v>697</v>
      </c>
      <c r="K500" s="48" t="s">
        <v>697</v>
      </c>
      <c r="L500" s="48" t="s">
        <v>1439</v>
      </c>
      <c r="M500" s="48" t="s">
        <v>2025</v>
      </c>
      <c r="N500" s="48" t="s">
        <v>918</v>
      </c>
      <c r="O500" s="48" t="s">
        <v>1319</v>
      </c>
      <c r="P500" s="48" t="s">
        <v>22</v>
      </c>
      <c r="Q500" s="48" t="s">
        <v>23</v>
      </c>
      <c r="R500" s="48" t="s">
        <v>79</v>
      </c>
      <c r="S500" s="48" t="s">
        <v>360</v>
      </c>
      <c r="T500" s="48" t="s">
        <v>385</v>
      </c>
      <c r="U500" s="48" t="s">
        <v>14</v>
      </c>
      <c r="V500" s="55">
        <v>45513</v>
      </c>
      <c r="W500" s="48" t="s">
        <v>1134</v>
      </c>
    </row>
    <row r="501" spans="1:23" x14ac:dyDescent="0.25">
      <c r="A501" s="48">
        <v>9986462</v>
      </c>
      <c r="B501" s="64">
        <v>45513.333333333336</v>
      </c>
      <c r="C501" s="48" t="s">
        <v>558</v>
      </c>
      <c r="D501" s="48" t="s">
        <v>6</v>
      </c>
      <c r="E501" s="55"/>
      <c r="F501" s="64">
        <v>45513.333333333336</v>
      </c>
      <c r="G501" s="64">
        <v>45513.572916666664</v>
      </c>
      <c r="H501" s="48" t="s">
        <v>558</v>
      </c>
      <c r="I501" s="55">
        <v>45513</v>
      </c>
      <c r="J501" s="48" t="s">
        <v>697</v>
      </c>
      <c r="K501" s="48" t="s">
        <v>697</v>
      </c>
      <c r="L501" s="48" t="s">
        <v>2023</v>
      </c>
      <c r="M501" s="48" t="s">
        <v>735</v>
      </c>
      <c r="N501" s="48" t="s">
        <v>1850</v>
      </c>
      <c r="O501" s="48" t="s">
        <v>1908</v>
      </c>
      <c r="P501" s="48" t="s">
        <v>8</v>
      </c>
      <c r="Q501" s="48" t="s">
        <v>15</v>
      </c>
      <c r="R501" s="48" t="s">
        <v>27</v>
      </c>
      <c r="S501" s="48" t="s">
        <v>360</v>
      </c>
      <c r="T501" s="48" t="s">
        <v>385</v>
      </c>
      <c r="U501" s="48" t="s">
        <v>14</v>
      </c>
      <c r="V501" s="55">
        <v>45513</v>
      </c>
      <c r="W501" s="48" t="s">
        <v>1134</v>
      </c>
    </row>
    <row r="502" spans="1:23" x14ac:dyDescent="0.25">
      <c r="A502" s="48">
        <v>9986485</v>
      </c>
      <c r="B502" s="64">
        <v>45513.580555555556</v>
      </c>
      <c r="C502" s="48" t="s">
        <v>738</v>
      </c>
      <c r="D502" s="48" t="s">
        <v>6</v>
      </c>
      <c r="E502" s="55"/>
      <c r="F502" s="64">
        <v>45513.580555555556</v>
      </c>
      <c r="G502" s="64">
        <v>45513.580555555556</v>
      </c>
      <c r="H502" s="48" t="s">
        <v>738</v>
      </c>
      <c r="I502" s="55"/>
      <c r="J502" s="48" t="s">
        <v>697</v>
      </c>
      <c r="K502" s="48" t="s">
        <v>697</v>
      </c>
      <c r="L502" s="48" t="s">
        <v>1990</v>
      </c>
      <c r="M502" s="48" t="s">
        <v>889</v>
      </c>
      <c r="N502" s="48" t="s">
        <v>1589</v>
      </c>
      <c r="O502" s="48" t="s">
        <v>1991</v>
      </c>
      <c r="P502" s="48" t="s">
        <v>8</v>
      </c>
      <c r="Q502" s="48" t="s">
        <v>170</v>
      </c>
      <c r="R502" s="48" t="s">
        <v>47</v>
      </c>
      <c r="S502" s="48" t="s">
        <v>360</v>
      </c>
      <c r="T502" s="48" t="s">
        <v>1838</v>
      </c>
      <c r="U502" s="48" t="s">
        <v>14</v>
      </c>
      <c r="V502" s="55">
        <v>45513</v>
      </c>
      <c r="W502" s="48" t="s">
        <v>1134</v>
      </c>
    </row>
    <row r="503" spans="1:23" x14ac:dyDescent="0.25">
      <c r="A503" s="48">
        <v>9986484</v>
      </c>
      <c r="B503" s="64">
        <v>45513.582638888889</v>
      </c>
      <c r="C503" s="48" t="s">
        <v>738</v>
      </c>
      <c r="D503" s="48" t="s">
        <v>6</v>
      </c>
      <c r="E503" s="55"/>
      <c r="F503" s="64">
        <v>45513.582638888889</v>
      </c>
      <c r="G503" s="64">
        <v>45513.582638888889</v>
      </c>
      <c r="H503" s="48" t="s">
        <v>738</v>
      </c>
      <c r="I503" s="55"/>
      <c r="J503" s="48" t="s">
        <v>697</v>
      </c>
      <c r="K503" s="48" t="s">
        <v>697</v>
      </c>
      <c r="L503" s="48" t="s">
        <v>1998</v>
      </c>
      <c r="M503" s="48" t="s">
        <v>855</v>
      </c>
      <c r="N503" s="48" t="s">
        <v>1589</v>
      </c>
      <c r="O503" s="48" t="s">
        <v>1999</v>
      </c>
      <c r="P503" s="48" t="s">
        <v>22</v>
      </c>
      <c r="Q503" s="48" t="s">
        <v>23</v>
      </c>
      <c r="R503" s="48" t="s">
        <v>24</v>
      </c>
      <c r="S503" s="48" t="s">
        <v>360</v>
      </c>
      <c r="T503" s="48" t="s">
        <v>2000</v>
      </c>
      <c r="U503" s="48" t="s">
        <v>14</v>
      </c>
      <c r="V503" s="55">
        <v>45513</v>
      </c>
      <c r="W503" s="48" t="s">
        <v>1134</v>
      </c>
    </row>
    <row r="504" spans="1:23" x14ac:dyDescent="0.25">
      <c r="A504" s="48">
        <v>9986483</v>
      </c>
      <c r="B504" s="64">
        <v>45513.584027777775</v>
      </c>
      <c r="C504" s="48" t="s">
        <v>738</v>
      </c>
      <c r="D504" s="48" t="s">
        <v>6</v>
      </c>
      <c r="E504" s="55"/>
      <c r="F504" s="64">
        <v>45513.584027777775</v>
      </c>
      <c r="G504" s="64">
        <v>45513.584027777775</v>
      </c>
      <c r="H504" s="48" t="s">
        <v>738</v>
      </c>
      <c r="I504" s="55"/>
      <c r="J504" s="48" t="s">
        <v>697</v>
      </c>
      <c r="K504" s="48" t="s">
        <v>697</v>
      </c>
      <c r="L504" s="48" t="s">
        <v>1017</v>
      </c>
      <c r="M504" s="48" t="s">
        <v>889</v>
      </c>
      <c r="N504" s="48" t="s">
        <v>1589</v>
      </c>
      <c r="O504" s="48" t="s">
        <v>2001</v>
      </c>
      <c r="P504" s="48" t="s">
        <v>8</v>
      </c>
      <c r="Q504" s="48" t="s">
        <v>15</v>
      </c>
      <c r="R504" s="48" t="s">
        <v>69</v>
      </c>
      <c r="S504" s="48" t="s">
        <v>360</v>
      </c>
      <c r="T504" s="48" t="s">
        <v>924</v>
      </c>
      <c r="U504" s="48" t="s">
        <v>14</v>
      </c>
      <c r="V504" s="55">
        <v>45513</v>
      </c>
      <c r="W504" s="48" t="s">
        <v>1134</v>
      </c>
    </row>
    <row r="505" spans="1:23" x14ac:dyDescent="0.25">
      <c r="A505" s="48">
        <v>9986482</v>
      </c>
      <c r="B505" s="64">
        <v>45513.585416666669</v>
      </c>
      <c r="C505" s="48" t="s">
        <v>738</v>
      </c>
      <c r="D505" s="48" t="s">
        <v>6</v>
      </c>
      <c r="E505" s="55"/>
      <c r="F505" s="64">
        <v>45513.585416666669</v>
      </c>
      <c r="G505" s="64">
        <v>45513.585416666669</v>
      </c>
      <c r="H505" s="48" t="s">
        <v>738</v>
      </c>
      <c r="I505" s="55"/>
      <c r="J505" s="48" t="s">
        <v>697</v>
      </c>
      <c r="K505" s="48" t="s">
        <v>697</v>
      </c>
      <c r="L505" s="48" t="s">
        <v>2002</v>
      </c>
      <c r="M505" s="48" t="s">
        <v>889</v>
      </c>
      <c r="N505" s="48" t="s">
        <v>1589</v>
      </c>
      <c r="O505" s="48" t="s">
        <v>2003</v>
      </c>
      <c r="P505" s="48" t="s">
        <v>8</v>
      </c>
      <c r="Q505" s="48" t="s">
        <v>170</v>
      </c>
      <c r="R505" s="48" t="s">
        <v>47</v>
      </c>
      <c r="S505" s="48" t="s">
        <v>360</v>
      </c>
      <c r="T505" s="48" t="s">
        <v>2004</v>
      </c>
      <c r="U505" s="48" t="s">
        <v>14</v>
      </c>
      <c r="V505" s="55">
        <v>45513</v>
      </c>
      <c r="W505" s="48" t="s">
        <v>1134</v>
      </c>
    </row>
    <row r="506" spans="1:23" x14ac:dyDescent="0.25">
      <c r="A506" s="48">
        <v>9986481</v>
      </c>
      <c r="B506" s="64">
        <v>45513.589583333334</v>
      </c>
      <c r="C506" s="48" t="s">
        <v>738</v>
      </c>
      <c r="D506" s="48" t="s">
        <v>6</v>
      </c>
      <c r="E506" s="55"/>
      <c r="F506" s="64">
        <v>45513.589583333334</v>
      </c>
      <c r="G506" s="64">
        <v>45513.589583333334</v>
      </c>
      <c r="H506" s="48" t="s">
        <v>738</v>
      </c>
      <c r="I506" s="55"/>
      <c r="J506" s="48" t="s">
        <v>697</v>
      </c>
      <c r="K506" s="48" t="s">
        <v>697</v>
      </c>
      <c r="L506" s="48" t="s">
        <v>2005</v>
      </c>
      <c r="M506" s="48" t="s">
        <v>889</v>
      </c>
      <c r="N506" s="48" t="s">
        <v>1589</v>
      </c>
      <c r="O506" s="48" t="s">
        <v>2006</v>
      </c>
      <c r="P506" s="48" t="s">
        <v>8</v>
      </c>
      <c r="Q506" s="48" t="s">
        <v>10</v>
      </c>
      <c r="R506" s="48" t="s">
        <v>70</v>
      </c>
      <c r="S506" s="48" t="s">
        <v>360</v>
      </c>
      <c r="T506" s="48" t="s">
        <v>1988</v>
      </c>
      <c r="U506" s="48" t="s">
        <v>14</v>
      </c>
      <c r="V506" s="55">
        <v>45513</v>
      </c>
      <c r="W506" s="48" t="s">
        <v>1134</v>
      </c>
    </row>
    <row r="507" spans="1:23" x14ac:dyDescent="0.25">
      <c r="A507" s="48">
        <v>9986480</v>
      </c>
      <c r="B507" s="64">
        <v>45513.59097222222</v>
      </c>
      <c r="C507" s="48" t="s">
        <v>738</v>
      </c>
      <c r="D507" s="48" t="s">
        <v>6</v>
      </c>
      <c r="E507" s="55"/>
      <c r="F507" s="64">
        <v>45513.59097222222</v>
      </c>
      <c r="G507" s="64">
        <v>45513.59097222222</v>
      </c>
      <c r="H507" s="48" t="s">
        <v>738</v>
      </c>
      <c r="I507" s="55"/>
      <c r="J507" s="48" t="s">
        <v>697</v>
      </c>
      <c r="K507" s="48" t="s">
        <v>697</v>
      </c>
      <c r="L507" s="48" t="s">
        <v>2007</v>
      </c>
      <c r="M507" s="48" t="s">
        <v>853</v>
      </c>
      <c r="N507" s="48" t="s">
        <v>1589</v>
      </c>
      <c r="O507" s="48" t="s">
        <v>2008</v>
      </c>
      <c r="P507" s="48" t="s">
        <v>8</v>
      </c>
      <c r="Q507" s="48" t="s">
        <v>10</v>
      </c>
      <c r="R507" s="48" t="s">
        <v>11</v>
      </c>
      <c r="S507" s="48" t="s">
        <v>360</v>
      </c>
      <c r="T507" s="48" t="s">
        <v>1863</v>
      </c>
      <c r="U507" s="48" t="s">
        <v>14</v>
      </c>
      <c r="V507" s="55">
        <v>45513</v>
      </c>
      <c r="W507" s="48" t="s">
        <v>1134</v>
      </c>
    </row>
    <row r="508" spans="1:23" x14ac:dyDescent="0.25">
      <c r="A508" s="48">
        <v>9986479</v>
      </c>
      <c r="B508" s="64">
        <v>45513.591666666667</v>
      </c>
      <c r="C508" s="48" t="s">
        <v>738</v>
      </c>
      <c r="D508" s="48" t="s">
        <v>6</v>
      </c>
      <c r="E508" s="55"/>
      <c r="F508" s="64">
        <v>45513.591666666667</v>
      </c>
      <c r="G508" s="64">
        <v>45513.591666666667</v>
      </c>
      <c r="H508" s="48" t="s">
        <v>738</v>
      </c>
      <c r="I508" s="55"/>
      <c r="J508" s="48" t="s">
        <v>697</v>
      </c>
      <c r="K508" s="48" t="s">
        <v>697</v>
      </c>
      <c r="L508" s="48" t="s">
        <v>892</v>
      </c>
      <c r="M508" s="48" t="s">
        <v>889</v>
      </c>
      <c r="N508" s="48" t="s">
        <v>1589</v>
      </c>
      <c r="O508" s="48" t="s">
        <v>2009</v>
      </c>
      <c r="P508" s="48" t="s">
        <v>8</v>
      </c>
      <c r="Q508" s="48" t="s">
        <v>10</v>
      </c>
      <c r="R508" s="48" t="s">
        <v>11</v>
      </c>
      <c r="S508" s="48" t="s">
        <v>360</v>
      </c>
      <c r="T508" s="48" t="s">
        <v>830</v>
      </c>
      <c r="U508" s="48" t="s">
        <v>14</v>
      </c>
      <c r="V508" s="55">
        <v>45513</v>
      </c>
      <c r="W508" s="48" t="s">
        <v>1134</v>
      </c>
    </row>
    <row r="509" spans="1:23" x14ac:dyDescent="0.25">
      <c r="A509" s="48">
        <v>9986478</v>
      </c>
      <c r="B509" s="64">
        <v>45513.592361111114</v>
      </c>
      <c r="C509" s="48" t="s">
        <v>738</v>
      </c>
      <c r="D509" s="48" t="s">
        <v>6</v>
      </c>
      <c r="E509" s="55"/>
      <c r="F509" s="64">
        <v>45513.592361111114</v>
      </c>
      <c r="G509" s="64">
        <v>45513.592361111114</v>
      </c>
      <c r="H509" s="48" t="s">
        <v>738</v>
      </c>
      <c r="I509" s="55"/>
      <c r="J509" s="48" t="s">
        <v>697</v>
      </c>
      <c r="K509" s="48" t="s">
        <v>697</v>
      </c>
      <c r="L509" s="48" t="s">
        <v>893</v>
      </c>
      <c r="M509" s="48" t="s">
        <v>889</v>
      </c>
      <c r="N509" s="48" t="s">
        <v>1589</v>
      </c>
      <c r="O509" s="48" t="s">
        <v>2010</v>
      </c>
      <c r="P509" s="48" t="s">
        <v>8</v>
      </c>
      <c r="Q509" s="48" t="s">
        <v>28</v>
      </c>
      <c r="R509" s="48" t="s">
        <v>29</v>
      </c>
      <c r="S509" s="48" t="s">
        <v>360</v>
      </c>
      <c r="T509" s="48" t="s">
        <v>2011</v>
      </c>
      <c r="U509" s="48" t="s">
        <v>14</v>
      </c>
      <c r="V509" s="55">
        <v>45513</v>
      </c>
      <c r="W509" s="48" t="s">
        <v>1134</v>
      </c>
    </row>
    <row r="510" spans="1:23" x14ac:dyDescent="0.25">
      <c r="A510" s="48">
        <v>9986477</v>
      </c>
      <c r="B510" s="64">
        <v>45513.594444444447</v>
      </c>
      <c r="C510" s="48" t="s">
        <v>738</v>
      </c>
      <c r="D510" s="48" t="s">
        <v>6</v>
      </c>
      <c r="E510" s="55"/>
      <c r="F510" s="64">
        <v>45513.594444444447</v>
      </c>
      <c r="G510" s="64">
        <v>45513.594444444447</v>
      </c>
      <c r="H510" s="48" t="s">
        <v>738</v>
      </c>
      <c r="I510" s="55"/>
      <c r="J510" s="48" t="s">
        <v>697</v>
      </c>
      <c r="K510" s="48" t="s">
        <v>697</v>
      </c>
      <c r="L510" s="48" t="s">
        <v>2012</v>
      </c>
      <c r="M510" s="48" t="s">
        <v>853</v>
      </c>
      <c r="N510" s="48" t="s">
        <v>1589</v>
      </c>
      <c r="O510" s="48" t="s">
        <v>2013</v>
      </c>
      <c r="P510" s="48" t="s">
        <v>8</v>
      </c>
      <c r="Q510" s="48" t="s">
        <v>10</v>
      </c>
      <c r="R510" s="48" t="s">
        <v>11</v>
      </c>
      <c r="S510" s="48" t="s">
        <v>360</v>
      </c>
      <c r="T510" s="48" t="s">
        <v>1370</v>
      </c>
      <c r="U510" s="48" t="s">
        <v>14</v>
      </c>
      <c r="V510" s="55">
        <v>45513</v>
      </c>
      <c r="W510" s="48" t="s">
        <v>1134</v>
      </c>
    </row>
    <row r="511" spans="1:23" x14ac:dyDescent="0.25">
      <c r="A511" s="48">
        <v>9985785</v>
      </c>
      <c r="B511" s="64">
        <v>45516.333333333336</v>
      </c>
      <c r="C511" s="48" t="s">
        <v>558</v>
      </c>
      <c r="D511" s="48" t="s">
        <v>856</v>
      </c>
      <c r="E511" s="55"/>
      <c r="F511" s="64">
        <v>45516.333333333336</v>
      </c>
      <c r="G511" s="64">
        <v>45516.349305555559</v>
      </c>
      <c r="H511" s="48" t="s">
        <v>558</v>
      </c>
      <c r="I511" s="55">
        <v>45518</v>
      </c>
      <c r="J511" s="48" t="s">
        <v>697</v>
      </c>
      <c r="K511" s="48" t="s">
        <v>697</v>
      </c>
      <c r="L511" s="48" t="s">
        <v>2147</v>
      </c>
      <c r="M511" s="48" t="s">
        <v>735</v>
      </c>
      <c r="N511" s="48" t="s">
        <v>1850</v>
      </c>
      <c r="O511" s="48" t="s">
        <v>2148</v>
      </c>
      <c r="P511" s="48" t="s">
        <v>8</v>
      </c>
      <c r="Q511" s="48" t="s">
        <v>10</v>
      </c>
      <c r="R511" s="48" t="s">
        <v>11</v>
      </c>
      <c r="S511" s="48" t="s">
        <v>25</v>
      </c>
      <c r="T511" s="48" t="s">
        <v>385</v>
      </c>
      <c r="U511" s="48" t="s">
        <v>14</v>
      </c>
      <c r="V511" s="55">
        <v>45516</v>
      </c>
      <c r="W511" s="48" t="s">
        <v>1134</v>
      </c>
    </row>
    <row r="512" spans="1:23" x14ac:dyDescent="0.25">
      <c r="A512" s="48">
        <v>9985822</v>
      </c>
      <c r="B512" s="64">
        <v>45516.352083333331</v>
      </c>
      <c r="C512" s="48" t="s">
        <v>738</v>
      </c>
      <c r="D512" s="48" t="s">
        <v>856</v>
      </c>
      <c r="E512" s="55"/>
      <c r="F512" s="64">
        <v>45516.352083333331</v>
      </c>
      <c r="G512" s="64">
        <v>45516.352083333331</v>
      </c>
      <c r="H512" s="48" t="s">
        <v>738</v>
      </c>
      <c r="I512" s="55">
        <v>45518</v>
      </c>
      <c r="J512" s="48" t="s">
        <v>697</v>
      </c>
      <c r="K512" s="48" t="s">
        <v>697</v>
      </c>
      <c r="L512" s="48" t="s">
        <v>2077</v>
      </c>
      <c r="M512" s="48" t="s">
        <v>855</v>
      </c>
      <c r="N512" s="48" t="s">
        <v>2078</v>
      </c>
      <c r="O512" s="48" t="s">
        <v>1052</v>
      </c>
      <c r="P512" s="48" t="s">
        <v>22</v>
      </c>
      <c r="Q512" s="48" t="s">
        <v>23</v>
      </c>
      <c r="R512" s="48" t="s">
        <v>89</v>
      </c>
      <c r="S512" s="48" t="s">
        <v>25</v>
      </c>
      <c r="T512" s="48" t="s">
        <v>385</v>
      </c>
      <c r="U512" s="48" t="s">
        <v>14</v>
      </c>
      <c r="V512" s="55">
        <v>45516</v>
      </c>
      <c r="W512" s="48" t="s">
        <v>1134</v>
      </c>
    </row>
    <row r="513" spans="1:23" x14ac:dyDescent="0.25">
      <c r="A513" s="48">
        <v>9985821</v>
      </c>
      <c r="B513" s="64">
        <v>45516.367361111108</v>
      </c>
      <c r="C513" s="48" t="s">
        <v>738</v>
      </c>
      <c r="D513" s="48" t="s">
        <v>856</v>
      </c>
      <c r="E513" s="55"/>
      <c r="F513" s="64">
        <v>45516.367361111108</v>
      </c>
      <c r="G513" s="64">
        <v>45516.367361111108</v>
      </c>
      <c r="H513" s="48" t="s">
        <v>738</v>
      </c>
      <c r="I513" s="55">
        <v>45518</v>
      </c>
      <c r="J513" s="48" t="s">
        <v>697</v>
      </c>
      <c r="K513" s="48" t="s">
        <v>697</v>
      </c>
      <c r="L513" s="48" t="s">
        <v>2079</v>
      </c>
      <c r="M513" s="48" t="s">
        <v>853</v>
      </c>
      <c r="N513" s="48" t="s">
        <v>2078</v>
      </c>
      <c r="O513" s="48" t="s">
        <v>1050</v>
      </c>
      <c r="P513" s="48" t="s">
        <v>8</v>
      </c>
      <c r="Q513" s="48" t="s">
        <v>170</v>
      </c>
      <c r="R513" s="48" t="s">
        <v>47</v>
      </c>
      <c r="S513" s="48" t="s">
        <v>25</v>
      </c>
      <c r="T513" s="48" t="s">
        <v>385</v>
      </c>
      <c r="U513" s="48" t="s">
        <v>14</v>
      </c>
      <c r="V513" s="55">
        <v>45516</v>
      </c>
      <c r="W513" s="48" t="s">
        <v>1134</v>
      </c>
    </row>
    <row r="514" spans="1:23" x14ac:dyDescent="0.25">
      <c r="A514" s="48">
        <v>9985820</v>
      </c>
      <c r="B514" s="64">
        <v>45516.378472222219</v>
      </c>
      <c r="C514" s="48" t="s">
        <v>738</v>
      </c>
      <c r="D514" s="48" t="s">
        <v>46</v>
      </c>
      <c r="E514" s="55"/>
      <c r="F514" s="64">
        <v>45516.378472222219</v>
      </c>
      <c r="G514" s="64">
        <v>45516.378472222219</v>
      </c>
      <c r="H514" s="48" t="s">
        <v>738</v>
      </c>
      <c r="I514" s="55"/>
      <c r="J514" s="48" t="s">
        <v>697</v>
      </c>
      <c r="K514" s="48" t="s">
        <v>697</v>
      </c>
      <c r="L514" s="48" t="s">
        <v>2080</v>
      </c>
      <c r="M514" s="48" t="s">
        <v>889</v>
      </c>
      <c r="N514" s="48" t="s">
        <v>2078</v>
      </c>
      <c r="O514" s="48" t="s">
        <v>2081</v>
      </c>
      <c r="P514" s="48" t="s">
        <v>8</v>
      </c>
      <c r="Q514" s="48" t="s">
        <v>28</v>
      </c>
      <c r="R514" s="48" t="s">
        <v>29</v>
      </c>
      <c r="S514" s="48" t="s">
        <v>360</v>
      </c>
      <c r="T514" s="48" t="s">
        <v>2082</v>
      </c>
      <c r="U514" s="48" t="s">
        <v>14</v>
      </c>
      <c r="V514" s="55">
        <v>45516</v>
      </c>
      <c r="W514" s="48" t="s">
        <v>1134</v>
      </c>
    </row>
    <row r="515" spans="1:23" x14ac:dyDescent="0.25">
      <c r="A515" s="48">
        <v>9985819</v>
      </c>
      <c r="B515" s="64">
        <v>45516.380555555559</v>
      </c>
      <c r="C515" s="48" t="s">
        <v>738</v>
      </c>
      <c r="D515" s="48" t="s">
        <v>46</v>
      </c>
      <c r="E515" s="55"/>
      <c r="F515" s="64">
        <v>45516.380555555559</v>
      </c>
      <c r="G515" s="64">
        <v>45516.380555555559</v>
      </c>
      <c r="H515" s="48" t="s">
        <v>738</v>
      </c>
      <c r="I515" s="55"/>
      <c r="J515" s="48" t="s">
        <v>697</v>
      </c>
      <c r="K515" s="48" t="s">
        <v>697</v>
      </c>
      <c r="L515" s="48" t="s">
        <v>2083</v>
      </c>
      <c r="M515" s="48" t="s">
        <v>889</v>
      </c>
      <c r="N515" s="48" t="s">
        <v>2078</v>
      </c>
      <c r="O515" s="48" t="s">
        <v>2084</v>
      </c>
      <c r="P515" s="48" t="s">
        <v>8</v>
      </c>
      <c r="Q515" s="48" t="s">
        <v>15</v>
      </c>
      <c r="R515" s="48" t="s">
        <v>381</v>
      </c>
      <c r="S515" s="48" t="s">
        <v>360</v>
      </c>
      <c r="T515" s="48" t="s">
        <v>2085</v>
      </c>
      <c r="U515" s="48" t="s">
        <v>14</v>
      </c>
      <c r="V515" s="55">
        <v>45516</v>
      </c>
      <c r="W515" s="48" t="s">
        <v>1134</v>
      </c>
    </row>
    <row r="516" spans="1:23" x14ac:dyDescent="0.25">
      <c r="A516" s="48">
        <v>9985818</v>
      </c>
      <c r="B516" s="64">
        <v>45516.381249999999</v>
      </c>
      <c r="C516" s="48" t="s">
        <v>738</v>
      </c>
      <c r="D516" s="48" t="s">
        <v>46</v>
      </c>
      <c r="E516" s="55"/>
      <c r="F516" s="64">
        <v>45516.381249999999</v>
      </c>
      <c r="G516" s="64">
        <v>45516.381249999999</v>
      </c>
      <c r="H516" s="48" t="s">
        <v>738</v>
      </c>
      <c r="I516" s="55"/>
      <c r="J516" s="48" t="s">
        <v>697</v>
      </c>
      <c r="K516" s="48" t="s">
        <v>697</v>
      </c>
      <c r="L516" s="48" t="s">
        <v>2086</v>
      </c>
      <c r="M516" s="48" t="s">
        <v>889</v>
      </c>
      <c r="N516" s="48" t="s">
        <v>2078</v>
      </c>
      <c r="O516" s="48" t="s">
        <v>2087</v>
      </c>
      <c r="P516" s="48" t="s">
        <v>8</v>
      </c>
      <c r="Q516" s="48" t="s">
        <v>10</v>
      </c>
      <c r="R516" s="48" t="s">
        <v>11</v>
      </c>
      <c r="S516" s="48" t="s">
        <v>360</v>
      </c>
      <c r="T516" s="48" t="s">
        <v>1778</v>
      </c>
      <c r="U516" s="48" t="s">
        <v>14</v>
      </c>
      <c r="V516" s="55">
        <v>45516</v>
      </c>
      <c r="W516" s="48" t="s">
        <v>1134</v>
      </c>
    </row>
    <row r="517" spans="1:23" x14ac:dyDescent="0.25">
      <c r="A517" s="48">
        <v>9985817</v>
      </c>
      <c r="B517" s="64">
        <v>45516.419444444444</v>
      </c>
      <c r="C517" s="48" t="s">
        <v>738</v>
      </c>
      <c r="D517" s="48" t="s">
        <v>716</v>
      </c>
      <c r="E517" s="55"/>
      <c r="F517" s="64">
        <v>45516.419444444444</v>
      </c>
      <c r="G517" s="64">
        <v>45516.419444444444</v>
      </c>
      <c r="H517" s="48" t="s">
        <v>738</v>
      </c>
      <c r="I517" s="55">
        <v>45518</v>
      </c>
      <c r="J517" s="48" t="s">
        <v>697</v>
      </c>
      <c r="K517" s="48" t="s">
        <v>697</v>
      </c>
      <c r="L517" s="48" t="s">
        <v>2122</v>
      </c>
      <c r="M517" s="48" t="s">
        <v>736</v>
      </c>
      <c r="N517" s="48" t="s">
        <v>2123</v>
      </c>
      <c r="O517" s="48" t="s">
        <v>2124</v>
      </c>
      <c r="P517" s="48" t="s">
        <v>22</v>
      </c>
      <c r="Q517" s="48" t="s">
        <v>23</v>
      </c>
      <c r="R517" s="48" t="s">
        <v>89</v>
      </c>
      <c r="S517" s="48" t="s">
        <v>36</v>
      </c>
      <c r="T517" s="48" t="s">
        <v>706</v>
      </c>
      <c r="U517" s="48" t="s">
        <v>14</v>
      </c>
      <c r="V517" s="55">
        <v>45516</v>
      </c>
      <c r="W517" s="48" t="s">
        <v>1134</v>
      </c>
    </row>
    <row r="518" spans="1:23" x14ac:dyDescent="0.25">
      <c r="A518" s="48">
        <v>9985816</v>
      </c>
      <c r="B518" s="64">
        <v>45516.427083333336</v>
      </c>
      <c r="C518" s="48" t="s">
        <v>738</v>
      </c>
      <c r="D518" s="48" t="s">
        <v>46</v>
      </c>
      <c r="E518" s="55"/>
      <c r="F518" s="64">
        <v>45516.427083333336</v>
      </c>
      <c r="G518" s="64">
        <v>45516.427083333336</v>
      </c>
      <c r="H518" s="48" t="s">
        <v>738</v>
      </c>
      <c r="I518" s="55"/>
      <c r="J518" s="48" t="s">
        <v>697</v>
      </c>
      <c r="K518" s="48" t="s">
        <v>697</v>
      </c>
      <c r="L518" s="48" t="s">
        <v>2088</v>
      </c>
      <c r="M518" s="48" t="s">
        <v>853</v>
      </c>
      <c r="N518" s="48" t="s">
        <v>2078</v>
      </c>
      <c r="O518" s="48" t="s">
        <v>2089</v>
      </c>
      <c r="P518" s="48" t="s">
        <v>22</v>
      </c>
      <c r="Q518" s="48" t="s">
        <v>23</v>
      </c>
      <c r="R518" s="48" t="s">
        <v>89</v>
      </c>
      <c r="S518" s="48" t="s">
        <v>360</v>
      </c>
      <c r="T518" s="48" t="s">
        <v>1370</v>
      </c>
      <c r="U518" s="48" t="s">
        <v>14</v>
      </c>
      <c r="V518" s="55">
        <v>45516</v>
      </c>
      <c r="W518" s="48" t="s">
        <v>1134</v>
      </c>
    </row>
    <row r="519" spans="1:23" x14ac:dyDescent="0.25">
      <c r="A519" s="48">
        <v>9985815</v>
      </c>
      <c r="B519" s="64">
        <v>45516.428472222222</v>
      </c>
      <c r="C519" s="48" t="s">
        <v>738</v>
      </c>
      <c r="D519" s="48" t="s">
        <v>46</v>
      </c>
      <c r="E519" s="55"/>
      <c r="F519" s="64">
        <v>45516.428472222222</v>
      </c>
      <c r="G519" s="64">
        <v>45516.428472222222</v>
      </c>
      <c r="H519" s="48" t="s">
        <v>738</v>
      </c>
      <c r="I519" s="55"/>
      <c r="J519" s="48" t="s">
        <v>697</v>
      </c>
      <c r="K519" s="48" t="s">
        <v>697</v>
      </c>
      <c r="L519" s="48" t="s">
        <v>2090</v>
      </c>
      <c r="M519" s="48" t="s">
        <v>889</v>
      </c>
      <c r="N519" s="48" t="s">
        <v>2078</v>
      </c>
      <c r="O519" s="48" t="s">
        <v>2091</v>
      </c>
      <c r="P519" s="48" t="s">
        <v>8</v>
      </c>
      <c r="Q519" s="48" t="s">
        <v>15</v>
      </c>
      <c r="R519" s="48" t="s">
        <v>381</v>
      </c>
      <c r="S519" s="48" t="s">
        <v>360</v>
      </c>
      <c r="T519" s="48" t="s">
        <v>2085</v>
      </c>
      <c r="U519" s="48" t="s">
        <v>14</v>
      </c>
      <c r="V519" s="55">
        <v>45516</v>
      </c>
      <c r="W519" s="48" t="s">
        <v>1134</v>
      </c>
    </row>
    <row r="520" spans="1:23" x14ac:dyDescent="0.25">
      <c r="A520" s="48">
        <v>9985814</v>
      </c>
      <c r="B520" s="64">
        <v>45516.429166666669</v>
      </c>
      <c r="C520" s="48" t="s">
        <v>738</v>
      </c>
      <c r="D520" s="48" t="s">
        <v>46</v>
      </c>
      <c r="E520" s="55"/>
      <c r="F520" s="64">
        <v>45516.429166666669</v>
      </c>
      <c r="G520" s="64">
        <v>45516.429166666669</v>
      </c>
      <c r="H520" s="48" t="s">
        <v>738</v>
      </c>
      <c r="I520" s="55"/>
      <c r="J520" s="48" t="s">
        <v>697</v>
      </c>
      <c r="K520" s="48" t="s">
        <v>697</v>
      </c>
      <c r="L520" s="48" t="s">
        <v>2092</v>
      </c>
      <c r="M520" s="48" t="s">
        <v>853</v>
      </c>
      <c r="N520" s="48" t="s">
        <v>2078</v>
      </c>
      <c r="O520" s="48" t="s">
        <v>2093</v>
      </c>
      <c r="P520" s="48" t="s">
        <v>22</v>
      </c>
      <c r="Q520" s="48" t="s">
        <v>23</v>
      </c>
      <c r="R520" s="48" t="s">
        <v>89</v>
      </c>
      <c r="S520" s="48" t="s">
        <v>360</v>
      </c>
      <c r="T520" s="48" t="s">
        <v>1370</v>
      </c>
      <c r="U520" s="48" t="s">
        <v>14</v>
      </c>
      <c r="V520" s="55">
        <v>45516</v>
      </c>
      <c r="W520" s="48" t="s">
        <v>1134</v>
      </c>
    </row>
    <row r="521" spans="1:23" x14ac:dyDescent="0.25">
      <c r="A521" s="48">
        <v>9985813</v>
      </c>
      <c r="B521" s="64">
        <v>45516.429861111108</v>
      </c>
      <c r="C521" s="48" t="s">
        <v>738</v>
      </c>
      <c r="D521" s="48" t="s">
        <v>46</v>
      </c>
      <c r="E521" s="55"/>
      <c r="F521" s="64">
        <v>45516.429861111108</v>
      </c>
      <c r="G521" s="64">
        <v>45516.429861111108</v>
      </c>
      <c r="H521" s="48" t="s">
        <v>738</v>
      </c>
      <c r="I521" s="55"/>
      <c r="J521" s="48" t="s">
        <v>697</v>
      </c>
      <c r="K521" s="48" t="s">
        <v>697</v>
      </c>
      <c r="L521" s="48" t="s">
        <v>2094</v>
      </c>
      <c r="M521" s="48" t="s">
        <v>853</v>
      </c>
      <c r="N521" s="48" t="s">
        <v>2078</v>
      </c>
      <c r="O521" s="48" t="s">
        <v>2095</v>
      </c>
      <c r="P521" s="48" t="s">
        <v>22</v>
      </c>
      <c r="Q521" s="48" t="s">
        <v>23</v>
      </c>
      <c r="R521" s="48" t="s">
        <v>89</v>
      </c>
      <c r="S521" s="48" t="s">
        <v>360</v>
      </c>
      <c r="T521" s="48" t="s">
        <v>1370</v>
      </c>
      <c r="U521" s="48" t="s">
        <v>14</v>
      </c>
      <c r="V521" s="55">
        <v>45516</v>
      </c>
      <c r="W521" s="48" t="s">
        <v>1134</v>
      </c>
    </row>
    <row r="522" spans="1:23" x14ac:dyDescent="0.25">
      <c r="A522" s="48">
        <v>9985812</v>
      </c>
      <c r="B522" s="64">
        <v>45516.431250000001</v>
      </c>
      <c r="C522" s="48" t="s">
        <v>738</v>
      </c>
      <c r="D522" s="48" t="s">
        <v>46</v>
      </c>
      <c r="E522" s="55"/>
      <c r="F522" s="64">
        <v>45516.431250000001</v>
      </c>
      <c r="G522" s="64">
        <v>45516.431250000001</v>
      </c>
      <c r="H522" s="48" t="s">
        <v>738</v>
      </c>
      <c r="I522" s="55"/>
      <c r="J522" s="48" t="s">
        <v>697</v>
      </c>
      <c r="K522" s="48" t="s">
        <v>697</v>
      </c>
      <c r="L522" s="48" t="s">
        <v>892</v>
      </c>
      <c r="M522" s="48" t="s">
        <v>889</v>
      </c>
      <c r="N522" s="48" t="s">
        <v>2078</v>
      </c>
      <c r="O522" s="48" t="s">
        <v>2009</v>
      </c>
      <c r="P522" s="48" t="s">
        <v>8</v>
      </c>
      <c r="Q522" s="48" t="s">
        <v>10</v>
      </c>
      <c r="R522" s="48" t="s">
        <v>11</v>
      </c>
      <c r="S522" s="48" t="s">
        <v>360</v>
      </c>
      <c r="T522" s="48" t="s">
        <v>830</v>
      </c>
      <c r="U522" s="48" t="s">
        <v>14</v>
      </c>
      <c r="V522" s="55">
        <v>45516</v>
      </c>
      <c r="W522" s="48" t="s">
        <v>1134</v>
      </c>
    </row>
    <row r="523" spans="1:23" x14ac:dyDescent="0.25">
      <c r="A523" s="48">
        <v>9985784</v>
      </c>
      <c r="B523" s="64">
        <v>45516.333333333336</v>
      </c>
      <c r="C523" s="48" t="s">
        <v>558</v>
      </c>
      <c r="D523" s="48" t="s">
        <v>716</v>
      </c>
      <c r="E523" s="55"/>
      <c r="F523" s="64">
        <v>45516.333333333336</v>
      </c>
      <c r="G523" s="64">
        <v>45516.436805555553</v>
      </c>
      <c r="H523" s="48" t="s">
        <v>558</v>
      </c>
      <c r="I523" s="55">
        <v>45518</v>
      </c>
      <c r="J523" s="48" t="s">
        <v>697</v>
      </c>
      <c r="K523" s="48" t="s">
        <v>697</v>
      </c>
      <c r="L523" s="48" t="s">
        <v>1640</v>
      </c>
      <c r="M523" s="48" t="s">
        <v>735</v>
      </c>
      <c r="N523" s="48" t="s">
        <v>1301</v>
      </c>
      <c r="O523" s="48" t="s">
        <v>923</v>
      </c>
      <c r="P523" s="48" t="s">
        <v>8</v>
      </c>
      <c r="Q523" s="48" t="s">
        <v>28</v>
      </c>
      <c r="R523" s="48" t="s">
        <v>35</v>
      </c>
      <c r="S523" s="48" t="s">
        <v>36</v>
      </c>
      <c r="T523" s="48" t="s">
        <v>440</v>
      </c>
      <c r="U523" s="48" t="s">
        <v>44</v>
      </c>
      <c r="V523" s="55">
        <v>45516</v>
      </c>
      <c r="W523" s="48" t="s">
        <v>1134</v>
      </c>
    </row>
    <row r="524" spans="1:23" x14ac:dyDescent="0.25">
      <c r="A524" s="48">
        <v>9985811</v>
      </c>
      <c r="B524" s="64">
        <v>45516.440972222219</v>
      </c>
      <c r="C524" s="48" t="s">
        <v>738</v>
      </c>
      <c r="D524" s="48" t="s">
        <v>716</v>
      </c>
      <c r="E524" s="55"/>
      <c r="F524" s="64">
        <v>45516.440972222219</v>
      </c>
      <c r="G524" s="64">
        <v>45516.440972222219</v>
      </c>
      <c r="H524" s="48" t="s">
        <v>738</v>
      </c>
      <c r="I524" s="55">
        <v>45518</v>
      </c>
      <c r="J524" s="48" t="s">
        <v>697</v>
      </c>
      <c r="K524" s="48" t="s">
        <v>697</v>
      </c>
      <c r="L524" s="48" t="s">
        <v>2125</v>
      </c>
      <c r="M524" s="48" t="s">
        <v>736</v>
      </c>
      <c r="N524" s="48" t="s">
        <v>2123</v>
      </c>
      <c r="O524" s="48" t="s">
        <v>2126</v>
      </c>
      <c r="P524" s="48" t="s">
        <v>22</v>
      </c>
      <c r="Q524" s="48" t="s">
        <v>23</v>
      </c>
      <c r="R524" s="48" t="s">
        <v>89</v>
      </c>
      <c r="S524" s="48" t="s">
        <v>36</v>
      </c>
      <c r="T524" s="48" t="s">
        <v>706</v>
      </c>
      <c r="U524" s="48" t="s">
        <v>14</v>
      </c>
      <c r="V524" s="55">
        <v>45516</v>
      </c>
      <c r="W524" s="48" t="s">
        <v>1134</v>
      </c>
    </row>
    <row r="525" spans="1:23" x14ac:dyDescent="0.25">
      <c r="A525" s="48">
        <v>9985810</v>
      </c>
      <c r="B525" s="64">
        <v>45516.451388888891</v>
      </c>
      <c r="C525" s="48" t="s">
        <v>738</v>
      </c>
      <c r="D525" s="48" t="s">
        <v>716</v>
      </c>
      <c r="E525" s="55"/>
      <c r="F525" s="64">
        <v>45516.451388888891</v>
      </c>
      <c r="G525" s="64">
        <v>45516.451388888891</v>
      </c>
      <c r="H525" s="48" t="s">
        <v>738</v>
      </c>
      <c r="I525" s="55">
        <v>45518</v>
      </c>
      <c r="J525" s="48" t="s">
        <v>697</v>
      </c>
      <c r="K525" s="48" t="s">
        <v>697</v>
      </c>
      <c r="L525" s="48" t="s">
        <v>2127</v>
      </c>
      <c r="M525" s="48" t="s">
        <v>736</v>
      </c>
      <c r="N525" s="48" t="s">
        <v>2123</v>
      </c>
      <c r="O525" s="48" t="s">
        <v>2128</v>
      </c>
      <c r="P525" s="48" t="s">
        <v>22</v>
      </c>
      <c r="Q525" s="48" t="s">
        <v>23</v>
      </c>
      <c r="R525" s="48" t="s">
        <v>89</v>
      </c>
      <c r="S525" s="48" t="s">
        <v>36</v>
      </c>
      <c r="T525" s="48" t="s">
        <v>706</v>
      </c>
      <c r="U525" s="48" t="s">
        <v>14</v>
      </c>
      <c r="V525" s="55">
        <v>45516</v>
      </c>
      <c r="W525" s="48" t="s">
        <v>1134</v>
      </c>
    </row>
    <row r="526" spans="1:23" x14ac:dyDescent="0.25">
      <c r="A526" s="48">
        <v>9985783</v>
      </c>
      <c r="B526" s="64">
        <v>45516.333333333336</v>
      </c>
      <c r="C526" s="48" t="s">
        <v>558</v>
      </c>
      <c r="D526" s="48" t="s">
        <v>46</v>
      </c>
      <c r="E526" s="55"/>
      <c r="F526" s="64">
        <v>45516.333333333336</v>
      </c>
      <c r="G526" s="64">
        <v>45516.473611111112</v>
      </c>
      <c r="H526" s="48" t="s">
        <v>558</v>
      </c>
      <c r="I526" s="55">
        <v>45516</v>
      </c>
      <c r="J526" s="48" t="s">
        <v>697</v>
      </c>
      <c r="K526" s="48" t="s">
        <v>697</v>
      </c>
      <c r="L526" s="48" t="s">
        <v>2149</v>
      </c>
      <c r="M526" s="48" t="s">
        <v>735</v>
      </c>
      <c r="N526" s="48" t="s">
        <v>1850</v>
      </c>
      <c r="O526" s="48" t="s">
        <v>2026</v>
      </c>
      <c r="P526" s="48" t="s">
        <v>8</v>
      </c>
      <c r="Q526" s="48" t="s">
        <v>15</v>
      </c>
      <c r="R526" s="48" t="s">
        <v>16</v>
      </c>
      <c r="S526" s="48" t="s">
        <v>360</v>
      </c>
      <c r="T526" s="48" t="s">
        <v>385</v>
      </c>
      <c r="U526" s="48" t="s">
        <v>14</v>
      </c>
      <c r="V526" s="55">
        <v>45516</v>
      </c>
      <c r="W526" s="48" t="s">
        <v>1134</v>
      </c>
    </row>
    <row r="527" spans="1:23" x14ac:dyDescent="0.25">
      <c r="A527" s="48">
        <v>9985809</v>
      </c>
      <c r="B527" s="64">
        <v>45516.50277777778</v>
      </c>
      <c r="C527" s="48" t="s">
        <v>738</v>
      </c>
      <c r="D527" s="48" t="s">
        <v>46</v>
      </c>
      <c r="E527" s="55"/>
      <c r="F527" s="64">
        <v>45516.50277777778</v>
      </c>
      <c r="G527" s="64">
        <v>45516.50277777778</v>
      </c>
      <c r="H527" s="48" t="s">
        <v>738</v>
      </c>
      <c r="I527" s="55"/>
      <c r="J527" s="48" t="s">
        <v>697</v>
      </c>
      <c r="K527" s="48" t="s">
        <v>697</v>
      </c>
      <c r="L527" s="48" t="s">
        <v>894</v>
      </c>
      <c r="M527" s="48" t="s">
        <v>889</v>
      </c>
      <c r="N527" s="48" t="s">
        <v>2078</v>
      </c>
      <c r="O527" s="48" t="s">
        <v>2096</v>
      </c>
      <c r="P527" s="48" t="s">
        <v>8</v>
      </c>
      <c r="Q527" s="48" t="s">
        <v>15</v>
      </c>
      <c r="R527" s="48" t="s">
        <v>69</v>
      </c>
      <c r="S527" s="48" t="s">
        <v>360</v>
      </c>
      <c r="T527" s="48" t="s">
        <v>924</v>
      </c>
      <c r="U527" s="48" t="s">
        <v>14</v>
      </c>
      <c r="V527" s="55">
        <v>45516</v>
      </c>
      <c r="W527" s="48" t="s">
        <v>1134</v>
      </c>
    </row>
    <row r="528" spans="1:23" x14ac:dyDescent="0.25">
      <c r="A528" s="48">
        <v>9985808</v>
      </c>
      <c r="B528" s="64">
        <v>45516.505555555559</v>
      </c>
      <c r="C528" s="48" t="s">
        <v>738</v>
      </c>
      <c r="D528" s="48" t="s">
        <v>46</v>
      </c>
      <c r="E528" s="55"/>
      <c r="F528" s="64">
        <v>45516.505555555559</v>
      </c>
      <c r="G528" s="64">
        <v>45516.505555555559</v>
      </c>
      <c r="H528" s="48" t="s">
        <v>738</v>
      </c>
      <c r="I528" s="55"/>
      <c r="J528" s="48" t="s">
        <v>697</v>
      </c>
      <c r="K528" s="48" t="s">
        <v>697</v>
      </c>
      <c r="L528" s="48" t="s">
        <v>895</v>
      </c>
      <c r="M528" s="48" t="s">
        <v>889</v>
      </c>
      <c r="N528" s="48" t="s">
        <v>2078</v>
      </c>
      <c r="O528" s="48" t="s">
        <v>2097</v>
      </c>
      <c r="P528" s="48" t="s">
        <v>8</v>
      </c>
      <c r="Q528" s="48" t="s">
        <v>15</v>
      </c>
      <c r="R528" s="48" t="s">
        <v>69</v>
      </c>
      <c r="S528" s="48" t="s">
        <v>360</v>
      </c>
      <c r="T528" s="48" t="s">
        <v>126</v>
      </c>
      <c r="U528" s="48" t="s">
        <v>14</v>
      </c>
      <c r="V528" s="55">
        <v>45516</v>
      </c>
      <c r="W528" s="48" t="s">
        <v>1134</v>
      </c>
    </row>
    <row r="529" spans="1:23" x14ac:dyDescent="0.25">
      <c r="A529" s="48">
        <v>9985807</v>
      </c>
      <c r="B529" s="64">
        <v>45516.506944444445</v>
      </c>
      <c r="C529" s="48" t="s">
        <v>738</v>
      </c>
      <c r="D529" s="48" t="s">
        <v>46</v>
      </c>
      <c r="E529" s="55"/>
      <c r="F529" s="64">
        <v>45516.506944444445</v>
      </c>
      <c r="G529" s="64">
        <v>45516.506944444445</v>
      </c>
      <c r="H529" s="48" t="s">
        <v>738</v>
      </c>
      <c r="I529" s="55"/>
      <c r="J529" s="48" t="s">
        <v>697</v>
      </c>
      <c r="K529" s="48" t="s">
        <v>697</v>
      </c>
      <c r="L529" s="48" t="s">
        <v>2098</v>
      </c>
      <c r="M529" s="48" t="s">
        <v>855</v>
      </c>
      <c r="N529" s="48" t="s">
        <v>2078</v>
      </c>
      <c r="O529" s="48" t="s">
        <v>2099</v>
      </c>
      <c r="P529" s="48" t="s">
        <v>8</v>
      </c>
      <c r="Q529" s="48" t="s">
        <v>15</v>
      </c>
      <c r="R529" s="48" t="s">
        <v>381</v>
      </c>
      <c r="S529" s="48" t="s">
        <v>360</v>
      </c>
      <c r="T529" s="48" t="s">
        <v>2085</v>
      </c>
      <c r="U529" s="48" t="s">
        <v>14</v>
      </c>
      <c r="V529" s="55">
        <v>45516</v>
      </c>
      <c r="W529" s="48" t="s">
        <v>1134</v>
      </c>
    </row>
    <row r="530" spans="1:23" x14ac:dyDescent="0.25">
      <c r="A530" s="48">
        <v>9985806</v>
      </c>
      <c r="B530" s="64">
        <v>45516.512499999997</v>
      </c>
      <c r="C530" s="48" t="s">
        <v>738</v>
      </c>
      <c r="D530" s="48" t="s">
        <v>46</v>
      </c>
      <c r="E530" s="55"/>
      <c r="F530" s="64">
        <v>45516.512499999997</v>
      </c>
      <c r="G530" s="64">
        <v>45516.512499999997</v>
      </c>
      <c r="H530" s="48" t="s">
        <v>738</v>
      </c>
      <c r="I530" s="55"/>
      <c r="J530" s="48" t="s">
        <v>697</v>
      </c>
      <c r="K530" s="48" t="s">
        <v>697</v>
      </c>
      <c r="L530" s="48" t="s">
        <v>2100</v>
      </c>
      <c r="M530" s="48" t="s">
        <v>889</v>
      </c>
      <c r="N530" s="48" t="s">
        <v>2078</v>
      </c>
      <c r="O530" s="48" t="s">
        <v>2101</v>
      </c>
      <c r="P530" s="48" t="s">
        <v>8</v>
      </c>
      <c r="Q530" s="48" t="s">
        <v>15</v>
      </c>
      <c r="R530" s="48" t="s">
        <v>381</v>
      </c>
      <c r="S530" s="48" t="s">
        <v>360</v>
      </c>
      <c r="T530" s="48" t="s">
        <v>924</v>
      </c>
      <c r="U530" s="48" t="s">
        <v>14</v>
      </c>
      <c r="V530" s="55">
        <v>45516</v>
      </c>
      <c r="W530" s="48" t="s">
        <v>1134</v>
      </c>
    </row>
    <row r="531" spans="1:23" x14ac:dyDescent="0.25">
      <c r="A531" s="48">
        <v>9985805</v>
      </c>
      <c r="B531" s="64">
        <v>45516.513888888891</v>
      </c>
      <c r="C531" s="48" t="s">
        <v>738</v>
      </c>
      <c r="D531" s="48" t="s">
        <v>46</v>
      </c>
      <c r="E531" s="55"/>
      <c r="F531" s="64">
        <v>45516.513888888891</v>
      </c>
      <c r="G531" s="64">
        <v>45516.513888888891</v>
      </c>
      <c r="H531" s="48" t="s">
        <v>738</v>
      </c>
      <c r="I531" s="55"/>
      <c r="J531" s="48" t="s">
        <v>697</v>
      </c>
      <c r="K531" s="48" t="s">
        <v>697</v>
      </c>
      <c r="L531" s="48" t="s">
        <v>2102</v>
      </c>
      <c r="M531" s="48" t="s">
        <v>853</v>
      </c>
      <c r="N531" s="48" t="s">
        <v>2078</v>
      </c>
      <c r="O531" s="48" t="s">
        <v>2103</v>
      </c>
      <c r="P531" s="48" t="s">
        <v>22</v>
      </c>
      <c r="Q531" s="48" t="s">
        <v>73</v>
      </c>
      <c r="R531" s="48" t="s">
        <v>74</v>
      </c>
      <c r="S531" s="48" t="s">
        <v>360</v>
      </c>
      <c r="T531" s="48" t="s">
        <v>983</v>
      </c>
      <c r="U531" s="48" t="s">
        <v>14</v>
      </c>
      <c r="V531" s="55">
        <v>45516</v>
      </c>
      <c r="W531" s="48" t="s">
        <v>1134</v>
      </c>
    </row>
    <row r="532" spans="1:23" x14ac:dyDescent="0.25">
      <c r="A532" s="48">
        <v>9985782</v>
      </c>
      <c r="B532" s="64">
        <v>45516.333333333336</v>
      </c>
      <c r="C532" s="48" t="s">
        <v>558</v>
      </c>
      <c r="D532" s="48" t="s">
        <v>46</v>
      </c>
      <c r="E532" s="55"/>
      <c r="F532" s="64">
        <v>45516.333333333336</v>
      </c>
      <c r="G532" s="64">
        <v>45516.52847222222</v>
      </c>
      <c r="H532" s="48" t="s">
        <v>558</v>
      </c>
      <c r="I532" s="55">
        <v>45516</v>
      </c>
      <c r="J532" s="48" t="s">
        <v>697</v>
      </c>
      <c r="K532" s="48" t="s">
        <v>697</v>
      </c>
      <c r="L532" s="48" t="s">
        <v>2150</v>
      </c>
      <c r="M532" s="48" t="s">
        <v>735</v>
      </c>
      <c r="N532" s="48" t="s">
        <v>1301</v>
      </c>
      <c r="O532" s="48" t="s">
        <v>1909</v>
      </c>
      <c r="P532" s="48" t="s">
        <v>22</v>
      </c>
      <c r="Q532" s="48" t="s">
        <v>23</v>
      </c>
      <c r="R532" s="48" t="s">
        <v>55</v>
      </c>
      <c r="S532" s="48" t="s">
        <v>360</v>
      </c>
      <c r="T532" s="48" t="s">
        <v>385</v>
      </c>
      <c r="U532" s="48" t="s">
        <v>14</v>
      </c>
      <c r="V532" s="55">
        <v>45516</v>
      </c>
      <c r="W532" s="48" t="s">
        <v>1134</v>
      </c>
    </row>
    <row r="533" spans="1:23" x14ac:dyDescent="0.25">
      <c r="A533" s="48">
        <v>9985804</v>
      </c>
      <c r="B533" s="64">
        <v>45516.53125</v>
      </c>
      <c r="C533" s="48" t="s">
        <v>738</v>
      </c>
      <c r="D533" s="48" t="s">
        <v>46</v>
      </c>
      <c r="E533" s="55"/>
      <c r="F533" s="64">
        <v>45516.53125</v>
      </c>
      <c r="G533" s="64">
        <v>45516.53125</v>
      </c>
      <c r="H533" s="48" t="s">
        <v>738</v>
      </c>
      <c r="I533" s="55"/>
      <c r="J533" s="48" t="s">
        <v>697</v>
      </c>
      <c r="K533" s="48" t="s">
        <v>697</v>
      </c>
      <c r="L533" s="48" t="s">
        <v>2104</v>
      </c>
      <c r="M533" s="48" t="s">
        <v>853</v>
      </c>
      <c r="N533" s="48" t="s">
        <v>2078</v>
      </c>
      <c r="O533" s="48" t="s">
        <v>2105</v>
      </c>
      <c r="P533" s="48" t="s">
        <v>22</v>
      </c>
      <c r="Q533" s="48" t="s">
        <v>87</v>
      </c>
      <c r="R533" s="48" t="s">
        <v>140</v>
      </c>
      <c r="S533" s="48" t="s">
        <v>360</v>
      </c>
      <c r="T533" s="48" t="s">
        <v>2106</v>
      </c>
      <c r="U533" s="48" t="s">
        <v>14</v>
      </c>
      <c r="V533" s="55">
        <v>45516</v>
      </c>
      <c r="W533" s="48" t="s">
        <v>1134</v>
      </c>
    </row>
    <row r="534" spans="1:23" x14ac:dyDescent="0.25">
      <c r="A534" s="48">
        <v>9985803</v>
      </c>
      <c r="B534" s="64">
        <v>45516.534722222219</v>
      </c>
      <c r="C534" s="48" t="s">
        <v>738</v>
      </c>
      <c r="D534" s="48" t="s">
        <v>46</v>
      </c>
      <c r="E534" s="55"/>
      <c r="F534" s="64">
        <v>45516.534722222219</v>
      </c>
      <c r="G534" s="64">
        <v>45516.534722222219</v>
      </c>
      <c r="H534" s="48" t="s">
        <v>738</v>
      </c>
      <c r="I534" s="55"/>
      <c r="J534" s="48" t="s">
        <v>697</v>
      </c>
      <c r="K534" s="48" t="s">
        <v>697</v>
      </c>
      <c r="L534" s="48" t="s">
        <v>2107</v>
      </c>
      <c r="M534" s="48" t="s">
        <v>889</v>
      </c>
      <c r="N534" s="48" t="s">
        <v>2078</v>
      </c>
      <c r="O534" s="48" t="s">
        <v>2108</v>
      </c>
      <c r="P534" s="48" t="s">
        <v>8</v>
      </c>
      <c r="Q534" s="48" t="s">
        <v>15</v>
      </c>
      <c r="R534" s="48" t="s">
        <v>106</v>
      </c>
      <c r="S534" s="48" t="s">
        <v>360</v>
      </c>
      <c r="T534" s="48" t="s">
        <v>1651</v>
      </c>
      <c r="U534" s="48" t="s">
        <v>14</v>
      </c>
      <c r="V534" s="55">
        <v>45516</v>
      </c>
      <c r="W534" s="48" t="s">
        <v>1134</v>
      </c>
    </row>
    <row r="535" spans="1:23" x14ac:dyDescent="0.25">
      <c r="A535" s="48">
        <v>9985802</v>
      </c>
      <c r="B535" s="64">
        <v>45516.535416666666</v>
      </c>
      <c r="C535" s="48" t="s">
        <v>738</v>
      </c>
      <c r="D535" s="48" t="s">
        <v>46</v>
      </c>
      <c r="E535" s="55"/>
      <c r="F535" s="64">
        <v>45516.535416666666</v>
      </c>
      <c r="G535" s="64">
        <v>45516.535416666666</v>
      </c>
      <c r="H535" s="48" t="s">
        <v>738</v>
      </c>
      <c r="I535" s="55"/>
      <c r="J535" s="48" t="s">
        <v>697</v>
      </c>
      <c r="K535" s="48" t="s">
        <v>697</v>
      </c>
      <c r="L535" s="48" t="s">
        <v>2109</v>
      </c>
      <c r="M535" s="48" t="s">
        <v>889</v>
      </c>
      <c r="N535" s="48" t="s">
        <v>2078</v>
      </c>
      <c r="O535" s="48" t="s">
        <v>2110</v>
      </c>
      <c r="P535" s="48" t="s">
        <v>22</v>
      </c>
      <c r="Q535" s="48" t="s">
        <v>23</v>
      </c>
      <c r="R535" s="48" t="s">
        <v>89</v>
      </c>
      <c r="S535" s="48" t="s">
        <v>360</v>
      </c>
      <c r="T535" s="48" t="s">
        <v>1370</v>
      </c>
      <c r="U535" s="48" t="s">
        <v>14</v>
      </c>
      <c r="V535" s="55">
        <v>45516</v>
      </c>
      <c r="W535" s="48" t="s">
        <v>1134</v>
      </c>
    </row>
    <row r="536" spans="1:23" x14ac:dyDescent="0.25">
      <c r="A536" s="48">
        <v>9985801</v>
      </c>
      <c r="B536" s="64">
        <v>45516.541666666664</v>
      </c>
      <c r="C536" s="48" t="s">
        <v>738</v>
      </c>
      <c r="D536" s="48" t="s">
        <v>46</v>
      </c>
      <c r="E536" s="55"/>
      <c r="F536" s="64">
        <v>45516.541666666664</v>
      </c>
      <c r="G536" s="64">
        <v>45516.541666666664</v>
      </c>
      <c r="H536" s="48" t="s">
        <v>738</v>
      </c>
      <c r="I536" s="55"/>
      <c r="J536" s="48" t="s">
        <v>697</v>
      </c>
      <c r="K536" s="48" t="s">
        <v>697</v>
      </c>
      <c r="L536" s="48" t="s">
        <v>2129</v>
      </c>
      <c r="M536" s="48" t="s">
        <v>736</v>
      </c>
      <c r="N536" s="48" t="s">
        <v>2123</v>
      </c>
      <c r="O536" s="48" t="s">
        <v>2130</v>
      </c>
      <c r="P536" s="48" t="s">
        <v>22</v>
      </c>
      <c r="Q536" s="48" t="s">
        <v>23</v>
      </c>
      <c r="R536" s="48" t="s">
        <v>89</v>
      </c>
      <c r="S536" s="48" t="s">
        <v>36</v>
      </c>
      <c r="T536" s="48" t="s">
        <v>1370</v>
      </c>
      <c r="U536" s="48" t="s">
        <v>14</v>
      </c>
      <c r="V536" s="55">
        <v>45516</v>
      </c>
      <c r="W536" s="48" t="s">
        <v>1134</v>
      </c>
    </row>
    <row r="537" spans="1:23" x14ac:dyDescent="0.25">
      <c r="A537" s="48">
        <v>9985800</v>
      </c>
      <c r="B537" s="64">
        <v>45516.552777777775</v>
      </c>
      <c r="C537" s="48" t="s">
        <v>738</v>
      </c>
      <c r="D537" s="48" t="s">
        <v>46</v>
      </c>
      <c r="E537" s="55"/>
      <c r="F537" s="64">
        <v>45516.552777777775</v>
      </c>
      <c r="G537" s="64">
        <v>45516.552777777775</v>
      </c>
      <c r="H537" s="48" t="s">
        <v>738</v>
      </c>
      <c r="I537" s="55"/>
      <c r="J537" s="48" t="s">
        <v>697</v>
      </c>
      <c r="K537" s="48" t="s">
        <v>697</v>
      </c>
      <c r="L537" s="48" t="s">
        <v>2131</v>
      </c>
      <c r="M537" s="48" t="s">
        <v>736</v>
      </c>
      <c r="N537" s="48" t="s">
        <v>2123</v>
      </c>
      <c r="O537" s="48" t="s">
        <v>2132</v>
      </c>
      <c r="P537" s="48" t="s">
        <v>22</v>
      </c>
      <c r="Q537" s="48" t="s">
        <v>23</v>
      </c>
      <c r="R537" s="48" t="s">
        <v>89</v>
      </c>
      <c r="S537" s="48" t="s">
        <v>36</v>
      </c>
      <c r="T537" s="48" t="s">
        <v>1370</v>
      </c>
      <c r="U537" s="48" t="s">
        <v>14</v>
      </c>
      <c r="V537" s="55">
        <v>45516</v>
      </c>
      <c r="W537" s="48" t="s">
        <v>1134</v>
      </c>
    </row>
    <row r="538" spans="1:23" x14ac:dyDescent="0.25">
      <c r="A538" s="48">
        <v>9985799</v>
      </c>
      <c r="B538" s="64">
        <v>45516.574999999997</v>
      </c>
      <c r="C538" s="48" t="s">
        <v>738</v>
      </c>
      <c r="D538" s="48" t="s">
        <v>46</v>
      </c>
      <c r="E538" s="55"/>
      <c r="F538" s="64">
        <v>45516.574999999997</v>
      </c>
      <c r="G538" s="64">
        <v>45516.574999999997</v>
      </c>
      <c r="H538" s="48" t="s">
        <v>738</v>
      </c>
      <c r="I538" s="55"/>
      <c r="J538" s="48" t="s">
        <v>697</v>
      </c>
      <c r="K538" s="48" t="s">
        <v>697</v>
      </c>
      <c r="L538" s="48" t="s">
        <v>2111</v>
      </c>
      <c r="M538" s="48" t="s">
        <v>889</v>
      </c>
      <c r="N538" s="48" t="s">
        <v>2078</v>
      </c>
      <c r="O538" s="48" t="s">
        <v>2112</v>
      </c>
      <c r="P538" s="48" t="s">
        <v>8</v>
      </c>
      <c r="Q538" s="48" t="s">
        <v>15</v>
      </c>
      <c r="R538" s="48" t="s">
        <v>16</v>
      </c>
      <c r="S538" s="48" t="s">
        <v>360</v>
      </c>
      <c r="T538" s="48" t="s">
        <v>2113</v>
      </c>
      <c r="U538" s="48" t="s">
        <v>14</v>
      </c>
      <c r="V538" s="55">
        <v>45516</v>
      </c>
      <c r="W538" s="48" t="s">
        <v>1134</v>
      </c>
    </row>
    <row r="539" spans="1:23" x14ac:dyDescent="0.25">
      <c r="A539" s="48">
        <v>9985781</v>
      </c>
      <c r="B539" s="64">
        <v>45516.333333333336</v>
      </c>
      <c r="C539" s="48" t="s">
        <v>558</v>
      </c>
      <c r="D539" s="48" t="s">
        <v>46</v>
      </c>
      <c r="E539" s="55"/>
      <c r="F539" s="64">
        <v>45516.333333333336</v>
      </c>
      <c r="G539" s="64">
        <v>45516.576388888891</v>
      </c>
      <c r="H539" s="48" t="s">
        <v>558</v>
      </c>
      <c r="I539" s="55">
        <v>45516</v>
      </c>
      <c r="J539" s="48" t="s">
        <v>697</v>
      </c>
      <c r="K539" s="48" t="s">
        <v>697</v>
      </c>
      <c r="L539" s="48" t="s">
        <v>1848</v>
      </c>
      <c r="M539" s="48" t="s">
        <v>735</v>
      </c>
      <c r="N539" s="48" t="s">
        <v>1850</v>
      </c>
      <c r="O539" s="48" t="s">
        <v>1667</v>
      </c>
      <c r="P539" s="48" t="s">
        <v>8</v>
      </c>
      <c r="Q539" s="48" t="s">
        <v>10</v>
      </c>
      <c r="R539" s="48" t="s">
        <v>70</v>
      </c>
      <c r="S539" s="48" t="s">
        <v>360</v>
      </c>
      <c r="T539" s="48" t="s">
        <v>385</v>
      </c>
      <c r="U539" s="48" t="s">
        <v>14</v>
      </c>
      <c r="V539" s="55">
        <v>45516</v>
      </c>
      <c r="W539" s="48" t="s">
        <v>1134</v>
      </c>
    </row>
    <row r="540" spans="1:23" x14ac:dyDescent="0.25">
      <c r="A540" s="48">
        <v>9985798</v>
      </c>
      <c r="B540" s="64">
        <v>45516.57708333333</v>
      </c>
      <c r="C540" s="48" t="s">
        <v>738</v>
      </c>
      <c r="D540" s="48" t="s">
        <v>46</v>
      </c>
      <c r="E540" s="55"/>
      <c r="F540" s="64">
        <v>45516.57708333333</v>
      </c>
      <c r="G540" s="64">
        <v>45516.57708333333</v>
      </c>
      <c r="H540" s="48" t="s">
        <v>738</v>
      </c>
      <c r="I540" s="55"/>
      <c r="J540" s="48" t="s">
        <v>697</v>
      </c>
      <c r="K540" s="48" t="s">
        <v>697</v>
      </c>
      <c r="L540" s="48" t="s">
        <v>2114</v>
      </c>
      <c r="M540" s="48" t="s">
        <v>853</v>
      </c>
      <c r="N540" s="48" t="s">
        <v>2078</v>
      </c>
      <c r="O540" s="48" t="s">
        <v>2115</v>
      </c>
      <c r="P540" s="48" t="s">
        <v>22</v>
      </c>
      <c r="Q540" s="48" t="s">
        <v>23</v>
      </c>
      <c r="R540" s="48" t="s">
        <v>89</v>
      </c>
      <c r="S540" s="48" t="s">
        <v>360</v>
      </c>
      <c r="T540" s="48" t="s">
        <v>1370</v>
      </c>
      <c r="U540" s="48" t="s">
        <v>14</v>
      </c>
      <c r="V540" s="55">
        <v>45516</v>
      </c>
      <c r="W540" s="48" t="s">
        <v>1134</v>
      </c>
    </row>
    <row r="541" spans="1:23" x14ac:dyDescent="0.25">
      <c r="A541" s="48">
        <v>9985797</v>
      </c>
      <c r="B541" s="64">
        <v>45516.57708333333</v>
      </c>
      <c r="C541" s="48" t="s">
        <v>738</v>
      </c>
      <c r="D541" s="48" t="s">
        <v>46</v>
      </c>
      <c r="E541" s="55"/>
      <c r="F541" s="64">
        <v>45516.57708333333</v>
      </c>
      <c r="G541" s="64">
        <v>45516.57708333333</v>
      </c>
      <c r="H541" s="48" t="s">
        <v>738</v>
      </c>
      <c r="I541" s="55"/>
      <c r="J541" s="48" t="s">
        <v>697</v>
      </c>
      <c r="K541" s="48" t="s">
        <v>697</v>
      </c>
      <c r="L541" s="48" t="s">
        <v>2114</v>
      </c>
      <c r="M541" s="48" t="s">
        <v>853</v>
      </c>
      <c r="N541" s="48" t="s">
        <v>2078</v>
      </c>
      <c r="O541" s="48" t="s">
        <v>2115</v>
      </c>
      <c r="P541" s="48" t="s">
        <v>22</v>
      </c>
      <c r="Q541" s="48" t="s">
        <v>23</v>
      </c>
      <c r="R541" s="48" t="s">
        <v>89</v>
      </c>
      <c r="S541" s="48" t="s">
        <v>360</v>
      </c>
      <c r="T541" s="48" t="s">
        <v>1370</v>
      </c>
      <c r="U541" s="48" t="s">
        <v>14</v>
      </c>
      <c r="V541" s="55">
        <v>45516</v>
      </c>
      <c r="W541" s="48" t="s">
        <v>1134</v>
      </c>
    </row>
    <row r="542" spans="1:23" x14ac:dyDescent="0.25">
      <c r="A542" s="48">
        <v>9985796</v>
      </c>
      <c r="B542" s="64">
        <v>45516.579861111109</v>
      </c>
      <c r="C542" s="48" t="s">
        <v>738</v>
      </c>
      <c r="D542" s="48" t="s">
        <v>46</v>
      </c>
      <c r="E542" s="55"/>
      <c r="F542" s="64">
        <v>45516.579861111109</v>
      </c>
      <c r="G542" s="64">
        <v>45516.579861111109</v>
      </c>
      <c r="H542" s="48" t="s">
        <v>738</v>
      </c>
      <c r="I542" s="55"/>
      <c r="J542" s="48" t="s">
        <v>697</v>
      </c>
      <c r="K542" s="48" t="s">
        <v>697</v>
      </c>
      <c r="L542" s="48" t="s">
        <v>2116</v>
      </c>
      <c r="M542" s="48" t="s">
        <v>853</v>
      </c>
      <c r="N542" s="48" t="s">
        <v>2078</v>
      </c>
      <c r="O542" s="48" t="s">
        <v>2117</v>
      </c>
      <c r="P542" s="48" t="s">
        <v>8</v>
      </c>
      <c r="Q542" s="48" t="s">
        <v>15</v>
      </c>
      <c r="R542" s="48" t="s">
        <v>27</v>
      </c>
      <c r="S542" s="48" t="s">
        <v>360</v>
      </c>
      <c r="T542" s="48" t="s">
        <v>2118</v>
      </c>
      <c r="U542" s="48" t="s">
        <v>14</v>
      </c>
      <c r="V542" s="55">
        <v>45516</v>
      </c>
      <c r="W542" s="48" t="s">
        <v>1134</v>
      </c>
    </row>
    <row r="543" spans="1:23" x14ac:dyDescent="0.25">
      <c r="A543" s="48">
        <v>9985780</v>
      </c>
      <c r="B543" s="64">
        <v>45516.333333333336</v>
      </c>
      <c r="C543" s="48" t="s">
        <v>558</v>
      </c>
      <c r="D543" s="48" t="s">
        <v>46</v>
      </c>
      <c r="E543" s="55"/>
      <c r="F543" s="64">
        <v>45516.333333333336</v>
      </c>
      <c r="G543" s="64">
        <v>45516.579861111109</v>
      </c>
      <c r="H543" s="48" t="s">
        <v>558</v>
      </c>
      <c r="I543" s="55">
        <v>45516</v>
      </c>
      <c r="J543" s="48" t="s">
        <v>697</v>
      </c>
      <c r="K543" s="48" t="s">
        <v>697</v>
      </c>
      <c r="L543" s="48" t="s">
        <v>2151</v>
      </c>
      <c r="M543" s="48" t="s">
        <v>735</v>
      </c>
      <c r="N543" s="48" t="s">
        <v>1301</v>
      </c>
      <c r="O543" s="48" t="s">
        <v>942</v>
      </c>
      <c r="P543" s="48" t="s">
        <v>18</v>
      </c>
      <c r="Q543" s="48" t="s">
        <v>19</v>
      </c>
      <c r="R543" s="48" t="s">
        <v>129</v>
      </c>
      <c r="S543" s="48" t="s">
        <v>360</v>
      </c>
      <c r="T543" s="48" t="s">
        <v>385</v>
      </c>
      <c r="U543" s="48" t="s">
        <v>14</v>
      </c>
      <c r="V543" s="55">
        <v>45516</v>
      </c>
      <c r="W543" s="48" t="s">
        <v>1134</v>
      </c>
    </row>
    <row r="544" spans="1:23" x14ac:dyDescent="0.25">
      <c r="A544" s="48">
        <v>9985795</v>
      </c>
      <c r="B544" s="64">
        <v>45516.581250000003</v>
      </c>
      <c r="C544" s="48" t="s">
        <v>738</v>
      </c>
      <c r="D544" s="48" t="s">
        <v>46</v>
      </c>
      <c r="E544" s="55"/>
      <c r="F544" s="64">
        <v>45516.581250000003</v>
      </c>
      <c r="G544" s="64">
        <v>45516.581250000003</v>
      </c>
      <c r="H544" s="48" t="s">
        <v>738</v>
      </c>
      <c r="I544" s="55"/>
      <c r="J544" s="48" t="s">
        <v>697</v>
      </c>
      <c r="K544" s="48" t="s">
        <v>697</v>
      </c>
      <c r="L544" s="48" t="s">
        <v>1012</v>
      </c>
      <c r="M544" s="48" t="s">
        <v>889</v>
      </c>
      <c r="N544" s="48" t="s">
        <v>2078</v>
      </c>
      <c r="O544" s="48" t="s">
        <v>2119</v>
      </c>
      <c r="P544" s="48" t="s">
        <v>8</v>
      </c>
      <c r="Q544" s="48" t="s">
        <v>10</v>
      </c>
      <c r="R544" s="48" t="s">
        <v>11</v>
      </c>
      <c r="S544" s="48" t="s">
        <v>360</v>
      </c>
      <c r="T544" s="48" t="s">
        <v>495</v>
      </c>
      <c r="U544" s="48" t="s">
        <v>14</v>
      </c>
      <c r="V544" s="55">
        <v>45516</v>
      </c>
      <c r="W544" s="48" t="s">
        <v>1134</v>
      </c>
    </row>
    <row r="545" spans="1:23" x14ac:dyDescent="0.25">
      <c r="A545" s="48">
        <v>9985779</v>
      </c>
      <c r="B545" s="64">
        <v>45516.333333333336</v>
      </c>
      <c r="C545" s="48" t="s">
        <v>558</v>
      </c>
      <c r="D545" s="48" t="s">
        <v>46</v>
      </c>
      <c r="E545" s="55"/>
      <c r="F545" s="64">
        <v>45516.333333333336</v>
      </c>
      <c r="G545" s="64">
        <v>45516.581250000003</v>
      </c>
      <c r="H545" s="48" t="s">
        <v>558</v>
      </c>
      <c r="I545" s="55">
        <v>45516</v>
      </c>
      <c r="J545" s="48" t="s">
        <v>697</v>
      </c>
      <c r="K545" s="48" t="s">
        <v>697</v>
      </c>
      <c r="L545" s="48" t="s">
        <v>1397</v>
      </c>
      <c r="M545" s="48" t="s">
        <v>735</v>
      </c>
      <c r="N545" s="48" t="s">
        <v>1850</v>
      </c>
      <c r="O545" s="48" t="s">
        <v>959</v>
      </c>
      <c r="P545" s="48" t="s">
        <v>22</v>
      </c>
      <c r="Q545" s="48" t="s">
        <v>23</v>
      </c>
      <c r="R545" s="48" t="s">
        <v>24</v>
      </c>
      <c r="S545" s="48" t="s">
        <v>360</v>
      </c>
      <c r="T545" s="48" t="s">
        <v>385</v>
      </c>
      <c r="U545" s="48" t="s">
        <v>14</v>
      </c>
      <c r="V545" s="55">
        <v>45516</v>
      </c>
      <c r="W545" s="48" t="s">
        <v>1134</v>
      </c>
    </row>
    <row r="546" spans="1:23" x14ac:dyDescent="0.25">
      <c r="A546" s="48">
        <v>9985794</v>
      </c>
      <c r="B546" s="64">
        <v>45516.584027777775</v>
      </c>
      <c r="C546" s="48" t="s">
        <v>738</v>
      </c>
      <c r="D546" s="48" t="s">
        <v>46</v>
      </c>
      <c r="E546" s="55"/>
      <c r="F546" s="64">
        <v>45516.584027777775</v>
      </c>
      <c r="G546" s="64">
        <v>45516.584027777775</v>
      </c>
      <c r="H546" s="48" t="s">
        <v>738</v>
      </c>
      <c r="I546" s="55"/>
      <c r="J546" s="48" t="s">
        <v>697</v>
      </c>
      <c r="K546" s="48" t="s">
        <v>697</v>
      </c>
      <c r="L546" s="48" t="s">
        <v>2120</v>
      </c>
      <c r="M546" s="48" t="s">
        <v>853</v>
      </c>
      <c r="N546" s="48" t="s">
        <v>2078</v>
      </c>
      <c r="O546" s="48" t="s">
        <v>2121</v>
      </c>
      <c r="P546" s="48" t="s">
        <v>8</v>
      </c>
      <c r="Q546" s="48" t="s">
        <v>30</v>
      </c>
      <c r="R546" s="48" t="s">
        <v>47</v>
      </c>
      <c r="S546" s="48" t="s">
        <v>360</v>
      </c>
      <c r="T546" s="48" t="s">
        <v>1838</v>
      </c>
      <c r="U546" s="48" t="s">
        <v>14</v>
      </c>
      <c r="V546" s="55">
        <v>45516</v>
      </c>
      <c r="W546" s="48" t="s">
        <v>1134</v>
      </c>
    </row>
    <row r="547" spans="1:23" x14ac:dyDescent="0.25">
      <c r="A547" s="48">
        <v>9985793</v>
      </c>
      <c r="B547" s="64">
        <v>45516.585416666669</v>
      </c>
      <c r="C547" s="48" t="s">
        <v>738</v>
      </c>
      <c r="D547" s="48" t="s">
        <v>46</v>
      </c>
      <c r="E547" s="55"/>
      <c r="F547" s="64">
        <v>45516.585416666669</v>
      </c>
      <c r="G547" s="64">
        <v>45516.585416666669</v>
      </c>
      <c r="H547" s="48" t="s">
        <v>738</v>
      </c>
      <c r="I547" s="55"/>
      <c r="J547" s="48" t="s">
        <v>697</v>
      </c>
      <c r="K547" s="48" t="s">
        <v>697</v>
      </c>
      <c r="L547" s="48" t="s">
        <v>2133</v>
      </c>
      <c r="M547" s="48" t="s">
        <v>853</v>
      </c>
      <c r="N547" s="48" t="s">
        <v>2078</v>
      </c>
      <c r="O547" s="48" t="s">
        <v>2134</v>
      </c>
      <c r="P547" s="48" t="s">
        <v>8</v>
      </c>
      <c r="Q547" s="48" t="s">
        <v>15</v>
      </c>
      <c r="R547" s="48" t="s">
        <v>106</v>
      </c>
      <c r="S547" s="48" t="s">
        <v>360</v>
      </c>
      <c r="T547" s="48" t="s">
        <v>2135</v>
      </c>
      <c r="U547" s="48" t="s">
        <v>14</v>
      </c>
      <c r="V547" s="55">
        <v>45516</v>
      </c>
      <c r="W547" s="48" t="s">
        <v>1134</v>
      </c>
    </row>
    <row r="548" spans="1:23" x14ac:dyDescent="0.25">
      <c r="A548" s="48">
        <v>9985790</v>
      </c>
      <c r="B548" s="64">
        <v>45516.585416666669</v>
      </c>
      <c r="C548" s="48" t="s">
        <v>738</v>
      </c>
      <c r="D548" s="48" t="s">
        <v>46</v>
      </c>
      <c r="E548" s="55"/>
      <c r="F548" s="64">
        <v>45516.585416666669</v>
      </c>
      <c r="G548" s="64">
        <v>45516.585416666669</v>
      </c>
      <c r="H548" s="48" t="s">
        <v>738</v>
      </c>
      <c r="I548" s="55"/>
      <c r="J548" s="48" t="s">
        <v>697</v>
      </c>
      <c r="K548" s="48" t="s">
        <v>697</v>
      </c>
      <c r="L548" s="48" t="s">
        <v>2133</v>
      </c>
      <c r="M548" s="48" t="s">
        <v>853</v>
      </c>
      <c r="N548" s="48" t="s">
        <v>2078</v>
      </c>
      <c r="O548" s="48" t="s">
        <v>2134</v>
      </c>
      <c r="P548" s="48" t="s">
        <v>8</v>
      </c>
      <c r="Q548" s="48" t="s">
        <v>15</v>
      </c>
      <c r="R548" s="48" t="s">
        <v>106</v>
      </c>
      <c r="S548" s="48" t="s">
        <v>360</v>
      </c>
      <c r="T548" s="48" t="s">
        <v>2135</v>
      </c>
      <c r="U548" s="48" t="s">
        <v>14</v>
      </c>
      <c r="V548" s="55">
        <v>45516</v>
      </c>
      <c r="W548" s="48" t="s">
        <v>1134</v>
      </c>
    </row>
    <row r="549" spans="1:23" x14ac:dyDescent="0.25">
      <c r="A549" s="48">
        <v>9985792</v>
      </c>
      <c r="B549" s="64">
        <v>45516.587500000001</v>
      </c>
      <c r="C549" s="48" t="s">
        <v>738</v>
      </c>
      <c r="D549" s="48" t="s">
        <v>46</v>
      </c>
      <c r="E549" s="55"/>
      <c r="F549" s="64">
        <v>45516.587500000001</v>
      </c>
      <c r="G549" s="64">
        <v>45516.587500000001</v>
      </c>
      <c r="H549" s="48" t="s">
        <v>738</v>
      </c>
      <c r="I549" s="55"/>
      <c r="J549" s="48" t="s">
        <v>697</v>
      </c>
      <c r="K549" s="48" t="s">
        <v>697</v>
      </c>
      <c r="L549" s="48" t="s">
        <v>2136</v>
      </c>
      <c r="M549" s="48" t="s">
        <v>853</v>
      </c>
      <c r="N549" s="48" t="s">
        <v>2078</v>
      </c>
      <c r="O549" s="48" t="s">
        <v>2137</v>
      </c>
      <c r="P549" s="48" t="s">
        <v>22</v>
      </c>
      <c r="Q549" s="48" t="s">
        <v>23</v>
      </c>
      <c r="R549" s="48" t="s">
        <v>89</v>
      </c>
      <c r="S549" s="48" t="s">
        <v>360</v>
      </c>
      <c r="T549" s="48" t="s">
        <v>1370</v>
      </c>
      <c r="U549" s="48" t="s">
        <v>14</v>
      </c>
      <c r="V549" s="55">
        <v>45516</v>
      </c>
      <c r="W549" s="48" t="s">
        <v>1134</v>
      </c>
    </row>
    <row r="550" spans="1:23" x14ac:dyDescent="0.25">
      <c r="A550" s="48">
        <v>9985791</v>
      </c>
      <c r="B550" s="64">
        <v>45516.588888888888</v>
      </c>
      <c r="C550" s="48" t="s">
        <v>738</v>
      </c>
      <c r="D550" s="48" t="s">
        <v>46</v>
      </c>
      <c r="E550" s="55"/>
      <c r="F550" s="64">
        <v>45516.588888888888</v>
      </c>
      <c r="G550" s="64">
        <v>45516.588888888888</v>
      </c>
      <c r="H550" s="48" t="s">
        <v>738</v>
      </c>
      <c r="I550" s="55"/>
      <c r="J550" s="48" t="s">
        <v>697</v>
      </c>
      <c r="K550" s="48" t="s">
        <v>697</v>
      </c>
      <c r="L550" s="48" t="s">
        <v>2138</v>
      </c>
      <c r="M550" s="48" t="s">
        <v>853</v>
      </c>
      <c r="N550" s="48" t="s">
        <v>2078</v>
      </c>
      <c r="O550" s="48" t="s">
        <v>2139</v>
      </c>
      <c r="P550" s="48" t="s">
        <v>22</v>
      </c>
      <c r="Q550" s="48" t="s">
        <v>73</v>
      </c>
      <c r="R550" s="48" t="s">
        <v>74</v>
      </c>
      <c r="S550" s="48" t="s">
        <v>360</v>
      </c>
      <c r="T550" s="48" t="s">
        <v>983</v>
      </c>
      <c r="U550" s="48" t="s">
        <v>14</v>
      </c>
      <c r="V550" s="55">
        <v>45516</v>
      </c>
      <c r="W550" s="48" t="s">
        <v>1134</v>
      </c>
    </row>
    <row r="551" spans="1:23" x14ac:dyDescent="0.25">
      <c r="A551" s="48">
        <v>9985789</v>
      </c>
      <c r="B551" s="64">
        <v>45516.590277777781</v>
      </c>
      <c r="C551" s="48" t="s">
        <v>738</v>
      </c>
      <c r="D551" s="48" t="s">
        <v>46</v>
      </c>
      <c r="E551" s="55"/>
      <c r="F551" s="64">
        <v>45516.590277777781</v>
      </c>
      <c r="G551" s="64">
        <v>45516.590277777781</v>
      </c>
      <c r="H551" s="48" t="s">
        <v>738</v>
      </c>
      <c r="I551" s="55"/>
      <c r="J551" s="48" t="s">
        <v>697</v>
      </c>
      <c r="K551" s="48" t="s">
        <v>697</v>
      </c>
      <c r="L551" s="48" t="s">
        <v>2140</v>
      </c>
      <c r="M551" s="48" t="s">
        <v>853</v>
      </c>
      <c r="N551" s="48" t="s">
        <v>2078</v>
      </c>
      <c r="O551" s="48" t="s">
        <v>2141</v>
      </c>
      <c r="P551" s="48" t="s">
        <v>22</v>
      </c>
      <c r="Q551" s="48" t="s">
        <v>23</v>
      </c>
      <c r="R551" s="48" t="s">
        <v>89</v>
      </c>
      <c r="S551" s="48" t="s">
        <v>360</v>
      </c>
      <c r="T551" s="48" t="s">
        <v>1370</v>
      </c>
      <c r="U551" s="48" t="s">
        <v>14</v>
      </c>
      <c r="V551" s="55">
        <v>45516</v>
      </c>
      <c r="W551" s="48" t="s">
        <v>1134</v>
      </c>
    </row>
    <row r="552" spans="1:23" x14ac:dyDescent="0.25">
      <c r="A552" s="48">
        <v>9985788</v>
      </c>
      <c r="B552" s="64">
        <v>45516.591666666667</v>
      </c>
      <c r="C552" s="48" t="s">
        <v>738</v>
      </c>
      <c r="D552" s="48" t="s">
        <v>46</v>
      </c>
      <c r="E552" s="55"/>
      <c r="F552" s="64">
        <v>45516.591666666667</v>
      </c>
      <c r="G552" s="64">
        <v>45516.591666666667</v>
      </c>
      <c r="H552" s="48" t="s">
        <v>738</v>
      </c>
      <c r="I552" s="55"/>
      <c r="J552" s="48" t="s">
        <v>697</v>
      </c>
      <c r="K552" s="48" t="s">
        <v>697</v>
      </c>
      <c r="L552" s="48" t="s">
        <v>2142</v>
      </c>
      <c r="M552" s="48" t="s">
        <v>853</v>
      </c>
      <c r="N552" s="48" t="s">
        <v>2078</v>
      </c>
      <c r="O552" s="48" t="s">
        <v>2143</v>
      </c>
      <c r="P552" s="48" t="s">
        <v>8</v>
      </c>
      <c r="Q552" s="48" t="s">
        <v>15</v>
      </c>
      <c r="R552" s="48" t="s">
        <v>381</v>
      </c>
      <c r="S552" s="48" t="s">
        <v>360</v>
      </c>
      <c r="T552" s="48" t="s">
        <v>2085</v>
      </c>
      <c r="U552" s="48" t="s">
        <v>14</v>
      </c>
      <c r="V552" s="55">
        <v>45516</v>
      </c>
      <c r="W552" s="48" t="s">
        <v>1134</v>
      </c>
    </row>
    <row r="553" spans="1:23" x14ac:dyDescent="0.25">
      <c r="A553" s="48">
        <v>9985787</v>
      </c>
      <c r="B553" s="64">
        <v>45516.593055555553</v>
      </c>
      <c r="C553" s="48" t="s">
        <v>738</v>
      </c>
      <c r="D553" s="48" t="s">
        <v>46</v>
      </c>
      <c r="E553" s="55"/>
      <c r="F553" s="64">
        <v>45516.593055555553</v>
      </c>
      <c r="G553" s="64">
        <v>45516.593055555553</v>
      </c>
      <c r="H553" s="48" t="s">
        <v>738</v>
      </c>
      <c r="I553" s="55"/>
      <c r="J553" s="48" t="s">
        <v>697</v>
      </c>
      <c r="K553" s="48" t="s">
        <v>697</v>
      </c>
      <c r="L553" s="48" t="s">
        <v>2144</v>
      </c>
      <c r="M553" s="48" t="s">
        <v>853</v>
      </c>
      <c r="N553" s="48" t="s">
        <v>2078</v>
      </c>
      <c r="O553" s="48" t="s">
        <v>2145</v>
      </c>
      <c r="P553" s="48" t="s">
        <v>8</v>
      </c>
      <c r="Q553" s="48" t="s">
        <v>28</v>
      </c>
      <c r="R553" s="48" t="s">
        <v>29</v>
      </c>
      <c r="S553" s="48" t="s">
        <v>360</v>
      </c>
      <c r="T553" s="48" t="s">
        <v>2082</v>
      </c>
      <c r="U553" s="48" t="s">
        <v>14</v>
      </c>
      <c r="V553" s="55">
        <v>45516</v>
      </c>
      <c r="W553" s="48" t="s">
        <v>1134</v>
      </c>
    </row>
    <row r="554" spans="1:23" x14ac:dyDescent="0.25">
      <c r="A554" s="48">
        <v>9985786</v>
      </c>
      <c r="B554" s="64">
        <v>45516.594444444447</v>
      </c>
      <c r="C554" s="48" t="s">
        <v>738</v>
      </c>
      <c r="D554" s="48" t="s">
        <v>46</v>
      </c>
      <c r="E554" s="55"/>
      <c r="F554" s="64">
        <v>45516.594444444447</v>
      </c>
      <c r="G554" s="64">
        <v>45516.594444444447</v>
      </c>
      <c r="H554" s="48" t="s">
        <v>738</v>
      </c>
      <c r="I554" s="55"/>
      <c r="J554" s="48" t="s">
        <v>697</v>
      </c>
      <c r="K554" s="48" t="s">
        <v>697</v>
      </c>
      <c r="L554" s="48" t="s">
        <v>1014</v>
      </c>
      <c r="M554" s="48" t="s">
        <v>889</v>
      </c>
      <c r="N554" s="48" t="s">
        <v>2078</v>
      </c>
      <c r="O554" s="48" t="s">
        <v>2146</v>
      </c>
      <c r="P554" s="48" t="s">
        <v>8</v>
      </c>
      <c r="Q554" s="48" t="s">
        <v>30</v>
      </c>
      <c r="R554" s="48" t="s">
        <v>47</v>
      </c>
      <c r="S554" s="48" t="s">
        <v>360</v>
      </c>
      <c r="T554" s="48" t="s">
        <v>1838</v>
      </c>
      <c r="U554" s="48" t="s">
        <v>14</v>
      </c>
      <c r="V554" s="55">
        <v>45516</v>
      </c>
      <c r="W554" s="48" t="s">
        <v>1134</v>
      </c>
    </row>
    <row r="555" spans="1:23" x14ac:dyDescent="0.25">
      <c r="A555" s="48">
        <v>9985446</v>
      </c>
      <c r="B555" s="64">
        <v>45517.333333333336</v>
      </c>
      <c r="C555" s="48" t="s">
        <v>558</v>
      </c>
      <c r="D555" s="48" t="s">
        <v>878</v>
      </c>
      <c r="E555" s="55"/>
      <c r="F555" s="64">
        <v>45517.333333333336</v>
      </c>
      <c r="G555" s="64">
        <v>45517.343055555553</v>
      </c>
      <c r="H555" s="48" t="s">
        <v>558</v>
      </c>
      <c r="I555" s="55">
        <v>45517</v>
      </c>
      <c r="J555" s="48" t="s">
        <v>697</v>
      </c>
      <c r="K555" s="48" t="s">
        <v>697</v>
      </c>
      <c r="L555" s="48" t="s">
        <v>2232</v>
      </c>
      <c r="M555" s="48" t="s">
        <v>735</v>
      </c>
      <c r="N555" s="48" t="s">
        <v>1301</v>
      </c>
      <c r="O555" s="48" t="s">
        <v>2157</v>
      </c>
      <c r="P555" s="48" t="s">
        <v>8</v>
      </c>
      <c r="Q555" s="48" t="s">
        <v>28</v>
      </c>
      <c r="R555" s="48" t="s">
        <v>29</v>
      </c>
      <c r="S555" s="48" t="s">
        <v>981</v>
      </c>
      <c r="T555" s="48" t="s">
        <v>385</v>
      </c>
      <c r="U555" s="48" t="s">
        <v>14</v>
      </c>
      <c r="V555" s="55">
        <v>45517</v>
      </c>
      <c r="W555" s="48" t="s">
        <v>1134</v>
      </c>
    </row>
    <row r="556" spans="1:23" x14ac:dyDescent="0.25">
      <c r="A556" s="48">
        <v>9985445</v>
      </c>
      <c r="B556" s="64">
        <v>45517.333333333336</v>
      </c>
      <c r="C556" s="48" t="s">
        <v>558</v>
      </c>
      <c r="D556" s="48" t="s">
        <v>856</v>
      </c>
      <c r="E556" s="55"/>
      <c r="F556" s="64">
        <v>45517.333333333336</v>
      </c>
      <c r="G556" s="64">
        <v>45517.345138888886</v>
      </c>
      <c r="H556" s="48" t="s">
        <v>558</v>
      </c>
      <c r="I556" s="55">
        <v>45519</v>
      </c>
      <c r="J556" s="48" t="s">
        <v>697</v>
      </c>
      <c r="K556" s="48" t="s">
        <v>697</v>
      </c>
      <c r="L556" s="48" t="s">
        <v>2232</v>
      </c>
      <c r="M556" s="48" t="s">
        <v>735</v>
      </c>
      <c r="N556" s="48" t="s">
        <v>1850</v>
      </c>
      <c r="O556" s="48" t="s">
        <v>2157</v>
      </c>
      <c r="P556" s="48" t="s">
        <v>8</v>
      </c>
      <c r="Q556" s="48" t="s">
        <v>28</v>
      </c>
      <c r="R556" s="48" t="s">
        <v>29</v>
      </c>
      <c r="S556" s="48" t="s">
        <v>962</v>
      </c>
      <c r="T556" s="48" t="s">
        <v>385</v>
      </c>
      <c r="U556" s="48" t="s">
        <v>14</v>
      </c>
      <c r="V556" s="55">
        <v>45517</v>
      </c>
      <c r="W556" s="48" t="s">
        <v>1134</v>
      </c>
    </row>
    <row r="557" spans="1:23" x14ac:dyDescent="0.25">
      <c r="A557" s="48">
        <v>9985444</v>
      </c>
      <c r="B557" s="64">
        <v>45517.333333333336</v>
      </c>
      <c r="C557" s="48" t="s">
        <v>558</v>
      </c>
      <c r="D557" s="48" t="s">
        <v>856</v>
      </c>
      <c r="E557" s="55"/>
      <c r="F557" s="64">
        <v>45517.333333333336</v>
      </c>
      <c r="G557" s="64">
        <v>45517.355555555558</v>
      </c>
      <c r="H557" s="48" t="s">
        <v>558</v>
      </c>
      <c r="I557" s="55">
        <v>45519</v>
      </c>
      <c r="J557" s="48" t="s">
        <v>697</v>
      </c>
      <c r="K557" s="48" t="s">
        <v>697</v>
      </c>
      <c r="L557" s="48" t="s">
        <v>2234</v>
      </c>
      <c r="M557" s="48" t="s">
        <v>735</v>
      </c>
      <c r="N557" s="48" t="s">
        <v>1850</v>
      </c>
      <c r="O557" s="48" t="s">
        <v>2158</v>
      </c>
      <c r="P557" s="48" t="s">
        <v>22</v>
      </c>
      <c r="Q557" s="48" t="s">
        <v>23</v>
      </c>
      <c r="R557" s="48" t="s">
        <v>89</v>
      </c>
      <c r="S557" s="48" t="s">
        <v>962</v>
      </c>
      <c r="T557" s="48" t="s">
        <v>385</v>
      </c>
      <c r="U557" s="48" t="s">
        <v>14</v>
      </c>
      <c r="V557" s="55">
        <v>45517</v>
      </c>
      <c r="W557" s="48" t="s">
        <v>1134</v>
      </c>
    </row>
    <row r="558" spans="1:23" x14ac:dyDescent="0.25">
      <c r="A558" s="48">
        <v>9985457</v>
      </c>
      <c r="B558" s="64">
        <v>45517.356944444444</v>
      </c>
      <c r="C558" s="48" t="s">
        <v>738</v>
      </c>
      <c r="D558" s="48" t="s">
        <v>1130</v>
      </c>
      <c r="E558" s="55"/>
      <c r="F558" s="64">
        <v>45517.356944444444</v>
      </c>
      <c r="G558" s="64">
        <v>45517.356944444444</v>
      </c>
      <c r="H558" s="48" t="s">
        <v>738</v>
      </c>
      <c r="I558" s="55"/>
      <c r="J558" s="48" t="s">
        <v>697</v>
      </c>
      <c r="K558" s="48" t="s">
        <v>697</v>
      </c>
      <c r="L558" s="48" t="s">
        <v>2198</v>
      </c>
      <c r="M558" s="48" t="s">
        <v>889</v>
      </c>
      <c r="N558" s="48" t="s">
        <v>2078</v>
      </c>
      <c r="O558" s="48" t="s">
        <v>2199</v>
      </c>
      <c r="P558" s="48" t="s">
        <v>8</v>
      </c>
      <c r="Q558" s="48" t="s">
        <v>10</v>
      </c>
      <c r="R558" s="48" t="s">
        <v>11</v>
      </c>
      <c r="S558" s="48" t="s">
        <v>360</v>
      </c>
      <c r="T558" s="48" t="s">
        <v>1647</v>
      </c>
      <c r="U558" s="48" t="s">
        <v>14</v>
      </c>
      <c r="V558" s="55">
        <v>45517</v>
      </c>
      <c r="W558" s="48" t="s">
        <v>1134</v>
      </c>
    </row>
    <row r="559" spans="1:23" x14ac:dyDescent="0.25">
      <c r="A559" s="48">
        <v>9985464</v>
      </c>
      <c r="B559" s="64">
        <v>45516.333333333336</v>
      </c>
      <c r="C559" s="48" t="s">
        <v>796</v>
      </c>
      <c r="D559" s="48" t="s">
        <v>1130</v>
      </c>
      <c r="E559" s="55"/>
      <c r="F559" s="64">
        <v>45516.333333333336</v>
      </c>
      <c r="G559" s="64">
        <v>45517.357638888891</v>
      </c>
      <c r="H559" s="48" t="s">
        <v>796</v>
      </c>
      <c r="I559" s="55"/>
      <c r="J559" s="48" t="s">
        <v>697</v>
      </c>
      <c r="K559" s="48" t="s">
        <v>697</v>
      </c>
      <c r="L559" s="48" t="s">
        <v>2196</v>
      </c>
      <c r="M559" s="48" t="s">
        <v>736</v>
      </c>
      <c r="N559" s="48" t="s">
        <v>1464</v>
      </c>
      <c r="O559" s="48" t="s">
        <v>2185</v>
      </c>
      <c r="P559" s="48" t="s">
        <v>22</v>
      </c>
      <c r="Q559" s="48" t="s">
        <v>23</v>
      </c>
      <c r="R559" s="48" t="s">
        <v>89</v>
      </c>
      <c r="S559" s="48" t="s">
        <v>360</v>
      </c>
      <c r="T559" s="48" t="s">
        <v>12</v>
      </c>
      <c r="U559" s="48" t="s">
        <v>14</v>
      </c>
      <c r="V559" s="55">
        <v>45517</v>
      </c>
      <c r="W559" s="48" t="s">
        <v>1134</v>
      </c>
    </row>
    <row r="560" spans="1:23" x14ac:dyDescent="0.25">
      <c r="A560" s="48">
        <v>9985456</v>
      </c>
      <c r="B560" s="64">
        <v>45517.35833333333</v>
      </c>
      <c r="C560" s="48" t="s">
        <v>738</v>
      </c>
      <c r="D560" s="48" t="s">
        <v>1130</v>
      </c>
      <c r="E560" s="55"/>
      <c r="F560" s="64">
        <v>45517.35833333333</v>
      </c>
      <c r="G560" s="64">
        <v>45517.35833333333</v>
      </c>
      <c r="H560" s="48" t="s">
        <v>738</v>
      </c>
      <c r="I560" s="55"/>
      <c r="J560" s="48" t="s">
        <v>697</v>
      </c>
      <c r="K560" s="48" t="s">
        <v>697</v>
      </c>
      <c r="L560" s="48" t="s">
        <v>2088</v>
      </c>
      <c r="M560" s="48" t="s">
        <v>853</v>
      </c>
      <c r="N560" s="48" t="s">
        <v>2078</v>
      </c>
      <c r="O560" s="48" t="s">
        <v>2089</v>
      </c>
      <c r="P560" s="48" t="s">
        <v>22</v>
      </c>
      <c r="Q560" s="48" t="s">
        <v>23</v>
      </c>
      <c r="R560" s="48" t="s">
        <v>89</v>
      </c>
      <c r="S560" s="48" t="s">
        <v>360</v>
      </c>
      <c r="T560" s="48" t="s">
        <v>1370</v>
      </c>
      <c r="U560" s="48" t="s">
        <v>14</v>
      </c>
      <c r="V560" s="55">
        <v>45517</v>
      </c>
      <c r="W560" s="48" t="s">
        <v>1134</v>
      </c>
    </row>
    <row r="561" spans="1:23" x14ac:dyDescent="0.25">
      <c r="A561" s="48">
        <v>9985455</v>
      </c>
      <c r="B561" s="64">
        <v>45517.359722222223</v>
      </c>
      <c r="C561" s="48" t="s">
        <v>738</v>
      </c>
      <c r="D561" s="48" t="s">
        <v>1130</v>
      </c>
      <c r="E561" s="55"/>
      <c r="F561" s="64">
        <v>45517.359722222223</v>
      </c>
      <c r="G561" s="64">
        <v>45517.359722222223</v>
      </c>
      <c r="H561" s="48" t="s">
        <v>738</v>
      </c>
      <c r="I561" s="55"/>
      <c r="J561" s="48" t="s">
        <v>697</v>
      </c>
      <c r="K561" s="48" t="s">
        <v>697</v>
      </c>
      <c r="L561" s="48" t="s">
        <v>2200</v>
      </c>
      <c r="M561" s="48" t="s">
        <v>889</v>
      </c>
      <c r="N561" s="48" t="s">
        <v>2078</v>
      </c>
      <c r="O561" s="48" t="s">
        <v>2201</v>
      </c>
      <c r="P561" s="48" t="s">
        <v>8</v>
      </c>
      <c r="Q561" s="48" t="s">
        <v>15</v>
      </c>
      <c r="R561" s="48" t="s">
        <v>16</v>
      </c>
      <c r="S561" s="48" t="s">
        <v>360</v>
      </c>
      <c r="T561" s="48" t="s">
        <v>2113</v>
      </c>
      <c r="U561" s="48" t="s">
        <v>14</v>
      </c>
      <c r="V561" s="55">
        <v>45517</v>
      </c>
      <c r="W561" s="48" t="s">
        <v>1134</v>
      </c>
    </row>
    <row r="562" spans="1:23" x14ac:dyDescent="0.25">
      <c r="A562" s="48">
        <v>9985454</v>
      </c>
      <c r="B562" s="64">
        <v>45517.361111111109</v>
      </c>
      <c r="C562" s="48" t="s">
        <v>738</v>
      </c>
      <c r="D562" s="48" t="s">
        <v>1130</v>
      </c>
      <c r="E562" s="55"/>
      <c r="F562" s="64">
        <v>45517.361111111109</v>
      </c>
      <c r="G562" s="64">
        <v>45517.361111111109</v>
      </c>
      <c r="H562" s="48" t="s">
        <v>738</v>
      </c>
      <c r="I562" s="55"/>
      <c r="J562" s="48" t="s">
        <v>697</v>
      </c>
      <c r="K562" s="48" t="s">
        <v>697</v>
      </c>
      <c r="L562" s="48" t="s">
        <v>2202</v>
      </c>
      <c r="M562" s="48" t="s">
        <v>853</v>
      </c>
      <c r="N562" s="48" t="s">
        <v>2078</v>
      </c>
      <c r="O562" s="48" t="s">
        <v>2203</v>
      </c>
      <c r="P562" s="48" t="s">
        <v>8</v>
      </c>
      <c r="Q562" s="48" t="s">
        <v>15</v>
      </c>
      <c r="R562" s="48" t="s">
        <v>106</v>
      </c>
      <c r="S562" s="48" t="s">
        <v>360</v>
      </c>
      <c r="T562" s="48" t="s">
        <v>1651</v>
      </c>
      <c r="U562" s="48" t="s">
        <v>14</v>
      </c>
      <c r="V562" s="55">
        <v>45517</v>
      </c>
      <c r="W562" s="48" t="s">
        <v>1134</v>
      </c>
    </row>
    <row r="563" spans="1:23" x14ac:dyDescent="0.25">
      <c r="A563" s="48">
        <v>9985453</v>
      </c>
      <c r="B563" s="64">
        <v>45517.362500000003</v>
      </c>
      <c r="C563" s="48" t="s">
        <v>738</v>
      </c>
      <c r="D563" s="48" t="s">
        <v>1130</v>
      </c>
      <c r="E563" s="55"/>
      <c r="F563" s="64">
        <v>45517.362500000003</v>
      </c>
      <c r="G563" s="64">
        <v>45517.362500000003</v>
      </c>
      <c r="H563" s="48" t="s">
        <v>738</v>
      </c>
      <c r="I563" s="55"/>
      <c r="J563" s="48" t="s">
        <v>697</v>
      </c>
      <c r="K563" s="48" t="s">
        <v>697</v>
      </c>
      <c r="L563" s="48" t="s">
        <v>2204</v>
      </c>
      <c r="M563" s="48" t="s">
        <v>853</v>
      </c>
      <c r="N563" s="48" t="s">
        <v>2078</v>
      </c>
      <c r="O563" s="48" t="s">
        <v>2205</v>
      </c>
      <c r="P563" s="48" t="s">
        <v>8</v>
      </c>
      <c r="Q563" s="48" t="s">
        <v>28</v>
      </c>
      <c r="R563" s="48" t="s">
        <v>29</v>
      </c>
      <c r="S563" s="48" t="s">
        <v>360</v>
      </c>
      <c r="T563" s="48" t="s">
        <v>2082</v>
      </c>
      <c r="U563" s="48" t="s">
        <v>14</v>
      </c>
      <c r="V563" s="55">
        <v>45517</v>
      </c>
      <c r="W563" s="48" t="s">
        <v>1134</v>
      </c>
    </row>
    <row r="564" spans="1:23" x14ac:dyDescent="0.25">
      <c r="A564" s="48">
        <v>9985452</v>
      </c>
      <c r="B564" s="64">
        <v>45517.363888888889</v>
      </c>
      <c r="C564" s="48" t="s">
        <v>738</v>
      </c>
      <c r="D564" s="48" t="s">
        <v>1130</v>
      </c>
      <c r="E564" s="55"/>
      <c r="F564" s="64">
        <v>45517.363888888889</v>
      </c>
      <c r="G564" s="64">
        <v>45517.363888888889</v>
      </c>
      <c r="H564" s="48" t="s">
        <v>738</v>
      </c>
      <c r="I564" s="55"/>
      <c r="J564" s="48" t="s">
        <v>697</v>
      </c>
      <c r="K564" s="48" t="s">
        <v>697</v>
      </c>
      <c r="L564" s="48" t="s">
        <v>2206</v>
      </c>
      <c r="M564" s="48" t="s">
        <v>853</v>
      </c>
      <c r="N564" s="48" t="s">
        <v>2078</v>
      </c>
      <c r="O564" s="48" t="s">
        <v>2207</v>
      </c>
      <c r="P564" s="48" t="s">
        <v>8</v>
      </c>
      <c r="Q564" s="48" t="s">
        <v>15</v>
      </c>
      <c r="R564" s="48" t="s">
        <v>152</v>
      </c>
      <c r="S564" s="48" t="s">
        <v>360</v>
      </c>
      <c r="T564" s="48" t="s">
        <v>2208</v>
      </c>
      <c r="U564" s="48" t="s">
        <v>14</v>
      </c>
      <c r="V564" s="55">
        <v>45517</v>
      </c>
      <c r="W564" s="48" t="s">
        <v>1134</v>
      </c>
    </row>
    <row r="565" spans="1:23" x14ac:dyDescent="0.25">
      <c r="A565" s="48">
        <v>9985451</v>
      </c>
      <c r="B565" s="64">
        <v>45517.365277777775</v>
      </c>
      <c r="C565" s="48" t="s">
        <v>738</v>
      </c>
      <c r="D565" s="48" t="s">
        <v>1130</v>
      </c>
      <c r="E565" s="55"/>
      <c r="F565" s="64">
        <v>45517.365277777775</v>
      </c>
      <c r="G565" s="64">
        <v>45517.365277777775</v>
      </c>
      <c r="H565" s="48" t="s">
        <v>738</v>
      </c>
      <c r="I565" s="55"/>
      <c r="J565" s="48" t="s">
        <v>697</v>
      </c>
      <c r="K565" s="48" t="s">
        <v>697</v>
      </c>
      <c r="L565" s="48" t="s">
        <v>2209</v>
      </c>
      <c r="M565" s="48" t="s">
        <v>853</v>
      </c>
      <c r="N565" s="48" t="s">
        <v>2078</v>
      </c>
      <c r="O565" s="48" t="s">
        <v>2210</v>
      </c>
      <c r="P565" s="48" t="s">
        <v>8</v>
      </c>
      <c r="Q565" s="48" t="s">
        <v>15</v>
      </c>
      <c r="R565" s="48" t="s">
        <v>16</v>
      </c>
      <c r="S565" s="48" t="s">
        <v>360</v>
      </c>
      <c r="T565" s="48" t="s">
        <v>2113</v>
      </c>
      <c r="U565" s="48" t="s">
        <v>14</v>
      </c>
      <c r="V565" s="55">
        <v>45517</v>
      </c>
      <c r="W565" s="48" t="s">
        <v>1134</v>
      </c>
    </row>
    <row r="566" spans="1:23" x14ac:dyDescent="0.25">
      <c r="A566" s="48">
        <v>9985450</v>
      </c>
      <c r="B566" s="64">
        <v>45517.366666666669</v>
      </c>
      <c r="C566" s="48" t="s">
        <v>738</v>
      </c>
      <c r="D566" s="48" t="s">
        <v>1130</v>
      </c>
      <c r="E566" s="55"/>
      <c r="F566" s="64">
        <v>45517.366666666669</v>
      </c>
      <c r="G566" s="64">
        <v>45517.366666666669</v>
      </c>
      <c r="H566" s="48" t="s">
        <v>738</v>
      </c>
      <c r="I566" s="55"/>
      <c r="J566" s="48" t="s">
        <v>697</v>
      </c>
      <c r="K566" s="48" t="s">
        <v>697</v>
      </c>
      <c r="L566" s="48" t="s">
        <v>2211</v>
      </c>
      <c r="M566" s="48" t="s">
        <v>853</v>
      </c>
      <c r="N566" s="48" t="s">
        <v>2078</v>
      </c>
      <c r="O566" s="48" t="s">
        <v>2212</v>
      </c>
      <c r="P566" s="48" t="s">
        <v>8</v>
      </c>
      <c r="Q566" s="48" t="s">
        <v>15</v>
      </c>
      <c r="R566" s="48" t="s">
        <v>381</v>
      </c>
      <c r="S566" s="48" t="s">
        <v>360</v>
      </c>
      <c r="T566" s="48" t="s">
        <v>2213</v>
      </c>
      <c r="U566" s="48" t="s">
        <v>14</v>
      </c>
      <c r="V566" s="55">
        <v>45517</v>
      </c>
      <c r="W566" s="48" t="s">
        <v>1134</v>
      </c>
    </row>
    <row r="567" spans="1:23" x14ac:dyDescent="0.25">
      <c r="A567" s="48">
        <v>9985449</v>
      </c>
      <c r="B567" s="64">
        <v>45517.368055555555</v>
      </c>
      <c r="C567" s="48" t="s">
        <v>738</v>
      </c>
      <c r="D567" s="48" t="s">
        <v>1130</v>
      </c>
      <c r="E567" s="55"/>
      <c r="F567" s="64">
        <v>45517.368055555555</v>
      </c>
      <c r="G567" s="64">
        <v>45517.368055555555</v>
      </c>
      <c r="H567" s="48" t="s">
        <v>738</v>
      </c>
      <c r="I567" s="55"/>
      <c r="J567" s="48" t="s">
        <v>697</v>
      </c>
      <c r="K567" s="48" t="s">
        <v>697</v>
      </c>
      <c r="L567" s="48" t="s">
        <v>2214</v>
      </c>
      <c r="M567" s="48" t="s">
        <v>855</v>
      </c>
      <c r="N567" s="48" t="s">
        <v>2078</v>
      </c>
      <c r="O567" s="48" t="s">
        <v>2215</v>
      </c>
      <c r="P567" s="48" t="s">
        <v>8</v>
      </c>
      <c r="Q567" s="48" t="s">
        <v>15</v>
      </c>
      <c r="R567" s="48" t="s">
        <v>381</v>
      </c>
      <c r="S567" s="48" t="s">
        <v>360</v>
      </c>
      <c r="T567" s="48" t="s">
        <v>2216</v>
      </c>
      <c r="U567" s="48" t="s">
        <v>14</v>
      </c>
      <c r="V567" s="55">
        <v>45517</v>
      </c>
      <c r="W567" s="48" t="s">
        <v>1134</v>
      </c>
    </row>
    <row r="568" spans="1:23" x14ac:dyDescent="0.25">
      <c r="A568" s="48">
        <v>9985448</v>
      </c>
      <c r="B568" s="64">
        <v>45517.368750000001</v>
      </c>
      <c r="C568" s="48" t="s">
        <v>738</v>
      </c>
      <c r="D568" s="48" t="s">
        <v>1130</v>
      </c>
      <c r="E568" s="55"/>
      <c r="F568" s="64">
        <v>45517.368750000001</v>
      </c>
      <c r="G568" s="64">
        <v>45517.368750000001</v>
      </c>
      <c r="H568" s="48" t="s">
        <v>738</v>
      </c>
      <c r="I568" s="55"/>
      <c r="J568" s="48" t="s">
        <v>697</v>
      </c>
      <c r="K568" s="48" t="s">
        <v>697</v>
      </c>
      <c r="L568" s="48" t="s">
        <v>2214</v>
      </c>
      <c r="M568" s="48" t="s">
        <v>855</v>
      </c>
      <c r="N568" s="48" t="s">
        <v>2078</v>
      </c>
      <c r="O568" s="48" t="s">
        <v>2215</v>
      </c>
      <c r="P568" s="48" t="s">
        <v>8</v>
      </c>
      <c r="Q568" s="48" t="s">
        <v>15</v>
      </c>
      <c r="R568" s="48" t="s">
        <v>381</v>
      </c>
      <c r="S568" s="48" t="s">
        <v>360</v>
      </c>
      <c r="T568" s="48" t="s">
        <v>2216</v>
      </c>
      <c r="U568" s="48" t="s">
        <v>14</v>
      </c>
      <c r="V568" s="55">
        <v>45517</v>
      </c>
      <c r="W568" s="48" t="s">
        <v>1134</v>
      </c>
    </row>
    <row r="569" spans="1:23" x14ac:dyDescent="0.25">
      <c r="A569" s="48">
        <v>9985463</v>
      </c>
      <c r="B569" s="64">
        <v>45516.333333333336</v>
      </c>
      <c r="C569" s="48" t="s">
        <v>796</v>
      </c>
      <c r="D569" s="48" t="s">
        <v>1130</v>
      </c>
      <c r="E569" s="55"/>
      <c r="F569" s="64">
        <v>45516.333333333336</v>
      </c>
      <c r="G569" s="64">
        <v>45517.370138888888</v>
      </c>
      <c r="H569" s="48" t="s">
        <v>796</v>
      </c>
      <c r="I569" s="55"/>
      <c r="J569" s="48" t="s">
        <v>697</v>
      </c>
      <c r="K569" s="48" t="s">
        <v>697</v>
      </c>
      <c r="L569" s="48" t="s">
        <v>1722</v>
      </c>
      <c r="M569" s="48" t="s">
        <v>736</v>
      </c>
      <c r="N569" s="48" t="s">
        <v>1464</v>
      </c>
      <c r="O569" s="48" t="s">
        <v>2186</v>
      </c>
      <c r="P569" s="48" t="s">
        <v>22</v>
      </c>
      <c r="Q569" s="48" t="s">
        <v>23</v>
      </c>
      <c r="R569" s="48" t="s">
        <v>89</v>
      </c>
      <c r="S569" s="48" t="s">
        <v>360</v>
      </c>
      <c r="T569" s="48" t="s">
        <v>12</v>
      </c>
      <c r="U569" s="48" t="s">
        <v>14</v>
      </c>
      <c r="V569" s="55">
        <v>45517</v>
      </c>
      <c r="W569" s="48" t="s">
        <v>1134</v>
      </c>
    </row>
    <row r="570" spans="1:23" x14ac:dyDescent="0.25">
      <c r="A570" s="48">
        <v>9985443</v>
      </c>
      <c r="B570" s="64">
        <v>45517.333333333336</v>
      </c>
      <c r="C570" s="48" t="s">
        <v>558</v>
      </c>
      <c r="D570" s="48" t="s">
        <v>716</v>
      </c>
      <c r="E570" s="55"/>
      <c r="F570" s="64">
        <v>45517.333333333336</v>
      </c>
      <c r="G570" s="64">
        <v>45517.373611111114</v>
      </c>
      <c r="H570" s="48" t="s">
        <v>558</v>
      </c>
      <c r="I570" s="55">
        <v>45519</v>
      </c>
      <c r="J570" s="48" t="s">
        <v>697</v>
      </c>
      <c r="K570" s="48" t="s">
        <v>697</v>
      </c>
      <c r="L570" s="48" t="s">
        <v>2233</v>
      </c>
      <c r="M570" s="48" t="s">
        <v>735</v>
      </c>
      <c r="N570" s="48" t="s">
        <v>1301</v>
      </c>
      <c r="O570" s="48" t="s">
        <v>2180</v>
      </c>
      <c r="P570" s="48" t="s">
        <v>22</v>
      </c>
      <c r="Q570" s="48" t="s">
        <v>23</v>
      </c>
      <c r="R570" s="48" t="s">
        <v>24</v>
      </c>
      <c r="S570" s="48" t="s">
        <v>981</v>
      </c>
      <c r="T570" s="48" t="s">
        <v>385</v>
      </c>
      <c r="U570" s="48" t="s">
        <v>14</v>
      </c>
      <c r="V570" s="55">
        <v>45517</v>
      </c>
      <c r="W570" s="48" t="s">
        <v>1134</v>
      </c>
    </row>
    <row r="571" spans="1:23" x14ac:dyDescent="0.25">
      <c r="A571" s="48">
        <v>9985442</v>
      </c>
      <c r="B571" s="64">
        <v>45517.333333333336</v>
      </c>
      <c r="C571" s="48" t="s">
        <v>558</v>
      </c>
      <c r="D571" s="48" t="s">
        <v>1130</v>
      </c>
      <c r="E571" s="55"/>
      <c r="F571" s="64">
        <v>45517.333333333336</v>
      </c>
      <c r="G571" s="64">
        <v>45517.375694444447</v>
      </c>
      <c r="H571" s="48" t="s">
        <v>558</v>
      </c>
      <c r="I571" s="55">
        <v>45517</v>
      </c>
      <c r="J571" s="48" t="s">
        <v>697</v>
      </c>
      <c r="K571" s="48" t="s">
        <v>697</v>
      </c>
      <c r="L571" s="48" t="s">
        <v>1931</v>
      </c>
      <c r="M571" s="48" t="s">
        <v>735</v>
      </c>
      <c r="N571" s="48" t="s">
        <v>1301</v>
      </c>
      <c r="O571" s="48" t="s">
        <v>999</v>
      </c>
      <c r="P571" s="48" t="s">
        <v>18</v>
      </c>
      <c r="Q571" s="48" t="s">
        <v>19</v>
      </c>
      <c r="R571" s="48" t="s">
        <v>21</v>
      </c>
      <c r="S571" s="48" t="s">
        <v>360</v>
      </c>
      <c r="T571" s="48" t="s">
        <v>385</v>
      </c>
      <c r="U571" s="48" t="s">
        <v>14</v>
      </c>
      <c r="V571" s="55">
        <v>45517</v>
      </c>
      <c r="W571" s="48" t="s">
        <v>1134</v>
      </c>
    </row>
    <row r="572" spans="1:23" x14ac:dyDescent="0.25">
      <c r="A572" s="48">
        <v>9985462</v>
      </c>
      <c r="B572" s="64">
        <v>45516.333333333336</v>
      </c>
      <c r="C572" s="48" t="s">
        <v>796</v>
      </c>
      <c r="D572" s="48" t="s">
        <v>1130</v>
      </c>
      <c r="E572" s="55"/>
      <c r="F572" s="64">
        <v>45516.333333333336</v>
      </c>
      <c r="G572" s="64">
        <v>45517.376388888886</v>
      </c>
      <c r="H572" s="48" t="s">
        <v>796</v>
      </c>
      <c r="I572" s="55"/>
      <c r="J572" s="48" t="s">
        <v>697</v>
      </c>
      <c r="K572" s="48" t="s">
        <v>697</v>
      </c>
      <c r="L572" s="48" t="s">
        <v>1711</v>
      </c>
      <c r="M572" s="48" t="s">
        <v>736</v>
      </c>
      <c r="N572" s="48" t="s">
        <v>1464</v>
      </c>
      <c r="O572" s="48" t="s">
        <v>2187</v>
      </c>
      <c r="P572" s="48" t="s">
        <v>22</v>
      </c>
      <c r="Q572" s="48" t="s">
        <v>23</v>
      </c>
      <c r="R572" s="48" t="s">
        <v>89</v>
      </c>
      <c r="S572" s="48" t="s">
        <v>360</v>
      </c>
      <c r="T572" s="48" t="s">
        <v>12</v>
      </c>
      <c r="U572" s="48" t="s">
        <v>14</v>
      </c>
      <c r="V572" s="55">
        <v>45517</v>
      </c>
      <c r="W572" s="48" t="s">
        <v>1134</v>
      </c>
    </row>
    <row r="573" spans="1:23" x14ac:dyDescent="0.25">
      <c r="A573" s="48">
        <v>9985447</v>
      </c>
      <c r="B573" s="64">
        <v>45517.387499999997</v>
      </c>
      <c r="C573" s="48" t="s">
        <v>738</v>
      </c>
      <c r="D573" s="48" t="s">
        <v>716</v>
      </c>
      <c r="E573" s="55"/>
      <c r="F573" s="64">
        <v>45517.387499999997</v>
      </c>
      <c r="G573" s="64">
        <v>45517.387499999997</v>
      </c>
      <c r="H573" s="48" t="s">
        <v>738</v>
      </c>
      <c r="I573" s="55"/>
      <c r="J573" s="48" t="s">
        <v>697</v>
      </c>
      <c r="K573" s="48" t="s">
        <v>697</v>
      </c>
      <c r="L573" s="48" t="s">
        <v>2230</v>
      </c>
      <c r="M573" s="48" t="s">
        <v>736</v>
      </c>
      <c r="N573" s="48" t="s">
        <v>2231</v>
      </c>
      <c r="O573" s="48" t="s">
        <v>2182</v>
      </c>
      <c r="P573" s="48" t="s">
        <v>8</v>
      </c>
      <c r="Q573" s="48" t="s">
        <v>10</v>
      </c>
      <c r="R573" s="48" t="s">
        <v>11</v>
      </c>
      <c r="S573" s="48" t="s">
        <v>25</v>
      </c>
      <c r="T573" s="48" t="s">
        <v>1778</v>
      </c>
      <c r="U573" s="48" t="s">
        <v>14</v>
      </c>
      <c r="V573" s="55">
        <v>45517</v>
      </c>
      <c r="W573" s="48" t="s">
        <v>1134</v>
      </c>
    </row>
    <row r="574" spans="1:23" x14ac:dyDescent="0.25">
      <c r="A574" s="48">
        <v>9985459</v>
      </c>
      <c r="B574" s="64">
        <v>45516.333333333336</v>
      </c>
      <c r="C574" s="48" t="s">
        <v>441</v>
      </c>
      <c r="D574" s="48" t="s">
        <v>856</v>
      </c>
      <c r="E574" s="55"/>
      <c r="F574" s="64">
        <v>45516.333333333336</v>
      </c>
      <c r="G574" s="64">
        <v>45517.407638888886</v>
      </c>
      <c r="H574" s="48" t="s">
        <v>441</v>
      </c>
      <c r="I574" s="55">
        <v>45517</v>
      </c>
      <c r="J574" s="48" t="s">
        <v>697</v>
      </c>
      <c r="K574" s="48" t="s">
        <v>697</v>
      </c>
      <c r="L574" s="48" t="s">
        <v>786</v>
      </c>
      <c r="M574" s="48" t="s">
        <v>918</v>
      </c>
      <c r="N574" s="48" t="s">
        <v>1515</v>
      </c>
      <c r="O574" s="48" t="s">
        <v>501</v>
      </c>
      <c r="P574" s="48" t="s">
        <v>8</v>
      </c>
      <c r="Q574" s="48" t="s">
        <v>28</v>
      </c>
      <c r="R574" s="48" t="s">
        <v>35</v>
      </c>
      <c r="S574" s="48" t="s">
        <v>36</v>
      </c>
      <c r="T574" s="48" t="s">
        <v>12</v>
      </c>
      <c r="U574" s="48" t="s">
        <v>14</v>
      </c>
      <c r="V574" s="55">
        <v>45517</v>
      </c>
      <c r="W574" s="48" t="s">
        <v>1134</v>
      </c>
    </row>
    <row r="575" spans="1:23" x14ac:dyDescent="0.25">
      <c r="A575" s="48">
        <v>9985441</v>
      </c>
      <c r="B575" s="64">
        <v>45517.409722222219</v>
      </c>
      <c r="C575" s="48" t="s">
        <v>738</v>
      </c>
      <c r="D575" s="48" t="s">
        <v>1130</v>
      </c>
      <c r="E575" s="55"/>
      <c r="F575" s="64">
        <v>45517.409722222219</v>
      </c>
      <c r="G575" s="64">
        <v>45517.409722222219</v>
      </c>
      <c r="H575" s="48" t="s">
        <v>738</v>
      </c>
      <c r="I575" s="55"/>
      <c r="J575" s="48" t="s">
        <v>697</v>
      </c>
      <c r="K575" s="48" t="s">
        <v>697</v>
      </c>
      <c r="L575" s="48" t="s">
        <v>2217</v>
      </c>
      <c r="M575" s="48" t="s">
        <v>853</v>
      </c>
      <c r="N575" s="48" t="s">
        <v>2078</v>
      </c>
      <c r="O575" s="48" t="s">
        <v>2218</v>
      </c>
      <c r="P575" s="48" t="s">
        <v>22</v>
      </c>
      <c r="Q575" s="48" t="s">
        <v>73</v>
      </c>
      <c r="R575" s="48" t="s">
        <v>74</v>
      </c>
      <c r="S575" s="48" t="s">
        <v>360</v>
      </c>
      <c r="T575" s="48" t="s">
        <v>310</v>
      </c>
      <c r="U575" s="48" t="s">
        <v>14</v>
      </c>
      <c r="V575" s="55">
        <v>45517</v>
      </c>
      <c r="W575" s="48" t="s">
        <v>1134</v>
      </c>
    </row>
    <row r="576" spans="1:23" x14ac:dyDescent="0.25">
      <c r="A576" s="48">
        <v>9985372</v>
      </c>
      <c r="B576" s="64">
        <v>45517.333333333336</v>
      </c>
      <c r="C576" s="48" t="s">
        <v>739</v>
      </c>
      <c r="D576" s="48" t="s">
        <v>1130</v>
      </c>
      <c r="E576" s="55"/>
      <c r="F576" s="64">
        <v>45517.333333333336</v>
      </c>
      <c r="G576" s="64">
        <v>45517.410416666666</v>
      </c>
      <c r="H576" s="48" t="s">
        <v>739</v>
      </c>
      <c r="I576" s="55"/>
      <c r="J576" s="48" t="s">
        <v>697</v>
      </c>
      <c r="K576" s="48" t="s">
        <v>697</v>
      </c>
      <c r="L576" s="48" t="s">
        <v>1854</v>
      </c>
      <c r="M576" s="48" t="s">
        <v>992</v>
      </c>
      <c r="N576" s="48" t="s">
        <v>992</v>
      </c>
      <c r="O576" s="48" t="s">
        <v>1855</v>
      </c>
      <c r="P576" s="48" t="s">
        <v>22</v>
      </c>
      <c r="Q576" s="48" t="s">
        <v>23</v>
      </c>
      <c r="R576" s="48" t="s">
        <v>89</v>
      </c>
      <c r="S576" s="48" t="s">
        <v>13</v>
      </c>
      <c r="T576" s="48" t="s">
        <v>382</v>
      </c>
      <c r="U576" s="48" t="s">
        <v>14</v>
      </c>
      <c r="V576" s="55">
        <v>45517</v>
      </c>
      <c r="W576" s="48" t="s">
        <v>1134</v>
      </c>
    </row>
    <row r="577" spans="1:23" x14ac:dyDescent="0.25">
      <c r="A577" s="48">
        <v>9985440</v>
      </c>
      <c r="B577" s="64">
        <v>45517.411111111112</v>
      </c>
      <c r="C577" s="48" t="s">
        <v>738</v>
      </c>
      <c r="D577" s="48" t="s">
        <v>1130</v>
      </c>
      <c r="E577" s="55"/>
      <c r="F577" s="64">
        <v>45517.411111111112</v>
      </c>
      <c r="G577" s="64">
        <v>45517.411111111112</v>
      </c>
      <c r="H577" s="48" t="s">
        <v>738</v>
      </c>
      <c r="I577" s="55"/>
      <c r="J577" s="48" t="s">
        <v>697</v>
      </c>
      <c r="K577" s="48" t="s">
        <v>697</v>
      </c>
      <c r="L577" s="48" t="s">
        <v>2219</v>
      </c>
      <c r="M577" s="48" t="s">
        <v>853</v>
      </c>
      <c r="N577" s="48" t="s">
        <v>2078</v>
      </c>
      <c r="O577" s="48" t="s">
        <v>2220</v>
      </c>
      <c r="P577" s="48" t="s">
        <v>22</v>
      </c>
      <c r="Q577" s="48" t="s">
        <v>73</v>
      </c>
      <c r="R577" s="48" t="s">
        <v>74</v>
      </c>
      <c r="S577" s="48" t="s">
        <v>360</v>
      </c>
      <c r="T577" s="48" t="s">
        <v>983</v>
      </c>
      <c r="U577" s="48" t="s">
        <v>14</v>
      </c>
      <c r="V577" s="55">
        <v>45517</v>
      </c>
      <c r="W577" s="48" t="s">
        <v>1134</v>
      </c>
    </row>
    <row r="578" spans="1:23" x14ac:dyDescent="0.25">
      <c r="A578" s="48">
        <v>9985439</v>
      </c>
      <c r="B578" s="64">
        <v>45517.411805555559</v>
      </c>
      <c r="C578" s="48" t="s">
        <v>738</v>
      </c>
      <c r="D578" s="48" t="s">
        <v>1130</v>
      </c>
      <c r="E578" s="55"/>
      <c r="F578" s="64">
        <v>45517.411805555559</v>
      </c>
      <c r="G578" s="64">
        <v>45517.411805555559</v>
      </c>
      <c r="H578" s="48" t="s">
        <v>738</v>
      </c>
      <c r="I578" s="55"/>
      <c r="J578" s="48" t="s">
        <v>697</v>
      </c>
      <c r="K578" s="48" t="s">
        <v>697</v>
      </c>
      <c r="L578" s="48" t="s">
        <v>2221</v>
      </c>
      <c r="M578" s="48" t="s">
        <v>2222</v>
      </c>
      <c r="N578" s="48" t="s">
        <v>2078</v>
      </c>
      <c r="O578" s="48" t="s">
        <v>2223</v>
      </c>
      <c r="P578" s="48" t="s">
        <v>8</v>
      </c>
      <c r="Q578" s="48" t="s">
        <v>19</v>
      </c>
      <c r="R578" s="48" t="s">
        <v>29</v>
      </c>
      <c r="S578" s="48" t="s">
        <v>360</v>
      </c>
      <c r="T578" s="48" t="s">
        <v>2082</v>
      </c>
      <c r="U578" s="48" t="s">
        <v>14</v>
      </c>
      <c r="V578" s="55">
        <v>45517</v>
      </c>
      <c r="W578" s="48" t="s">
        <v>1134</v>
      </c>
    </row>
    <row r="579" spans="1:23" x14ac:dyDescent="0.25">
      <c r="A579" s="48">
        <v>9985438</v>
      </c>
      <c r="B579" s="64">
        <v>45517.413194444445</v>
      </c>
      <c r="C579" s="48" t="s">
        <v>738</v>
      </c>
      <c r="D579" s="48" t="s">
        <v>1130</v>
      </c>
      <c r="E579" s="55"/>
      <c r="F579" s="64">
        <v>45517.413194444445</v>
      </c>
      <c r="G579" s="64">
        <v>45517.413194444445</v>
      </c>
      <c r="H579" s="48" t="s">
        <v>738</v>
      </c>
      <c r="I579" s="55"/>
      <c r="J579" s="48" t="s">
        <v>697</v>
      </c>
      <c r="K579" s="48" t="s">
        <v>697</v>
      </c>
      <c r="L579" s="48" t="s">
        <v>2224</v>
      </c>
      <c r="M579" s="48" t="s">
        <v>853</v>
      </c>
      <c r="N579" s="48" t="s">
        <v>2078</v>
      </c>
      <c r="O579" s="48" t="s">
        <v>2223</v>
      </c>
      <c r="P579" s="48" t="s">
        <v>8</v>
      </c>
      <c r="Q579" s="48" t="s">
        <v>15</v>
      </c>
      <c r="R579" s="48" t="s">
        <v>16</v>
      </c>
      <c r="S579" s="48" t="s">
        <v>360</v>
      </c>
      <c r="T579" s="48" t="s">
        <v>2113</v>
      </c>
      <c r="U579" s="48" t="s">
        <v>14</v>
      </c>
      <c r="V579" s="55">
        <v>45517</v>
      </c>
      <c r="W579" s="48" t="s">
        <v>1134</v>
      </c>
    </row>
    <row r="580" spans="1:23" x14ac:dyDescent="0.25">
      <c r="A580" s="48">
        <v>9985437</v>
      </c>
      <c r="B580" s="64">
        <v>45517.414583333331</v>
      </c>
      <c r="C580" s="48" t="s">
        <v>738</v>
      </c>
      <c r="D580" s="48" t="s">
        <v>1130</v>
      </c>
      <c r="E580" s="55"/>
      <c r="F580" s="64">
        <v>45517.414583333331</v>
      </c>
      <c r="G580" s="64">
        <v>45517.414583333331</v>
      </c>
      <c r="H580" s="48" t="s">
        <v>738</v>
      </c>
      <c r="I580" s="55"/>
      <c r="J580" s="48" t="s">
        <v>697</v>
      </c>
      <c r="K580" s="48" t="s">
        <v>697</v>
      </c>
      <c r="L580" s="48" t="s">
        <v>2225</v>
      </c>
      <c r="M580" s="48" t="s">
        <v>855</v>
      </c>
      <c r="N580" s="48" t="s">
        <v>2078</v>
      </c>
      <c r="O580" s="48" t="s">
        <v>2226</v>
      </c>
      <c r="P580" s="48" t="s">
        <v>8</v>
      </c>
      <c r="Q580" s="48" t="s">
        <v>15</v>
      </c>
      <c r="R580" s="48" t="s">
        <v>69</v>
      </c>
      <c r="S580" s="48" t="s">
        <v>360</v>
      </c>
      <c r="T580" s="48" t="s">
        <v>924</v>
      </c>
      <c r="U580" s="48" t="s">
        <v>14</v>
      </c>
      <c r="V580" s="55">
        <v>45517</v>
      </c>
      <c r="W580" s="48" t="s">
        <v>1134</v>
      </c>
    </row>
    <row r="581" spans="1:23" x14ac:dyDescent="0.25">
      <c r="A581" s="48">
        <v>9985436</v>
      </c>
      <c r="B581" s="64">
        <v>45517.415972222225</v>
      </c>
      <c r="C581" s="48" t="s">
        <v>738</v>
      </c>
      <c r="D581" s="48" t="s">
        <v>1130</v>
      </c>
      <c r="E581" s="55"/>
      <c r="F581" s="64">
        <v>45517.415972222225</v>
      </c>
      <c r="G581" s="64">
        <v>45517.415972222225</v>
      </c>
      <c r="H581" s="48" t="s">
        <v>738</v>
      </c>
      <c r="I581" s="55"/>
      <c r="J581" s="48" t="s">
        <v>697</v>
      </c>
      <c r="K581" s="48" t="s">
        <v>697</v>
      </c>
      <c r="L581" s="48" t="s">
        <v>2227</v>
      </c>
      <c r="M581" s="48" t="s">
        <v>853</v>
      </c>
      <c r="N581" s="48" t="s">
        <v>2078</v>
      </c>
      <c r="O581" s="48" t="s">
        <v>2228</v>
      </c>
      <c r="P581" s="48" t="s">
        <v>8</v>
      </c>
      <c r="Q581" s="48" t="s">
        <v>15</v>
      </c>
      <c r="R581" s="48" t="s">
        <v>381</v>
      </c>
      <c r="S581" s="48" t="s">
        <v>360</v>
      </c>
      <c r="T581" s="48" t="s">
        <v>2229</v>
      </c>
      <c r="U581" s="48" t="s">
        <v>14</v>
      </c>
      <c r="V581" s="55">
        <v>45517</v>
      </c>
      <c r="W581" s="48" t="s">
        <v>1134</v>
      </c>
    </row>
    <row r="582" spans="1:23" x14ac:dyDescent="0.25">
      <c r="A582" s="48">
        <v>9985371</v>
      </c>
      <c r="B582" s="64">
        <v>45517.333333333336</v>
      </c>
      <c r="C582" s="48" t="s">
        <v>739</v>
      </c>
      <c r="D582" s="48" t="s">
        <v>1130</v>
      </c>
      <c r="E582" s="55"/>
      <c r="F582" s="64">
        <v>45517.333333333336</v>
      </c>
      <c r="G582" s="64">
        <v>45517.415972222225</v>
      </c>
      <c r="H582" s="48" t="s">
        <v>739</v>
      </c>
      <c r="I582" s="55"/>
      <c r="J582" s="48" t="s">
        <v>697</v>
      </c>
      <c r="K582" s="48" t="s">
        <v>697</v>
      </c>
      <c r="L582" s="48" t="s">
        <v>2321</v>
      </c>
      <c r="M582" s="48" t="s">
        <v>992</v>
      </c>
      <c r="N582" s="48" t="s">
        <v>992</v>
      </c>
      <c r="O582" s="48" t="s">
        <v>2159</v>
      </c>
      <c r="P582" s="48" t="s">
        <v>22</v>
      </c>
      <c r="Q582" s="48" t="s">
        <v>23</v>
      </c>
      <c r="R582" s="48" t="s">
        <v>89</v>
      </c>
      <c r="S582" s="48" t="s">
        <v>13</v>
      </c>
      <c r="T582" s="48" t="s">
        <v>382</v>
      </c>
      <c r="U582" s="48" t="s">
        <v>14</v>
      </c>
      <c r="V582" s="55">
        <v>45517</v>
      </c>
      <c r="W582" s="48" t="s">
        <v>1134</v>
      </c>
    </row>
    <row r="583" spans="1:23" x14ac:dyDescent="0.25">
      <c r="A583" s="48">
        <v>9985461</v>
      </c>
      <c r="B583" s="64">
        <v>45516.333333333336</v>
      </c>
      <c r="C583" s="48" t="s">
        <v>796</v>
      </c>
      <c r="D583" s="48" t="s">
        <v>1130</v>
      </c>
      <c r="E583" s="55"/>
      <c r="F583" s="64">
        <v>45516.333333333336</v>
      </c>
      <c r="G583" s="64">
        <v>45517.418055555558</v>
      </c>
      <c r="H583" s="48" t="s">
        <v>796</v>
      </c>
      <c r="I583" s="55"/>
      <c r="J583" s="48" t="s">
        <v>697</v>
      </c>
      <c r="K583" s="48" t="s">
        <v>697</v>
      </c>
      <c r="L583" s="48" t="s">
        <v>2197</v>
      </c>
      <c r="M583" s="48" t="s">
        <v>736</v>
      </c>
      <c r="N583" s="48" t="s">
        <v>1464</v>
      </c>
      <c r="O583" s="48" t="s">
        <v>2184</v>
      </c>
      <c r="P583" s="48" t="s">
        <v>22</v>
      </c>
      <c r="Q583" s="48" t="s">
        <v>87</v>
      </c>
      <c r="R583" s="48" t="s">
        <v>140</v>
      </c>
      <c r="S583" s="48" t="s">
        <v>360</v>
      </c>
      <c r="T583" s="48" t="s">
        <v>12</v>
      </c>
      <c r="U583" s="48" t="s">
        <v>14</v>
      </c>
      <c r="V583" s="55">
        <v>45517</v>
      </c>
      <c r="W583" s="48" t="s">
        <v>1134</v>
      </c>
    </row>
    <row r="584" spans="1:23" x14ac:dyDescent="0.25">
      <c r="A584" s="48">
        <v>9985392</v>
      </c>
      <c r="B584" s="64">
        <v>45517.333333333336</v>
      </c>
      <c r="C584" s="48" t="s">
        <v>790</v>
      </c>
      <c r="D584" s="48" t="s">
        <v>856</v>
      </c>
      <c r="E584" s="55"/>
      <c r="F584" s="64">
        <v>45517.333333333336</v>
      </c>
      <c r="G584" s="64">
        <v>45517.42083333333</v>
      </c>
      <c r="H584" s="48" t="s">
        <v>790</v>
      </c>
      <c r="I584" s="55"/>
      <c r="J584" s="48" t="s">
        <v>697</v>
      </c>
      <c r="K584" s="48" t="s">
        <v>697</v>
      </c>
      <c r="L584" s="48" t="s">
        <v>2195</v>
      </c>
      <c r="M584" s="48" t="s">
        <v>737</v>
      </c>
      <c r="N584" s="48" t="s">
        <v>737</v>
      </c>
      <c r="O584" s="48" t="s">
        <v>824</v>
      </c>
      <c r="P584" s="48" t="s">
        <v>22</v>
      </c>
      <c r="Q584" s="48" t="s">
        <v>23</v>
      </c>
      <c r="R584" s="48" t="s">
        <v>89</v>
      </c>
      <c r="S584" s="48" t="s">
        <v>13</v>
      </c>
      <c r="T584" s="48" t="s">
        <v>382</v>
      </c>
      <c r="U584" s="48" t="s">
        <v>44</v>
      </c>
      <c r="V584" s="55">
        <v>45517</v>
      </c>
      <c r="W584" s="48" t="s">
        <v>1134</v>
      </c>
    </row>
    <row r="585" spans="1:23" x14ac:dyDescent="0.25">
      <c r="A585" s="48">
        <v>9985458</v>
      </c>
      <c r="B585" s="64">
        <v>45516.333333333336</v>
      </c>
      <c r="C585" s="48" t="s">
        <v>789</v>
      </c>
      <c r="D585" s="48" t="s">
        <v>1130</v>
      </c>
      <c r="E585" s="55"/>
      <c r="F585" s="64">
        <v>45516.333333333336</v>
      </c>
      <c r="G585" s="64">
        <v>45517.427777777775</v>
      </c>
      <c r="H585" s="48" t="s">
        <v>789</v>
      </c>
      <c r="I585" s="55"/>
      <c r="J585" s="48" t="s">
        <v>697</v>
      </c>
      <c r="K585" s="48" t="s">
        <v>2323</v>
      </c>
      <c r="L585" s="48" t="s">
        <v>2324</v>
      </c>
      <c r="M585" s="48" t="s">
        <v>2325</v>
      </c>
      <c r="N585" s="48" t="s">
        <v>1903</v>
      </c>
      <c r="O585" s="48" t="s">
        <v>1704</v>
      </c>
      <c r="P585" s="48" t="s">
        <v>22</v>
      </c>
      <c r="Q585" s="48" t="s">
        <v>23</v>
      </c>
      <c r="R585" s="48" t="s">
        <v>89</v>
      </c>
      <c r="S585" s="48" t="s">
        <v>360</v>
      </c>
      <c r="T585" s="48" t="s">
        <v>385</v>
      </c>
      <c r="U585" s="48" t="s">
        <v>14</v>
      </c>
      <c r="V585" s="55">
        <v>45517</v>
      </c>
      <c r="W585" s="48" t="s">
        <v>1134</v>
      </c>
    </row>
    <row r="586" spans="1:23" x14ac:dyDescent="0.25">
      <c r="A586" s="48">
        <v>9985391</v>
      </c>
      <c r="B586" s="64">
        <v>45517.333333333336</v>
      </c>
      <c r="C586" s="48" t="s">
        <v>558</v>
      </c>
      <c r="D586" s="48" t="s">
        <v>1130</v>
      </c>
      <c r="E586" s="55"/>
      <c r="F586" s="64">
        <v>45517.333333333336</v>
      </c>
      <c r="G586" s="64">
        <v>45517.442361111112</v>
      </c>
      <c r="H586" s="48" t="s">
        <v>558</v>
      </c>
      <c r="I586" s="55">
        <v>45517</v>
      </c>
      <c r="J586" s="48" t="s">
        <v>697</v>
      </c>
      <c r="K586" s="48" t="s">
        <v>697</v>
      </c>
      <c r="L586" s="48" t="s">
        <v>2314</v>
      </c>
      <c r="M586" s="48" t="s">
        <v>735</v>
      </c>
      <c r="N586" s="48" t="s">
        <v>1850</v>
      </c>
      <c r="O586" s="48" t="s">
        <v>2154</v>
      </c>
      <c r="P586" s="48" t="s">
        <v>8</v>
      </c>
      <c r="Q586" s="48" t="s">
        <v>15</v>
      </c>
      <c r="R586" s="48" t="s">
        <v>27</v>
      </c>
      <c r="S586" s="48" t="s">
        <v>360</v>
      </c>
      <c r="T586" s="48" t="s">
        <v>385</v>
      </c>
      <c r="U586" s="48" t="s">
        <v>14</v>
      </c>
      <c r="V586" s="55">
        <v>45517</v>
      </c>
      <c r="W586" s="48" t="s">
        <v>1134</v>
      </c>
    </row>
    <row r="587" spans="1:23" x14ac:dyDescent="0.25">
      <c r="A587" s="48">
        <v>9985369</v>
      </c>
      <c r="B587" s="64">
        <v>45517.333333333336</v>
      </c>
      <c r="C587" s="48" t="s">
        <v>558</v>
      </c>
      <c r="D587" s="48" t="s">
        <v>1130</v>
      </c>
      <c r="E587" s="55"/>
      <c r="F587" s="64">
        <v>45517.333333333336</v>
      </c>
      <c r="G587" s="64">
        <v>45517.442361111112</v>
      </c>
      <c r="H587" s="48" t="s">
        <v>558</v>
      </c>
      <c r="I587" s="55">
        <v>45517</v>
      </c>
      <c r="J587" s="48" t="s">
        <v>697</v>
      </c>
      <c r="K587" s="48" t="s">
        <v>697</v>
      </c>
      <c r="L587" s="48" t="s">
        <v>2314</v>
      </c>
      <c r="M587" s="48" t="s">
        <v>735</v>
      </c>
      <c r="N587" s="48" t="s">
        <v>1850</v>
      </c>
      <c r="O587" s="48" t="s">
        <v>2154</v>
      </c>
      <c r="P587" s="48" t="s">
        <v>8</v>
      </c>
      <c r="Q587" s="48" t="s">
        <v>15</v>
      </c>
      <c r="R587" s="48" t="s">
        <v>27</v>
      </c>
      <c r="S587" s="48" t="s">
        <v>360</v>
      </c>
      <c r="T587" s="48" t="s">
        <v>385</v>
      </c>
      <c r="U587" s="48" t="s">
        <v>14</v>
      </c>
      <c r="V587" s="55">
        <v>45517</v>
      </c>
      <c r="W587" s="48" t="s">
        <v>1134</v>
      </c>
    </row>
    <row r="588" spans="1:23" x14ac:dyDescent="0.25">
      <c r="A588" s="48">
        <v>9985435</v>
      </c>
      <c r="B588" s="64">
        <v>45517.443749999999</v>
      </c>
      <c r="C588" s="48" t="s">
        <v>738</v>
      </c>
      <c r="D588" s="48" t="s">
        <v>716</v>
      </c>
      <c r="E588" s="55"/>
      <c r="F588" s="64">
        <v>45517.443749999999</v>
      </c>
      <c r="G588" s="64">
        <v>45517.443749999999</v>
      </c>
      <c r="H588" s="48" t="s">
        <v>738</v>
      </c>
      <c r="I588" s="55"/>
      <c r="J588" s="48" t="s">
        <v>697</v>
      </c>
      <c r="K588" s="48" t="s">
        <v>697</v>
      </c>
      <c r="L588" s="48" t="s">
        <v>2235</v>
      </c>
      <c r="M588" s="48" t="s">
        <v>736</v>
      </c>
      <c r="N588" s="48" t="s">
        <v>2231</v>
      </c>
      <c r="O588" s="48" t="s">
        <v>2181</v>
      </c>
      <c r="P588" s="48" t="s">
        <v>22</v>
      </c>
      <c r="Q588" s="48" t="s">
        <v>23</v>
      </c>
      <c r="R588" s="48" t="s">
        <v>89</v>
      </c>
      <c r="S588" s="48" t="s">
        <v>981</v>
      </c>
      <c r="T588" s="48" t="s">
        <v>2236</v>
      </c>
      <c r="U588" s="48" t="s">
        <v>14</v>
      </c>
      <c r="V588" s="55">
        <v>45517</v>
      </c>
      <c r="W588" s="48" t="s">
        <v>1134</v>
      </c>
    </row>
    <row r="589" spans="1:23" x14ac:dyDescent="0.25">
      <c r="A589" s="48">
        <v>9985434</v>
      </c>
      <c r="B589" s="64">
        <v>45517.452777777777</v>
      </c>
      <c r="C589" s="48" t="s">
        <v>738</v>
      </c>
      <c r="D589" s="48" t="s">
        <v>1130</v>
      </c>
      <c r="E589" s="55"/>
      <c r="F589" s="64">
        <v>45517.452777777777</v>
      </c>
      <c r="G589" s="64">
        <v>45517.452777777777</v>
      </c>
      <c r="H589" s="48" t="s">
        <v>738</v>
      </c>
      <c r="I589" s="55"/>
      <c r="J589" s="48" t="s">
        <v>697</v>
      </c>
      <c r="K589" s="48" t="s">
        <v>697</v>
      </c>
      <c r="L589" s="48" t="s">
        <v>1015</v>
      </c>
      <c r="M589" s="48" t="s">
        <v>889</v>
      </c>
      <c r="N589" s="48" t="s">
        <v>2078</v>
      </c>
      <c r="O589" s="48" t="s">
        <v>2237</v>
      </c>
      <c r="P589" s="48" t="s">
        <v>8</v>
      </c>
      <c r="Q589" s="48" t="s">
        <v>15</v>
      </c>
      <c r="R589" s="48" t="s">
        <v>381</v>
      </c>
      <c r="S589" s="48" t="s">
        <v>360</v>
      </c>
      <c r="T589" s="48" t="s">
        <v>747</v>
      </c>
      <c r="U589" s="48" t="s">
        <v>14</v>
      </c>
      <c r="V589" s="55">
        <v>45517</v>
      </c>
      <c r="W589" s="48" t="s">
        <v>1134</v>
      </c>
    </row>
    <row r="590" spans="1:23" x14ac:dyDescent="0.25">
      <c r="A590" s="48">
        <v>9985433</v>
      </c>
      <c r="B590" s="64">
        <v>45517.453472222223</v>
      </c>
      <c r="C590" s="48" t="s">
        <v>738</v>
      </c>
      <c r="D590" s="48" t="s">
        <v>1130</v>
      </c>
      <c r="E590" s="55"/>
      <c r="F590" s="64">
        <v>45517.453472222223</v>
      </c>
      <c r="G590" s="64">
        <v>45517.453472222223</v>
      </c>
      <c r="H590" s="48" t="s">
        <v>738</v>
      </c>
      <c r="I590" s="55"/>
      <c r="J590" s="48" t="s">
        <v>697</v>
      </c>
      <c r="K590" s="48" t="s">
        <v>697</v>
      </c>
      <c r="L590" s="48" t="s">
        <v>2238</v>
      </c>
      <c r="M590" s="48" t="s">
        <v>855</v>
      </c>
      <c r="N590" s="48" t="s">
        <v>2078</v>
      </c>
      <c r="O590" s="48" t="s">
        <v>2239</v>
      </c>
      <c r="P590" s="48" t="s">
        <v>8</v>
      </c>
      <c r="Q590" s="48" t="s">
        <v>15</v>
      </c>
      <c r="R590" s="48" t="s">
        <v>381</v>
      </c>
      <c r="S590" s="48" t="s">
        <v>360</v>
      </c>
      <c r="T590" s="48" t="s">
        <v>747</v>
      </c>
      <c r="U590" s="48" t="s">
        <v>14</v>
      </c>
      <c r="V590" s="55">
        <v>45517</v>
      </c>
      <c r="W590" s="48" t="s">
        <v>1134</v>
      </c>
    </row>
    <row r="591" spans="1:23" x14ac:dyDescent="0.25">
      <c r="A591" s="48">
        <v>9985432</v>
      </c>
      <c r="B591" s="64">
        <v>45517.45416666667</v>
      </c>
      <c r="C591" s="48" t="s">
        <v>738</v>
      </c>
      <c r="D591" s="48" t="s">
        <v>1130</v>
      </c>
      <c r="E591" s="55"/>
      <c r="F591" s="64">
        <v>45517.45416666667</v>
      </c>
      <c r="G591" s="64">
        <v>45517.454861111109</v>
      </c>
      <c r="H591" s="48" t="s">
        <v>738</v>
      </c>
      <c r="I591" s="55"/>
      <c r="J591" s="48" t="s">
        <v>697</v>
      </c>
      <c r="K591" s="48" t="s">
        <v>697</v>
      </c>
      <c r="L591" s="48" t="s">
        <v>2240</v>
      </c>
      <c r="M591" s="48" t="s">
        <v>853</v>
      </c>
      <c r="N591" s="48" t="s">
        <v>2078</v>
      </c>
      <c r="O591" s="48" t="s">
        <v>2241</v>
      </c>
      <c r="P591" s="48" t="s">
        <v>8</v>
      </c>
      <c r="Q591" s="48" t="s">
        <v>15</v>
      </c>
      <c r="R591" s="48" t="s">
        <v>381</v>
      </c>
      <c r="S591" s="48" t="s">
        <v>360</v>
      </c>
      <c r="T591" s="48" t="s">
        <v>747</v>
      </c>
      <c r="U591" s="48" t="s">
        <v>14</v>
      </c>
      <c r="V591" s="55">
        <v>45517</v>
      </c>
      <c r="W591" s="48" t="s">
        <v>1134</v>
      </c>
    </row>
    <row r="592" spans="1:23" x14ac:dyDescent="0.25">
      <c r="A592" s="48">
        <v>9985431</v>
      </c>
      <c r="B592" s="64">
        <v>45517.456944444442</v>
      </c>
      <c r="C592" s="48" t="s">
        <v>738</v>
      </c>
      <c r="D592" s="48" t="s">
        <v>1130</v>
      </c>
      <c r="E592" s="55"/>
      <c r="F592" s="64">
        <v>45517.456944444442</v>
      </c>
      <c r="G592" s="64">
        <v>45517.456944444442</v>
      </c>
      <c r="H592" s="48" t="s">
        <v>738</v>
      </c>
      <c r="I592" s="55"/>
      <c r="J592" s="48" t="s">
        <v>697</v>
      </c>
      <c r="K592" s="48" t="s">
        <v>697</v>
      </c>
      <c r="L592" s="48" t="s">
        <v>2242</v>
      </c>
      <c r="M592" s="48" t="s">
        <v>855</v>
      </c>
      <c r="N592" s="48" t="s">
        <v>2078</v>
      </c>
      <c r="O592" s="48" t="s">
        <v>2243</v>
      </c>
      <c r="P592" s="48" t="s">
        <v>8</v>
      </c>
      <c r="Q592" s="48" t="s">
        <v>10</v>
      </c>
      <c r="R592" s="48" t="s">
        <v>11</v>
      </c>
      <c r="S592" s="48" t="s">
        <v>360</v>
      </c>
      <c r="T592" s="48" t="s">
        <v>1153</v>
      </c>
      <c r="U592" s="48" t="s">
        <v>14</v>
      </c>
      <c r="V592" s="55">
        <v>45517</v>
      </c>
      <c r="W592" s="48" t="s">
        <v>1134</v>
      </c>
    </row>
    <row r="593" spans="1:23" x14ac:dyDescent="0.25">
      <c r="A593" s="48">
        <v>9985430</v>
      </c>
      <c r="B593" s="64">
        <v>45517.46597222222</v>
      </c>
      <c r="C593" s="48" t="s">
        <v>738</v>
      </c>
      <c r="D593" s="48" t="s">
        <v>1130</v>
      </c>
      <c r="E593" s="55"/>
      <c r="F593" s="64">
        <v>45517.46597222222</v>
      </c>
      <c r="G593" s="64">
        <v>45517.46597222222</v>
      </c>
      <c r="H593" s="48" t="s">
        <v>738</v>
      </c>
      <c r="I593" s="55"/>
      <c r="J593" s="48" t="s">
        <v>697</v>
      </c>
      <c r="K593" s="48" t="s">
        <v>697</v>
      </c>
      <c r="L593" s="48" t="s">
        <v>2244</v>
      </c>
      <c r="M593" s="48" t="s">
        <v>853</v>
      </c>
      <c r="N593" s="48" t="s">
        <v>2078</v>
      </c>
      <c r="O593" s="48" t="s">
        <v>2245</v>
      </c>
      <c r="P593" s="48" t="s">
        <v>8</v>
      </c>
      <c r="Q593" s="48" t="s">
        <v>15</v>
      </c>
      <c r="R593" s="48" t="s">
        <v>381</v>
      </c>
      <c r="S593" s="48" t="s">
        <v>360</v>
      </c>
      <c r="T593" s="48" t="s">
        <v>747</v>
      </c>
      <c r="U593" s="48" t="s">
        <v>14</v>
      </c>
      <c r="V593" s="55">
        <v>45517</v>
      </c>
      <c r="W593" s="48" t="s">
        <v>1134</v>
      </c>
    </row>
    <row r="594" spans="1:23" x14ac:dyDescent="0.25">
      <c r="A594" s="48">
        <v>9985390</v>
      </c>
      <c r="B594" s="64">
        <v>45517.333333333336</v>
      </c>
      <c r="C594" s="48" t="s">
        <v>790</v>
      </c>
      <c r="D594" s="48" t="s">
        <v>716</v>
      </c>
      <c r="E594" s="55"/>
      <c r="F594" s="64">
        <v>45517.333333333336</v>
      </c>
      <c r="G594" s="64">
        <v>45517.46597222222</v>
      </c>
      <c r="H594" s="48" t="s">
        <v>790</v>
      </c>
      <c r="I594" s="55"/>
      <c r="J594" s="48" t="s">
        <v>697</v>
      </c>
      <c r="K594" s="48" t="s">
        <v>697</v>
      </c>
      <c r="L594" s="48" t="s">
        <v>2315</v>
      </c>
      <c r="M594" s="48" t="s">
        <v>737</v>
      </c>
      <c r="N594" s="48" t="s">
        <v>737</v>
      </c>
      <c r="O594" s="48" t="s">
        <v>1279</v>
      </c>
      <c r="P594" s="48" t="s">
        <v>18</v>
      </c>
      <c r="Q594" s="48" t="s">
        <v>19</v>
      </c>
      <c r="R594" s="48" t="s">
        <v>21</v>
      </c>
      <c r="S594" s="48" t="s">
        <v>36</v>
      </c>
      <c r="T594" s="48" t="s">
        <v>12</v>
      </c>
      <c r="U594" s="48" t="s">
        <v>14</v>
      </c>
      <c r="V594" s="55">
        <v>45517</v>
      </c>
      <c r="W594" s="48" t="s">
        <v>1134</v>
      </c>
    </row>
    <row r="595" spans="1:23" x14ac:dyDescent="0.25">
      <c r="A595" s="48">
        <v>9985429</v>
      </c>
      <c r="B595" s="64">
        <v>45517.466666666667</v>
      </c>
      <c r="C595" s="48" t="s">
        <v>738</v>
      </c>
      <c r="D595" s="48" t="s">
        <v>1130</v>
      </c>
      <c r="E595" s="55"/>
      <c r="F595" s="64">
        <v>45517.466666666667</v>
      </c>
      <c r="G595" s="64">
        <v>45517.466666666667</v>
      </c>
      <c r="H595" s="48" t="s">
        <v>738</v>
      </c>
      <c r="I595" s="55"/>
      <c r="J595" s="48" t="s">
        <v>697</v>
      </c>
      <c r="K595" s="48" t="s">
        <v>697</v>
      </c>
      <c r="L595" s="48" t="s">
        <v>2246</v>
      </c>
      <c r="M595" s="48" t="s">
        <v>1782</v>
      </c>
      <c r="N595" s="48" t="s">
        <v>2078</v>
      </c>
      <c r="O595" s="48" t="s">
        <v>2247</v>
      </c>
      <c r="P595" s="48" t="s">
        <v>8</v>
      </c>
      <c r="Q595" s="48" t="s">
        <v>28</v>
      </c>
      <c r="R595" s="48" t="s">
        <v>29</v>
      </c>
      <c r="S595" s="48" t="s">
        <v>360</v>
      </c>
      <c r="T595" s="48" t="s">
        <v>2248</v>
      </c>
      <c r="U595" s="48" t="s">
        <v>14</v>
      </c>
      <c r="V595" s="55">
        <v>45517</v>
      </c>
      <c r="W595" s="48" t="s">
        <v>1134</v>
      </c>
    </row>
    <row r="596" spans="1:23" x14ac:dyDescent="0.25">
      <c r="A596" s="48">
        <v>9985428</v>
      </c>
      <c r="B596" s="64">
        <v>45517.469444444447</v>
      </c>
      <c r="C596" s="48" t="s">
        <v>738</v>
      </c>
      <c r="D596" s="48" t="s">
        <v>1130</v>
      </c>
      <c r="E596" s="55"/>
      <c r="F596" s="64">
        <v>45517.469444444447</v>
      </c>
      <c r="G596" s="64">
        <v>45517.469444444447</v>
      </c>
      <c r="H596" s="48" t="s">
        <v>738</v>
      </c>
      <c r="I596" s="55"/>
      <c r="J596" s="48" t="s">
        <v>697</v>
      </c>
      <c r="K596" s="48" t="s">
        <v>697</v>
      </c>
      <c r="L596" s="48" t="s">
        <v>2249</v>
      </c>
      <c r="M596" s="48" t="s">
        <v>853</v>
      </c>
      <c r="N596" s="48" t="s">
        <v>2078</v>
      </c>
      <c r="O596" s="48" t="s">
        <v>2250</v>
      </c>
      <c r="P596" s="48" t="s">
        <v>8</v>
      </c>
      <c r="Q596" s="48" t="s">
        <v>15</v>
      </c>
      <c r="R596" s="48" t="s">
        <v>381</v>
      </c>
      <c r="S596" s="48" t="s">
        <v>360</v>
      </c>
      <c r="T596" s="48" t="s">
        <v>747</v>
      </c>
      <c r="U596" s="48" t="s">
        <v>14</v>
      </c>
      <c r="V596" s="55">
        <v>45517</v>
      </c>
      <c r="W596" s="48" t="s">
        <v>1134</v>
      </c>
    </row>
    <row r="597" spans="1:23" x14ac:dyDescent="0.25">
      <c r="A597" s="48">
        <v>9985460</v>
      </c>
      <c r="B597" s="64">
        <v>45516.333333333336</v>
      </c>
      <c r="C597" s="48" t="s">
        <v>796</v>
      </c>
      <c r="D597" s="48" t="s">
        <v>1130</v>
      </c>
      <c r="E597" s="55"/>
      <c r="F597" s="64">
        <v>45516.333333333336</v>
      </c>
      <c r="G597" s="64">
        <v>45517.484722222223</v>
      </c>
      <c r="H597" s="48" t="s">
        <v>796</v>
      </c>
      <c r="I597" s="55"/>
      <c r="J597" s="48" t="s">
        <v>697</v>
      </c>
      <c r="K597" s="48" t="s">
        <v>697</v>
      </c>
      <c r="L597" s="48" t="s">
        <v>1721</v>
      </c>
      <c r="M597" s="48" t="s">
        <v>736</v>
      </c>
      <c r="N597" s="48" t="s">
        <v>1464</v>
      </c>
      <c r="O597" s="48" t="s">
        <v>1676</v>
      </c>
      <c r="P597" s="48" t="s">
        <v>8</v>
      </c>
      <c r="Q597" s="48" t="s">
        <v>10</v>
      </c>
      <c r="R597" s="48" t="s">
        <v>11</v>
      </c>
      <c r="S597" s="48" t="s">
        <v>360</v>
      </c>
      <c r="T597" s="48" t="s">
        <v>12</v>
      </c>
      <c r="U597" s="48" t="s">
        <v>14</v>
      </c>
      <c r="V597" s="55">
        <v>45517</v>
      </c>
      <c r="W597" s="48" t="s">
        <v>1134</v>
      </c>
    </row>
    <row r="598" spans="1:23" x14ac:dyDescent="0.25">
      <c r="A598" s="48">
        <v>9985389</v>
      </c>
      <c r="B598" s="64">
        <v>45517.333333333336</v>
      </c>
      <c r="C598" s="48" t="s">
        <v>790</v>
      </c>
      <c r="D598" s="48" t="s">
        <v>856</v>
      </c>
      <c r="E598" s="55"/>
      <c r="F598" s="64">
        <v>45517.333333333336</v>
      </c>
      <c r="G598" s="64">
        <v>45517.503472222219</v>
      </c>
      <c r="H598" s="48" t="s">
        <v>790</v>
      </c>
      <c r="I598" s="55"/>
      <c r="J598" s="48" t="s">
        <v>697</v>
      </c>
      <c r="K598" s="48" t="s">
        <v>697</v>
      </c>
      <c r="L598" s="48" t="s">
        <v>2316</v>
      </c>
      <c r="M598" s="48" t="s">
        <v>737</v>
      </c>
      <c r="N598" s="48" t="s">
        <v>737</v>
      </c>
      <c r="O598" s="48" t="s">
        <v>1337</v>
      </c>
      <c r="P598" s="48" t="s">
        <v>18</v>
      </c>
      <c r="Q598" s="48" t="s">
        <v>19</v>
      </c>
      <c r="R598" s="48" t="s">
        <v>21</v>
      </c>
      <c r="S598" s="48" t="s">
        <v>13</v>
      </c>
      <c r="T598" s="48" t="s">
        <v>385</v>
      </c>
      <c r="U598" s="48" t="s">
        <v>14</v>
      </c>
      <c r="V598" s="55">
        <v>45517</v>
      </c>
      <c r="W598" s="48" t="s">
        <v>1134</v>
      </c>
    </row>
    <row r="599" spans="1:23" x14ac:dyDescent="0.25">
      <c r="A599" s="48">
        <v>9985427</v>
      </c>
      <c r="B599" s="64">
        <v>45517.509027777778</v>
      </c>
      <c r="C599" s="48" t="s">
        <v>738</v>
      </c>
      <c r="D599" s="48" t="s">
        <v>1130</v>
      </c>
      <c r="E599" s="55"/>
      <c r="F599" s="64">
        <v>45517.509027777778</v>
      </c>
      <c r="G599" s="64">
        <v>45517.509027777778</v>
      </c>
      <c r="H599" s="48" t="s">
        <v>738</v>
      </c>
      <c r="I599" s="55"/>
      <c r="J599" s="48" t="s">
        <v>697</v>
      </c>
      <c r="K599" s="48" t="s">
        <v>697</v>
      </c>
      <c r="L599" s="48" t="s">
        <v>2251</v>
      </c>
      <c r="M599" s="48" t="s">
        <v>855</v>
      </c>
      <c r="N599" s="48" t="s">
        <v>2078</v>
      </c>
      <c r="O599" s="48" t="s">
        <v>2252</v>
      </c>
      <c r="P599" s="48" t="s">
        <v>8</v>
      </c>
      <c r="Q599" s="48" t="s">
        <v>15</v>
      </c>
      <c r="R599" s="48" t="s">
        <v>381</v>
      </c>
      <c r="S599" s="48" t="s">
        <v>360</v>
      </c>
      <c r="T599" s="48" t="s">
        <v>747</v>
      </c>
      <c r="U599" s="48" t="s">
        <v>14</v>
      </c>
      <c r="V599" s="55">
        <v>45517</v>
      </c>
      <c r="W599" s="48" t="s">
        <v>1134</v>
      </c>
    </row>
    <row r="600" spans="1:23" x14ac:dyDescent="0.25">
      <c r="A600" s="48">
        <v>9985426</v>
      </c>
      <c r="B600" s="64">
        <v>45517.513194444444</v>
      </c>
      <c r="C600" s="48" t="s">
        <v>738</v>
      </c>
      <c r="D600" s="48" t="s">
        <v>1130</v>
      </c>
      <c r="E600" s="55"/>
      <c r="F600" s="64">
        <v>45517.513194444444</v>
      </c>
      <c r="G600" s="64">
        <v>45517.513194444444</v>
      </c>
      <c r="H600" s="48" t="s">
        <v>738</v>
      </c>
      <c r="I600" s="55"/>
      <c r="J600" s="48" t="s">
        <v>697</v>
      </c>
      <c r="K600" s="48" t="s">
        <v>697</v>
      </c>
      <c r="L600" s="48" t="s">
        <v>2253</v>
      </c>
      <c r="M600" s="48" t="s">
        <v>853</v>
      </c>
      <c r="N600" s="48" t="s">
        <v>2078</v>
      </c>
      <c r="O600" s="48" t="s">
        <v>2254</v>
      </c>
      <c r="P600" s="48" t="s">
        <v>8</v>
      </c>
      <c r="Q600" s="48" t="s">
        <v>10</v>
      </c>
      <c r="R600" s="48" t="s">
        <v>11</v>
      </c>
      <c r="S600" s="48" t="s">
        <v>360</v>
      </c>
      <c r="T600" s="48" t="s">
        <v>1153</v>
      </c>
      <c r="U600" s="48" t="s">
        <v>14</v>
      </c>
      <c r="V600" s="55">
        <v>45517</v>
      </c>
      <c r="W600" s="48" t="s">
        <v>1134</v>
      </c>
    </row>
    <row r="601" spans="1:23" x14ac:dyDescent="0.25">
      <c r="A601" s="48">
        <v>9985425</v>
      </c>
      <c r="B601" s="64">
        <v>45517.518055555556</v>
      </c>
      <c r="C601" s="48" t="s">
        <v>738</v>
      </c>
      <c r="D601" s="48" t="s">
        <v>1130</v>
      </c>
      <c r="E601" s="55"/>
      <c r="F601" s="64">
        <v>45517.518055555556</v>
      </c>
      <c r="G601" s="64">
        <v>45517.518055555556</v>
      </c>
      <c r="H601" s="48" t="s">
        <v>738</v>
      </c>
      <c r="I601" s="55"/>
      <c r="J601" s="48" t="s">
        <v>697</v>
      </c>
      <c r="K601" s="48" t="s">
        <v>697</v>
      </c>
      <c r="L601" s="48" t="s">
        <v>2255</v>
      </c>
      <c r="M601" s="48" t="s">
        <v>853</v>
      </c>
      <c r="N601" s="48" t="s">
        <v>2078</v>
      </c>
      <c r="O601" s="48" t="s">
        <v>2256</v>
      </c>
      <c r="P601" s="48" t="s">
        <v>8</v>
      </c>
      <c r="Q601" s="48" t="s">
        <v>10</v>
      </c>
      <c r="R601" s="48" t="s">
        <v>11</v>
      </c>
      <c r="S601" s="48" t="s">
        <v>360</v>
      </c>
      <c r="T601" s="48" t="s">
        <v>1153</v>
      </c>
      <c r="U601" s="48" t="s">
        <v>14</v>
      </c>
      <c r="V601" s="55">
        <v>45517</v>
      </c>
      <c r="W601" s="48" t="s">
        <v>1134</v>
      </c>
    </row>
    <row r="602" spans="1:23" x14ac:dyDescent="0.25">
      <c r="A602" s="48">
        <v>9985388</v>
      </c>
      <c r="B602" s="64">
        <v>45517.333333333336</v>
      </c>
      <c r="C602" s="48" t="s">
        <v>790</v>
      </c>
      <c r="D602" s="48" t="s">
        <v>1103</v>
      </c>
      <c r="E602" s="55"/>
      <c r="F602" s="64">
        <v>45517.333333333336</v>
      </c>
      <c r="G602" s="64">
        <v>45517.520833333336</v>
      </c>
      <c r="H602" s="48" t="s">
        <v>790</v>
      </c>
      <c r="I602" s="55"/>
      <c r="J602" s="48" t="s">
        <v>697</v>
      </c>
      <c r="K602" s="48" t="s">
        <v>697</v>
      </c>
      <c r="L602" s="48" t="s">
        <v>1729</v>
      </c>
      <c r="M602" s="48" t="s">
        <v>737</v>
      </c>
      <c r="N602" s="48" t="s">
        <v>737</v>
      </c>
      <c r="O602" s="48" t="s">
        <v>1131</v>
      </c>
      <c r="P602" s="48" t="s">
        <v>18</v>
      </c>
      <c r="Q602" s="48" t="s">
        <v>19</v>
      </c>
      <c r="R602" s="48" t="s">
        <v>21</v>
      </c>
      <c r="S602" s="48" t="s">
        <v>13</v>
      </c>
      <c r="T602" s="48" t="s">
        <v>385</v>
      </c>
      <c r="U602" s="48" t="s">
        <v>14</v>
      </c>
      <c r="V602" s="55">
        <v>45517</v>
      </c>
      <c r="W602" s="48" t="s">
        <v>1134</v>
      </c>
    </row>
    <row r="603" spans="1:23" x14ac:dyDescent="0.25">
      <c r="A603" s="48">
        <v>9985387</v>
      </c>
      <c r="B603" s="64">
        <v>45517.333333333336</v>
      </c>
      <c r="C603" s="48" t="s">
        <v>558</v>
      </c>
      <c r="D603" s="48" t="s">
        <v>1130</v>
      </c>
      <c r="E603" s="55"/>
      <c r="F603" s="64">
        <v>45517.333333333336</v>
      </c>
      <c r="G603" s="64">
        <v>45517.527777777781</v>
      </c>
      <c r="H603" s="48" t="s">
        <v>558</v>
      </c>
      <c r="I603" s="55">
        <v>45517</v>
      </c>
      <c r="J603" s="48" t="s">
        <v>697</v>
      </c>
      <c r="K603" s="48" t="s">
        <v>697</v>
      </c>
      <c r="L603" s="48" t="s">
        <v>2317</v>
      </c>
      <c r="M603" s="48" t="s">
        <v>735</v>
      </c>
      <c r="N603" s="48" t="s">
        <v>1301</v>
      </c>
      <c r="O603" s="48" t="s">
        <v>805</v>
      </c>
      <c r="P603" s="48" t="s">
        <v>18</v>
      </c>
      <c r="Q603" s="48" t="s">
        <v>19</v>
      </c>
      <c r="R603" s="48" t="s">
        <v>129</v>
      </c>
      <c r="S603" s="48" t="s">
        <v>360</v>
      </c>
      <c r="T603" s="48" t="s">
        <v>385</v>
      </c>
      <c r="U603" s="48" t="s">
        <v>14</v>
      </c>
      <c r="V603" s="55">
        <v>45517</v>
      </c>
      <c r="W603" s="48" t="s">
        <v>1134</v>
      </c>
    </row>
    <row r="604" spans="1:23" x14ac:dyDescent="0.25">
      <c r="A604" s="48">
        <v>9985386</v>
      </c>
      <c r="B604" s="64">
        <v>45517.333333333336</v>
      </c>
      <c r="C604" s="48" t="s">
        <v>558</v>
      </c>
      <c r="D604" s="48" t="s">
        <v>1130</v>
      </c>
      <c r="E604" s="55"/>
      <c r="F604" s="64">
        <v>45517.333333333336</v>
      </c>
      <c r="G604" s="64">
        <v>45517.53125</v>
      </c>
      <c r="H604" s="48" t="s">
        <v>558</v>
      </c>
      <c r="I604" s="55">
        <v>45517</v>
      </c>
      <c r="J604" s="48" t="s">
        <v>697</v>
      </c>
      <c r="K604" s="48" t="s">
        <v>697</v>
      </c>
      <c r="L604" s="48" t="s">
        <v>1824</v>
      </c>
      <c r="M604" s="48" t="s">
        <v>735</v>
      </c>
      <c r="N604" s="48" t="s">
        <v>1301</v>
      </c>
      <c r="O604" s="48" t="s">
        <v>1331</v>
      </c>
      <c r="P604" s="48" t="s">
        <v>18</v>
      </c>
      <c r="Q604" s="48" t="s">
        <v>19</v>
      </c>
      <c r="R604" s="48" t="s">
        <v>129</v>
      </c>
      <c r="S604" s="48" t="s">
        <v>360</v>
      </c>
      <c r="T604" s="48" t="s">
        <v>385</v>
      </c>
      <c r="U604" s="48" t="s">
        <v>14</v>
      </c>
      <c r="V604" s="55">
        <v>45517</v>
      </c>
      <c r="W604" s="48" t="s">
        <v>1134</v>
      </c>
    </row>
    <row r="605" spans="1:23" x14ac:dyDescent="0.25">
      <c r="A605" s="48">
        <v>9985385</v>
      </c>
      <c r="B605" s="64">
        <v>45517.333333333336</v>
      </c>
      <c r="C605" s="48" t="s">
        <v>558</v>
      </c>
      <c r="D605" s="48" t="s">
        <v>1130</v>
      </c>
      <c r="E605" s="55"/>
      <c r="F605" s="64">
        <v>45517.333333333336</v>
      </c>
      <c r="G605" s="64">
        <v>45517.535416666666</v>
      </c>
      <c r="H605" s="48" t="s">
        <v>558</v>
      </c>
      <c r="I605" s="55">
        <v>45517</v>
      </c>
      <c r="J605" s="48" t="s">
        <v>697</v>
      </c>
      <c r="K605" s="48" t="s">
        <v>697</v>
      </c>
      <c r="L605" s="48" t="s">
        <v>2318</v>
      </c>
      <c r="M605" s="48" t="s">
        <v>735</v>
      </c>
      <c r="N605" s="48" t="s">
        <v>1301</v>
      </c>
      <c r="O605" s="48" t="s">
        <v>1075</v>
      </c>
      <c r="P605" s="48" t="s">
        <v>22</v>
      </c>
      <c r="Q605" s="48" t="s">
        <v>23</v>
      </c>
      <c r="R605" s="48" t="s">
        <v>89</v>
      </c>
      <c r="S605" s="48" t="s">
        <v>360</v>
      </c>
      <c r="T605" s="48" t="s">
        <v>385</v>
      </c>
      <c r="U605" s="48" t="s">
        <v>14</v>
      </c>
      <c r="V605" s="55">
        <v>45517</v>
      </c>
      <c r="W605" s="48" t="s">
        <v>1134</v>
      </c>
    </row>
    <row r="606" spans="1:23" x14ac:dyDescent="0.25">
      <c r="A606" s="48">
        <v>9985384</v>
      </c>
      <c r="B606" s="64">
        <v>45517.333333333336</v>
      </c>
      <c r="C606" s="48" t="s">
        <v>558</v>
      </c>
      <c r="D606" s="48" t="s">
        <v>1130</v>
      </c>
      <c r="E606" s="55"/>
      <c r="F606" s="64">
        <v>45517.333333333336</v>
      </c>
      <c r="G606" s="64">
        <v>45517.536805555559</v>
      </c>
      <c r="H606" s="48" t="s">
        <v>558</v>
      </c>
      <c r="I606" s="55">
        <v>45517</v>
      </c>
      <c r="J606" s="48" t="s">
        <v>697</v>
      </c>
      <c r="K606" s="48" t="s">
        <v>697</v>
      </c>
      <c r="L606" s="48" t="s">
        <v>1717</v>
      </c>
      <c r="M606" s="48" t="s">
        <v>735</v>
      </c>
      <c r="N606" s="48" t="s">
        <v>1301</v>
      </c>
      <c r="O606" s="48" t="s">
        <v>1592</v>
      </c>
      <c r="P606" s="48" t="s">
        <v>22</v>
      </c>
      <c r="Q606" s="48" t="s">
        <v>23</v>
      </c>
      <c r="R606" s="48" t="s">
        <v>89</v>
      </c>
      <c r="S606" s="48" t="s">
        <v>360</v>
      </c>
      <c r="T606" s="48" t="s">
        <v>385</v>
      </c>
      <c r="U606" s="48" t="s">
        <v>14</v>
      </c>
      <c r="V606" s="55">
        <v>45517</v>
      </c>
      <c r="W606" s="48" t="s">
        <v>1134</v>
      </c>
    </row>
    <row r="607" spans="1:23" x14ac:dyDescent="0.25">
      <c r="A607" s="48">
        <v>9985424</v>
      </c>
      <c r="B607" s="64">
        <v>45517.538888888892</v>
      </c>
      <c r="C607" s="48" t="s">
        <v>738</v>
      </c>
      <c r="D607" s="48" t="s">
        <v>1130</v>
      </c>
      <c r="E607" s="55"/>
      <c r="F607" s="64">
        <v>45517.538888888892</v>
      </c>
      <c r="G607" s="64">
        <v>45517.538888888892</v>
      </c>
      <c r="H607" s="48" t="s">
        <v>738</v>
      </c>
      <c r="I607" s="55"/>
      <c r="J607" s="48" t="s">
        <v>697</v>
      </c>
      <c r="K607" s="48" t="s">
        <v>697</v>
      </c>
      <c r="L607" s="48" t="s">
        <v>2257</v>
      </c>
      <c r="M607" s="48" t="s">
        <v>853</v>
      </c>
      <c r="N607" s="48" t="s">
        <v>2078</v>
      </c>
      <c r="O607" s="48" t="s">
        <v>2258</v>
      </c>
      <c r="P607" s="48" t="s">
        <v>8</v>
      </c>
      <c r="Q607" s="48" t="s">
        <v>15</v>
      </c>
      <c r="R607" s="48" t="s">
        <v>381</v>
      </c>
      <c r="S607" s="48" t="s">
        <v>360</v>
      </c>
      <c r="T607" s="48" t="s">
        <v>747</v>
      </c>
      <c r="U607" s="48" t="s">
        <v>14</v>
      </c>
      <c r="V607" s="55">
        <v>45517</v>
      </c>
      <c r="W607" s="48" t="s">
        <v>1134</v>
      </c>
    </row>
    <row r="608" spans="1:23" x14ac:dyDescent="0.25">
      <c r="A608" s="48">
        <v>9985423</v>
      </c>
      <c r="B608" s="64">
        <v>45517.540277777778</v>
      </c>
      <c r="C608" s="48" t="s">
        <v>738</v>
      </c>
      <c r="D608" s="48" t="s">
        <v>1130</v>
      </c>
      <c r="E608" s="55"/>
      <c r="F608" s="64">
        <v>45517.540277777778</v>
      </c>
      <c r="G608" s="64">
        <v>45517.540277777778</v>
      </c>
      <c r="H608" s="48" t="s">
        <v>738</v>
      </c>
      <c r="I608" s="55"/>
      <c r="J608" s="48" t="s">
        <v>697</v>
      </c>
      <c r="K608" s="48" t="s">
        <v>697</v>
      </c>
      <c r="L608" s="48" t="s">
        <v>2259</v>
      </c>
      <c r="M608" s="48" t="s">
        <v>853</v>
      </c>
      <c r="N608" s="48" t="s">
        <v>2078</v>
      </c>
      <c r="O608" s="48" t="s">
        <v>2260</v>
      </c>
      <c r="P608" s="48" t="s">
        <v>8</v>
      </c>
      <c r="Q608" s="48" t="s">
        <v>15</v>
      </c>
      <c r="R608" s="48" t="s">
        <v>381</v>
      </c>
      <c r="S608" s="48" t="s">
        <v>360</v>
      </c>
      <c r="T608" s="48" t="s">
        <v>747</v>
      </c>
      <c r="U608" s="48" t="s">
        <v>14</v>
      </c>
      <c r="V608" s="55">
        <v>45517</v>
      </c>
      <c r="W608" s="48" t="s">
        <v>1134</v>
      </c>
    </row>
    <row r="609" spans="1:23" x14ac:dyDescent="0.25">
      <c r="A609" s="48">
        <v>9985383</v>
      </c>
      <c r="B609" s="64">
        <v>45517.333333333336</v>
      </c>
      <c r="C609" s="48" t="s">
        <v>558</v>
      </c>
      <c r="D609" s="48" t="s">
        <v>1130</v>
      </c>
      <c r="E609" s="55"/>
      <c r="F609" s="64">
        <v>45517.333333333336</v>
      </c>
      <c r="G609" s="64">
        <v>45517.540277777778</v>
      </c>
      <c r="H609" s="48" t="s">
        <v>558</v>
      </c>
      <c r="I609" s="55">
        <v>45517</v>
      </c>
      <c r="J609" s="48" t="s">
        <v>697</v>
      </c>
      <c r="K609" s="48" t="s">
        <v>697</v>
      </c>
      <c r="L609" s="48" t="s">
        <v>1716</v>
      </c>
      <c r="M609" s="48" t="s">
        <v>735</v>
      </c>
      <c r="N609" s="48" t="s">
        <v>1301</v>
      </c>
      <c r="O609" s="48" t="s">
        <v>1591</v>
      </c>
      <c r="P609" s="48" t="s">
        <v>22</v>
      </c>
      <c r="Q609" s="48" t="s">
        <v>23</v>
      </c>
      <c r="R609" s="48" t="s">
        <v>89</v>
      </c>
      <c r="S609" s="48" t="s">
        <v>360</v>
      </c>
      <c r="T609" s="48" t="s">
        <v>385</v>
      </c>
      <c r="U609" s="48" t="s">
        <v>14</v>
      </c>
      <c r="V609" s="55">
        <v>45517</v>
      </c>
      <c r="W609" s="48" t="s">
        <v>1134</v>
      </c>
    </row>
    <row r="610" spans="1:23" x14ac:dyDescent="0.25">
      <c r="A610" s="48">
        <v>9985422</v>
      </c>
      <c r="B610" s="64">
        <v>45517.542361111111</v>
      </c>
      <c r="C610" s="48" t="s">
        <v>738</v>
      </c>
      <c r="D610" s="48" t="s">
        <v>1130</v>
      </c>
      <c r="E610" s="55"/>
      <c r="F610" s="64">
        <v>45517.542361111111</v>
      </c>
      <c r="G610" s="64">
        <v>45517.542361111111</v>
      </c>
      <c r="H610" s="48" t="s">
        <v>738</v>
      </c>
      <c r="I610" s="55"/>
      <c r="J610" s="48" t="s">
        <v>697</v>
      </c>
      <c r="K610" s="48" t="s">
        <v>697</v>
      </c>
      <c r="L610" s="48" t="s">
        <v>1016</v>
      </c>
      <c r="M610" s="48" t="s">
        <v>889</v>
      </c>
      <c r="N610" s="48" t="s">
        <v>2078</v>
      </c>
      <c r="O610" s="48" t="s">
        <v>2261</v>
      </c>
      <c r="P610" s="48" t="s">
        <v>8</v>
      </c>
      <c r="Q610" s="48" t="s">
        <v>10</v>
      </c>
      <c r="R610" s="48" t="s">
        <v>11</v>
      </c>
      <c r="S610" s="48" t="s">
        <v>360</v>
      </c>
      <c r="T610" s="48" t="s">
        <v>1153</v>
      </c>
      <c r="U610" s="48" t="s">
        <v>14</v>
      </c>
      <c r="V610" s="55">
        <v>45517</v>
      </c>
      <c r="W610" s="48" t="s">
        <v>1134</v>
      </c>
    </row>
    <row r="611" spans="1:23" x14ac:dyDescent="0.25">
      <c r="A611" s="48">
        <v>9985382</v>
      </c>
      <c r="B611" s="64">
        <v>45517.333333333336</v>
      </c>
      <c r="C611" s="48" t="s">
        <v>558</v>
      </c>
      <c r="D611" s="48" t="s">
        <v>1130</v>
      </c>
      <c r="E611" s="55"/>
      <c r="F611" s="64">
        <v>45517.333333333336</v>
      </c>
      <c r="G611" s="64">
        <v>45517.543055555558</v>
      </c>
      <c r="H611" s="48" t="s">
        <v>558</v>
      </c>
      <c r="I611" s="55">
        <v>45517</v>
      </c>
      <c r="J611" s="48" t="s">
        <v>697</v>
      </c>
      <c r="K611" s="48" t="s">
        <v>697</v>
      </c>
      <c r="L611" s="48" t="s">
        <v>2319</v>
      </c>
      <c r="M611" s="48" t="s">
        <v>735</v>
      </c>
      <c r="N611" s="48" t="s">
        <v>1301</v>
      </c>
      <c r="O611" s="48" t="s">
        <v>2155</v>
      </c>
      <c r="P611" s="48" t="s">
        <v>22</v>
      </c>
      <c r="Q611" s="48" t="s">
        <v>23</v>
      </c>
      <c r="R611" s="48" t="s">
        <v>89</v>
      </c>
      <c r="S611" s="48" t="s">
        <v>360</v>
      </c>
      <c r="T611" s="48" t="s">
        <v>385</v>
      </c>
      <c r="U611" s="48" t="s">
        <v>14</v>
      </c>
      <c r="V611" s="55">
        <v>45517</v>
      </c>
      <c r="W611" s="48" t="s">
        <v>1134</v>
      </c>
    </row>
    <row r="612" spans="1:23" x14ac:dyDescent="0.25">
      <c r="A612" s="48">
        <v>9985381</v>
      </c>
      <c r="B612" s="64">
        <v>45517.333333333336</v>
      </c>
      <c r="C612" s="48" t="s">
        <v>558</v>
      </c>
      <c r="D612" s="48" t="s">
        <v>1130</v>
      </c>
      <c r="E612" s="55"/>
      <c r="F612" s="64">
        <v>45517.333333333336</v>
      </c>
      <c r="G612" s="64">
        <v>45517.543749999997</v>
      </c>
      <c r="H612" s="48" t="s">
        <v>558</v>
      </c>
      <c r="I612" s="55">
        <v>45517</v>
      </c>
      <c r="J612" s="48" t="s">
        <v>697</v>
      </c>
      <c r="K612" s="48" t="s">
        <v>697</v>
      </c>
      <c r="L612" s="48" t="s">
        <v>2319</v>
      </c>
      <c r="M612" s="48" t="s">
        <v>735</v>
      </c>
      <c r="N612" s="48" t="s">
        <v>1301</v>
      </c>
      <c r="O612" s="48" t="s">
        <v>2155</v>
      </c>
      <c r="P612" s="48" t="s">
        <v>22</v>
      </c>
      <c r="Q612" s="48" t="s">
        <v>23</v>
      </c>
      <c r="R612" s="48" t="s">
        <v>89</v>
      </c>
      <c r="S612" s="48" t="s">
        <v>360</v>
      </c>
      <c r="T612" s="48" t="s">
        <v>385</v>
      </c>
      <c r="U612" s="48" t="s">
        <v>14</v>
      </c>
      <c r="V612" s="55">
        <v>45517</v>
      </c>
      <c r="W612" s="48" t="s">
        <v>1134</v>
      </c>
    </row>
    <row r="613" spans="1:23" x14ac:dyDescent="0.25">
      <c r="A613" s="48">
        <v>9985421</v>
      </c>
      <c r="B613" s="64">
        <v>45517.544444444444</v>
      </c>
      <c r="C613" s="48" t="s">
        <v>738</v>
      </c>
      <c r="D613" s="48" t="s">
        <v>1130</v>
      </c>
      <c r="E613" s="55"/>
      <c r="F613" s="64">
        <v>45517.544444444444</v>
      </c>
      <c r="G613" s="64">
        <v>45517.544444444444</v>
      </c>
      <c r="H613" s="48" t="s">
        <v>738</v>
      </c>
      <c r="I613" s="55"/>
      <c r="J613" s="48" t="s">
        <v>697</v>
      </c>
      <c r="K613" s="48" t="s">
        <v>697</v>
      </c>
      <c r="L613" s="48" t="s">
        <v>2262</v>
      </c>
      <c r="M613" s="48" t="s">
        <v>860</v>
      </c>
      <c r="N613" s="48" t="s">
        <v>2078</v>
      </c>
      <c r="O613" s="48" t="s">
        <v>2263</v>
      </c>
      <c r="P613" s="48" t="s">
        <v>8</v>
      </c>
      <c r="Q613" s="48" t="s">
        <v>28</v>
      </c>
      <c r="R613" s="48" t="s">
        <v>29</v>
      </c>
      <c r="S613" s="48" t="s">
        <v>360</v>
      </c>
      <c r="T613" s="48" t="s">
        <v>2248</v>
      </c>
      <c r="U613" s="48" t="s">
        <v>14</v>
      </c>
      <c r="V613" s="55">
        <v>45517</v>
      </c>
      <c r="W613" s="48" t="s">
        <v>1134</v>
      </c>
    </row>
    <row r="614" spans="1:23" x14ac:dyDescent="0.25">
      <c r="A614" s="48">
        <v>9985420</v>
      </c>
      <c r="B614" s="64">
        <v>45517.54583333333</v>
      </c>
      <c r="C614" s="48" t="s">
        <v>738</v>
      </c>
      <c r="D614" s="48" t="s">
        <v>1130</v>
      </c>
      <c r="E614" s="55"/>
      <c r="F614" s="64">
        <v>45517.54583333333</v>
      </c>
      <c r="G614" s="64">
        <v>45517.54583333333</v>
      </c>
      <c r="H614" s="48" t="s">
        <v>738</v>
      </c>
      <c r="I614" s="55"/>
      <c r="J614" s="48" t="s">
        <v>697</v>
      </c>
      <c r="K614" s="48" t="s">
        <v>697</v>
      </c>
      <c r="L614" s="48" t="s">
        <v>2264</v>
      </c>
      <c r="M614" s="48" t="s">
        <v>853</v>
      </c>
      <c r="N614" s="48" t="s">
        <v>2078</v>
      </c>
      <c r="O614" s="48" t="s">
        <v>2265</v>
      </c>
      <c r="P614" s="48" t="s">
        <v>8</v>
      </c>
      <c r="Q614" s="48" t="s">
        <v>15</v>
      </c>
      <c r="R614" s="48" t="s">
        <v>381</v>
      </c>
      <c r="S614" s="48" t="s">
        <v>360</v>
      </c>
      <c r="T614" s="48" t="s">
        <v>747</v>
      </c>
      <c r="U614" s="48" t="s">
        <v>14</v>
      </c>
      <c r="V614" s="55">
        <v>45517</v>
      </c>
      <c r="W614" s="48" t="s">
        <v>1134</v>
      </c>
    </row>
    <row r="615" spans="1:23" x14ac:dyDescent="0.25">
      <c r="A615" s="48">
        <v>9985370</v>
      </c>
      <c r="B615" s="64">
        <v>45517.333333333336</v>
      </c>
      <c r="C615" s="48" t="s">
        <v>739</v>
      </c>
      <c r="D615" s="48" t="s">
        <v>1130</v>
      </c>
      <c r="E615" s="55"/>
      <c r="F615" s="64">
        <v>45517.333333333336</v>
      </c>
      <c r="G615" s="64">
        <v>45517.546527777777</v>
      </c>
      <c r="H615" s="48" t="s">
        <v>739</v>
      </c>
      <c r="I615" s="55"/>
      <c r="J615" s="48" t="s">
        <v>697</v>
      </c>
      <c r="K615" s="48" t="s">
        <v>697</v>
      </c>
      <c r="L615" s="48" t="s">
        <v>1996</v>
      </c>
      <c r="M615" s="48" t="s">
        <v>992</v>
      </c>
      <c r="N615" s="48" t="s">
        <v>992</v>
      </c>
      <c r="O615" s="48" t="s">
        <v>1997</v>
      </c>
      <c r="P615" s="48" t="s">
        <v>8</v>
      </c>
      <c r="Q615" s="48" t="s">
        <v>10</v>
      </c>
      <c r="R615" s="48" t="s">
        <v>11</v>
      </c>
      <c r="S615" s="48" t="s">
        <v>13</v>
      </c>
      <c r="T615" s="48" t="s">
        <v>500</v>
      </c>
      <c r="U615" s="48" t="s">
        <v>14</v>
      </c>
      <c r="V615" s="55">
        <v>45517</v>
      </c>
      <c r="W615" s="48" t="s">
        <v>1134</v>
      </c>
    </row>
    <row r="616" spans="1:23" x14ac:dyDescent="0.25">
      <c r="A616" s="48">
        <v>9985419</v>
      </c>
      <c r="B616" s="64">
        <v>45517.547222222223</v>
      </c>
      <c r="C616" s="48" t="s">
        <v>738</v>
      </c>
      <c r="D616" s="48" t="s">
        <v>1130</v>
      </c>
      <c r="E616" s="55"/>
      <c r="F616" s="64">
        <v>45517.547222222223</v>
      </c>
      <c r="G616" s="64">
        <v>45517.547222222223</v>
      </c>
      <c r="H616" s="48" t="s">
        <v>738</v>
      </c>
      <c r="I616" s="55"/>
      <c r="J616" s="48" t="s">
        <v>697</v>
      </c>
      <c r="K616" s="48" t="s">
        <v>697</v>
      </c>
      <c r="L616" s="48" t="s">
        <v>2266</v>
      </c>
      <c r="M616" s="48" t="s">
        <v>855</v>
      </c>
      <c r="N616" s="48" t="s">
        <v>2078</v>
      </c>
      <c r="O616" s="48" t="s">
        <v>2267</v>
      </c>
      <c r="P616" s="48" t="s">
        <v>8</v>
      </c>
      <c r="Q616" s="48" t="s">
        <v>10</v>
      </c>
      <c r="R616" s="48" t="s">
        <v>11</v>
      </c>
      <c r="S616" s="48" t="s">
        <v>360</v>
      </c>
      <c r="T616" s="48" t="s">
        <v>1153</v>
      </c>
      <c r="U616" s="48" t="s">
        <v>14</v>
      </c>
      <c r="V616" s="55">
        <v>45517</v>
      </c>
      <c r="W616" s="48" t="s">
        <v>1134</v>
      </c>
    </row>
    <row r="617" spans="1:23" x14ac:dyDescent="0.25">
      <c r="A617" s="48">
        <v>9985418</v>
      </c>
      <c r="B617" s="64">
        <v>45517.554166666669</v>
      </c>
      <c r="C617" s="48" t="s">
        <v>738</v>
      </c>
      <c r="D617" s="48" t="s">
        <v>1130</v>
      </c>
      <c r="E617" s="55"/>
      <c r="F617" s="64">
        <v>45517.554166666669</v>
      </c>
      <c r="G617" s="64">
        <v>45517.554166666669</v>
      </c>
      <c r="H617" s="48" t="s">
        <v>738</v>
      </c>
      <c r="I617" s="55"/>
      <c r="J617" s="48" t="s">
        <v>697</v>
      </c>
      <c r="K617" s="48" t="s">
        <v>697</v>
      </c>
      <c r="L617" s="48" t="s">
        <v>2268</v>
      </c>
      <c r="M617" s="48" t="s">
        <v>853</v>
      </c>
      <c r="N617" s="48" t="s">
        <v>2078</v>
      </c>
      <c r="O617" s="48" t="s">
        <v>2269</v>
      </c>
      <c r="P617" s="48" t="s">
        <v>8</v>
      </c>
      <c r="Q617" s="48" t="s">
        <v>28</v>
      </c>
      <c r="R617" s="48" t="s">
        <v>29</v>
      </c>
      <c r="S617" s="48" t="s">
        <v>360</v>
      </c>
      <c r="T617" s="48" t="s">
        <v>1907</v>
      </c>
      <c r="U617" s="48" t="s">
        <v>14</v>
      </c>
      <c r="V617" s="55">
        <v>45517</v>
      </c>
      <c r="W617" s="48" t="s">
        <v>1134</v>
      </c>
    </row>
    <row r="618" spans="1:23" x14ac:dyDescent="0.25">
      <c r="A618" s="48">
        <v>9985417</v>
      </c>
      <c r="B618" s="64">
        <v>45517.555555555555</v>
      </c>
      <c r="C618" s="48" t="s">
        <v>738</v>
      </c>
      <c r="D618" s="48" t="s">
        <v>1130</v>
      </c>
      <c r="E618" s="55"/>
      <c r="F618" s="64">
        <v>45517.555555555555</v>
      </c>
      <c r="G618" s="64">
        <v>45517.555555555555</v>
      </c>
      <c r="H618" s="48" t="s">
        <v>738</v>
      </c>
      <c r="I618" s="55"/>
      <c r="J618" s="48" t="s">
        <v>697</v>
      </c>
      <c r="K618" s="48" t="s">
        <v>697</v>
      </c>
      <c r="L618" s="48" t="s">
        <v>2270</v>
      </c>
      <c r="M618" s="48" t="s">
        <v>853</v>
      </c>
      <c r="N618" s="48" t="s">
        <v>2078</v>
      </c>
      <c r="O618" s="48" t="s">
        <v>2271</v>
      </c>
      <c r="P618" s="48" t="s">
        <v>8</v>
      </c>
      <c r="Q618" s="48" t="s">
        <v>10</v>
      </c>
      <c r="R618" s="48" t="s">
        <v>11</v>
      </c>
      <c r="S618" s="48" t="s">
        <v>360</v>
      </c>
      <c r="T618" s="48" t="s">
        <v>1153</v>
      </c>
      <c r="U618" s="48" t="s">
        <v>14</v>
      </c>
      <c r="V618" s="55">
        <v>45517</v>
      </c>
      <c r="W618" s="48" t="s">
        <v>1134</v>
      </c>
    </row>
    <row r="619" spans="1:23" x14ac:dyDescent="0.25">
      <c r="A619" s="48">
        <v>9985380</v>
      </c>
      <c r="B619" s="64">
        <v>45517.333333333336</v>
      </c>
      <c r="C619" s="48" t="s">
        <v>558</v>
      </c>
      <c r="D619" s="48" t="s">
        <v>1130</v>
      </c>
      <c r="E619" s="55"/>
      <c r="F619" s="64">
        <v>45517.333333333336</v>
      </c>
      <c r="G619" s="64">
        <v>45517.555555555555</v>
      </c>
      <c r="H619" s="48" t="s">
        <v>558</v>
      </c>
      <c r="I619" s="55">
        <v>45517</v>
      </c>
      <c r="J619" s="48" t="s">
        <v>697</v>
      </c>
      <c r="K619" s="48" t="s">
        <v>697</v>
      </c>
      <c r="L619" s="48" t="s">
        <v>1035</v>
      </c>
      <c r="M619" s="48" t="s">
        <v>735</v>
      </c>
      <c r="N619" s="48" t="s">
        <v>1850</v>
      </c>
      <c r="O619" s="48" t="s">
        <v>943</v>
      </c>
      <c r="P619" s="48" t="s">
        <v>8</v>
      </c>
      <c r="Q619" s="48" t="s">
        <v>15</v>
      </c>
      <c r="R619" s="48" t="s">
        <v>27</v>
      </c>
      <c r="S619" s="48" t="s">
        <v>360</v>
      </c>
      <c r="T619" s="48" t="s">
        <v>385</v>
      </c>
      <c r="U619" s="48" t="s">
        <v>14</v>
      </c>
      <c r="V619" s="55">
        <v>45517</v>
      </c>
      <c r="W619" s="48" t="s">
        <v>1134</v>
      </c>
    </row>
    <row r="620" spans="1:23" x14ac:dyDescent="0.25">
      <c r="A620" s="48">
        <v>9985374</v>
      </c>
      <c r="B620" s="64">
        <v>45517.333333333336</v>
      </c>
      <c r="C620" s="48" t="s">
        <v>790</v>
      </c>
      <c r="D620" s="48" t="s">
        <v>716</v>
      </c>
      <c r="E620" s="55"/>
      <c r="F620" s="64">
        <v>45517.333333333336</v>
      </c>
      <c r="G620" s="64">
        <v>45517.566666666666</v>
      </c>
      <c r="H620" s="48" t="s">
        <v>790</v>
      </c>
      <c r="I620" s="55"/>
      <c r="J620" s="48" t="s">
        <v>697</v>
      </c>
      <c r="K620" s="48" t="s">
        <v>697</v>
      </c>
      <c r="L620" s="48" t="s">
        <v>2320</v>
      </c>
      <c r="M620" s="48" t="s">
        <v>737</v>
      </c>
      <c r="N620" s="48" t="s">
        <v>737</v>
      </c>
      <c r="O620" s="48" t="s">
        <v>2194</v>
      </c>
      <c r="P620" s="48" t="s">
        <v>18</v>
      </c>
      <c r="Q620" s="48" t="s">
        <v>19</v>
      </c>
      <c r="R620" s="48" t="s">
        <v>20</v>
      </c>
      <c r="S620" s="48" t="s">
        <v>13</v>
      </c>
      <c r="T620" s="48" t="s">
        <v>385</v>
      </c>
      <c r="U620" s="48" t="s">
        <v>14</v>
      </c>
      <c r="V620" s="55">
        <v>45517</v>
      </c>
      <c r="W620" s="48" t="s">
        <v>1134</v>
      </c>
    </row>
    <row r="621" spans="1:23" x14ac:dyDescent="0.25">
      <c r="A621" s="48">
        <v>9985416</v>
      </c>
      <c r="B621" s="64">
        <v>45517.567361111112</v>
      </c>
      <c r="C621" s="48" t="s">
        <v>738</v>
      </c>
      <c r="D621" s="48" t="s">
        <v>1130</v>
      </c>
      <c r="E621" s="55"/>
      <c r="F621" s="64">
        <v>45517.567361111112</v>
      </c>
      <c r="G621" s="64">
        <v>45517.567361111112</v>
      </c>
      <c r="H621" s="48" t="s">
        <v>738</v>
      </c>
      <c r="I621" s="55"/>
      <c r="J621" s="48" t="s">
        <v>697</v>
      </c>
      <c r="K621" s="48" t="s">
        <v>697</v>
      </c>
      <c r="L621" s="48" t="s">
        <v>2272</v>
      </c>
      <c r="M621" s="48" t="s">
        <v>853</v>
      </c>
      <c r="N621" s="48" t="s">
        <v>2078</v>
      </c>
      <c r="O621" s="48" t="s">
        <v>2273</v>
      </c>
      <c r="P621" s="48" t="s">
        <v>8</v>
      </c>
      <c r="Q621" s="48" t="s">
        <v>28</v>
      </c>
      <c r="R621" s="48" t="s">
        <v>29</v>
      </c>
      <c r="S621" s="48" t="s">
        <v>360</v>
      </c>
      <c r="T621" s="48" t="s">
        <v>1153</v>
      </c>
      <c r="U621" s="48" t="s">
        <v>14</v>
      </c>
      <c r="V621" s="55">
        <v>45517</v>
      </c>
      <c r="W621" s="48" t="s">
        <v>1134</v>
      </c>
    </row>
    <row r="622" spans="1:23" x14ac:dyDescent="0.25">
      <c r="A622" s="48">
        <v>9985415</v>
      </c>
      <c r="B622" s="64">
        <v>45517.568055555559</v>
      </c>
      <c r="C622" s="48" t="s">
        <v>738</v>
      </c>
      <c r="D622" s="48" t="s">
        <v>1130</v>
      </c>
      <c r="E622" s="55"/>
      <c r="F622" s="64">
        <v>45517.568055555559</v>
      </c>
      <c r="G622" s="64">
        <v>45517.568055555559</v>
      </c>
      <c r="H622" s="48" t="s">
        <v>738</v>
      </c>
      <c r="I622" s="55"/>
      <c r="J622" s="48" t="s">
        <v>697</v>
      </c>
      <c r="K622" s="48" t="s">
        <v>697</v>
      </c>
      <c r="L622" s="48" t="s">
        <v>2274</v>
      </c>
      <c r="M622" s="48" t="s">
        <v>855</v>
      </c>
      <c r="N622" s="48" t="s">
        <v>2078</v>
      </c>
      <c r="O622" s="48" t="s">
        <v>2275</v>
      </c>
      <c r="P622" s="48" t="s">
        <v>8</v>
      </c>
      <c r="Q622" s="48" t="s">
        <v>15</v>
      </c>
      <c r="R622" s="48" t="s">
        <v>381</v>
      </c>
      <c r="S622" s="48" t="s">
        <v>360</v>
      </c>
      <c r="T622" s="48" t="s">
        <v>747</v>
      </c>
      <c r="U622" s="48" t="s">
        <v>14</v>
      </c>
      <c r="V622" s="55">
        <v>45517</v>
      </c>
      <c r="W622" s="48" t="s">
        <v>1134</v>
      </c>
    </row>
    <row r="623" spans="1:23" x14ac:dyDescent="0.25">
      <c r="A623" s="48">
        <v>9985414</v>
      </c>
      <c r="B623" s="64">
        <v>45517.569444444445</v>
      </c>
      <c r="C623" s="48" t="s">
        <v>738</v>
      </c>
      <c r="D623" s="48" t="s">
        <v>1130</v>
      </c>
      <c r="E623" s="55"/>
      <c r="F623" s="64">
        <v>45517.569444444445</v>
      </c>
      <c r="G623" s="64">
        <v>45517.569444444445</v>
      </c>
      <c r="H623" s="48" t="s">
        <v>738</v>
      </c>
      <c r="I623" s="55"/>
      <c r="J623" s="48" t="s">
        <v>697</v>
      </c>
      <c r="K623" s="48" t="s">
        <v>697</v>
      </c>
      <c r="L623" s="48" t="s">
        <v>2276</v>
      </c>
      <c r="M623" s="48" t="s">
        <v>853</v>
      </c>
      <c r="N623" s="48" t="s">
        <v>2078</v>
      </c>
      <c r="O623" s="48" t="s">
        <v>2277</v>
      </c>
      <c r="P623" s="48" t="s">
        <v>8</v>
      </c>
      <c r="Q623" s="48" t="s">
        <v>10</v>
      </c>
      <c r="R623" s="48" t="s">
        <v>11</v>
      </c>
      <c r="S623" s="48" t="s">
        <v>360</v>
      </c>
      <c r="T623" s="48" t="s">
        <v>1153</v>
      </c>
      <c r="U623" s="48" t="s">
        <v>14</v>
      </c>
      <c r="V623" s="55">
        <v>45517</v>
      </c>
      <c r="W623" s="48" t="s">
        <v>1134</v>
      </c>
    </row>
    <row r="624" spans="1:23" x14ac:dyDescent="0.25">
      <c r="A624" s="48">
        <v>9985413</v>
      </c>
      <c r="B624" s="64">
        <v>45517.570833333331</v>
      </c>
      <c r="C624" s="48" t="s">
        <v>738</v>
      </c>
      <c r="D624" s="48" t="s">
        <v>1130</v>
      </c>
      <c r="E624" s="55"/>
      <c r="F624" s="64">
        <v>45517.570833333331</v>
      </c>
      <c r="G624" s="64">
        <v>45517.570833333331</v>
      </c>
      <c r="H624" s="48" t="s">
        <v>738</v>
      </c>
      <c r="I624" s="55"/>
      <c r="J624" s="48" t="s">
        <v>697</v>
      </c>
      <c r="K624" s="48" t="s">
        <v>697</v>
      </c>
      <c r="L624" s="48" t="s">
        <v>2278</v>
      </c>
      <c r="M624" s="48" t="s">
        <v>853</v>
      </c>
      <c r="N624" s="48" t="s">
        <v>2078</v>
      </c>
      <c r="O624" s="48" t="s">
        <v>2279</v>
      </c>
      <c r="P624" s="48" t="s">
        <v>8</v>
      </c>
      <c r="Q624" s="48" t="s">
        <v>15</v>
      </c>
      <c r="R624" s="48" t="s">
        <v>381</v>
      </c>
      <c r="S624" s="48" t="s">
        <v>360</v>
      </c>
      <c r="T624" s="48" t="s">
        <v>747</v>
      </c>
      <c r="U624" s="48" t="s">
        <v>14</v>
      </c>
      <c r="V624" s="55">
        <v>45517</v>
      </c>
      <c r="W624" s="48" t="s">
        <v>1134</v>
      </c>
    </row>
    <row r="625" spans="1:23" x14ac:dyDescent="0.25">
      <c r="A625" s="48">
        <v>9985379</v>
      </c>
      <c r="B625" s="64">
        <v>45517.333333333336</v>
      </c>
      <c r="C625" s="48" t="s">
        <v>558</v>
      </c>
      <c r="D625" s="48" t="s">
        <v>1130</v>
      </c>
      <c r="E625" s="55"/>
      <c r="F625" s="64">
        <v>45517.333333333336</v>
      </c>
      <c r="G625" s="64">
        <v>45517.571527777778</v>
      </c>
      <c r="H625" s="48" t="s">
        <v>558</v>
      </c>
      <c r="I625" s="55">
        <v>45517</v>
      </c>
      <c r="J625" s="48" t="s">
        <v>697</v>
      </c>
      <c r="K625" s="48" t="s">
        <v>697</v>
      </c>
      <c r="L625" s="48" t="s">
        <v>1034</v>
      </c>
      <c r="M625" s="48" t="s">
        <v>735</v>
      </c>
      <c r="N625" s="48" t="s">
        <v>1850</v>
      </c>
      <c r="O625" s="48" t="s">
        <v>906</v>
      </c>
      <c r="P625" s="48" t="s">
        <v>8</v>
      </c>
      <c r="Q625" s="48" t="s">
        <v>30</v>
      </c>
      <c r="R625" s="48" t="s">
        <v>31</v>
      </c>
      <c r="S625" s="48" t="s">
        <v>360</v>
      </c>
      <c r="T625" s="48" t="s">
        <v>385</v>
      </c>
      <c r="U625" s="48" t="s">
        <v>14</v>
      </c>
      <c r="V625" s="55">
        <v>45517</v>
      </c>
      <c r="W625" s="48" t="s">
        <v>1134</v>
      </c>
    </row>
    <row r="626" spans="1:23" x14ac:dyDescent="0.25">
      <c r="A626" s="48">
        <v>9985412</v>
      </c>
      <c r="B626" s="64">
        <v>45517.572222222225</v>
      </c>
      <c r="C626" s="48" t="s">
        <v>738</v>
      </c>
      <c r="D626" s="48" t="s">
        <v>1130</v>
      </c>
      <c r="E626" s="55"/>
      <c r="F626" s="64">
        <v>45517.572222222225</v>
      </c>
      <c r="G626" s="64">
        <v>45517.572222222225</v>
      </c>
      <c r="H626" s="48" t="s">
        <v>738</v>
      </c>
      <c r="I626" s="55"/>
      <c r="J626" s="48" t="s">
        <v>697</v>
      </c>
      <c r="K626" s="48" t="s">
        <v>697</v>
      </c>
      <c r="L626" s="48" t="s">
        <v>1018</v>
      </c>
      <c r="M626" s="48" t="s">
        <v>889</v>
      </c>
      <c r="N626" s="48" t="s">
        <v>2078</v>
      </c>
      <c r="O626" s="48" t="s">
        <v>2280</v>
      </c>
      <c r="P626" s="48" t="s">
        <v>8</v>
      </c>
      <c r="Q626" s="48" t="s">
        <v>10</v>
      </c>
      <c r="R626" s="48" t="s">
        <v>11</v>
      </c>
      <c r="S626" s="48" t="s">
        <v>360</v>
      </c>
      <c r="T626" s="48" t="s">
        <v>1153</v>
      </c>
      <c r="U626" s="48" t="s">
        <v>14</v>
      </c>
      <c r="V626" s="55">
        <v>45517</v>
      </c>
      <c r="W626" s="48" t="s">
        <v>1134</v>
      </c>
    </row>
    <row r="627" spans="1:23" x14ac:dyDescent="0.25">
      <c r="A627" s="48">
        <v>9985411</v>
      </c>
      <c r="B627" s="64">
        <v>45517.573611111111</v>
      </c>
      <c r="C627" s="48" t="s">
        <v>738</v>
      </c>
      <c r="D627" s="48" t="s">
        <v>1130</v>
      </c>
      <c r="E627" s="55"/>
      <c r="F627" s="64">
        <v>45517.573611111111</v>
      </c>
      <c r="G627" s="64">
        <v>45517.573611111111</v>
      </c>
      <c r="H627" s="48" t="s">
        <v>738</v>
      </c>
      <c r="I627" s="55"/>
      <c r="J627" s="48" t="s">
        <v>697</v>
      </c>
      <c r="K627" s="48" t="s">
        <v>697</v>
      </c>
      <c r="L627" s="48" t="s">
        <v>2281</v>
      </c>
      <c r="M627" s="48" t="s">
        <v>853</v>
      </c>
      <c r="N627" s="48" t="s">
        <v>2078</v>
      </c>
      <c r="O627" s="48" t="s">
        <v>2282</v>
      </c>
      <c r="P627" s="48" t="s">
        <v>8</v>
      </c>
      <c r="Q627" s="48" t="s">
        <v>15</v>
      </c>
      <c r="R627" s="48" t="s">
        <v>381</v>
      </c>
      <c r="S627" s="48" t="s">
        <v>360</v>
      </c>
      <c r="T627" s="48" t="s">
        <v>1153</v>
      </c>
      <c r="U627" s="48" t="s">
        <v>14</v>
      </c>
      <c r="V627" s="55">
        <v>45517</v>
      </c>
      <c r="W627" s="48" t="s">
        <v>1134</v>
      </c>
    </row>
    <row r="628" spans="1:23" x14ac:dyDescent="0.25">
      <c r="A628" s="48">
        <v>9985410</v>
      </c>
      <c r="B628" s="64">
        <v>45517.574999999997</v>
      </c>
      <c r="C628" s="48" t="s">
        <v>738</v>
      </c>
      <c r="D628" s="48" t="s">
        <v>1130</v>
      </c>
      <c r="E628" s="55"/>
      <c r="F628" s="64">
        <v>45517.574999999997</v>
      </c>
      <c r="G628" s="64">
        <v>45517.574999999997</v>
      </c>
      <c r="H628" s="48" t="s">
        <v>738</v>
      </c>
      <c r="I628" s="55"/>
      <c r="J628" s="48" t="s">
        <v>697</v>
      </c>
      <c r="K628" s="48" t="s">
        <v>697</v>
      </c>
      <c r="L628" s="48" t="s">
        <v>2283</v>
      </c>
      <c r="M628" s="48" t="s">
        <v>853</v>
      </c>
      <c r="N628" s="48" t="s">
        <v>2078</v>
      </c>
      <c r="O628" s="48" t="s">
        <v>2284</v>
      </c>
      <c r="P628" s="48" t="s">
        <v>8</v>
      </c>
      <c r="Q628" s="48" t="s">
        <v>28</v>
      </c>
      <c r="R628" s="48" t="s">
        <v>29</v>
      </c>
      <c r="S628" s="48" t="s">
        <v>360</v>
      </c>
      <c r="T628" s="48" t="s">
        <v>427</v>
      </c>
      <c r="U628" s="48" t="s">
        <v>14</v>
      </c>
      <c r="V628" s="55">
        <v>45517</v>
      </c>
      <c r="W628" s="48" t="s">
        <v>1134</v>
      </c>
    </row>
    <row r="629" spans="1:23" x14ac:dyDescent="0.25">
      <c r="A629" s="48">
        <v>9985409</v>
      </c>
      <c r="B629" s="64">
        <v>45517.57708333333</v>
      </c>
      <c r="C629" s="48" t="s">
        <v>738</v>
      </c>
      <c r="D629" s="48" t="s">
        <v>1130</v>
      </c>
      <c r="E629" s="55"/>
      <c r="F629" s="64">
        <v>45517.57708333333</v>
      </c>
      <c r="G629" s="64">
        <v>45517.57708333333</v>
      </c>
      <c r="H629" s="48" t="s">
        <v>738</v>
      </c>
      <c r="I629" s="55"/>
      <c r="J629" s="48" t="s">
        <v>697</v>
      </c>
      <c r="K629" s="48" t="s">
        <v>697</v>
      </c>
      <c r="L629" s="48" t="s">
        <v>2285</v>
      </c>
      <c r="M629" s="48" t="s">
        <v>853</v>
      </c>
      <c r="N629" s="48" t="s">
        <v>2078</v>
      </c>
      <c r="O629" s="48" t="s">
        <v>2286</v>
      </c>
      <c r="P629" s="48" t="s">
        <v>8</v>
      </c>
      <c r="Q629" s="48" t="s">
        <v>15</v>
      </c>
      <c r="R629" s="48" t="s">
        <v>381</v>
      </c>
      <c r="S629" s="48" t="s">
        <v>360</v>
      </c>
      <c r="T629" s="48" t="s">
        <v>747</v>
      </c>
      <c r="U629" s="48" t="s">
        <v>14</v>
      </c>
      <c r="V629" s="55">
        <v>45517</v>
      </c>
      <c r="W629" s="48" t="s">
        <v>1134</v>
      </c>
    </row>
    <row r="630" spans="1:23" x14ac:dyDescent="0.25">
      <c r="A630" s="48">
        <v>9985408</v>
      </c>
      <c r="B630" s="64">
        <v>45517.57916666667</v>
      </c>
      <c r="C630" s="48" t="s">
        <v>738</v>
      </c>
      <c r="D630" s="48" t="s">
        <v>1130</v>
      </c>
      <c r="E630" s="55"/>
      <c r="F630" s="64">
        <v>45517.57916666667</v>
      </c>
      <c r="G630" s="64">
        <v>45517.57916666667</v>
      </c>
      <c r="H630" s="48" t="s">
        <v>738</v>
      </c>
      <c r="I630" s="55"/>
      <c r="J630" s="48" t="s">
        <v>697</v>
      </c>
      <c r="K630" s="48" t="s">
        <v>697</v>
      </c>
      <c r="L630" s="48" t="s">
        <v>2287</v>
      </c>
      <c r="M630" s="48" t="s">
        <v>853</v>
      </c>
      <c r="N630" s="48" t="s">
        <v>2078</v>
      </c>
      <c r="O630" s="48" t="s">
        <v>2288</v>
      </c>
      <c r="P630" s="48" t="s">
        <v>8</v>
      </c>
      <c r="Q630" s="48" t="s">
        <v>10</v>
      </c>
      <c r="R630" s="48" t="s">
        <v>11</v>
      </c>
      <c r="S630" s="48" t="s">
        <v>360</v>
      </c>
      <c r="T630" s="48" t="s">
        <v>1153</v>
      </c>
      <c r="U630" s="48" t="s">
        <v>14</v>
      </c>
      <c r="V630" s="55">
        <v>45517</v>
      </c>
      <c r="W630" s="48" t="s">
        <v>1134</v>
      </c>
    </row>
    <row r="631" spans="1:23" x14ac:dyDescent="0.25">
      <c r="A631" s="48">
        <v>9985407</v>
      </c>
      <c r="B631" s="64">
        <v>45517.579861111109</v>
      </c>
      <c r="C631" s="48" t="s">
        <v>738</v>
      </c>
      <c r="D631" s="48" t="s">
        <v>1130</v>
      </c>
      <c r="E631" s="55"/>
      <c r="F631" s="64">
        <v>45517.579861111109</v>
      </c>
      <c r="G631" s="64">
        <v>45517.579861111109</v>
      </c>
      <c r="H631" s="48" t="s">
        <v>738</v>
      </c>
      <c r="I631" s="55"/>
      <c r="J631" s="48" t="s">
        <v>697</v>
      </c>
      <c r="K631" s="48" t="s">
        <v>697</v>
      </c>
      <c r="L631" s="48" t="s">
        <v>2289</v>
      </c>
      <c r="M631" s="48" t="s">
        <v>853</v>
      </c>
      <c r="N631" s="48" t="s">
        <v>2078</v>
      </c>
      <c r="O631" s="48" t="s">
        <v>2290</v>
      </c>
      <c r="P631" s="48" t="s">
        <v>8</v>
      </c>
      <c r="Q631" s="48" t="s">
        <v>28</v>
      </c>
      <c r="R631" s="48" t="s">
        <v>29</v>
      </c>
      <c r="S631" s="48" t="s">
        <v>360</v>
      </c>
      <c r="T631" s="48" t="s">
        <v>427</v>
      </c>
      <c r="U631" s="48" t="s">
        <v>14</v>
      </c>
      <c r="V631" s="55">
        <v>45517</v>
      </c>
      <c r="W631" s="48" t="s">
        <v>1134</v>
      </c>
    </row>
    <row r="632" spans="1:23" x14ac:dyDescent="0.25">
      <c r="A632" s="48">
        <v>9985373</v>
      </c>
      <c r="B632" s="64">
        <v>45517.333333333336</v>
      </c>
      <c r="C632" s="48" t="s">
        <v>795</v>
      </c>
      <c r="D632" s="48" t="s">
        <v>1130</v>
      </c>
      <c r="E632" s="55"/>
      <c r="F632" s="64">
        <v>45517.333333333336</v>
      </c>
      <c r="G632" s="64">
        <v>45517.582638888889</v>
      </c>
      <c r="H632" s="48" t="s">
        <v>795</v>
      </c>
      <c r="I632" s="55"/>
      <c r="J632" s="48" t="s">
        <v>697</v>
      </c>
      <c r="K632" s="48" t="s">
        <v>697</v>
      </c>
      <c r="L632" s="48" t="s">
        <v>12</v>
      </c>
      <c r="M632" s="48" t="s">
        <v>809</v>
      </c>
      <c r="N632" s="48" t="s">
        <v>809</v>
      </c>
      <c r="O632" s="48" t="s">
        <v>967</v>
      </c>
      <c r="P632" s="48" t="s">
        <v>18</v>
      </c>
      <c r="Q632" s="48" t="s">
        <v>19</v>
      </c>
      <c r="R632" s="48" t="s">
        <v>21</v>
      </c>
      <c r="S632" s="48" t="s">
        <v>13</v>
      </c>
      <c r="T632" s="48" t="s">
        <v>385</v>
      </c>
      <c r="U632" s="48" t="s">
        <v>14</v>
      </c>
      <c r="V632" s="55">
        <v>45517</v>
      </c>
      <c r="W632" s="48" t="s">
        <v>1134</v>
      </c>
    </row>
    <row r="633" spans="1:23" x14ac:dyDescent="0.25">
      <c r="A633" s="48">
        <v>9985406</v>
      </c>
      <c r="B633" s="64">
        <v>45517.583333333336</v>
      </c>
      <c r="C633" s="48" t="s">
        <v>738</v>
      </c>
      <c r="D633" s="48" t="s">
        <v>1130</v>
      </c>
      <c r="E633" s="55"/>
      <c r="F633" s="64">
        <v>45517.583333333336</v>
      </c>
      <c r="G633" s="64">
        <v>45517.583333333336</v>
      </c>
      <c r="H633" s="48" t="s">
        <v>738</v>
      </c>
      <c r="I633" s="55"/>
      <c r="J633" s="48" t="s">
        <v>697</v>
      </c>
      <c r="K633" s="48" t="s">
        <v>697</v>
      </c>
      <c r="L633" s="48" t="s">
        <v>1020</v>
      </c>
      <c r="M633" s="48" t="s">
        <v>889</v>
      </c>
      <c r="N633" s="48" t="s">
        <v>2078</v>
      </c>
      <c r="O633" s="48" t="s">
        <v>2291</v>
      </c>
      <c r="P633" s="48" t="s">
        <v>8</v>
      </c>
      <c r="Q633" s="48" t="s">
        <v>15</v>
      </c>
      <c r="R633" s="48" t="s">
        <v>381</v>
      </c>
      <c r="S633" s="48" t="s">
        <v>360</v>
      </c>
      <c r="T633" s="48" t="s">
        <v>747</v>
      </c>
      <c r="U633" s="48" t="s">
        <v>14</v>
      </c>
      <c r="V633" s="55">
        <v>45517</v>
      </c>
      <c r="W633" s="48" t="s">
        <v>1134</v>
      </c>
    </row>
    <row r="634" spans="1:23" x14ac:dyDescent="0.25">
      <c r="A634" s="48">
        <v>9985378</v>
      </c>
      <c r="B634" s="64">
        <v>45517.333333333336</v>
      </c>
      <c r="C634" s="48" t="s">
        <v>558</v>
      </c>
      <c r="D634" s="48" t="s">
        <v>716</v>
      </c>
      <c r="E634" s="55"/>
      <c r="F634" s="64">
        <v>45517.333333333336</v>
      </c>
      <c r="G634" s="64">
        <v>45517.583333333336</v>
      </c>
      <c r="H634" s="48" t="s">
        <v>558</v>
      </c>
      <c r="I634" s="55">
        <v>45517</v>
      </c>
      <c r="J634" s="48" t="s">
        <v>697</v>
      </c>
      <c r="K634" s="48" t="s">
        <v>697</v>
      </c>
      <c r="L634" s="48" t="s">
        <v>2021</v>
      </c>
      <c r="M634" s="48" t="s">
        <v>735</v>
      </c>
      <c r="N634" s="48" t="s">
        <v>1850</v>
      </c>
      <c r="O634" s="48" t="s">
        <v>1076</v>
      </c>
      <c r="P634" s="48" t="s">
        <v>8</v>
      </c>
      <c r="Q634" s="48" t="s">
        <v>28</v>
      </c>
      <c r="R634" s="48" t="s">
        <v>29</v>
      </c>
      <c r="S634" s="48" t="s">
        <v>962</v>
      </c>
      <c r="T634" s="48" t="s">
        <v>385</v>
      </c>
      <c r="U634" s="48" t="s">
        <v>14</v>
      </c>
      <c r="V634" s="55">
        <v>45517</v>
      </c>
      <c r="W634" s="48" t="s">
        <v>1134</v>
      </c>
    </row>
    <row r="635" spans="1:23" x14ac:dyDescent="0.25">
      <c r="A635" s="48">
        <v>9985405</v>
      </c>
      <c r="B635" s="64">
        <v>45517.584722222222</v>
      </c>
      <c r="C635" s="48" t="s">
        <v>738</v>
      </c>
      <c r="D635" s="48" t="s">
        <v>1130</v>
      </c>
      <c r="E635" s="55"/>
      <c r="F635" s="64">
        <v>45517.584722222222</v>
      </c>
      <c r="G635" s="64">
        <v>45517.584722222222</v>
      </c>
      <c r="H635" s="48" t="s">
        <v>738</v>
      </c>
      <c r="I635" s="55"/>
      <c r="J635" s="48" t="s">
        <v>697</v>
      </c>
      <c r="K635" s="48" t="s">
        <v>697</v>
      </c>
      <c r="L635" s="48" t="s">
        <v>1021</v>
      </c>
      <c r="M635" s="48" t="s">
        <v>889</v>
      </c>
      <c r="N635" s="48" t="s">
        <v>2078</v>
      </c>
      <c r="O635" s="48" t="s">
        <v>2292</v>
      </c>
      <c r="P635" s="48" t="s">
        <v>8</v>
      </c>
      <c r="Q635" s="48" t="s">
        <v>10</v>
      </c>
      <c r="R635" s="48" t="s">
        <v>11</v>
      </c>
      <c r="S635" s="48" t="s">
        <v>360</v>
      </c>
      <c r="T635" s="48" t="s">
        <v>1153</v>
      </c>
      <c r="U635" s="48" t="s">
        <v>14</v>
      </c>
      <c r="V635" s="55">
        <v>45517</v>
      </c>
      <c r="W635" s="48" t="s">
        <v>1134</v>
      </c>
    </row>
    <row r="636" spans="1:23" x14ac:dyDescent="0.25">
      <c r="A636" s="48">
        <v>9985404</v>
      </c>
      <c r="B636" s="64">
        <v>45517.585416666669</v>
      </c>
      <c r="C636" s="48" t="s">
        <v>738</v>
      </c>
      <c r="D636" s="48" t="s">
        <v>1130</v>
      </c>
      <c r="E636" s="55"/>
      <c r="F636" s="64">
        <v>45517.585416666669</v>
      </c>
      <c r="G636" s="64">
        <v>45517.585416666669</v>
      </c>
      <c r="H636" s="48" t="s">
        <v>738</v>
      </c>
      <c r="I636" s="55"/>
      <c r="J636" s="48" t="s">
        <v>697</v>
      </c>
      <c r="K636" s="48" t="s">
        <v>697</v>
      </c>
      <c r="L636" s="48" t="s">
        <v>1022</v>
      </c>
      <c r="M636" s="48" t="s">
        <v>889</v>
      </c>
      <c r="N636" s="48" t="s">
        <v>2078</v>
      </c>
      <c r="O636" s="48" t="s">
        <v>2293</v>
      </c>
      <c r="P636" s="48" t="s">
        <v>8</v>
      </c>
      <c r="Q636" s="48" t="s">
        <v>28</v>
      </c>
      <c r="R636" s="48" t="s">
        <v>29</v>
      </c>
      <c r="S636" s="48" t="s">
        <v>360</v>
      </c>
      <c r="T636" s="48" t="s">
        <v>2248</v>
      </c>
      <c r="U636" s="48" t="s">
        <v>14</v>
      </c>
      <c r="V636" s="55">
        <v>45517</v>
      </c>
      <c r="W636" s="48" t="s">
        <v>1134</v>
      </c>
    </row>
    <row r="637" spans="1:23" x14ac:dyDescent="0.25">
      <c r="A637" s="48">
        <v>9985377</v>
      </c>
      <c r="B637" s="64">
        <v>45517.333333333336</v>
      </c>
      <c r="C637" s="48" t="s">
        <v>558</v>
      </c>
      <c r="D637" s="48" t="s">
        <v>856</v>
      </c>
      <c r="E637" s="55"/>
      <c r="F637" s="64">
        <v>45517.333333333336</v>
      </c>
      <c r="G637" s="64">
        <v>45517.585416666669</v>
      </c>
      <c r="H637" s="48" t="s">
        <v>558</v>
      </c>
      <c r="I637" s="55">
        <v>45517</v>
      </c>
      <c r="J637" s="48" t="s">
        <v>697</v>
      </c>
      <c r="K637" s="48" t="s">
        <v>697</v>
      </c>
      <c r="L637" s="48" t="s">
        <v>2021</v>
      </c>
      <c r="M637" s="48" t="s">
        <v>735</v>
      </c>
      <c r="N637" s="48" t="s">
        <v>1301</v>
      </c>
      <c r="O637" s="48" t="s">
        <v>1076</v>
      </c>
      <c r="P637" s="48" t="s">
        <v>8</v>
      </c>
      <c r="Q637" s="48" t="s">
        <v>28</v>
      </c>
      <c r="R637" s="48" t="s">
        <v>29</v>
      </c>
      <c r="S637" s="48" t="s">
        <v>962</v>
      </c>
      <c r="T637" s="48" t="s">
        <v>385</v>
      </c>
      <c r="U637" s="48" t="s">
        <v>14</v>
      </c>
      <c r="V637" s="55">
        <v>45517</v>
      </c>
      <c r="W637" s="48" t="s">
        <v>1134</v>
      </c>
    </row>
    <row r="638" spans="1:23" x14ac:dyDescent="0.25">
      <c r="A638" s="48">
        <v>9985403</v>
      </c>
      <c r="B638" s="64">
        <v>45517.586805555555</v>
      </c>
      <c r="C638" s="48" t="s">
        <v>738</v>
      </c>
      <c r="D638" s="48" t="s">
        <v>1130</v>
      </c>
      <c r="E638" s="55"/>
      <c r="F638" s="64">
        <v>45517.586805555555</v>
      </c>
      <c r="G638" s="64">
        <v>45517.586805555555</v>
      </c>
      <c r="H638" s="48" t="s">
        <v>738</v>
      </c>
      <c r="I638" s="55"/>
      <c r="J638" s="48" t="s">
        <v>697</v>
      </c>
      <c r="K638" s="48" t="s">
        <v>697</v>
      </c>
      <c r="L638" s="48" t="s">
        <v>2294</v>
      </c>
      <c r="M638" s="48" t="s">
        <v>855</v>
      </c>
      <c r="N638" s="48" t="s">
        <v>2078</v>
      </c>
      <c r="O638" s="48" t="s">
        <v>2295</v>
      </c>
      <c r="P638" s="48" t="s">
        <v>8</v>
      </c>
      <c r="Q638" s="48" t="s">
        <v>10</v>
      </c>
      <c r="R638" s="48" t="s">
        <v>11</v>
      </c>
      <c r="S638" s="48" t="s">
        <v>360</v>
      </c>
      <c r="T638" s="48" t="s">
        <v>1153</v>
      </c>
      <c r="U638" s="48" t="s">
        <v>14</v>
      </c>
      <c r="V638" s="55">
        <v>45517</v>
      </c>
      <c r="W638" s="48" t="s">
        <v>1134</v>
      </c>
    </row>
    <row r="639" spans="1:23" x14ac:dyDescent="0.25">
      <c r="A639" s="48">
        <v>9985376</v>
      </c>
      <c r="B639" s="64">
        <v>45517.333333333336</v>
      </c>
      <c r="C639" s="48" t="s">
        <v>558</v>
      </c>
      <c r="D639" s="48" t="s">
        <v>1130</v>
      </c>
      <c r="E639" s="55"/>
      <c r="F639" s="64">
        <v>45517.333333333336</v>
      </c>
      <c r="G639" s="64">
        <v>45517.586805555555</v>
      </c>
      <c r="H639" s="48" t="s">
        <v>558</v>
      </c>
      <c r="I639" s="55">
        <v>45516</v>
      </c>
      <c r="J639" s="48" t="s">
        <v>697</v>
      </c>
      <c r="K639" s="48" t="s">
        <v>697</v>
      </c>
      <c r="L639" s="48" t="s">
        <v>2149</v>
      </c>
      <c r="M639" s="48" t="s">
        <v>735</v>
      </c>
      <c r="N639" s="48" t="s">
        <v>1850</v>
      </c>
      <c r="O639" s="48" t="s">
        <v>2026</v>
      </c>
      <c r="P639" s="48" t="s">
        <v>8</v>
      </c>
      <c r="Q639" s="48" t="s">
        <v>15</v>
      </c>
      <c r="R639" s="48" t="s">
        <v>16</v>
      </c>
      <c r="S639" s="48" t="s">
        <v>360</v>
      </c>
      <c r="T639" s="48" t="s">
        <v>385</v>
      </c>
      <c r="U639" s="48" t="s">
        <v>14</v>
      </c>
      <c r="V639" s="55">
        <v>45517</v>
      </c>
      <c r="W639" s="48" t="s">
        <v>1134</v>
      </c>
    </row>
    <row r="640" spans="1:23" x14ac:dyDescent="0.25">
      <c r="A640" s="48">
        <v>9985375</v>
      </c>
      <c r="B640" s="64">
        <v>45517.333333333336</v>
      </c>
      <c r="C640" s="48" t="s">
        <v>558</v>
      </c>
      <c r="D640" s="48" t="s">
        <v>1130</v>
      </c>
      <c r="E640" s="55"/>
      <c r="F640" s="64">
        <v>45517.333333333336</v>
      </c>
      <c r="G640" s="64">
        <v>45517.588194444441</v>
      </c>
      <c r="H640" s="48" t="s">
        <v>558</v>
      </c>
      <c r="I640" s="55">
        <v>45516</v>
      </c>
      <c r="J640" s="48" t="s">
        <v>697</v>
      </c>
      <c r="K640" s="48" t="s">
        <v>697</v>
      </c>
      <c r="L640" s="48" t="s">
        <v>2150</v>
      </c>
      <c r="M640" s="48" t="s">
        <v>735</v>
      </c>
      <c r="N640" s="48" t="s">
        <v>1301</v>
      </c>
      <c r="O640" s="48" t="s">
        <v>1909</v>
      </c>
      <c r="P640" s="48" t="s">
        <v>22</v>
      </c>
      <c r="Q640" s="48" t="s">
        <v>23</v>
      </c>
      <c r="R640" s="48" t="s">
        <v>55</v>
      </c>
      <c r="S640" s="48" t="s">
        <v>360</v>
      </c>
      <c r="T640" s="48" t="s">
        <v>385</v>
      </c>
      <c r="U640" s="48" t="s">
        <v>14</v>
      </c>
      <c r="V640" s="55">
        <v>45517</v>
      </c>
      <c r="W640" s="48" t="s">
        <v>1134</v>
      </c>
    </row>
    <row r="641" spans="1:23" x14ac:dyDescent="0.25">
      <c r="A641" s="48">
        <v>9985402</v>
      </c>
      <c r="B641" s="64">
        <v>45517.588888888888</v>
      </c>
      <c r="C641" s="48" t="s">
        <v>738</v>
      </c>
      <c r="D641" s="48" t="s">
        <v>1130</v>
      </c>
      <c r="E641" s="55"/>
      <c r="F641" s="64">
        <v>45517.588888888888</v>
      </c>
      <c r="G641" s="64">
        <v>45517.588888888888</v>
      </c>
      <c r="H641" s="48" t="s">
        <v>738</v>
      </c>
      <c r="I641" s="55"/>
      <c r="J641" s="48" t="s">
        <v>697</v>
      </c>
      <c r="K641" s="48" t="s">
        <v>697</v>
      </c>
      <c r="L641" s="48" t="s">
        <v>2296</v>
      </c>
      <c r="M641" s="48" t="s">
        <v>2222</v>
      </c>
      <c r="N641" s="48" t="s">
        <v>2078</v>
      </c>
      <c r="O641" s="48" t="s">
        <v>2297</v>
      </c>
      <c r="P641" s="48" t="s">
        <v>8</v>
      </c>
      <c r="Q641" s="48" t="s">
        <v>15</v>
      </c>
      <c r="R641" s="48" t="s">
        <v>381</v>
      </c>
      <c r="S641" s="48" t="s">
        <v>360</v>
      </c>
      <c r="T641" s="48" t="s">
        <v>747</v>
      </c>
      <c r="U641" s="48" t="s">
        <v>14</v>
      </c>
      <c r="V641" s="55">
        <v>45517</v>
      </c>
      <c r="W641" s="48" t="s">
        <v>1134</v>
      </c>
    </row>
    <row r="642" spans="1:23" x14ac:dyDescent="0.25">
      <c r="A642" s="48">
        <v>9985401</v>
      </c>
      <c r="B642" s="64">
        <v>45517.589583333334</v>
      </c>
      <c r="C642" s="48" t="s">
        <v>738</v>
      </c>
      <c r="D642" s="48" t="s">
        <v>1130</v>
      </c>
      <c r="E642" s="55"/>
      <c r="F642" s="64">
        <v>45517.589583333334</v>
      </c>
      <c r="G642" s="64">
        <v>45517.589583333334</v>
      </c>
      <c r="H642" s="48" t="s">
        <v>738</v>
      </c>
      <c r="I642" s="55"/>
      <c r="J642" s="48" t="s">
        <v>697</v>
      </c>
      <c r="K642" s="48" t="s">
        <v>697</v>
      </c>
      <c r="L642" s="48" t="s">
        <v>2298</v>
      </c>
      <c r="M642" s="48" t="s">
        <v>853</v>
      </c>
      <c r="N642" s="48" t="s">
        <v>2078</v>
      </c>
      <c r="O642" s="48" t="s">
        <v>2299</v>
      </c>
      <c r="P642" s="48" t="s">
        <v>8</v>
      </c>
      <c r="Q642" s="48" t="s">
        <v>10</v>
      </c>
      <c r="R642" s="48" t="s">
        <v>11</v>
      </c>
      <c r="S642" s="48" t="s">
        <v>360</v>
      </c>
      <c r="T642" s="48" t="s">
        <v>1153</v>
      </c>
      <c r="U642" s="48" t="s">
        <v>14</v>
      </c>
      <c r="V642" s="55">
        <v>45517</v>
      </c>
      <c r="W642" s="48" t="s">
        <v>1134</v>
      </c>
    </row>
    <row r="643" spans="1:23" x14ac:dyDescent="0.25">
      <c r="A643" s="48">
        <v>9985400</v>
      </c>
      <c r="B643" s="64">
        <v>45517.59097222222</v>
      </c>
      <c r="C643" s="48" t="s">
        <v>738</v>
      </c>
      <c r="D643" s="48" t="s">
        <v>1130</v>
      </c>
      <c r="E643" s="55"/>
      <c r="F643" s="64">
        <v>45517.59097222222</v>
      </c>
      <c r="G643" s="64">
        <v>45517.59097222222</v>
      </c>
      <c r="H643" s="48" t="s">
        <v>738</v>
      </c>
      <c r="I643" s="55"/>
      <c r="J643" s="48" t="s">
        <v>697</v>
      </c>
      <c r="K643" s="48" t="s">
        <v>697</v>
      </c>
      <c r="L643" s="48" t="s">
        <v>2300</v>
      </c>
      <c r="M643" s="48" t="s">
        <v>855</v>
      </c>
      <c r="N643" s="48" t="s">
        <v>2078</v>
      </c>
      <c r="O643" s="48" t="s">
        <v>2301</v>
      </c>
      <c r="P643" s="48" t="s">
        <v>22</v>
      </c>
      <c r="Q643" s="48" t="s">
        <v>23</v>
      </c>
      <c r="R643" s="48" t="s">
        <v>155</v>
      </c>
      <c r="S643" s="48" t="s">
        <v>360</v>
      </c>
      <c r="T643" s="48" t="s">
        <v>1153</v>
      </c>
      <c r="U643" s="48" t="s">
        <v>14</v>
      </c>
      <c r="V643" s="55">
        <v>45517</v>
      </c>
      <c r="W643" s="48" t="s">
        <v>1134</v>
      </c>
    </row>
    <row r="644" spans="1:23" x14ac:dyDescent="0.25">
      <c r="A644" s="48">
        <v>9985368</v>
      </c>
      <c r="B644" s="64">
        <v>45517.333333333336</v>
      </c>
      <c r="C644" s="48" t="s">
        <v>790</v>
      </c>
      <c r="D644" s="48" t="s">
        <v>716</v>
      </c>
      <c r="E644" s="55"/>
      <c r="F644" s="64">
        <v>45517.333333333336</v>
      </c>
      <c r="G644" s="64">
        <v>45517.59097222222</v>
      </c>
      <c r="H644" s="48" t="s">
        <v>790</v>
      </c>
      <c r="I644" s="55"/>
      <c r="J644" s="48" t="s">
        <v>697</v>
      </c>
      <c r="K644" s="48" t="s">
        <v>697</v>
      </c>
      <c r="L644" s="48" t="s">
        <v>2322</v>
      </c>
      <c r="M644" s="48" t="s">
        <v>737</v>
      </c>
      <c r="N644" s="48" t="s">
        <v>737</v>
      </c>
      <c r="O644" s="48" t="s">
        <v>1916</v>
      </c>
      <c r="P644" s="48" t="s">
        <v>8</v>
      </c>
      <c r="Q644" s="48" t="s">
        <v>15</v>
      </c>
      <c r="R644" s="48" t="s">
        <v>69</v>
      </c>
      <c r="S644" s="48" t="s">
        <v>13</v>
      </c>
      <c r="T644" s="48" t="s">
        <v>385</v>
      </c>
      <c r="U644" s="48" t="s">
        <v>14</v>
      </c>
      <c r="V644" s="55">
        <v>45517</v>
      </c>
      <c r="W644" s="48" t="s">
        <v>1134</v>
      </c>
    </row>
    <row r="645" spans="1:23" x14ac:dyDescent="0.25">
      <c r="A645" s="48">
        <v>9985399</v>
      </c>
      <c r="B645" s="64">
        <v>45517.591666666667</v>
      </c>
      <c r="C645" s="48" t="s">
        <v>738</v>
      </c>
      <c r="D645" s="48" t="s">
        <v>1130</v>
      </c>
      <c r="E645" s="55"/>
      <c r="F645" s="64">
        <v>45517.591666666667</v>
      </c>
      <c r="G645" s="64">
        <v>45517.591666666667</v>
      </c>
      <c r="H645" s="48" t="s">
        <v>738</v>
      </c>
      <c r="I645" s="55"/>
      <c r="J645" s="48" t="s">
        <v>697</v>
      </c>
      <c r="K645" s="48" t="s">
        <v>697</v>
      </c>
      <c r="L645" s="48" t="s">
        <v>1023</v>
      </c>
      <c r="M645" s="48" t="s">
        <v>889</v>
      </c>
      <c r="N645" s="48" t="s">
        <v>2078</v>
      </c>
      <c r="O645" s="48" t="s">
        <v>2302</v>
      </c>
      <c r="P645" s="48" t="s">
        <v>8</v>
      </c>
      <c r="Q645" s="48" t="s">
        <v>15</v>
      </c>
      <c r="R645" s="48" t="s">
        <v>381</v>
      </c>
      <c r="S645" s="48" t="s">
        <v>360</v>
      </c>
      <c r="T645" s="48" t="s">
        <v>747</v>
      </c>
      <c r="U645" s="48" t="s">
        <v>14</v>
      </c>
      <c r="V645" s="55">
        <v>45517</v>
      </c>
      <c r="W645" s="48" t="s">
        <v>1134</v>
      </c>
    </row>
    <row r="646" spans="1:23" x14ac:dyDescent="0.25">
      <c r="A646" s="48">
        <v>9985398</v>
      </c>
      <c r="B646" s="64">
        <v>45517.593055555553</v>
      </c>
      <c r="C646" s="48" t="s">
        <v>738</v>
      </c>
      <c r="D646" s="48" t="s">
        <v>1130</v>
      </c>
      <c r="E646" s="55"/>
      <c r="F646" s="64">
        <v>45517.593055555553</v>
      </c>
      <c r="G646" s="64">
        <v>45517.593055555553</v>
      </c>
      <c r="H646" s="48" t="s">
        <v>738</v>
      </c>
      <c r="I646" s="55"/>
      <c r="J646" s="48" t="s">
        <v>697</v>
      </c>
      <c r="K646" s="48" t="s">
        <v>697</v>
      </c>
      <c r="L646" s="48" t="s">
        <v>1024</v>
      </c>
      <c r="M646" s="48" t="s">
        <v>889</v>
      </c>
      <c r="N646" s="48" t="s">
        <v>2078</v>
      </c>
      <c r="O646" s="48" t="s">
        <v>2303</v>
      </c>
      <c r="P646" s="48" t="s">
        <v>22</v>
      </c>
      <c r="Q646" s="48" t="s">
        <v>23</v>
      </c>
      <c r="R646" s="48" t="s">
        <v>155</v>
      </c>
      <c r="S646" s="48" t="s">
        <v>360</v>
      </c>
      <c r="T646" s="48" t="s">
        <v>747</v>
      </c>
      <c r="U646" s="48" t="s">
        <v>14</v>
      </c>
      <c r="V646" s="55">
        <v>45517</v>
      </c>
      <c r="W646" s="48" t="s">
        <v>1134</v>
      </c>
    </row>
    <row r="647" spans="1:23" x14ac:dyDescent="0.25">
      <c r="A647" s="48">
        <v>9985397</v>
      </c>
      <c r="B647" s="64">
        <v>45517.594444444447</v>
      </c>
      <c r="C647" s="48" t="s">
        <v>738</v>
      </c>
      <c r="D647" s="48" t="s">
        <v>1130</v>
      </c>
      <c r="E647" s="55"/>
      <c r="F647" s="64">
        <v>45517.594444444447</v>
      </c>
      <c r="G647" s="64">
        <v>45517.594444444447</v>
      </c>
      <c r="H647" s="48" t="s">
        <v>738</v>
      </c>
      <c r="I647" s="55"/>
      <c r="J647" s="48" t="s">
        <v>697</v>
      </c>
      <c r="K647" s="48" t="s">
        <v>697</v>
      </c>
      <c r="L647" s="48" t="s">
        <v>2304</v>
      </c>
      <c r="M647" s="48" t="s">
        <v>853</v>
      </c>
      <c r="N647" s="48" t="s">
        <v>2078</v>
      </c>
      <c r="O647" s="48" t="s">
        <v>2305</v>
      </c>
      <c r="P647" s="48" t="s">
        <v>8</v>
      </c>
      <c r="Q647" s="48" t="s">
        <v>10</v>
      </c>
      <c r="R647" s="48" t="s">
        <v>11</v>
      </c>
      <c r="S647" s="48" t="s">
        <v>360</v>
      </c>
      <c r="T647" s="48" t="s">
        <v>1153</v>
      </c>
      <c r="U647" s="48" t="s">
        <v>14</v>
      </c>
      <c r="V647" s="55">
        <v>45517</v>
      </c>
      <c r="W647" s="48" t="s">
        <v>1134</v>
      </c>
    </row>
    <row r="648" spans="1:23" x14ac:dyDescent="0.25">
      <c r="A648" s="48">
        <v>9985396</v>
      </c>
      <c r="B648" s="64">
        <v>45517.595833333333</v>
      </c>
      <c r="C648" s="48" t="s">
        <v>738</v>
      </c>
      <c r="D648" s="48" t="s">
        <v>1130</v>
      </c>
      <c r="E648" s="55"/>
      <c r="F648" s="64">
        <v>45517.595833333333</v>
      </c>
      <c r="G648" s="64">
        <v>45517.595833333333</v>
      </c>
      <c r="H648" s="48" t="s">
        <v>738</v>
      </c>
      <c r="I648" s="55"/>
      <c r="J648" s="48" t="s">
        <v>697</v>
      </c>
      <c r="K648" s="48" t="s">
        <v>697</v>
      </c>
      <c r="L648" s="48" t="s">
        <v>2306</v>
      </c>
      <c r="M648" s="48" t="s">
        <v>853</v>
      </c>
      <c r="N648" s="48" t="s">
        <v>2078</v>
      </c>
      <c r="O648" s="48" t="s">
        <v>2307</v>
      </c>
      <c r="P648" s="48" t="s">
        <v>8</v>
      </c>
      <c r="Q648" s="48" t="s">
        <v>10</v>
      </c>
      <c r="R648" s="48" t="s">
        <v>11</v>
      </c>
      <c r="S648" s="48" t="s">
        <v>360</v>
      </c>
      <c r="T648" s="48" t="s">
        <v>1153</v>
      </c>
      <c r="U648" s="48" t="s">
        <v>14</v>
      </c>
      <c r="V648" s="55">
        <v>45517</v>
      </c>
      <c r="W648" s="48" t="s">
        <v>1134</v>
      </c>
    </row>
    <row r="649" spans="1:23" x14ac:dyDescent="0.25">
      <c r="A649" s="48">
        <v>9985395</v>
      </c>
      <c r="B649" s="64">
        <v>45517.59652777778</v>
      </c>
      <c r="C649" s="48" t="s">
        <v>738</v>
      </c>
      <c r="D649" s="48" t="s">
        <v>1130</v>
      </c>
      <c r="E649" s="55"/>
      <c r="F649" s="64">
        <v>45517.59652777778</v>
      </c>
      <c r="G649" s="64">
        <v>45517.59652777778</v>
      </c>
      <c r="H649" s="48" t="s">
        <v>738</v>
      </c>
      <c r="I649" s="55"/>
      <c r="J649" s="48" t="s">
        <v>697</v>
      </c>
      <c r="K649" s="48" t="s">
        <v>697</v>
      </c>
      <c r="L649" s="48" t="s">
        <v>2308</v>
      </c>
      <c r="M649" s="48" t="s">
        <v>853</v>
      </c>
      <c r="N649" s="48" t="s">
        <v>2078</v>
      </c>
      <c r="O649" s="48" t="s">
        <v>2309</v>
      </c>
      <c r="P649" s="48" t="s">
        <v>8</v>
      </c>
      <c r="Q649" s="48" t="s">
        <v>10</v>
      </c>
      <c r="R649" s="48" t="s">
        <v>11</v>
      </c>
      <c r="S649" s="48" t="s">
        <v>360</v>
      </c>
      <c r="T649" s="48" t="s">
        <v>1153</v>
      </c>
      <c r="U649" s="48" t="s">
        <v>14</v>
      </c>
      <c r="V649" s="55">
        <v>45517</v>
      </c>
      <c r="W649" s="48" t="s">
        <v>1134</v>
      </c>
    </row>
    <row r="650" spans="1:23" x14ac:dyDescent="0.25">
      <c r="A650" s="48">
        <v>9985394</v>
      </c>
      <c r="B650" s="64">
        <v>45517.597222222219</v>
      </c>
      <c r="C650" s="48" t="s">
        <v>738</v>
      </c>
      <c r="D650" s="48" t="s">
        <v>1130</v>
      </c>
      <c r="E650" s="55"/>
      <c r="F650" s="64">
        <v>45517.597222222219</v>
      </c>
      <c r="G650" s="64">
        <v>45517.597222222219</v>
      </c>
      <c r="H650" s="48" t="s">
        <v>738</v>
      </c>
      <c r="I650" s="55"/>
      <c r="J650" s="48" t="s">
        <v>697</v>
      </c>
      <c r="K650" s="48" t="s">
        <v>697</v>
      </c>
      <c r="L650" s="48" t="s">
        <v>2310</v>
      </c>
      <c r="M650" s="48" t="s">
        <v>896</v>
      </c>
      <c r="N650" s="48" t="s">
        <v>2078</v>
      </c>
      <c r="O650" s="48" t="s">
        <v>2311</v>
      </c>
      <c r="P650" s="48" t="s">
        <v>8</v>
      </c>
      <c r="Q650" s="48" t="s">
        <v>15</v>
      </c>
      <c r="R650" s="48" t="s">
        <v>69</v>
      </c>
      <c r="S650" s="48" t="s">
        <v>360</v>
      </c>
      <c r="T650" s="48" t="s">
        <v>1153</v>
      </c>
      <c r="U650" s="48" t="s">
        <v>14</v>
      </c>
      <c r="V650" s="55">
        <v>45517</v>
      </c>
      <c r="W650" s="48" t="s">
        <v>1134</v>
      </c>
    </row>
    <row r="651" spans="1:23" x14ac:dyDescent="0.25">
      <c r="A651" s="48">
        <v>9985393</v>
      </c>
      <c r="B651" s="64">
        <v>45517.598611111112</v>
      </c>
      <c r="C651" s="48" t="s">
        <v>738</v>
      </c>
      <c r="D651" s="48" t="s">
        <v>1130</v>
      </c>
      <c r="E651" s="55"/>
      <c r="F651" s="64">
        <v>45517.598611111112</v>
      </c>
      <c r="G651" s="64">
        <v>45517.598611111112</v>
      </c>
      <c r="H651" s="48" t="s">
        <v>738</v>
      </c>
      <c r="I651" s="55"/>
      <c r="J651" s="48" t="s">
        <v>697</v>
      </c>
      <c r="K651" s="48" t="s">
        <v>697</v>
      </c>
      <c r="L651" s="48" t="s">
        <v>2312</v>
      </c>
      <c r="M651" s="48" t="s">
        <v>853</v>
      </c>
      <c r="N651" s="48" t="s">
        <v>2078</v>
      </c>
      <c r="O651" s="48" t="s">
        <v>2313</v>
      </c>
      <c r="P651" s="48" t="s">
        <v>8</v>
      </c>
      <c r="Q651" s="48" t="s">
        <v>10</v>
      </c>
      <c r="R651" s="48" t="s">
        <v>11</v>
      </c>
      <c r="S651" s="48" t="s">
        <v>360</v>
      </c>
      <c r="T651" s="48" t="s">
        <v>1153</v>
      </c>
      <c r="U651" s="48" t="s">
        <v>14</v>
      </c>
      <c r="V651" s="55">
        <v>45517</v>
      </c>
      <c r="W651" s="48" t="s">
        <v>1134</v>
      </c>
    </row>
    <row r="652" spans="1:23" x14ac:dyDescent="0.25">
      <c r="A652" s="48">
        <v>9984957</v>
      </c>
      <c r="B652" s="64"/>
      <c r="C652" s="48" t="s">
        <v>1108</v>
      </c>
      <c r="D652" s="48" t="s">
        <v>46</v>
      </c>
      <c r="E652" s="55"/>
      <c r="F652" s="64">
        <v>45518</v>
      </c>
      <c r="G652" s="64">
        <v>45518</v>
      </c>
      <c r="H652" s="48" t="s">
        <v>1108</v>
      </c>
      <c r="I652" s="55"/>
      <c r="J652" s="48" t="s">
        <v>697</v>
      </c>
      <c r="K652" s="48" t="s">
        <v>697</v>
      </c>
      <c r="L652" s="48" t="s">
        <v>2190</v>
      </c>
      <c r="M652" s="48" t="s">
        <v>783</v>
      </c>
      <c r="N652" s="48" t="s">
        <v>811</v>
      </c>
      <c r="O652" s="48" t="s">
        <v>1431</v>
      </c>
      <c r="P652" s="48" t="s">
        <v>22</v>
      </c>
      <c r="Q652" s="48" t="s">
        <v>23</v>
      </c>
      <c r="R652" s="48" t="s">
        <v>24</v>
      </c>
      <c r="S652" s="48" t="s">
        <v>13</v>
      </c>
      <c r="T652" s="48" t="s">
        <v>385</v>
      </c>
      <c r="U652" s="48" t="s">
        <v>14</v>
      </c>
      <c r="V652" s="55">
        <v>45518</v>
      </c>
      <c r="W652" s="48" t="s">
        <v>1134</v>
      </c>
    </row>
    <row r="653" spans="1:23" x14ac:dyDescent="0.25">
      <c r="A653" s="48">
        <v>9985005</v>
      </c>
      <c r="B653" s="64">
        <v>45518</v>
      </c>
      <c r="C653" s="48" t="s">
        <v>1199</v>
      </c>
      <c r="D653" s="48" t="s">
        <v>716</v>
      </c>
      <c r="E653" s="55"/>
      <c r="F653" s="64">
        <v>45518</v>
      </c>
      <c r="G653" s="64">
        <v>45518.348611111112</v>
      </c>
      <c r="H653" s="48" t="s">
        <v>1199</v>
      </c>
      <c r="I653" s="55">
        <v>45518</v>
      </c>
      <c r="J653" s="48" t="s">
        <v>697</v>
      </c>
      <c r="K653" s="48" t="s">
        <v>697</v>
      </c>
      <c r="L653" s="48" t="s">
        <v>2399</v>
      </c>
      <c r="M653" s="48" t="s">
        <v>735</v>
      </c>
      <c r="N653" s="48" t="s">
        <v>1301</v>
      </c>
      <c r="O653" s="48" t="s">
        <v>2352</v>
      </c>
      <c r="P653" s="48" t="s">
        <v>18</v>
      </c>
      <c r="Q653" s="48" t="s">
        <v>19</v>
      </c>
      <c r="R653" s="48" t="s">
        <v>129</v>
      </c>
      <c r="S653" s="48" t="s">
        <v>36</v>
      </c>
      <c r="T653" s="48" t="s">
        <v>129</v>
      </c>
      <c r="U653" s="48" t="s">
        <v>44</v>
      </c>
      <c r="V653" s="55">
        <v>45518</v>
      </c>
      <c r="W653" s="48" t="s">
        <v>1134</v>
      </c>
    </row>
    <row r="654" spans="1:23" x14ac:dyDescent="0.25">
      <c r="A654" s="48">
        <v>9984986</v>
      </c>
      <c r="B654" s="64">
        <v>45517</v>
      </c>
      <c r="C654" s="48" t="s">
        <v>1151</v>
      </c>
      <c r="D654" s="48" t="s">
        <v>46</v>
      </c>
      <c r="E654" s="55"/>
      <c r="F654" s="64">
        <v>45517</v>
      </c>
      <c r="G654" s="64">
        <v>45518.354166666664</v>
      </c>
      <c r="H654" s="48" t="s">
        <v>1151</v>
      </c>
      <c r="I654" s="55">
        <v>45518</v>
      </c>
      <c r="J654" s="48" t="s">
        <v>697</v>
      </c>
      <c r="K654" s="48" t="s">
        <v>697</v>
      </c>
      <c r="L654" s="48" t="s">
        <v>2392</v>
      </c>
      <c r="M654" s="48" t="s">
        <v>736</v>
      </c>
      <c r="N654" s="48" t="s">
        <v>1464</v>
      </c>
      <c r="O654" s="48" t="s">
        <v>2393</v>
      </c>
      <c r="P654" s="48" t="s">
        <v>22</v>
      </c>
      <c r="Q654" s="48" t="s">
        <v>23</v>
      </c>
      <c r="R654" s="48" t="s">
        <v>155</v>
      </c>
      <c r="S654" s="48" t="s">
        <v>360</v>
      </c>
      <c r="T654" s="48" t="s">
        <v>983</v>
      </c>
      <c r="U654" s="48" t="s">
        <v>14</v>
      </c>
      <c r="V654" s="55">
        <v>45518</v>
      </c>
      <c r="W654" s="48" t="s">
        <v>1134</v>
      </c>
    </row>
    <row r="655" spans="1:23" x14ac:dyDescent="0.25">
      <c r="A655" s="48">
        <v>9984972</v>
      </c>
      <c r="B655" s="64">
        <v>45517</v>
      </c>
      <c r="C655" s="48" t="s">
        <v>1116</v>
      </c>
      <c r="D655" s="48" t="s">
        <v>716</v>
      </c>
      <c r="E655" s="55"/>
      <c r="F655" s="64">
        <v>45518</v>
      </c>
      <c r="G655" s="64">
        <v>45518.354166666664</v>
      </c>
      <c r="H655" s="48" t="s">
        <v>1116</v>
      </c>
      <c r="I655" s="55"/>
      <c r="J655" s="48" t="s">
        <v>697</v>
      </c>
      <c r="K655" s="48" t="s">
        <v>697</v>
      </c>
      <c r="L655" s="48" t="s">
        <v>2405</v>
      </c>
      <c r="M655" s="48" t="s">
        <v>2406</v>
      </c>
      <c r="N655" s="48" t="s">
        <v>40</v>
      </c>
      <c r="O655" s="48" t="s">
        <v>1948</v>
      </c>
      <c r="P655" s="48" t="s">
        <v>8</v>
      </c>
      <c r="Q655" s="48" t="s">
        <v>15</v>
      </c>
      <c r="R655" s="48" t="s">
        <v>381</v>
      </c>
      <c r="S655" s="48" t="s">
        <v>13</v>
      </c>
      <c r="T655" s="48" t="s">
        <v>385</v>
      </c>
      <c r="U655" s="48" t="s">
        <v>14</v>
      </c>
      <c r="V655" s="55">
        <v>45518</v>
      </c>
      <c r="W655" s="48" t="s">
        <v>1134</v>
      </c>
    </row>
    <row r="656" spans="1:23" x14ac:dyDescent="0.25">
      <c r="A656" s="48">
        <v>9984971</v>
      </c>
      <c r="B656" s="64">
        <v>45518</v>
      </c>
      <c r="C656" s="48" t="s">
        <v>1158</v>
      </c>
      <c r="D656" s="48" t="s">
        <v>716</v>
      </c>
      <c r="E656" s="55"/>
      <c r="F656" s="64">
        <v>45518.359722222223</v>
      </c>
      <c r="G656" s="64">
        <v>45518.359722222223</v>
      </c>
      <c r="H656" s="48" t="s">
        <v>1158</v>
      </c>
      <c r="I656" s="55">
        <v>45525</v>
      </c>
      <c r="J656" s="48" t="s">
        <v>697</v>
      </c>
      <c r="K656" s="48" t="s">
        <v>697</v>
      </c>
      <c r="L656" s="48" t="s">
        <v>2407</v>
      </c>
      <c r="M656" s="48" t="s">
        <v>853</v>
      </c>
      <c r="N656" s="48" t="s">
        <v>2408</v>
      </c>
      <c r="O656" s="48" t="s">
        <v>1067</v>
      </c>
      <c r="P656" s="48" t="s">
        <v>8</v>
      </c>
      <c r="Q656" s="48" t="s">
        <v>15</v>
      </c>
      <c r="R656" s="48" t="s">
        <v>381</v>
      </c>
      <c r="S656" s="48" t="s">
        <v>25</v>
      </c>
      <c r="T656" s="48" t="s">
        <v>295</v>
      </c>
      <c r="U656" s="48" t="s">
        <v>14</v>
      </c>
      <c r="V656" s="55">
        <v>45518</v>
      </c>
      <c r="W656" s="48" t="s">
        <v>1134</v>
      </c>
    </row>
    <row r="657" spans="1:23" x14ac:dyDescent="0.25">
      <c r="A657" s="48">
        <v>9984985</v>
      </c>
      <c r="B657" s="64">
        <v>45517</v>
      </c>
      <c r="C657" s="48" t="s">
        <v>1151</v>
      </c>
      <c r="D657" s="48" t="s">
        <v>46</v>
      </c>
      <c r="E657" s="55"/>
      <c r="F657" s="64">
        <v>45517</v>
      </c>
      <c r="G657" s="64">
        <v>45518.361111111109</v>
      </c>
      <c r="H657" s="48" t="s">
        <v>1151</v>
      </c>
      <c r="I657" s="55">
        <v>45518</v>
      </c>
      <c r="J657" s="48" t="s">
        <v>697</v>
      </c>
      <c r="K657" s="48" t="s">
        <v>697</v>
      </c>
      <c r="L657" s="48" t="s">
        <v>2394</v>
      </c>
      <c r="M657" s="48" t="s">
        <v>736</v>
      </c>
      <c r="N657" s="48" t="s">
        <v>1464</v>
      </c>
      <c r="O657" s="48" t="s">
        <v>2361</v>
      </c>
      <c r="P657" s="48" t="s">
        <v>22</v>
      </c>
      <c r="Q657" s="48" t="s">
        <v>23</v>
      </c>
      <c r="R657" s="48" t="s">
        <v>155</v>
      </c>
      <c r="S657" s="48" t="s">
        <v>360</v>
      </c>
      <c r="T657" s="48" t="s">
        <v>382</v>
      </c>
      <c r="U657" s="48" t="s">
        <v>14</v>
      </c>
      <c r="V657" s="55">
        <v>45518</v>
      </c>
      <c r="W657" s="48" t="s">
        <v>1134</v>
      </c>
    </row>
    <row r="658" spans="1:23" x14ac:dyDescent="0.25">
      <c r="A658" s="48">
        <v>9985004</v>
      </c>
      <c r="B658" s="64">
        <v>45518</v>
      </c>
      <c r="C658" s="48" t="s">
        <v>1199</v>
      </c>
      <c r="D658" s="48" t="s">
        <v>856</v>
      </c>
      <c r="E658" s="55"/>
      <c r="F658" s="64">
        <v>45518</v>
      </c>
      <c r="G658" s="64">
        <v>45518.363194444442</v>
      </c>
      <c r="H658" s="48" t="s">
        <v>1199</v>
      </c>
      <c r="I658" s="55">
        <v>45518</v>
      </c>
      <c r="J658" s="48" t="s">
        <v>697</v>
      </c>
      <c r="K658" s="48" t="s">
        <v>697</v>
      </c>
      <c r="L658" s="48" t="s">
        <v>2400</v>
      </c>
      <c r="M658" s="48" t="s">
        <v>735</v>
      </c>
      <c r="N658" s="48" t="s">
        <v>1850</v>
      </c>
      <c r="O658" s="48" t="s">
        <v>2353</v>
      </c>
      <c r="P658" s="48" t="s">
        <v>8</v>
      </c>
      <c r="Q658" s="48" t="s">
        <v>10</v>
      </c>
      <c r="R658" s="48" t="s">
        <v>11</v>
      </c>
      <c r="S658" s="48" t="s">
        <v>25</v>
      </c>
      <c r="T658" s="48" t="s">
        <v>385</v>
      </c>
      <c r="U658" s="48" t="s">
        <v>14</v>
      </c>
      <c r="V658" s="55">
        <v>45518</v>
      </c>
      <c r="W658" s="48" t="s">
        <v>1134</v>
      </c>
    </row>
    <row r="659" spans="1:23" x14ac:dyDescent="0.25">
      <c r="A659" s="48">
        <v>9984970</v>
      </c>
      <c r="B659" s="64">
        <v>45518</v>
      </c>
      <c r="C659" s="48" t="s">
        <v>1158</v>
      </c>
      <c r="D659" s="48" t="s">
        <v>716</v>
      </c>
      <c r="E659" s="55"/>
      <c r="F659" s="64">
        <v>45518.363888888889</v>
      </c>
      <c r="G659" s="64">
        <v>45518.363888888889</v>
      </c>
      <c r="H659" s="48" t="s">
        <v>1158</v>
      </c>
      <c r="I659" s="55">
        <v>45525</v>
      </c>
      <c r="J659" s="48" t="s">
        <v>697</v>
      </c>
      <c r="K659" s="48" t="s">
        <v>697</v>
      </c>
      <c r="L659" s="48" t="s">
        <v>2409</v>
      </c>
      <c r="M659" s="48" t="s">
        <v>853</v>
      </c>
      <c r="N659" s="48" t="s">
        <v>811</v>
      </c>
      <c r="O659" s="48" t="s">
        <v>1067</v>
      </c>
      <c r="P659" s="48" t="s">
        <v>8</v>
      </c>
      <c r="Q659" s="48" t="s">
        <v>10</v>
      </c>
      <c r="R659" s="48" t="s">
        <v>82</v>
      </c>
      <c r="S659" s="48" t="s">
        <v>25</v>
      </c>
      <c r="T659" s="48" t="s">
        <v>380</v>
      </c>
      <c r="U659" s="48" t="s">
        <v>14</v>
      </c>
      <c r="V659" s="55">
        <v>45518</v>
      </c>
      <c r="W659" s="48" t="s">
        <v>1134</v>
      </c>
    </row>
    <row r="660" spans="1:23" x14ac:dyDescent="0.25">
      <c r="A660" s="48">
        <v>9984969</v>
      </c>
      <c r="B660" s="64">
        <v>45518</v>
      </c>
      <c r="C660" s="48" t="s">
        <v>1116</v>
      </c>
      <c r="D660" s="48" t="s">
        <v>878</v>
      </c>
      <c r="E660" s="55"/>
      <c r="F660" s="64">
        <v>45518</v>
      </c>
      <c r="G660" s="64">
        <v>45518.368055555555</v>
      </c>
      <c r="H660" s="48" t="s">
        <v>1116</v>
      </c>
      <c r="I660" s="55"/>
      <c r="J660" s="48" t="s">
        <v>697</v>
      </c>
      <c r="K660" s="48" t="s">
        <v>697</v>
      </c>
      <c r="L660" s="48" t="s">
        <v>2410</v>
      </c>
      <c r="M660" s="48" t="s">
        <v>2406</v>
      </c>
      <c r="N660" s="48" t="s">
        <v>40</v>
      </c>
      <c r="O660" s="48" t="s">
        <v>2058</v>
      </c>
      <c r="P660" s="48" t="s">
        <v>8</v>
      </c>
      <c r="Q660" s="48" t="s">
        <v>15</v>
      </c>
      <c r="R660" s="48" t="s">
        <v>381</v>
      </c>
      <c r="S660" s="48" t="s">
        <v>13</v>
      </c>
      <c r="T660" s="48" t="s">
        <v>385</v>
      </c>
      <c r="U660" s="48" t="s">
        <v>14</v>
      </c>
      <c r="V660" s="55">
        <v>45518</v>
      </c>
      <c r="W660" s="48" t="s">
        <v>1134</v>
      </c>
    </row>
    <row r="661" spans="1:23" x14ac:dyDescent="0.25">
      <c r="A661" s="48">
        <v>9984984</v>
      </c>
      <c r="B661" s="64">
        <v>45517</v>
      </c>
      <c r="C661" s="48" t="s">
        <v>1151</v>
      </c>
      <c r="D661" s="48" t="s">
        <v>46</v>
      </c>
      <c r="E661" s="55"/>
      <c r="F661" s="64">
        <v>45517</v>
      </c>
      <c r="G661" s="64">
        <v>45518.374305555553</v>
      </c>
      <c r="H661" s="48" t="s">
        <v>1151</v>
      </c>
      <c r="I661" s="55">
        <v>45518</v>
      </c>
      <c r="J661" s="48" t="s">
        <v>697</v>
      </c>
      <c r="K661" s="48" t="s">
        <v>697</v>
      </c>
      <c r="L661" s="48" t="s">
        <v>2395</v>
      </c>
      <c r="M661" s="48" t="s">
        <v>736</v>
      </c>
      <c r="N661" s="48" t="s">
        <v>1464</v>
      </c>
      <c r="O661" s="48" t="s">
        <v>2361</v>
      </c>
      <c r="P661" s="48" t="s">
        <v>22</v>
      </c>
      <c r="Q661" s="48" t="s">
        <v>23</v>
      </c>
      <c r="R661" s="48" t="s">
        <v>155</v>
      </c>
      <c r="S661" s="48" t="s">
        <v>360</v>
      </c>
      <c r="T661" s="48" t="s">
        <v>382</v>
      </c>
      <c r="U661" s="48" t="s">
        <v>14</v>
      </c>
      <c r="V661" s="55">
        <v>45518</v>
      </c>
      <c r="W661" s="48" t="s">
        <v>1134</v>
      </c>
    </row>
    <row r="662" spans="1:23" x14ac:dyDescent="0.25">
      <c r="A662" s="48">
        <v>9984968</v>
      </c>
      <c r="B662" s="64">
        <v>45518</v>
      </c>
      <c r="C662" s="48" t="s">
        <v>1158</v>
      </c>
      <c r="D662" s="48" t="s">
        <v>46</v>
      </c>
      <c r="E662" s="55"/>
      <c r="F662" s="64">
        <v>45518</v>
      </c>
      <c r="G662" s="64">
        <v>45518.375</v>
      </c>
      <c r="H662" s="48" t="s">
        <v>1158</v>
      </c>
      <c r="I662" s="55"/>
      <c r="J662" s="48" t="s">
        <v>697</v>
      </c>
      <c r="K662" s="48" t="s">
        <v>697</v>
      </c>
      <c r="L662" s="48" t="s">
        <v>2411</v>
      </c>
      <c r="M662" s="48" t="s">
        <v>853</v>
      </c>
      <c r="N662" s="48" t="s">
        <v>2398</v>
      </c>
      <c r="O662" s="48" t="s">
        <v>1066</v>
      </c>
      <c r="P662" s="48" t="s">
        <v>8</v>
      </c>
      <c r="Q662" s="48" t="s">
        <v>10</v>
      </c>
      <c r="R662" s="48" t="s">
        <v>11</v>
      </c>
      <c r="S662" s="48" t="s">
        <v>360</v>
      </c>
      <c r="T662" s="48" t="s">
        <v>830</v>
      </c>
      <c r="U662" s="48" t="s">
        <v>14</v>
      </c>
      <c r="V662" s="55">
        <v>45518</v>
      </c>
      <c r="W662" s="48" t="s">
        <v>1134</v>
      </c>
    </row>
    <row r="663" spans="1:23" x14ac:dyDescent="0.25">
      <c r="A663" s="48">
        <v>9985003</v>
      </c>
      <c r="B663" s="64">
        <v>45518</v>
      </c>
      <c r="C663" s="48" t="s">
        <v>1199</v>
      </c>
      <c r="D663" s="48" t="s">
        <v>856</v>
      </c>
      <c r="E663" s="55"/>
      <c r="F663" s="64">
        <v>45518</v>
      </c>
      <c r="G663" s="64">
        <v>45518.375694444447</v>
      </c>
      <c r="H663" s="48" t="s">
        <v>1199</v>
      </c>
      <c r="I663" s="55">
        <v>45518</v>
      </c>
      <c r="J663" s="48" t="s">
        <v>697</v>
      </c>
      <c r="K663" s="48" t="s">
        <v>697</v>
      </c>
      <c r="L663" s="48" t="s">
        <v>2401</v>
      </c>
      <c r="M663" s="48" t="s">
        <v>735</v>
      </c>
      <c r="N663" s="48" t="s">
        <v>1850</v>
      </c>
      <c r="O663" s="48" t="s">
        <v>2354</v>
      </c>
      <c r="P663" s="48" t="s">
        <v>8</v>
      </c>
      <c r="Q663" s="48" t="s">
        <v>15</v>
      </c>
      <c r="R663" s="48" t="s">
        <v>381</v>
      </c>
      <c r="S663" s="48" t="s">
        <v>25</v>
      </c>
      <c r="T663" s="48" t="s">
        <v>385</v>
      </c>
      <c r="U663" s="48" t="s">
        <v>14</v>
      </c>
      <c r="V663" s="55">
        <v>45518</v>
      </c>
      <c r="W663" s="48" t="s">
        <v>1134</v>
      </c>
    </row>
    <row r="664" spans="1:23" x14ac:dyDescent="0.25">
      <c r="A664" s="48">
        <v>9984967</v>
      </c>
      <c r="B664" s="64">
        <v>45518</v>
      </c>
      <c r="C664" s="48" t="s">
        <v>1158</v>
      </c>
      <c r="D664" s="48" t="s">
        <v>46</v>
      </c>
      <c r="E664" s="55"/>
      <c r="F664" s="64">
        <v>45518</v>
      </c>
      <c r="G664" s="64">
        <v>45518.375694444447</v>
      </c>
      <c r="H664" s="48" t="s">
        <v>1158</v>
      </c>
      <c r="I664" s="55"/>
      <c r="J664" s="48" t="s">
        <v>697</v>
      </c>
      <c r="K664" s="48" t="s">
        <v>697</v>
      </c>
      <c r="L664" s="48" t="s">
        <v>2412</v>
      </c>
      <c r="M664" s="48" t="s">
        <v>853</v>
      </c>
      <c r="N664" s="48" t="s">
        <v>2398</v>
      </c>
      <c r="O664" s="48" t="s">
        <v>385</v>
      </c>
      <c r="P664" s="48" t="s">
        <v>22</v>
      </c>
      <c r="Q664" s="48" t="s">
        <v>23</v>
      </c>
      <c r="R664" s="48" t="s">
        <v>155</v>
      </c>
      <c r="S664" s="48" t="s">
        <v>360</v>
      </c>
      <c r="T664" s="48" t="s">
        <v>1370</v>
      </c>
      <c r="U664" s="48" t="s">
        <v>14</v>
      </c>
      <c r="V664" s="55">
        <v>45518</v>
      </c>
      <c r="W664" s="48" t="s">
        <v>1134</v>
      </c>
    </row>
    <row r="665" spans="1:23" x14ac:dyDescent="0.25">
      <c r="A665" s="48">
        <v>9984966</v>
      </c>
      <c r="B665" s="64">
        <v>45518</v>
      </c>
      <c r="C665" s="48" t="s">
        <v>1158</v>
      </c>
      <c r="D665" s="48" t="s">
        <v>46</v>
      </c>
      <c r="E665" s="55"/>
      <c r="F665" s="64">
        <v>45518</v>
      </c>
      <c r="G665" s="64">
        <v>45518.378472222219</v>
      </c>
      <c r="H665" s="48" t="s">
        <v>1158</v>
      </c>
      <c r="I665" s="55"/>
      <c r="J665" s="48" t="s">
        <v>697</v>
      </c>
      <c r="K665" s="48" t="s">
        <v>697</v>
      </c>
      <c r="L665" s="48" t="s">
        <v>836</v>
      </c>
      <c r="M665" s="48" t="s">
        <v>853</v>
      </c>
      <c r="N665" s="48" t="s">
        <v>2398</v>
      </c>
      <c r="O665" s="48" t="s">
        <v>1069</v>
      </c>
      <c r="P665" s="48" t="s">
        <v>8</v>
      </c>
      <c r="Q665" s="48" t="s">
        <v>10</v>
      </c>
      <c r="R665" s="48" t="s">
        <v>11</v>
      </c>
      <c r="S665" s="48" t="s">
        <v>360</v>
      </c>
      <c r="T665" s="48" t="s">
        <v>830</v>
      </c>
      <c r="U665" s="48" t="s">
        <v>14</v>
      </c>
      <c r="V665" s="55">
        <v>45518</v>
      </c>
      <c r="W665" s="48" t="s">
        <v>1134</v>
      </c>
    </row>
    <row r="666" spans="1:23" x14ac:dyDescent="0.25">
      <c r="A666" s="48">
        <v>9984965</v>
      </c>
      <c r="B666" s="64">
        <v>45518</v>
      </c>
      <c r="C666" s="48" t="s">
        <v>1158</v>
      </c>
      <c r="D666" s="48" t="s">
        <v>46</v>
      </c>
      <c r="E666" s="55"/>
      <c r="F666" s="64">
        <v>45518</v>
      </c>
      <c r="G666" s="64">
        <v>45518.379861111112</v>
      </c>
      <c r="H666" s="48" t="s">
        <v>1158</v>
      </c>
      <c r="I666" s="55"/>
      <c r="J666" s="48" t="s">
        <v>697</v>
      </c>
      <c r="K666" s="48" t="s">
        <v>697</v>
      </c>
      <c r="L666" s="48" t="s">
        <v>2413</v>
      </c>
      <c r="M666" s="48" t="s">
        <v>889</v>
      </c>
      <c r="N666" s="48" t="s">
        <v>2398</v>
      </c>
      <c r="O666" s="48" t="s">
        <v>1066</v>
      </c>
      <c r="P666" s="48" t="s">
        <v>22</v>
      </c>
      <c r="Q666" s="48" t="s">
        <v>23</v>
      </c>
      <c r="R666" s="48" t="s">
        <v>155</v>
      </c>
      <c r="S666" s="48" t="s">
        <v>360</v>
      </c>
      <c r="T666" s="48" t="s">
        <v>1370</v>
      </c>
      <c r="U666" s="48" t="s">
        <v>14</v>
      </c>
      <c r="V666" s="55">
        <v>45518</v>
      </c>
      <c r="W666" s="48" t="s">
        <v>1134</v>
      </c>
    </row>
    <row r="667" spans="1:23" x14ac:dyDescent="0.25">
      <c r="A667" s="48">
        <v>9985002</v>
      </c>
      <c r="B667" s="64">
        <v>45518</v>
      </c>
      <c r="C667" s="48" t="s">
        <v>1199</v>
      </c>
      <c r="D667" s="48" t="s">
        <v>856</v>
      </c>
      <c r="E667" s="55"/>
      <c r="F667" s="64">
        <v>45518</v>
      </c>
      <c r="G667" s="64">
        <v>45518.380555555559</v>
      </c>
      <c r="H667" s="48" t="s">
        <v>1199</v>
      </c>
      <c r="I667" s="55">
        <v>45518</v>
      </c>
      <c r="J667" s="48" t="s">
        <v>697</v>
      </c>
      <c r="K667" s="48" t="s">
        <v>697</v>
      </c>
      <c r="L667" s="48" t="s">
        <v>2402</v>
      </c>
      <c r="M667" s="48" t="s">
        <v>735</v>
      </c>
      <c r="N667" s="48" t="s">
        <v>1850</v>
      </c>
      <c r="O667" s="48" t="s">
        <v>1154</v>
      </c>
      <c r="P667" s="48" t="s">
        <v>8</v>
      </c>
      <c r="Q667" s="48" t="s">
        <v>10</v>
      </c>
      <c r="R667" s="48" t="s">
        <v>11</v>
      </c>
      <c r="S667" s="48" t="s">
        <v>25</v>
      </c>
      <c r="T667" s="48" t="s">
        <v>385</v>
      </c>
      <c r="U667" s="48" t="s">
        <v>14</v>
      </c>
      <c r="V667" s="55">
        <v>45518</v>
      </c>
      <c r="W667" s="48" t="s">
        <v>1134</v>
      </c>
    </row>
    <row r="668" spans="1:23" x14ac:dyDescent="0.25">
      <c r="A668" s="48">
        <v>9984964</v>
      </c>
      <c r="B668" s="64">
        <v>45518</v>
      </c>
      <c r="C668" s="48" t="s">
        <v>1116</v>
      </c>
      <c r="D668" s="48" t="s">
        <v>716</v>
      </c>
      <c r="E668" s="55"/>
      <c r="F668" s="64">
        <v>45518</v>
      </c>
      <c r="G668" s="64">
        <v>45518.385416666664</v>
      </c>
      <c r="H668" s="48" t="s">
        <v>1116</v>
      </c>
      <c r="I668" s="55"/>
      <c r="J668" s="48" t="s">
        <v>697</v>
      </c>
      <c r="K668" s="48" t="s">
        <v>697</v>
      </c>
      <c r="L668" s="48" t="s">
        <v>2414</v>
      </c>
      <c r="M668" s="48" t="s">
        <v>2406</v>
      </c>
      <c r="N668" s="48" t="s">
        <v>40</v>
      </c>
      <c r="O668" s="48" t="s">
        <v>2061</v>
      </c>
      <c r="P668" s="48" t="s">
        <v>18</v>
      </c>
      <c r="Q668" s="48" t="s">
        <v>19</v>
      </c>
      <c r="R668" s="48" t="s">
        <v>129</v>
      </c>
      <c r="S668" s="48" t="s">
        <v>13</v>
      </c>
      <c r="T668" s="48" t="s">
        <v>385</v>
      </c>
      <c r="U668" s="48" t="s">
        <v>14</v>
      </c>
      <c r="V668" s="55">
        <v>45518</v>
      </c>
      <c r="W668" s="48" t="s">
        <v>1134</v>
      </c>
    </row>
    <row r="669" spans="1:23" x14ac:dyDescent="0.25">
      <c r="A669" s="48">
        <v>9984963</v>
      </c>
      <c r="B669" s="64">
        <v>45518</v>
      </c>
      <c r="C669" s="48" t="s">
        <v>1158</v>
      </c>
      <c r="D669" s="48" t="s">
        <v>716</v>
      </c>
      <c r="E669" s="55"/>
      <c r="F669" s="64">
        <v>45518</v>
      </c>
      <c r="G669" s="64">
        <v>45518.387499999997</v>
      </c>
      <c r="H669" s="48" t="s">
        <v>1158</v>
      </c>
      <c r="I669" s="55">
        <v>45520</v>
      </c>
      <c r="J669" s="48" t="s">
        <v>697</v>
      </c>
      <c r="K669" s="48" t="s">
        <v>697</v>
      </c>
      <c r="L669" s="48" t="s">
        <v>2415</v>
      </c>
      <c r="M669" s="48" t="s">
        <v>853</v>
      </c>
      <c r="N669" s="48" t="s">
        <v>2398</v>
      </c>
      <c r="O669" s="48" t="s">
        <v>1067</v>
      </c>
      <c r="P669" s="48" t="s">
        <v>51</v>
      </c>
      <c r="Q669" s="48" t="s">
        <v>52</v>
      </c>
      <c r="R669" s="48" t="s">
        <v>172</v>
      </c>
      <c r="S669" s="48" t="s">
        <v>36</v>
      </c>
      <c r="T669" s="48" t="s">
        <v>1007</v>
      </c>
      <c r="U669" s="48" t="s">
        <v>14</v>
      </c>
      <c r="V669" s="55">
        <v>45518</v>
      </c>
      <c r="W669" s="48" t="s">
        <v>1134</v>
      </c>
    </row>
    <row r="670" spans="1:23" x14ac:dyDescent="0.25">
      <c r="A670" s="48">
        <v>9984920</v>
      </c>
      <c r="B670" s="64">
        <v>45518</v>
      </c>
      <c r="C670" s="48" t="s">
        <v>1157</v>
      </c>
      <c r="D670" s="48" t="s">
        <v>46</v>
      </c>
      <c r="E670" s="55"/>
      <c r="F670" s="64">
        <v>45518</v>
      </c>
      <c r="G670" s="64">
        <v>45518.38958333333</v>
      </c>
      <c r="H670" s="48" t="s">
        <v>1157</v>
      </c>
      <c r="I670" s="55"/>
      <c r="J670" s="48" t="s">
        <v>697</v>
      </c>
      <c r="K670" s="48" t="s">
        <v>697</v>
      </c>
      <c r="L670" s="48" t="s">
        <v>2445</v>
      </c>
      <c r="M670" s="48" t="s">
        <v>992</v>
      </c>
      <c r="N670" s="48" t="s">
        <v>2398</v>
      </c>
      <c r="O670" s="48" t="s">
        <v>1067</v>
      </c>
      <c r="P670" s="48" t="s">
        <v>8</v>
      </c>
      <c r="Q670" s="48" t="s">
        <v>10</v>
      </c>
      <c r="R670" s="48" t="s">
        <v>11</v>
      </c>
      <c r="S670" s="48" t="s">
        <v>13</v>
      </c>
      <c r="T670" s="48" t="s">
        <v>500</v>
      </c>
      <c r="U670" s="48" t="s">
        <v>14</v>
      </c>
      <c r="V670" s="55">
        <v>45518</v>
      </c>
      <c r="W670" s="48" t="s">
        <v>1134</v>
      </c>
    </row>
    <row r="671" spans="1:23" x14ac:dyDescent="0.25">
      <c r="A671" s="48">
        <v>9984962</v>
      </c>
      <c r="B671" s="64">
        <v>45518</v>
      </c>
      <c r="C671" s="48" t="s">
        <v>1116</v>
      </c>
      <c r="D671" s="48" t="s">
        <v>716</v>
      </c>
      <c r="E671" s="55"/>
      <c r="F671" s="64">
        <v>45518</v>
      </c>
      <c r="G671" s="64">
        <v>45518.395833333336</v>
      </c>
      <c r="H671" s="48" t="s">
        <v>1116</v>
      </c>
      <c r="I671" s="55"/>
      <c r="J671" s="48" t="s">
        <v>697</v>
      </c>
      <c r="K671" s="48" t="s">
        <v>697</v>
      </c>
      <c r="L671" s="48" t="s">
        <v>2416</v>
      </c>
      <c r="M671" s="48" t="s">
        <v>2406</v>
      </c>
      <c r="N671" s="48" t="s">
        <v>40</v>
      </c>
      <c r="O671" s="48" t="s">
        <v>2064</v>
      </c>
      <c r="P671" s="48" t="s">
        <v>8</v>
      </c>
      <c r="Q671" s="48" t="s">
        <v>28</v>
      </c>
      <c r="R671" s="48" t="s">
        <v>29</v>
      </c>
      <c r="S671" s="48" t="s">
        <v>13</v>
      </c>
      <c r="T671" s="48" t="s">
        <v>385</v>
      </c>
      <c r="U671" s="48" t="s">
        <v>14</v>
      </c>
      <c r="V671" s="55">
        <v>45518</v>
      </c>
      <c r="W671" s="48" t="s">
        <v>1134</v>
      </c>
    </row>
    <row r="672" spans="1:23" x14ac:dyDescent="0.25">
      <c r="A672" s="48">
        <v>9984961</v>
      </c>
      <c r="B672" s="64">
        <v>45518</v>
      </c>
      <c r="C672" s="48" t="s">
        <v>1116</v>
      </c>
      <c r="D672" s="48" t="s">
        <v>878</v>
      </c>
      <c r="E672" s="55"/>
      <c r="F672" s="64">
        <v>45518</v>
      </c>
      <c r="G672" s="64">
        <v>45518.397222222222</v>
      </c>
      <c r="H672" s="48" t="s">
        <v>1116</v>
      </c>
      <c r="I672" s="55"/>
      <c r="J672" s="48" t="s">
        <v>697</v>
      </c>
      <c r="K672" s="48" t="s">
        <v>697</v>
      </c>
      <c r="L672" s="48" t="s">
        <v>2416</v>
      </c>
      <c r="M672" s="48" t="s">
        <v>2406</v>
      </c>
      <c r="N672" s="48" t="s">
        <v>40</v>
      </c>
      <c r="O672" s="48" t="s">
        <v>2064</v>
      </c>
      <c r="P672" s="48" t="s">
        <v>8</v>
      </c>
      <c r="Q672" s="48" t="s">
        <v>28</v>
      </c>
      <c r="R672" s="48" t="s">
        <v>29</v>
      </c>
      <c r="S672" s="48" t="s">
        <v>13</v>
      </c>
      <c r="T672" s="48" t="s">
        <v>385</v>
      </c>
      <c r="U672" s="48" t="s">
        <v>14</v>
      </c>
      <c r="V672" s="55">
        <v>45518</v>
      </c>
      <c r="W672" s="48" t="s">
        <v>1134</v>
      </c>
    </row>
    <row r="673" spans="1:23" x14ac:dyDescent="0.25">
      <c r="A673" s="48">
        <v>9984983</v>
      </c>
      <c r="B673" s="64">
        <v>45517</v>
      </c>
      <c r="C673" s="48" t="s">
        <v>1151</v>
      </c>
      <c r="D673" s="48" t="s">
        <v>46</v>
      </c>
      <c r="E673" s="55"/>
      <c r="F673" s="64">
        <v>45517</v>
      </c>
      <c r="G673" s="64">
        <v>45518.400000000001</v>
      </c>
      <c r="H673" s="48" t="s">
        <v>1151</v>
      </c>
      <c r="I673" s="55">
        <v>45518</v>
      </c>
      <c r="J673" s="48" t="s">
        <v>697</v>
      </c>
      <c r="K673" s="48" t="s">
        <v>697</v>
      </c>
      <c r="L673" s="48" t="s">
        <v>2394</v>
      </c>
      <c r="M673" s="48" t="s">
        <v>736</v>
      </c>
      <c r="N673" s="48" t="s">
        <v>1464</v>
      </c>
      <c r="O673" s="48" t="s">
        <v>2362</v>
      </c>
      <c r="P673" s="48" t="s">
        <v>22</v>
      </c>
      <c r="Q673" s="48" t="s">
        <v>23</v>
      </c>
      <c r="R673" s="48" t="s">
        <v>155</v>
      </c>
      <c r="S673" s="48" t="s">
        <v>360</v>
      </c>
      <c r="T673" s="48" t="s">
        <v>382</v>
      </c>
      <c r="U673" s="48" t="s">
        <v>14</v>
      </c>
      <c r="V673" s="55">
        <v>45518</v>
      </c>
      <c r="W673" s="48" t="s">
        <v>1134</v>
      </c>
    </row>
    <row r="674" spans="1:23" x14ac:dyDescent="0.25">
      <c r="A674" s="48">
        <v>9985001</v>
      </c>
      <c r="B674" s="64">
        <v>45518</v>
      </c>
      <c r="C674" s="48" t="s">
        <v>1199</v>
      </c>
      <c r="D674" s="48" t="s">
        <v>878</v>
      </c>
      <c r="E674" s="55"/>
      <c r="F674" s="64">
        <v>45518</v>
      </c>
      <c r="G674" s="64">
        <v>45518.40347222222</v>
      </c>
      <c r="H674" s="48" t="s">
        <v>1199</v>
      </c>
      <c r="I674" s="55">
        <v>45518</v>
      </c>
      <c r="J674" s="48" t="s">
        <v>697</v>
      </c>
      <c r="K674" s="48" t="s">
        <v>697</v>
      </c>
      <c r="L674" s="48" t="s">
        <v>2403</v>
      </c>
      <c r="M674" s="48" t="s">
        <v>735</v>
      </c>
      <c r="N674" s="48" t="s">
        <v>1301</v>
      </c>
      <c r="O674" s="48" t="s">
        <v>1593</v>
      </c>
      <c r="P674" s="48" t="s">
        <v>8</v>
      </c>
      <c r="Q674" s="48" t="s">
        <v>28</v>
      </c>
      <c r="R674" s="48" t="s">
        <v>29</v>
      </c>
      <c r="S674" s="48" t="s">
        <v>962</v>
      </c>
      <c r="T674" s="48" t="s">
        <v>385</v>
      </c>
      <c r="U674" s="48" t="s">
        <v>14</v>
      </c>
      <c r="V674" s="55">
        <v>45518</v>
      </c>
      <c r="W674" s="48" t="s">
        <v>1134</v>
      </c>
    </row>
    <row r="675" spans="1:23" x14ac:dyDescent="0.25">
      <c r="A675" s="48">
        <v>9984982</v>
      </c>
      <c r="B675" s="64">
        <v>45517</v>
      </c>
      <c r="C675" s="48" t="s">
        <v>1151</v>
      </c>
      <c r="D675" s="48" t="s">
        <v>46</v>
      </c>
      <c r="E675" s="55"/>
      <c r="F675" s="64">
        <v>45517</v>
      </c>
      <c r="G675" s="64">
        <v>45518.407638888886</v>
      </c>
      <c r="H675" s="48" t="s">
        <v>1151</v>
      </c>
      <c r="I675" s="55">
        <v>45518</v>
      </c>
      <c r="J675" s="48" t="s">
        <v>697</v>
      </c>
      <c r="K675" s="48" t="s">
        <v>697</v>
      </c>
      <c r="L675" s="48" t="s">
        <v>2396</v>
      </c>
      <c r="M675" s="48" t="s">
        <v>736</v>
      </c>
      <c r="N675" s="48" t="s">
        <v>1464</v>
      </c>
      <c r="O675" s="48" t="s">
        <v>2360</v>
      </c>
      <c r="P675" s="48" t="s">
        <v>8</v>
      </c>
      <c r="Q675" s="48" t="s">
        <v>10</v>
      </c>
      <c r="R675" s="48" t="s">
        <v>82</v>
      </c>
      <c r="S675" s="48" t="s">
        <v>360</v>
      </c>
      <c r="T675" s="48" t="s">
        <v>380</v>
      </c>
      <c r="U675" s="48" t="s">
        <v>14</v>
      </c>
      <c r="V675" s="55">
        <v>45518</v>
      </c>
      <c r="W675" s="48" t="s">
        <v>1134</v>
      </c>
    </row>
    <row r="676" spans="1:23" x14ac:dyDescent="0.25">
      <c r="A676" s="48">
        <v>9984976</v>
      </c>
      <c r="B676" s="64">
        <v>45517</v>
      </c>
      <c r="C676" s="48" t="s">
        <v>1151</v>
      </c>
      <c r="D676" s="48" t="s">
        <v>46</v>
      </c>
      <c r="E676" s="55"/>
      <c r="F676" s="64">
        <v>45517</v>
      </c>
      <c r="G676" s="64">
        <v>45518.407638888886</v>
      </c>
      <c r="H676" s="48" t="s">
        <v>1151</v>
      </c>
      <c r="I676" s="55">
        <v>45518</v>
      </c>
      <c r="J676" s="48" t="s">
        <v>697</v>
      </c>
      <c r="K676" s="48" t="s">
        <v>697</v>
      </c>
      <c r="L676" s="48" t="s">
        <v>2396</v>
      </c>
      <c r="M676" s="48" t="s">
        <v>736</v>
      </c>
      <c r="N676" s="48" t="s">
        <v>1464</v>
      </c>
      <c r="O676" s="48" t="s">
        <v>2360</v>
      </c>
      <c r="P676" s="48" t="s">
        <v>8</v>
      </c>
      <c r="Q676" s="48" t="s">
        <v>10</v>
      </c>
      <c r="R676" s="48" t="s">
        <v>82</v>
      </c>
      <c r="S676" s="48" t="s">
        <v>360</v>
      </c>
      <c r="T676" s="48" t="s">
        <v>380</v>
      </c>
      <c r="U676" s="48" t="s">
        <v>14</v>
      </c>
      <c r="V676" s="55">
        <v>45518</v>
      </c>
      <c r="W676" s="48" t="s">
        <v>1134</v>
      </c>
    </row>
    <row r="677" spans="1:23" x14ac:dyDescent="0.25">
      <c r="A677" s="48">
        <v>9984960</v>
      </c>
      <c r="B677" s="64">
        <v>45518</v>
      </c>
      <c r="C677" s="48" t="s">
        <v>1116</v>
      </c>
      <c r="D677" s="48" t="s">
        <v>716</v>
      </c>
      <c r="E677" s="55"/>
      <c r="F677" s="64">
        <v>45518</v>
      </c>
      <c r="G677" s="64">
        <v>45518.40902777778</v>
      </c>
      <c r="H677" s="48" t="s">
        <v>1116</v>
      </c>
      <c r="I677" s="55"/>
      <c r="J677" s="48" t="s">
        <v>697</v>
      </c>
      <c r="K677" s="48" t="s">
        <v>697</v>
      </c>
      <c r="L677" s="48" t="s">
        <v>2417</v>
      </c>
      <c r="M677" s="48" t="s">
        <v>2406</v>
      </c>
      <c r="N677" s="48" t="s">
        <v>40</v>
      </c>
      <c r="O677" s="48" t="s">
        <v>2327</v>
      </c>
      <c r="P677" s="48" t="s">
        <v>18</v>
      </c>
      <c r="Q677" s="48" t="s">
        <v>19</v>
      </c>
      <c r="R677" s="48" t="s">
        <v>20</v>
      </c>
      <c r="S677" s="48" t="s">
        <v>13</v>
      </c>
      <c r="T677" s="48" t="s">
        <v>385</v>
      </c>
      <c r="U677" s="48" t="s">
        <v>14</v>
      </c>
      <c r="V677" s="55">
        <v>45518</v>
      </c>
      <c r="W677" s="48" t="s">
        <v>1134</v>
      </c>
    </row>
    <row r="678" spans="1:23" x14ac:dyDescent="0.25">
      <c r="A678" s="48">
        <v>9984981</v>
      </c>
      <c r="B678" s="64">
        <v>45517</v>
      </c>
      <c r="C678" s="48" t="s">
        <v>1151</v>
      </c>
      <c r="D678" s="48" t="s">
        <v>46</v>
      </c>
      <c r="E678" s="55"/>
      <c r="F678" s="64">
        <v>45517</v>
      </c>
      <c r="G678" s="64">
        <v>45518.409722222219</v>
      </c>
      <c r="H678" s="48" t="s">
        <v>1151</v>
      </c>
      <c r="I678" s="55">
        <v>45518</v>
      </c>
      <c r="J678" s="48" t="s">
        <v>697</v>
      </c>
      <c r="K678" s="48" t="s">
        <v>697</v>
      </c>
      <c r="L678" s="48" t="s">
        <v>2396</v>
      </c>
      <c r="M678" s="48" t="s">
        <v>736</v>
      </c>
      <c r="N678" s="48" t="s">
        <v>1464</v>
      </c>
      <c r="O678" s="48" t="s">
        <v>2360</v>
      </c>
      <c r="P678" s="48" t="s">
        <v>8</v>
      </c>
      <c r="Q678" s="48" t="s">
        <v>10</v>
      </c>
      <c r="R678" s="48" t="s">
        <v>82</v>
      </c>
      <c r="S678" s="48" t="s">
        <v>360</v>
      </c>
      <c r="T678" s="48" t="s">
        <v>380</v>
      </c>
      <c r="U678" s="48" t="s">
        <v>14</v>
      </c>
      <c r="V678" s="55">
        <v>45518</v>
      </c>
      <c r="W678" s="48" t="s">
        <v>1134</v>
      </c>
    </row>
    <row r="679" spans="1:23" x14ac:dyDescent="0.25">
      <c r="A679" s="48">
        <v>9984975</v>
      </c>
      <c r="B679" s="64">
        <v>45517</v>
      </c>
      <c r="C679" s="48" t="s">
        <v>1151</v>
      </c>
      <c r="D679" s="48" t="s">
        <v>46</v>
      </c>
      <c r="E679" s="55"/>
      <c r="F679" s="64">
        <v>45517</v>
      </c>
      <c r="G679" s="64">
        <v>45518.409722222219</v>
      </c>
      <c r="H679" s="48" t="s">
        <v>1151</v>
      </c>
      <c r="I679" s="55">
        <v>45518</v>
      </c>
      <c r="J679" s="48" t="s">
        <v>697</v>
      </c>
      <c r="K679" s="48" t="s">
        <v>697</v>
      </c>
      <c r="L679" s="48" t="s">
        <v>2396</v>
      </c>
      <c r="M679" s="48" t="s">
        <v>736</v>
      </c>
      <c r="N679" s="48" t="s">
        <v>1464</v>
      </c>
      <c r="O679" s="48" t="s">
        <v>2360</v>
      </c>
      <c r="P679" s="48" t="s">
        <v>8</v>
      </c>
      <c r="Q679" s="48" t="s">
        <v>10</v>
      </c>
      <c r="R679" s="48" t="s">
        <v>82</v>
      </c>
      <c r="S679" s="48" t="s">
        <v>360</v>
      </c>
      <c r="T679" s="48" t="s">
        <v>380</v>
      </c>
      <c r="U679" s="48" t="s">
        <v>14</v>
      </c>
      <c r="V679" s="55">
        <v>45518</v>
      </c>
      <c r="W679" s="48" t="s">
        <v>1134</v>
      </c>
    </row>
    <row r="680" spans="1:23" x14ac:dyDescent="0.25">
      <c r="A680" s="48">
        <v>9985000</v>
      </c>
      <c r="B680" s="64">
        <v>45518</v>
      </c>
      <c r="C680" s="48" t="s">
        <v>1199</v>
      </c>
      <c r="D680" s="48" t="s">
        <v>46</v>
      </c>
      <c r="E680" s="55"/>
      <c r="F680" s="64">
        <v>45518</v>
      </c>
      <c r="G680" s="64">
        <v>45518.410416666666</v>
      </c>
      <c r="H680" s="48" t="s">
        <v>1199</v>
      </c>
      <c r="I680" s="55">
        <v>45518</v>
      </c>
      <c r="J680" s="48" t="s">
        <v>697</v>
      </c>
      <c r="K680" s="48" t="s">
        <v>697</v>
      </c>
      <c r="L680" s="48" t="s">
        <v>2383</v>
      </c>
      <c r="M680" s="48" t="s">
        <v>735</v>
      </c>
      <c r="N680" s="48" t="s">
        <v>1850</v>
      </c>
      <c r="O680" s="48" t="s">
        <v>1133</v>
      </c>
      <c r="P680" s="48" t="s">
        <v>8</v>
      </c>
      <c r="Q680" s="48" t="s">
        <v>28</v>
      </c>
      <c r="R680" s="48" t="s">
        <v>29</v>
      </c>
      <c r="S680" s="48" t="s">
        <v>360</v>
      </c>
      <c r="T680" s="48" t="s">
        <v>385</v>
      </c>
      <c r="U680" s="48" t="s">
        <v>14</v>
      </c>
      <c r="V680" s="55">
        <v>45518</v>
      </c>
      <c r="W680" s="48" t="s">
        <v>1134</v>
      </c>
    </row>
    <row r="681" spans="1:23" x14ac:dyDescent="0.25">
      <c r="A681" s="48">
        <v>9984999</v>
      </c>
      <c r="B681" s="64">
        <v>45518</v>
      </c>
      <c r="C681" s="48" t="s">
        <v>1199</v>
      </c>
      <c r="D681" s="48" t="s">
        <v>46</v>
      </c>
      <c r="E681" s="55"/>
      <c r="F681" s="64">
        <v>45518</v>
      </c>
      <c r="G681" s="64">
        <v>45518.415972222225</v>
      </c>
      <c r="H681" s="48" t="s">
        <v>1199</v>
      </c>
      <c r="I681" s="55">
        <v>45518</v>
      </c>
      <c r="J681" s="48" t="s">
        <v>697</v>
      </c>
      <c r="K681" s="48" t="s">
        <v>697</v>
      </c>
      <c r="L681" s="48" t="s">
        <v>2383</v>
      </c>
      <c r="M681" s="48" t="s">
        <v>735</v>
      </c>
      <c r="N681" s="48" t="s">
        <v>1301</v>
      </c>
      <c r="O681" s="48" t="s">
        <v>1133</v>
      </c>
      <c r="P681" s="48" t="s">
        <v>8</v>
      </c>
      <c r="Q681" s="48" t="s">
        <v>28</v>
      </c>
      <c r="R681" s="48" t="s">
        <v>29</v>
      </c>
      <c r="S681" s="48" t="s">
        <v>360</v>
      </c>
      <c r="T681" s="48" t="s">
        <v>385</v>
      </c>
      <c r="U681" s="48" t="s">
        <v>14</v>
      </c>
      <c r="V681" s="55">
        <v>45518</v>
      </c>
      <c r="W681" s="48" t="s">
        <v>1134</v>
      </c>
    </row>
    <row r="682" spans="1:23" x14ac:dyDescent="0.25">
      <c r="A682" s="48">
        <v>9984959</v>
      </c>
      <c r="B682" s="64">
        <v>45518</v>
      </c>
      <c r="C682" s="48" t="s">
        <v>1116</v>
      </c>
      <c r="D682" s="48" t="s">
        <v>46</v>
      </c>
      <c r="E682" s="55"/>
      <c r="F682" s="64">
        <v>45518</v>
      </c>
      <c r="G682" s="64">
        <v>45518.416666666664</v>
      </c>
      <c r="H682" s="48" t="s">
        <v>1116</v>
      </c>
      <c r="I682" s="55"/>
      <c r="J682" s="48" t="s">
        <v>697</v>
      </c>
      <c r="K682" s="48" t="s">
        <v>697</v>
      </c>
      <c r="L682" s="48" t="s">
        <v>2418</v>
      </c>
      <c r="M682" s="48" t="s">
        <v>2406</v>
      </c>
      <c r="N682" s="48" t="s">
        <v>40</v>
      </c>
      <c r="O682" s="48" t="s">
        <v>2065</v>
      </c>
      <c r="P682" s="48" t="s">
        <v>22</v>
      </c>
      <c r="Q682" s="48" t="s">
        <v>23</v>
      </c>
      <c r="R682" s="48" t="s">
        <v>24</v>
      </c>
      <c r="S682" s="48" t="s">
        <v>13</v>
      </c>
      <c r="T682" s="48" t="s">
        <v>385</v>
      </c>
      <c r="U682" s="48" t="s">
        <v>14</v>
      </c>
      <c r="V682" s="55">
        <v>45518</v>
      </c>
      <c r="W682" s="48" t="s">
        <v>1134</v>
      </c>
    </row>
    <row r="683" spans="1:23" x14ac:dyDescent="0.25">
      <c r="A683" s="48">
        <v>9984980</v>
      </c>
      <c r="B683" s="64">
        <v>45517</v>
      </c>
      <c r="C683" s="48" t="s">
        <v>1151</v>
      </c>
      <c r="D683" s="48" t="s">
        <v>46</v>
      </c>
      <c r="E683" s="55"/>
      <c r="F683" s="64">
        <v>45517</v>
      </c>
      <c r="G683" s="64">
        <v>45518.418055555558</v>
      </c>
      <c r="H683" s="48" t="s">
        <v>1151</v>
      </c>
      <c r="I683" s="55">
        <v>45518</v>
      </c>
      <c r="J683" s="48" t="s">
        <v>697</v>
      </c>
      <c r="K683" s="48" t="s">
        <v>697</v>
      </c>
      <c r="L683" s="48" t="s">
        <v>2395</v>
      </c>
      <c r="M683" s="48" t="s">
        <v>736</v>
      </c>
      <c r="N683" s="48" t="s">
        <v>1464</v>
      </c>
      <c r="O683" s="48" t="s">
        <v>2361</v>
      </c>
      <c r="P683" s="48" t="s">
        <v>22</v>
      </c>
      <c r="Q683" s="48" t="s">
        <v>23</v>
      </c>
      <c r="R683" s="48" t="s">
        <v>155</v>
      </c>
      <c r="S683" s="48" t="s">
        <v>360</v>
      </c>
      <c r="T683" s="48" t="s">
        <v>382</v>
      </c>
      <c r="U683" s="48" t="s">
        <v>14</v>
      </c>
      <c r="V683" s="55">
        <v>45518</v>
      </c>
      <c r="W683" s="48" t="s">
        <v>1134</v>
      </c>
    </row>
    <row r="684" spans="1:23" x14ac:dyDescent="0.25">
      <c r="A684" s="48">
        <v>9984974</v>
      </c>
      <c r="B684" s="64">
        <v>45517</v>
      </c>
      <c r="C684" s="48" t="s">
        <v>1151</v>
      </c>
      <c r="D684" s="48" t="s">
        <v>46</v>
      </c>
      <c r="E684" s="55"/>
      <c r="F684" s="64">
        <v>45517</v>
      </c>
      <c r="G684" s="64">
        <v>45518.418055555558</v>
      </c>
      <c r="H684" s="48" t="s">
        <v>1151</v>
      </c>
      <c r="I684" s="55">
        <v>45518</v>
      </c>
      <c r="J684" s="48" t="s">
        <v>697</v>
      </c>
      <c r="K684" s="48" t="s">
        <v>697</v>
      </c>
      <c r="L684" s="48" t="s">
        <v>2395</v>
      </c>
      <c r="M684" s="48" t="s">
        <v>736</v>
      </c>
      <c r="N684" s="48" t="s">
        <v>1464</v>
      </c>
      <c r="O684" s="48" t="s">
        <v>2361</v>
      </c>
      <c r="P684" s="48" t="s">
        <v>22</v>
      </c>
      <c r="Q684" s="48" t="s">
        <v>23</v>
      </c>
      <c r="R684" s="48" t="s">
        <v>155</v>
      </c>
      <c r="S684" s="48" t="s">
        <v>360</v>
      </c>
      <c r="T684" s="48" t="s">
        <v>382</v>
      </c>
      <c r="U684" s="48" t="s">
        <v>14</v>
      </c>
      <c r="V684" s="55">
        <v>45518</v>
      </c>
      <c r="W684" s="48" t="s">
        <v>1134</v>
      </c>
    </row>
    <row r="685" spans="1:23" x14ac:dyDescent="0.25">
      <c r="A685" s="48">
        <v>9984998</v>
      </c>
      <c r="B685" s="64">
        <v>45518</v>
      </c>
      <c r="C685" s="48" t="s">
        <v>1199</v>
      </c>
      <c r="D685" s="48" t="s">
        <v>46</v>
      </c>
      <c r="E685" s="55"/>
      <c r="F685" s="64">
        <v>45518</v>
      </c>
      <c r="G685" s="64">
        <v>45518.424305555556</v>
      </c>
      <c r="H685" s="48" t="s">
        <v>1199</v>
      </c>
      <c r="I685" s="55">
        <v>45518</v>
      </c>
      <c r="J685" s="48" t="s">
        <v>697</v>
      </c>
      <c r="K685" s="48" t="s">
        <v>697</v>
      </c>
      <c r="L685" s="48" t="s">
        <v>2384</v>
      </c>
      <c r="M685" s="48" t="s">
        <v>735</v>
      </c>
      <c r="N685" s="48" t="s">
        <v>1301</v>
      </c>
      <c r="O685" s="48" t="s">
        <v>1268</v>
      </c>
      <c r="P685" s="48" t="s">
        <v>8</v>
      </c>
      <c r="Q685" s="48" t="s">
        <v>28</v>
      </c>
      <c r="R685" s="48" t="s">
        <v>29</v>
      </c>
      <c r="S685" s="48" t="s">
        <v>360</v>
      </c>
      <c r="T685" s="48" t="s">
        <v>385</v>
      </c>
      <c r="U685" s="48" t="s">
        <v>14</v>
      </c>
      <c r="V685" s="55">
        <v>45518</v>
      </c>
      <c r="W685" s="48" t="s">
        <v>1134</v>
      </c>
    </row>
    <row r="686" spans="1:23" x14ac:dyDescent="0.25">
      <c r="A686" s="48">
        <v>9984954</v>
      </c>
      <c r="B686" s="64"/>
      <c r="C686" s="48" t="s">
        <v>1281</v>
      </c>
      <c r="D686" s="48" t="s">
        <v>46</v>
      </c>
      <c r="E686" s="55"/>
      <c r="F686" s="64"/>
      <c r="G686" s="64">
        <v>45518.425000000003</v>
      </c>
      <c r="H686" s="48" t="s">
        <v>1281</v>
      </c>
      <c r="I686" s="55"/>
      <c r="J686" s="48" t="s">
        <v>12</v>
      </c>
      <c r="K686" s="48" t="s">
        <v>12</v>
      </c>
      <c r="L686" s="48" t="s">
        <v>2381</v>
      </c>
      <c r="M686" s="48" t="s">
        <v>1064</v>
      </c>
      <c r="N686" s="48" t="s">
        <v>2456</v>
      </c>
      <c r="O686" s="48" t="s">
        <v>2382</v>
      </c>
      <c r="P686" s="48" t="s">
        <v>8</v>
      </c>
      <c r="Q686" s="48" t="s">
        <v>10</v>
      </c>
      <c r="R686" s="48" t="s">
        <v>11</v>
      </c>
      <c r="S686" s="48" t="s">
        <v>360</v>
      </c>
      <c r="T686" s="48" t="s">
        <v>12</v>
      </c>
      <c r="U686" s="48" t="s">
        <v>14</v>
      </c>
      <c r="V686" s="55">
        <v>45518</v>
      </c>
      <c r="W686" s="48" t="s">
        <v>1134</v>
      </c>
    </row>
    <row r="687" spans="1:23" x14ac:dyDescent="0.25">
      <c r="A687" s="48">
        <v>9984958</v>
      </c>
      <c r="B687" s="64">
        <v>45518</v>
      </c>
      <c r="C687" s="48" t="s">
        <v>1116</v>
      </c>
      <c r="D687" s="48" t="s">
        <v>856</v>
      </c>
      <c r="E687" s="55"/>
      <c r="F687" s="64">
        <v>45518</v>
      </c>
      <c r="G687" s="64">
        <v>45518.429166666669</v>
      </c>
      <c r="H687" s="48" t="s">
        <v>1116</v>
      </c>
      <c r="I687" s="55"/>
      <c r="J687" s="48" t="s">
        <v>697</v>
      </c>
      <c r="K687" s="48" t="s">
        <v>697</v>
      </c>
      <c r="L687" s="48" t="s">
        <v>2419</v>
      </c>
      <c r="M687" s="48" t="s">
        <v>2406</v>
      </c>
      <c r="N687" s="48" t="s">
        <v>40</v>
      </c>
      <c r="O687" s="48" t="s">
        <v>2331</v>
      </c>
      <c r="P687" s="48" t="s">
        <v>8</v>
      </c>
      <c r="Q687" s="48" t="s">
        <v>10</v>
      </c>
      <c r="R687" s="48" t="s">
        <v>11</v>
      </c>
      <c r="S687" s="48" t="s">
        <v>13</v>
      </c>
      <c r="T687" s="48" t="s">
        <v>385</v>
      </c>
      <c r="U687" s="48" t="s">
        <v>14</v>
      </c>
      <c r="V687" s="55">
        <v>45518</v>
      </c>
      <c r="W687" s="48" t="s">
        <v>1134</v>
      </c>
    </row>
    <row r="688" spans="1:23" x14ac:dyDescent="0.25">
      <c r="A688" s="48">
        <v>9984953</v>
      </c>
      <c r="B688" s="64">
        <v>45518</v>
      </c>
      <c r="C688" s="48" t="s">
        <v>1158</v>
      </c>
      <c r="D688" s="48" t="s">
        <v>716</v>
      </c>
      <c r="E688" s="55"/>
      <c r="F688" s="64">
        <v>45518.431944444441</v>
      </c>
      <c r="G688" s="64">
        <v>45518.431944444441</v>
      </c>
      <c r="H688" s="48" t="s">
        <v>1158</v>
      </c>
      <c r="I688" s="55">
        <v>45520</v>
      </c>
      <c r="J688" s="48" t="s">
        <v>697</v>
      </c>
      <c r="K688" s="48" t="s">
        <v>697</v>
      </c>
      <c r="L688" s="48" t="s">
        <v>2422</v>
      </c>
      <c r="M688" s="48" t="s">
        <v>889</v>
      </c>
      <c r="N688" s="48" t="s">
        <v>2408</v>
      </c>
      <c r="O688" s="48" t="s">
        <v>1068</v>
      </c>
      <c r="P688" s="48" t="s">
        <v>8</v>
      </c>
      <c r="Q688" s="48" t="s">
        <v>10</v>
      </c>
      <c r="R688" s="48" t="s">
        <v>11</v>
      </c>
      <c r="S688" s="48" t="s">
        <v>962</v>
      </c>
      <c r="T688" s="48" t="s">
        <v>1293</v>
      </c>
      <c r="U688" s="48" t="s">
        <v>44</v>
      </c>
      <c r="V688" s="55">
        <v>45518</v>
      </c>
      <c r="W688" s="48" t="s">
        <v>1134</v>
      </c>
    </row>
    <row r="689" spans="1:23" x14ac:dyDescent="0.25">
      <c r="A689" s="48">
        <v>9984952</v>
      </c>
      <c r="B689" s="64">
        <v>45518</v>
      </c>
      <c r="C689" s="48" t="s">
        <v>1158</v>
      </c>
      <c r="D689" s="48" t="s">
        <v>46</v>
      </c>
      <c r="E689" s="55"/>
      <c r="F689" s="64">
        <v>45518.431944444441</v>
      </c>
      <c r="G689" s="64">
        <v>45518.433333333334</v>
      </c>
      <c r="H689" s="48" t="s">
        <v>1158</v>
      </c>
      <c r="I689" s="55"/>
      <c r="J689" s="48" t="s">
        <v>697</v>
      </c>
      <c r="K689" s="48" t="s">
        <v>697</v>
      </c>
      <c r="L689" s="48" t="s">
        <v>2423</v>
      </c>
      <c r="M689" s="48" t="s">
        <v>889</v>
      </c>
      <c r="N689" s="48" t="s">
        <v>2398</v>
      </c>
      <c r="O689" s="48" t="s">
        <v>1066</v>
      </c>
      <c r="P689" s="48" t="s">
        <v>8</v>
      </c>
      <c r="Q689" s="48" t="s">
        <v>10</v>
      </c>
      <c r="R689" s="48" t="s">
        <v>11</v>
      </c>
      <c r="S689" s="48" t="s">
        <v>360</v>
      </c>
      <c r="T689" s="48" t="s">
        <v>830</v>
      </c>
      <c r="U689" s="48" t="s">
        <v>14</v>
      </c>
      <c r="V689" s="55">
        <v>45518</v>
      </c>
      <c r="W689" s="48" t="s">
        <v>1134</v>
      </c>
    </row>
    <row r="690" spans="1:23" x14ac:dyDescent="0.25">
      <c r="A690" s="48">
        <v>9984951</v>
      </c>
      <c r="B690" s="64">
        <v>45518</v>
      </c>
      <c r="C690" s="48" t="s">
        <v>1158</v>
      </c>
      <c r="D690" s="48" t="s">
        <v>46</v>
      </c>
      <c r="E690" s="55"/>
      <c r="F690" s="64">
        <v>45518.431944444441</v>
      </c>
      <c r="G690" s="64">
        <v>45518.43472222222</v>
      </c>
      <c r="H690" s="48" t="s">
        <v>1158</v>
      </c>
      <c r="I690" s="55"/>
      <c r="J690" s="48" t="s">
        <v>697</v>
      </c>
      <c r="K690" s="48" t="s">
        <v>697</v>
      </c>
      <c r="L690" s="48" t="s">
        <v>2424</v>
      </c>
      <c r="M690" s="48" t="s">
        <v>889</v>
      </c>
      <c r="N690" s="48" t="s">
        <v>2398</v>
      </c>
      <c r="O690" s="48" t="s">
        <v>1067</v>
      </c>
      <c r="P690" s="48" t="s">
        <v>22</v>
      </c>
      <c r="Q690" s="48" t="s">
        <v>23</v>
      </c>
      <c r="R690" s="48" t="s">
        <v>55</v>
      </c>
      <c r="S690" s="48" t="s">
        <v>360</v>
      </c>
      <c r="T690" s="48" t="s">
        <v>126</v>
      </c>
      <c r="U690" s="48" t="s">
        <v>14</v>
      </c>
      <c r="V690" s="55">
        <v>45518</v>
      </c>
      <c r="W690" s="48" t="s">
        <v>1134</v>
      </c>
    </row>
    <row r="691" spans="1:23" x14ac:dyDescent="0.25">
      <c r="A691" s="48">
        <v>9984950</v>
      </c>
      <c r="B691" s="64">
        <v>45518</v>
      </c>
      <c r="C691" s="48" t="s">
        <v>1158</v>
      </c>
      <c r="D691" s="48" t="s">
        <v>46</v>
      </c>
      <c r="E691" s="55"/>
      <c r="F691" s="64">
        <v>45518.431944444441</v>
      </c>
      <c r="G691" s="64">
        <v>45518.435416666667</v>
      </c>
      <c r="H691" s="48" t="s">
        <v>1158</v>
      </c>
      <c r="I691" s="55"/>
      <c r="J691" s="48" t="s">
        <v>697</v>
      </c>
      <c r="K691" s="48" t="s">
        <v>697</v>
      </c>
      <c r="L691" s="48" t="s">
        <v>2425</v>
      </c>
      <c r="M691" s="48" t="s">
        <v>889</v>
      </c>
      <c r="N691" s="48" t="s">
        <v>2398</v>
      </c>
      <c r="O691" s="48" t="s">
        <v>1066</v>
      </c>
      <c r="P691" s="48" t="s">
        <v>8</v>
      </c>
      <c r="Q691" s="48" t="s">
        <v>10</v>
      </c>
      <c r="R691" s="48" t="s">
        <v>11</v>
      </c>
      <c r="S691" s="48" t="s">
        <v>360</v>
      </c>
      <c r="T691" s="48" t="s">
        <v>830</v>
      </c>
      <c r="U691" s="48" t="s">
        <v>14</v>
      </c>
      <c r="V691" s="55">
        <v>45518</v>
      </c>
      <c r="W691" s="48" t="s">
        <v>1134</v>
      </c>
    </row>
    <row r="692" spans="1:23" x14ac:dyDescent="0.25">
      <c r="A692" s="48">
        <v>9984956</v>
      </c>
      <c r="B692" s="64">
        <v>45518</v>
      </c>
      <c r="C692" s="48" t="s">
        <v>1116</v>
      </c>
      <c r="D692" s="48" t="s">
        <v>856</v>
      </c>
      <c r="E692" s="55"/>
      <c r="F692" s="64">
        <v>45518</v>
      </c>
      <c r="G692" s="64">
        <v>45518.4375</v>
      </c>
      <c r="H692" s="48" t="s">
        <v>1116</v>
      </c>
      <c r="I692" s="55"/>
      <c r="J692" s="48" t="s">
        <v>697</v>
      </c>
      <c r="K692" s="48" t="s">
        <v>697</v>
      </c>
      <c r="L692" s="48" t="s">
        <v>2420</v>
      </c>
      <c r="M692" s="48" t="s">
        <v>2406</v>
      </c>
      <c r="N692" s="48" t="s">
        <v>40</v>
      </c>
      <c r="O692" s="48" t="s">
        <v>822</v>
      </c>
      <c r="P692" s="48" t="s">
        <v>8</v>
      </c>
      <c r="Q692" s="48" t="s">
        <v>28</v>
      </c>
      <c r="R692" s="48" t="s">
        <v>29</v>
      </c>
      <c r="S692" s="48" t="s">
        <v>13</v>
      </c>
      <c r="T692" s="48" t="s">
        <v>451</v>
      </c>
      <c r="U692" s="48" t="s">
        <v>44</v>
      </c>
      <c r="V692" s="55">
        <v>45518</v>
      </c>
      <c r="W692" s="48" t="s">
        <v>1134</v>
      </c>
    </row>
    <row r="693" spans="1:23" x14ac:dyDescent="0.25">
      <c r="A693" s="48">
        <v>9984997</v>
      </c>
      <c r="B693" s="64">
        <v>45518</v>
      </c>
      <c r="C693" s="48" t="s">
        <v>1199</v>
      </c>
      <c r="D693" s="48" t="s">
        <v>46</v>
      </c>
      <c r="E693" s="55"/>
      <c r="F693" s="64">
        <v>45518</v>
      </c>
      <c r="G693" s="64">
        <v>45518.447222222225</v>
      </c>
      <c r="H693" s="48" t="s">
        <v>1199</v>
      </c>
      <c r="I693" s="55">
        <v>45518</v>
      </c>
      <c r="J693" s="48" t="s">
        <v>697</v>
      </c>
      <c r="K693" s="48" t="s">
        <v>697</v>
      </c>
      <c r="L693" s="48" t="s">
        <v>2385</v>
      </c>
      <c r="M693" s="48" t="s">
        <v>735</v>
      </c>
      <c r="N693" s="48" t="s">
        <v>1850</v>
      </c>
      <c r="O693" s="48" t="s">
        <v>2027</v>
      </c>
      <c r="P693" s="48" t="s">
        <v>8</v>
      </c>
      <c r="Q693" s="48" t="s">
        <v>10</v>
      </c>
      <c r="R693" s="48" t="s">
        <v>11</v>
      </c>
      <c r="S693" s="48" t="s">
        <v>360</v>
      </c>
      <c r="T693" s="48" t="s">
        <v>385</v>
      </c>
      <c r="U693" s="48" t="s">
        <v>14</v>
      </c>
      <c r="V693" s="55">
        <v>45518</v>
      </c>
      <c r="W693" s="48" t="s">
        <v>1134</v>
      </c>
    </row>
    <row r="694" spans="1:23" x14ac:dyDescent="0.25">
      <c r="A694" s="48">
        <v>9984979</v>
      </c>
      <c r="B694" s="64">
        <v>45517</v>
      </c>
      <c r="C694" s="48" t="s">
        <v>1151</v>
      </c>
      <c r="D694" s="48" t="s">
        <v>46</v>
      </c>
      <c r="E694" s="55"/>
      <c r="F694" s="64">
        <v>45517</v>
      </c>
      <c r="G694" s="64">
        <v>45518.447916666664</v>
      </c>
      <c r="H694" s="48" t="s">
        <v>1151</v>
      </c>
      <c r="I694" s="55">
        <v>45518</v>
      </c>
      <c r="J694" s="48" t="s">
        <v>697</v>
      </c>
      <c r="K694" s="48" t="s">
        <v>697</v>
      </c>
      <c r="L694" s="48" t="s">
        <v>2397</v>
      </c>
      <c r="M694" s="48" t="s">
        <v>889</v>
      </c>
      <c r="N694" s="48" t="s">
        <v>2398</v>
      </c>
      <c r="O694" s="48" t="s">
        <v>1424</v>
      </c>
      <c r="P694" s="48" t="s">
        <v>22</v>
      </c>
      <c r="Q694" s="48" t="s">
        <v>23</v>
      </c>
      <c r="R694" s="48" t="s">
        <v>155</v>
      </c>
      <c r="S694" s="48" t="s">
        <v>360</v>
      </c>
      <c r="T694" s="48" t="s">
        <v>382</v>
      </c>
      <c r="U694" s="48" t="s">
        <v>14</v>
      </c>
      <c r="V694" s="55">
        <v>45518</v>
      </c>
      <c r="W694" s="48" t="s">
        <v>1134</v>
      </c>
    </row>
    <row r="695" spans="1:23" x14ac:dyDescent="0.25">
      <c r="A695" s="48">
        <v>9984955</v>
      </c>
      <c r="B695" s="64">
        <v>45518</v>
      </c>
      <c r="C695" s="48" t="s">
        <v>1116</v>
      </c>
      <c r="D695" s="48" t="s">
        <v>716</v>
      </c>
      <c r="E695" s="55"/>
      <c r="F695" s="64">
        <v>45518</v>
      </c>
      <c r="G695" s="64">
        <v>45518.447916666664</v>
      </c>
      <c r="H695" s="48" t="s">
        <v>1116</v>
      </c>
      <c r="I695" s="55"/>
      <c r="J695" s="48" t="s">
        <v>697</v>
      </c>
      <c r="K695" s="48" t="s">
        <v>697</v>
      </c>
      <c r="L695" s="48" t="s">
        <v>2421</v>
      </c>
      <c r="M695" s="48" t="s">
        <v>2406</v>
      </c>
      <c r="N695" s="48" t="s">
        <v>40</v>
      </c>
      <c r="O695" s="48" t="s">
        <v>1956</v>
      </c>
      <c r="P695" s="48" t="s">
        <v>8</v>
      </c>
      <c r="Q695" s="48" t="s">
        <v>15</v>
      </c>
      <c r="R695" s="48" t="s">
        <v>16</v>
      </c>
      <c r="S695" s="48" t="s">
        <v>13</v>
      </c>
      <c r="T695" s="48" t="s">
        <v>385</v>
      </c>
      <c r="U695" s="48" t="s">
        <v>14</v>
      </c>
      <c r="V695" s="55">
        <v>45518</v>
      </c>
      <c r="W695" s="48" t="s">
        <v>1134</v>
      </c>
    </row>
    <row r="696" spans="1:23" x14ac:dyDescent="0.25">
      <c r="A696" s="48">
        <v>9984949</v>
      </c>
      <c r="B696" s="64">
        <v>45518</v>
      </c>
      <c r="C696" s="48" t="s">
        <v>1158</v>
      </c>
      <c r="D696" s="48" t="s">
        <v>716</v>
      </c>
      <c r="E696" s="55"/>
      <c r="F696" s="64">
        <v>45518.451388888891</v>
      </c>
      <c r="G696" s="64">
        <v>45518.451388888891</v>
      </c>
      <c r="H696" s="48" t="s">
        <v>1158</v>
      </c>
      <c r="I696" s="55">
        <v>45520</v>
      </c>
      <c r="J696" s="48" t="s">
        <v>697</v>
      </c>
      <c r="K696" s="48" t="s">
        <v>697</v>
      </c>
      <c r="L696" s="48" t="s">
        <v>2426</v>
      </c>
      <c r="M696" s="48" t="s">
        <v>853</v>
      </c>
      <c r="N696" s="48" t="s">
        <v>2398</v>
      </c>
      <c r="O696" s="48" t="s">
        <v>1066</v>
      </c>
      <c r="P696" s="48" t="s">
        <v>18</v>
      </c>
      <c r="Q696" s="48" t="s">
        <v>19</v>
      </c>
      <c r="R696" s="48" t="s">
        <v>20</v>
      </c>
      <c r="S696" s="48" t="s">
        <v>36</v>
      </c>
      <c r="T696" s="48" t="s">
        <v>385</v>
      </c>
      <c r="U696" s="48" t="s">
        <v>14</v>
      </c>
      <c r="V696" s="55">
        <v>45518</v>
      </c>
      <c r="W696" s="48" t="s">
        <v>1134</v>
      </c>
    </row>
    <row r="697" spans="1:23" x14ac:dyDescent="0.25">
      <c r="A697" s="48">
        <v>9984978</v>
      </c>
      <c r="B697" s="64">
        <v>45517</v>
      </c>
      <c r="C697" s="48" t="s">
        <v>1151</v>
      </c>
      <c r="D697" s="48" t="s">
        <v>46</v>
      </c>
      <c r="E697" s="55"/>
      <c r="F697" s="64">
        <v>45517</v>
      </c>
      <c r="G697" s="64">
        <v>45518.457638888889</v>
      </c>
      <c r="H697" s="48" t="s">
        <v>1151</v>
      </c>
      <c r="I697" s="55">
        <v>45518</v>
      </c>
      <c r="J697" s="48" t="s">
        <v>697</v>
      </c>
      <c r="K697" s="48" t="s">
        <v>697</v>
      </c>
      <c r="L697" s="48" t="s">
        <v>2397</v>
      </c>
      <c r="M697" s="48" t="s">
        <v>889</v>
      </c>
      <c r="N697" s="48" t="s">
        <v>2398</v>
      </c>
      <c r="O697" s="48" t="s">
        <v>1424</v>
      </c>
      <c r="P697" s="48" t="s">
        <v>22</v>
      </c>
      <c r="Q697" s="48" t="s">
        <v>23</v>
      </c>
      <c r="R697" s="48" t="s">
        <v>155</v>
      </c>
      <c r="S697" s="48" t="s">
        <v>360</v>
      </c>
      <c r="T697" s="48" t="s">
        <v>382</v>
      </c>
      <c r="U697" s="48" t="s">
        <v>14</v>
      </c>
      <c r="V697" s="55">
        <v>45518</v>
      </c>
      <c r="W697" s="48" t="s">
        <v>1134</v>
      </c>
    </row>
    <row r="698" spans="1:23" x14ac:dyDescent="0.25">
      <c r="A698" s="48">
        <v>9984948</v>
      </c>
      <c r="B698" s="64">
        <v>45518</v>
      </c>
      <c r="C698" s="48" t="s">
        <v>1116</v>
      </c>
      <c r="D698" s="48" t="s">
        <v>716</v>
      </c>
      <c r="E698" s="55"/>
      <c r="F698" s="64">
        <v>45518</v>
      </c>
      <c r="G698" s="64">
        <v>45518.466666666667</v>
      </c>
      <c r="H698" s="48" t="s">
        <v>1116</v>
      </c>
      <c r="I698" s="55"/>
      <c r="J698" s="48" t="s">
        <v>697</v>
      </c>
      <c r="K698" s="48" t="s">
        <v>697</v>
      </c>
      <c r="L698" s="48" t="s">
        <v>2427</v>
      </c>
      <c r="M698" s="48" t="s">
        <v>2406</v>
      </c>
      <c r="N698" s="48" t="s">
        <v>40</v>
      </c>
      <c r="O698" s="48" t="s">
        <v>2060</v>
      </c>
      <c r="P698" s="48" t="s">
        <v>8</v>
      </c>
      <c r="Q698" s="48" t="s">
        <v>10</v>
      </c>
      <c r="R698" s="48" t="s">
        <v>11</v>
      </c>
      <c r="S698" s="48" t="s">
        <v>13</v>
      </c>
      <c r="T698" s="48" t="s">
        <v>385</v>
      </c>
      <c r="U698" s="48" t="s">
        <v>14</v>
      </c>
      <c r="V698" s="55">
        <v>45518</v>
      </c>
      <c r="W698" s="48" t="s">
        <v>1134</v>
      </c>
    </row>
    <row r="699" spans="1:23" x14ac:dyDescent="0.25">
      <c r="A699" s="48">
        <v>9984947</v>
      </c>
      <c r="B699" s="64">
        <v>45518</v>
      </c>
      <c r="C699" s="48" t="s">
        <v>1158</v>
      </c>
      <c r="D699" s="48" t="s">
        <v>46</v>
      </c>
      <c r="E699" s="55"/>
      <c r="F699" s="64">
        <v>45518</v>
      </c>
      <c r="G699" s="64">
        <v>45518.473611111112</v>
      </c>
      <c r="H699" s="48" t="s">
        <v>1158</v>
      </c>
      <c r="I699" s="55"/>
      <c r="J699" s="48" t="s">
        <v>697</v>
      </c>
      <c r="K699" s="48" t="s">
        <v>697</v>
      </c>
      <c r="L699" s="48" t="s">
        <v>835</v>
      </c>
      <c r="M699" s="48" t="s">
        <v>853</v>
      </c>
      <c r="N699" s="48" t="s">
        <v>2398</v>
      </c>
      <c r="O699" s="48" t="s">
        <v>1066</v>
      </c>
      <c r="P699" s="48" t="s">
        <v>22</v>
      </c>
      <c r="Q699" s="48" t="s">
        <v>23</v>
      </c>
      <c r="R699" s="48" t="s">
        <v>89</v>
      </c>
      <c r="S699" s="48" t="s">
        <v>360</v>
      </c>
      <c r="T699" s="48" t="s">
        <v>1370</v>
      </c>
      <c r="U699" s="48" t="s">
        <v>14</v>
      </c>
      <c r="V699" s="55">
        <v>45518</v>
      </c>
      <c r="W699" s="48" t="s">
        <v>1134</v>
      </c>
    </row>
    <row r="700" spans="1:23" x14ac:dyDescent="0.25">
      <c r="A700" s="48">
        <v>9984946</v>
      </c>
      <c r="B700" s="64">
        <v>45518</v>
      </c>
      <c r="C700" s="48" t="s">
        <v>1158</v>
      </c>
      <c r="D700" s="48" t="s">
        <v>46</v>
      </c>
      <c r="E700" s="55"/>
      <c r="F700" s="64">
        <v>45518</v>
      </c>
      <c r="G700" s="64">
        <v>45518.474999999999</v>
      </c>
      <c r="H700" s="48" t="s">
        <v>1158</v>
      </c>
      <c r="I700" s="55"/>
      <c r="J700" s="48" t="s">
        <v>697</v>
      </c>
      <c r="K700" s="48" t="s">
        <v>697</v>
      </c>
      <c r="L700" s="48" t="s">
        <v>2428</v>
      </c>
      <c r="M700" s="48" t="s">
        <v>853</v>
      </c>
      <c r="N700" s="48" t="s">
        <v>2398</v>
      </c>
      <c r="O700" s="48" t="s">
        <v>2455</v>
      </c>
      <c r="P700" s="48" t="s">
        <v>22</v>
      </c>
      <c r="Q700" s="48" t="s">
        <v>23</v>
      </c>
      <c r="R700" s="48" t="s">
        <v>89</v>
      </c>
      <c r="S700" s="48" t="s">
        <v>360</v>
      </c>
      <c r="T700" s="48" t="s">
        <v>1370</v>
      </c>
      <c r="U700" s="48" t="s">
        <v>14</v>
      </c>
      <c r="V700" s="55">
        <v>45518</v>
      </c>
      <c r="W700" s="48" t="s">
        <v>1134</v>
      </c>
    </row>
    <row r="701" spans="1:23" x14ac:dyDescent="0.25">
      <c r="A701" s="48">
        <v>9984939</v>
      </c>
      <c r="B701" s="64">
        <v>45518</v>
      </c>
      <c r="C701" s="48" t="s">
        <v>1116</v>
      </c>
      <c r="D701" s="48" t="s">
        <v>46</v>
      </c>
      <c r="E701" s="55"/>
      <c r="F701" s="64">
        <v>45518</v>
      </c>
      <c r="G701" s="64">
        <v>45518.474999999999</v>
      </c>
      <c r="H701" s="48" t="s">
        <v>1116</v>
      </c>
      <c r="I701" s="55"/>
      <c r="J701" s="48" t="s">
        <v>697</v>
      </c>
      <c r="K701" s="48" t="s">
        <v>697</v>
      </c>
      <c r="L701" s="48" t="s">
        <v>2431</v>
      </c>
      <c r="M701" s="48" t="s">
        <v>2406</v>
      </c>
      <c r="N701" s="48" t="s">
        <v>40</v>
      </c>
      <c r="O701" s="48" t="s">
        <v>1947</v>
      </c>
      <c r="P701" s="48" t="s">
        <v>22</v>
      </c>
      <c r="Q701" s="48" t="s">
        <v>23</v>
      </c>
      <c r="R701" s="48" t="s">
        <v>79</v>
      </c>
      <c r="S701" s="48" t="s">
        <v>13</v>
      </c>
      <c r="T701" s="48" t="s">
        <v>385</v>
      </c>
      <c r="U701" s="48" t="s">
        <v>14</v>
      </c>
      <c r="V701" s="55">
        <v>45518</v>
      </c>
      <c r="W701" s="48" t="s">
        <v>1134</v>
      </c>
    </row>
    <row r="702" spans="1:23" x14ac:dyDescent="0.25">
      <c r="A702" s="48">
        <v>9984996</v>
      </c>
      <c r="B702" s="64">
        <v>45518</v>
      </c>
      <c r="C702" s="48" t="s">
        <v>1199</v>
      </c>
      <c r="D702" s="48" t="s">
        <v>46</v>
      </c>
      <c r="E702" s="55"/>
      <c r="F702" s="64">
        <v>45518</v>
      </c>
      <c r="G702" s="64">
        <v>45518.476388888892</v>
      </c>
      <c r="H702" s="48" t="s">
        <v>1199</v>
      </c>
      <c r="I702" s="55">
        <v>45518</v>
      </c>
      <c r="J702" s="48" t="s">
        <v>697</v>
      </c>
      <c r="K702" s="48" t="s">
        <v>697</v>
      </c>
      <c r="L702" s="48" t="s">
        <v>2386</v>
      </c>
      <c r="M702" s="48" t="s">
        <v>735</v>
      </c>
      <c r="N702" s="48" t="s">
        <v>1301</v>
      </c>
      <c r="O702" s="48" t="s">
        <v>2156</v>
      </c>
      <c r="P702" s="48" t="s">
        <v>22</v>
      </c>
      <c r="Q702" s="48" t="s">
        <v>23</v>
      </c>
      <c r="R702" s="48" t="s">
        <v>89</v>
      </c>
      <c r="S702" s="48" t="s">
        <v>360</v>
      </c>
      <c r="T702" s="48" t="s">
        <v>385</v>
      </c>
      <c r="U702" s="48" t="s">
        <v>14</v>
      </c>
      <c r="V702" s="55">
        <v>45518</v>
      </c>
      <c r="W702" s="48" t="s">
        <v>1134</v>
      </c>
    </row>
    <row r="703" spans="1:23" x14ac:dyDescent="0.25">
      <c r="A703" s="48">
        <v>9984945</v>
      </c>
      <c r="B703" s="64">
        <v>45518</v>
      </c>
      <c r="C703" s="48" t="s">
        <v>1158</v>
      </c>
      <c r="D703" s="48" t="s">
        <v>46</v>
      </c>
      <c r="E703" s="55"/>
      <c r="F703" s="64">
        <v>45518</v>
      </c>
      <c r="G703" s="64">
        <v>45518.476388888892</v>
      </c>
      <c r="H703" s="48" t="s">
        <v>1158</v>
      </c>
      <c r="I703" s="55"/>
      <c r="J703" s="48" t="s">
        <v>697</v>
      </c>
      <c r="K703" s="48" t="s">
        <v>697</v>
      </c>
      <c r="L703" s="48" t="s">
        <v>849</v>
      </c>
      <c r="M703" s="48" t="s">
        <v>853</v>
      </c>
      <c r="N703" s="48" t="s">
        <v>2398</v>
      </c>
      <c r="O703" s="48" t="s">
        <v>1066</v>
      </c>
      <c r="P703" s="48" t="s">
        <v>22</v>
      </c>
      <c r="Q703" s="48" t="s">
        <v>23</v>
      </c>
      <c r="R703" s="48" t="s">
        <v>89</v>
      </c>
      <c r="S703" s="48" t="s">
        <v>360</v>
      </c>
      <c r="T703" s="48" t="s">
        <v>1370</v>
      </c>
      <c r="U703" s="48" t="s">
        <v>14</v>
      </c>
      <c r="V703" s="55">
        <v>45518</v>
      </c>
      <c r="W703" s="48" t="s">
        <v>1134</v>
      </c>
    </row>
    <row r="704" spans="1:23" x14ac:dyDescent="0.25">
      <c r="A704" s="48">
        <v>9984944</v>
      </c>
      <c r="B704" s="64">
        <v>45518</v>
      </c>
      <c r="C704" s="48" t="s">
        <v>1158</v>
      </c>
      <c r="D704" s="48" t="s">
        <v>46</v>
      </c>
      <c r="E704" s="55"/>
      <c r="F704" s="64">
        <v>45518</v>
      </c>
      <c r="G704" s="64">
        <v>45518.477777777778</v>
      </c>
      <c r="H704" s="48" t="s">
        <v>1158</v>
      </c>
      <c r="I704" s="55"/>
      <c r="J704" s="48" t="s">
        <v>697</v>
      </c>
      <c r="K704" s="48" t="s">
        <v>697</v>
      </c>
      <c r="L704" s="48" t="s">
        <v>839</v>
      </c>
      <c r="M704" s="48" t="s">
        <v>853</v>
      </c>
      <c r="N704" s="48" t="s">
        <v>2398</v>
      </c>
      <c r="O704" s="48" t="s">
        <v>1066</v>
      </c>
      <c r="P704" s="48" t="s">
        <v>8</v>
      </c>
      <c r="Q704" s="48" t="s">
        <v>10</v>
      </c>
      <c r="R704" s="48" t="s">
        <v>11</v>
      </c>
      <c r="S704" s="48" t="s">
        <v>13</v>
      </c>
      <c r="T704" s="48" t="s">
        <v>2429</v>
      </c>
      <c r="U704" s="48" t="s">
        <v>14</v>
      </c>
      <c r="V704" s="55">
        <v>45518</v>
      </c>
      <c r="W704" s="48" t="s">
        <v>1134</v>
      </c>
    </row>
    <row r="705" spans="1:23" x14ac:dyDescent="0.25">
      <c r="A705" s="48">
        <v>9984943</v>
      </c>
      <c r="B705" s="64">
        <v>45518</v>
      </c>
      <c r="C705" s="48" t="s">
        <v>1158</v>
      </c>
      <c r="D705" s="48" t="s">
        <v>46</v>
      </c>
      <c r="E705" s="55"/>
      <c r="F705" s="64">
        <v>45518</v>
      </c>
      <c r="G705" s="64">
        <v>45518.478472222225</v>
      </c>
      <c r="H705" s="48" t="s">
        <v>1158</v>
      </c>
      <c r="I705" s="55"/>
      <c r="J705" s="48" t="s">
        <v>697</v>
      </c>
      <c r="K705" s="48" t="s">
        <v>697</v>
      </c>
      <c r="L705" s="48" t="s">
        <v>982</v>
      </c>
      <c r="M705" s="48" t="s">
        <v>853</v>
      </c>
      <c r="N705" s="48" t="s">
        <v>2398</v>
      </c>
      <c r="O705" s="48" t="s">
        <v>1066</v>
      </c>
      <c r="P705" s="48" t="s">
        <v>22</v>
      </c>
      <c r="Q705" s="48" t="s">
        <v>23</v>
      </c>
      <c r="R705" s="48" t="s">
        <v>89</v>
      </c>
      <c r="S705" s="48" t="s">
        <v>360</v>
      </c>
      <c r="T705" s="48" t="s">
        <v>1370</v>
      </c>
      <c r="U705" s="48" t="s">
        <v>14</v>
      </c>
      <c r="V705" s="55">
        <v>45518</v>
      </c>
      <c r="W705" s="48" t="s">
        <v>1134</v>
      </c>
    </row>
    <row r="706" spans="1:23" x14ac:dyDescent="0.25">
      <c r="A706" s="48">
        <v>9984942</v>
      </c>
      <c r="B706" s="64">
        <v>45518</v>
      </c>
      <c r="C706" s="48" t="s">
        <v>1158</v>
      </c>
      <c r="D706" s="48" t="s">
        <v>46</v>
      </c>
      <c r="E706" s="55"/>
      <c r="F706" s="64">
        <v>45518</v>
      </c>
      <c r="G706" s="64">
        <v>45518.479166666664</v>
      </c>
      <c r="H706" s="48" t="s">
        <v>1158</v>
      </c>
      <c r="I706" s="55"/>
      <c r="J706" s="48" t="s">
        <v>697</v>
      </c>
      <c r="K706" s="48" t="s">
        <v>697</v>
      </c>
      <c r="L706" s="48" t="s">
        <v>984</v>
      </c>
      <c r="M706" s="48" t="s">
        <v>853</v>
      </c>
      <c r="N706" s="48" t="s">
        <v>2398</v>
      </c>
      <c r="O706" s="48" t="s">
        <v>1066</v>
      </c>
      <c r="P706" s="48" t="s">
        <v>22</v>
      </c>
      <c r="Q706" s="48" t="s">
        <v>23</v>
      </c>
      <c r="R706" s="48" t="s">
        <v>89</v>
      </c>
      <c r="S706" s="48" t="s">
        <v>360</v>
      </c>
      <c r="T706" s="48" t="s">
        <v>1370</v>
      </c>
      <c r="U706" s="48" t="s">
        <v>14</v>
      </c>
      <c r="V706" s="55">
        <v>45518</v>
      </c>
      <c r="W706" s="48" t="s">
        <v>1134</v>
      </c>
    </row>
    <row r="707" spans="1:23" x14ac:dyDescent="0.25">
      <c r="A707" s="48">
        <v>9984941</v>
      </c>
      <c r="B707" s="64">
        <v>45518</v>
      </c>
      <c r="C707" s="48" t="s">
        <v>1158</v>
      </c>
      <c r="D707" s="48" t="s">
        <v>46</v>
      </c>
      <c r="E707" s="55"/>
      <c r="F707" s="64">
        <v>45518</v>
      </c>
      <c r="G707" s="64">
        <v>45518.479861111111</v>
      </c>
      <c r="H707" s="48" t="s">
        <v>1158</v>
      </c>
      <c r="I707" s="55"/>
      <c r="J707" s="48" t="s">
        <v>697</v>
      </c>
      <c r="K707" s="48" t="s">
        <v>697</v>
      </c>
      <c r="L707" s="48" t="s">
        <v>848</v>
      </c>
      <c r="M707" s="48" t="s">
        <v>853</v>
      </c>
      <c r="N707" s="48" t="s">
        <v>2398</v>
      </c>
      <c r="O707" s="48" t="s">
        <v>1066</v>
      </c>
      <c r="P707" s="48" t="s">
        <v>8</v>
      </c>
      <c r="Q707" s="48" t="s">
        <v>10</v>
      </c>
      <c r="R707" s="48" t="s">
        <v>11</v>
      </c>
      <c r="S707" s="48" t="s">
        <v>13</v>
      </c>
      <c r="T707" s="48" t="s">
        <v>2430</v>
      </c>
      <c r="U707" s="48" t="s">
        <v>14</v>
      </c>
      <c r="V707" s="55">
        <v>45518</v>
      </c>
      <c r="W707" s="48" t="s">
        <v>1134</v>
      </c>
    </row>
    <row r="708" spans="1:23" x14ac:dyDescent="0.25">
      <c r="A708" s="48">
        <v>9984940</v>
      </c>
      <c r="B708" s="64">
        <v>45518</v>
      </c>
      <c r="C708" s="48" t="s">
        <v>1158</v>
      </c>
      <c r="D708" s="48" t="s">
        <v>46</v>
      </c>
      <c r="E708" s="55"/>
      <c r="F708" s="64">
        <v>45518</v>
      </c>
      <c r="G708" s="64">
        <v>45518.480555555558</v>
      </c>
      <c r="H708" s="48" t="s">
        <v>1158</v>
      </c>
      <c r="I708" s="55"/>
      <c r="J708" s="48" t="s">
        <v>697</v>
      </c>
      <c r="K708" s="48" t="s">
        <v>697</v>
      </c>
      <c r="L708" s="48" t="s">
        <v>838</v>
      </c>
      <c r="M708" s="48" t="s">
        <v>853</v>
      </c>
      <c r="N708" s="48" t="s">
        <v>2398</v>
      </c>
      <c r="O708" s="48" t="s">
        <v>1066</v>
      </c>
      <c r="P708" s="48" t="s">
        <v>8</v>
      </c>
      <c r="Q708" s="48" t="s">
        <v>10</v>
      </c>
      <c r="R708" s="48" t="s">
        <v>11</v>
      </c>
      <c r="S708" s="48" t="s">
        <v>360</v>
      </c>
      <c r="T708" s="48" t="s">
        <v>2429</v>
      </c>
      <c r="U708" s="48" t="s">
        <v>14</v>
      </c>
      <c r="V708" s="55">
        <v>45518</v>
      </c>
      <c r="W708" s="48" t="s">
        <v>1134</v>
      </c>
    </row>
    <row r="709" spans="1:23" x14ac:dyDescent="0.25">
      <c r="A709" s="48">
        <v>9984938</v>
      </c>
      <c r="B709" s="64">
        <v>45518</v>
      </c>
      <c r="C709" s="48" t="s">
        <v>1116</v>
      </c>
      <c r="D709" s="48" t="s">
        <v>716</v>
      </c>
      <c r="E709" s="55"/>
      <c r="F709" s="64">
        <v>45518</v>
      </c>
      <c r="G709" s="64">
        <v>45518.480555555558</v>
      </c>
      <c r="H709" s="48" t="s">
        <v>1116</v>
      </c>
      <c r="I709" s="55"/>
      <c r="J709" s="48" t="s">
        <v>697</v>
      </c>
      <c r="K709" s="48" t="s">
        <v>697</v>
      </c>
      <c r="L709" s="48" t="s">
        <v>2432</v>
      </c>
      <c r="M709" s="48" t="s">
        <v>2406</v>
      </c>
      <c r="N709" s="48" t="s">
        <v>40</v>
      </c>
      <c r="O709" s="48" t="s">
        <v>2337</v>
      </c>
      <c r="P709" s="48" t="s">
        <v>8</v>
      </c>
      <c r="Q709" s="48" t="s">
        <v>10</v>
      </c>
      <c r="R709" s="48" t="s">
        <v>11</v>
      </c>
      <c r="S709" s="48" t="s">
        <v>13</v>
      </c>
      <c r="T709" s="48" t="s">
        <v>385</v>
      </c>
      <c r="U709" s="48" t="s">
        <v>14</v>
      </c>
      <c r="V709" s="55">
        <v>45518</v>
      </c>
      <c r="W709" s="48" t="s">
        <v>1134</v>
      </c>
    </row>
    <row r="710" spans="1:23" x14ac:dyDescent="0.25">
      <c r="A710" s="48">
        <v>9984933</v>
      </c>
      <c r="B710" s="64">
        <v>45518</v>
      </c>
      <c r="C710" s="48" t="s">
        <v>1147</v>
      </c>
      <c r="D710" s="48" t="s">
        <v>1455</v>
      </c>
      <c r="E710" s="55"/>
      <c r="F710" s="64">
        <v>45518</v>
      </c>
      <c r="G710" s="64">
        <v>45518.48333333333</v>
      </c>
      <c r="H710" s="48" t="s">
        <v>1147</v>
      </c>
      <c r="I710" s="55"/>
      <c r="J710" s="48" t="s">
        <v>697</v>
      </c>
      <c r="K710" s="48" t="s">
        <v>697</v>
      </c>
      <c r="L710" s="48" t="s">
        <v>2436</v>
      </c>
      <c r="M710" s="48" t="s">
        <v>737</v>
      </c>
      <c r="N710" s="48" t="s">
        <v>2325</v>
      </c>
      <c r="O710" s="48" t="s">
        <v>2165</v>
      </c>
      <c r="P710" s="48" t="s">
        <v>22</v>
      </c>
      <c r="Q710" s="48" t="s">
        <v>23</v>
      </c>
      <c r="R710" s="48" t="s">
        <v>89</v>
      </c>
      <c r="S710" s="48" t="s">
        <v>77</v>
      </c>
      <c r="T710" s="48" t="s">
        <v>396</v>
      </c>
      <c r="U710" s="48" t="s">
        <v>14</v>
      </c>
      <c r="V710" s="55">
        <v>45518</v>
      </c>
      <c r="W710" s="48" t="s">
        <v>1134</v>
      </c>
    </row>
    <row r="711" spans="1:23" x14ac:dyDescent="0.25">
      <c r="A711" s="48">
        <v>9984937</v>
      </c>
      <c r="B711" s="64">
        <v>45518</v>
      </c>
      <c r="C711" s="48" t="s">
        <v>1116</v>
      </c>
      <c r="D711" s="48" t="s">
        <v>716</v>
      </c>
      <c r="E711" s="55"/>
      <c r="F711" s="64">
        <v>45518</v>
      </c>
      <c r="G711" s="64">
        <v>45518.487500000003</v>
      </c>
      <c r="H711" s="48" t="s">
        <v>1116</v>
      </c>
      <c r="I711" s="55"/>
      <c r="J711" s="48" t="s">
        <v>697</v>
      </c>
      <c r="K711" s="48" t="s">
        <v>697</v>
      </c>
      <c r="L711" s="48" t="s">
        <v>2433</v>
      </c>
      <c r="M711" s="48" t="s">
        <v>2406</v>
      </c>
      <c r="N711" s="48" t="s">
        <v>40</v>
      </c>
      <c r="O711" s="48" t="s">
        <v>2336</v>
      </c>
      <c r="P711" s="48" t="s">
        <v>8</v>
      </c>
      <c r="Q711" s="48" t="s">
        <v>28</v>
      </c>
      <c r="R711" s="48" t="s">
        <v>35</v>
      </c>
      <c r="S711" s="48" t="s">
        <v>13</v>
      </c>
      <c r="T711" s="48" t="s">
        <v>385</v>
      </c>
      <c r="U711" s="48" t="s">
        <v>14</v>
      </c>
      <c r="V711" s="55">
        <v>45518</v>
      </c>
      <c r="W711" s="48" t="s">
        <v>1134</v>
      </c>
    </row>
    <row r="712" spans="1:23" x14ac:dyDescent="0.25">
      <c r="A712" s="48">
        <v>9984932</v>
      </c>
      <c r="B712" s="64">
        <v>45518</v>
      </c>
      <c r="C712" s="48" t="s">
        <v>1117</v>
      </c>
      <c r="D712" s="48" t="s">
        <v>46</v>
      </c>
      <c r="E712" s="55"/>
      <c r="F712" s="64">
        <v>45518</v>
      </c>
      <c r="G712" s="64">
        <v>45518.494444444441</v>
      </c>
      <c r="H712" s="48" t="s">
        <v>1117</v>
      </c>
      <c r="I712" s="55"/>
      <c r="J712" s="48" t="s">
        <v>697</v>
      </c>
      <c r="K712" s="48" t="s">
        <v>697</v>
      </c>
      <c r="L712" s="48" t="s">
        <v>2437</v>
      </c>
      <c r="M712" s="48" t="s">
        <v>2406</v>
      </c>
      <c r="N712" s="48" t="s">
        <v>1515</v>
      </c>
      <c r="O712" s="48" t="s">
        <v>1703</v>
      </c>
      <c r="P712" s="48" t="s">
        <v>8</v>
      </c>
      <c r="Q712" s="48" t="s">
        <v>10</v>
      </c>
      <c r="R712" s="48" t="s">
        <v>11</v>
      </c>
      <c r="S712" s="48" t="s">
        <v>13</v>
      </c>
      <c r="T712" s="48" t="s">
        <v>396</v>
      </c>
      <c r="U712" s="48" t="s">
        <v>14</v>
      </c>
      <c r="V712" s="55">
        <v>45518</v>
      </c>
      <c r="W712" s="48" t="s">
        <v>1134</v>
      </c>
    </row>
    <row r="713" spans="1:23" x14ac:dyDescent="0.25">
      <c r="A713" s="48">
        <v>9984936</v>
      </c>
      <c r="B713" s="64">
        <v>45518</v>
      </c>
      <c r="C713" s="48" t="s">
        <v>1116</v>
      </c>
      <c r="D713" s="48" t="s">
        <v>878</v>
      </c>
      <c r="E713" s="55"/>
      <c r="F713" s="64">
        <v>45518</v>
      </c>
      <c r="G713" s="64">
        <v>45518.497916666667</v>
      </c>
      <c r="H713" s="48" t="s">
        <v>1116</v>
      </c>
      <c r="I713" s="55"/>
      <c r="J713" s="48" t="s">
        <v>697</v>
      </c>
      <c r="K713" s="48" t="s">
        <v>697</v>
      </c>
      <c r="L713" s="48" t="s">
        <v>2434</v>
      </c>
      <c r="M713" s="48" t="s">
        <v>2406</v>
      </c>
      <c r="N713" s="48" t="s">
        <v>40</v>
      </c>
      <c r="O713" s="48" t="s">
        <v>1405</v>
      </c>
      <c r="P713" s="48" t="s">
        <v>8</v>
      </c>
      <c r="Q713" s="48" t="s">
        <v>28</v>
      </c>
      <c r="R713" s="48" t="s">
        <v>29</v>
      </c>
      <c r="S713" s="48" t="s">
        <v>13</v>
      </c>
      <c r="T713" s="48" t="s">
        <v>385</v>
      </c>
      <c r="U713" s="48" t="s">
        <v>14</v>
      </c>
      <c r="V713" s="55">
        <v>45518</v>
      </c>
      <c r="W713" s="48" t="s">
        <v>1134</v>
      </c>
    </row>
    <row r="714" spans="1:23" x14ac:dyDescent="0.25">
      <c r="A714" s="48">
        <v>9984931</v>
      </c>
      <c r="B714" s="64">
        <v>45518</v>
      </c>
      <c r="C714" s="48" t="s">
        <v>1117</v>
      </c>
      <c r="D714" s="48" t="s">
        <v>716</v>
      </c>
      <c r="E714" s="55"/>
      <c r="F714" s="64">
        <v>45518</v>
      </c>
      <c r="G714" s="64">
        <v>45518.499305555553</v>
      </c>
      <c r="H714" s="48" t="s">
        <v>1117</v>
      </c>
      <c r="I714" s="55"/>
      <c r="J714" s="48" t="s">
        <v>697</v>
      </c>
      <c r="K714" s="48" t="s">
        <v>697</v>
      </c>
      <c r="L714" s="48" t="s">
        <v>2438</v>
      </c>
      <c r="M714" s="48" t="s">
        <v>2406</v>
      </c>
      <c r="N714" s="48" t="s">
        <v>1515</v>
      </c>
      <c r="O714" s="48" t="s">
        <v>1951</v>
      </c>
      <c r="P714" s="48" t="s">
        <v>8</v>
      </c>
      <c r="Q714" s="48" t="s">
        <v>10</v>
      </c>
      <c r="R714" s="48" t="s">
        <v>11</v>
      </c>
      <c r="S714" s="48" t="s">
        <v>13</v>
      </c>
      <c r="T714" s="48" t="s">
        <v>385</v>
      </c>
      <c r="U714" s="48" t="s">
        <v>14</v>
      </c>
      <c r="V714" s="55">
        <v>45518</v>
      </c>
      <c r="W714" s="48" t="s">
        <v>1134</v>
      </c>
    </row>
    <row r="715" spans="1:23" x14ac:dyDescent="0.25">
      <c r="A715" s="48">
        <v>9984930</v>
      </c>
      <c r="B715" s="64">
        <v>45518</v>
      </c>
      <c r="C715" s="48" t="s">
        <v>1117</v>
      </c>
      <c r="D715" s="48" t="s">
        <v>716</v>
      </c>
      <c r="E715" s="55"/>
      <c r="F715" s="64">
        <v>45518</v>
      </c>
      <c r="G715" s="64">
        <v>45518.499305555553</v>
      </c>
      <c r="H715" s="48" t="s">
        <v>1117</v>
      </c>
      <c r="I715" s="55"/>
      <c r="J715" s="48" t="s">
        <v>697</v>
      </c>
      <c r="K715" s="48" t="s">
        <v>697</v>
      </c>
      <c r="L715" s="48" t="s">
        <v>2438</v>
      </c>
      <c r="M715" s="48" t="s">
        <v>2406</v>
      </c>
      <c r="N715" s="48" t="s">
        <v>1515</v>
      </c>
      <c r="O715" s="48" t="s">
        <v>1951</v>
      </c>
      <c r="P715" s="48" t="s">
        <v>8</v>
      </c>
      <c r="Q715" s="48" t="s">
        <v>10</v>
      </c>
      <c r="R715" s="48" t="s">
        <v>11</v>
      </c>
      <c r="S715" s="48" t="s">
        <v>13</v>
      </c>
      <c r="T715" s="48" t="s">
        <v>385</v>
      </c>
      <c r="U715" s="48" t="s">
        <v>14</v>
      </c>
      <c r="V715" s="55">
        <v>45518</v>
      </c>
      <c r="W715" s="48" t="s">
        <v>1134</v>
      </c>
    </row>
    <row r="716" spans="1:23" x14ac:dyDescent="0.25">
      <c r="A716" s="48">
        <v>9984995</v>
      </c>
      <c r="B716" s="64">
        <v>45518</v>
      </c>
      <c r="C716" s="48" t="s">
        <v>1199</v>
      </c>
      <c r="D716" s="48" t="s">
        <v>46</v>
      </c>
      <c r="E716" s="55"/>
      <c r="F716" s="64">
        <v>45518</v>
      </c>
      <c r="G716" s="64">
        <v>45518.508333333331</v>
      </c>
      <c r="H716" s="48" t="s">
        <v>1199</v>
      </c>
      <c r="I716" s="55">
        <v>45518</v>
      </c>
      <c r="J716" s="48" t="s">
        <v>697</v>
      </c>
      <c r="K716" s="48" t="s">
        <v>697</v>
      </c>
      <c r="L716" s="48" t="s">
        <v>930</v>
      </c>
      <c r="M716" s="48" t="s">
        <v>735</v>
      </c>
      <c r="N716" s="48" t="s">
        <v>1301</v>
      </c>
      <c r="O716" s="48" t="s">
        <v>742</v>
      </c>
      <c r="P716" s="48" t="s">
        <v>18</v>
      </c>
      <c r="Q716" s="48" t="s">
        <v>19</v>
      </c>
      <c r="R716" s="48" t="s">
        <v>21</v>
      </c>
      <c r="S716" s="48" t="s">
        <v>360</v>
      </c>
      <c r="T716" s="48" t="s">
        <v>385</v>
      </c>
      <c r="U716" s="48" t="s">
        <v>14</v>
      </c>
      <c r="V716" s="55">
        <v>45518</v>
      </c>
      <c r="W716" s="48" t="s">
        <v>1134</v>
      </c>
    </row>
    <row r="717" spans="1:23" x14ac:dyDescent="0.25">
      <c r="A717" s="48">
        <v>9984921</v>
      </c>
      <c r="B717" s="64">
        <v>45518</v>
      </c>
      <c r="C717" s="48" t="s">
        <v>1157</v>
      </c>
      <c r="D717" s="48" t="s">
        <v>46</v>
      </c>
      <c r="E717" s="55"/>
      <c r="F717" s="64">
        <v>45518</v>
      </c>
      <c r="G717" s="64">
        <v>45518.509027777778</v>
      </c>
      <c r="H717" s="48" t="s">
        <v>1157</v>
      </c>
      <c r="I717" s="55"/>
      <c r="J717" s="48" t="s">
        <v>697</v>
      </c>
      <c r="K717" s="48" t="s">
        <v>697</v>
      </c>
      <c r="L717" s="48" t="s">
        <v>1425</v>
      </c>
      <c r="M717" s="48" t="s">
        <v>992</v>
      </c>
      <c r="N717" s="48" t="s">
        <v>2398</v>
      </c>
      <c r="O717" s="48" t="s">
        <v>1424</v>
      </c>
      <c r="P717" s="48" t="s">
        <v>22</v>
      </c>
      <c r="Q717" s="48" t="s">
        <v>23</v>
      </c>
      <c r="R717" s="48" t="s">
        <v>24</v>
      </c>
      <c r="S717" s="48" t="s">
        <v>13</v>
      </c>
      <c r="T717" s="48" t="s">
        <v>382</v>
      </c>
      <c r="U717" s="48" t="s">
        <v>14</v>
      </c>
      <c r="V717" s="55">
        <v>45518</v>
      </c>
      <c r="W717" s="48" t="s">
        <v>1134</v>
      </c>
    </row>
    <row r="718" spans="1:23" x14ac:dyDescent="0.25">
      <c r="A718" s="48">
        <v>9984994</v>
      </c>
      <c r="B718" s="64">
        <v>45518</v>
      </c>
      <c r="C718" s="48" t="s">
        <v>1199</v>
      </c>
      <c r="D718" s="48" t="s">
        <v>46</v>
      </c>
      <c r="E718" s="55"/>
      <c r="F718" s="64">
        <v>45518</v>
      </c>
      <c r="G718" s="64">
        <v>45518.511111111111</v>
      </c>
      <c r="H718" s="48" t="s">
        <v>1199</v>
      </c>
      <c r="I718" s="55">
        <v>45518</v>
      </c>
      <c r="J718" s="48" t="s">
        <v>697</v>
      </c>
      <c r="K718" s="48" t="s">
        <v>697</v>
      </c>
      <c r="L718" s="48" t="s">
        <v>2387</v>
      </c>
      <c r="M718" s="48" t="s">
        <v>735</v>
      </c>
      <c r="N718" s="48" t="s">
        <v>1301</v>
      </c>
      <c r="O718" s="48" t="s">
        <v>961</v>
      </c>
      <c r="P718" s="48" t="s">
        <v>8</v>
      </c>
      <c r="Q718" s="48" t="s">
        <v>28</v>
      </c>
      <c r="R718" s="48" t="s">
        <v>35</v>
      </c>
      <c r="S718" s="48" t="s">
        <v>360</v>
      </c>
      <c r="T718" s="48" t="s">
        <v>385</v>
      </c>
      <c r="U718" s="48" t="s">
        <v>14</v>
      </c>
      <c r="V718" s="55">
        <v>45518</v>
      </c>
      <c r="W718" s="48" t="s">
        <v>1134</v>
      </c>
    </row>
    <row r="719" spans="1:23" x14ac:dyDescent="0.25">
      <c r="A719" s="48">
        <v>9984993</v>
      </c>
      <c r="B719" s="64">
        <v>45518</v>
      </c>
      <c r="C719" s="48" t="s">
        <v>1199</v>
      </c>
      <c r="D719" s="48" t="s">
        <v>46</v>
      </c>
      <c r="E719" s="55"/>
      <c r="F719" s="64">
        <v>45518</v>
      </c>
      <c r="G719" s="64">
        <v>45518.512499999997</v>
      </c>
      <c r="H719" s="48" t="s">
        <v>1199</v>
      </c>
      <c r="I719" s="55">
        <v>45518</v>
      </c>
      <c r="J719" s="48" t="s">
        <v>697</v>
      </c>
      <c r="K719" s="48" t="s">
        <v>697</v>
      </c>
      <c r="L719" s="48" t="s">
        <v>2388</v>
      </c>
      <c r="M719" s="48" t="s">
        <v>735</v>
      </c>
      <c r="N719" s="48" t="s">
        <v>1301</v>
      </c>
      <c r="O719" s="48" t="s">
        <v>963</v>
      </c>
      <c r="P719" s="48" t="s">
        <v>8</v>
      </c>
      <c r="Q719" s="48" t="s">
        <v>28</v>
      </c>
      <c r="R719" s="48" t="s">
        <v>35</v>
      </c>
      <c r="S719" s="48" t="s">
        <v>360</v>
      </c>
      <c r="T719" s="48" t="s">
        <v>385</v>
      </c>
      <c r="U719" s="48" t="s">
        <v>14</v>
      </c>
      <c r="V719" s="55">
        <v>45518</v>
      </c>
      <c r="W719" s="48" t="s">
        <v>1134</v>
      </c>
    </row>
    <row r="720" spans="1:23" x14ac:dyDescent="0.25">
      <c r="A720" s="48">
        <v>9984935</v>
      </c>
      <c r="B720" s="64">
        <v>45518</v>
      </c>
      <c r="C720" s="48" t="s">
        <v>1116</v>
      </c>
      <c r="D720" s="48" t="s">
        <v>856</v>
      </c>
      <c r="E720" s="55"/>
      <c r="F720" s="64">
        <v>45518</v>
      </c>
      <c r="G720" s="64">
        <v>45518.515277777777</v>
      </c>
      <c r="H720" s="48" t="s">
        <v>1116</v>
      </c>
      <c r="I720" s="55"/>
      <c r="J720" s="48" t="s">
        <v>697</v>
      </c>
      <c r="K720" s="48" t="s">
        <v>697</v>
      </c>
      <c r="L720" s="48" t="s">
        <v>2435</v>
      </c>
      <c r="M720" s="48" t="s">
        <v>2406</v>
      </c>
      <c r="N720" s="48" t="s">
        <v>40</v>
      </c>
      <c r="O720" s="48" t="s">
        <v>2052</v>
      </c>
      <c r="P720" s="48" t="s">
        <v>8</v>
      </c>
      <c r="Q720" s="48" t="s">
        <v>28</v>
      </c>
      <c r="R720" s="48" t="s">
        <v>29</v>
      </c>
      <c r="S720" s="48" t="s">
        <v>13</v>
      </c>
      <c r="T720" s="48" t="s">
        <v>385</v>
      </c>
      <c r="U720" s="48" t="s">
        <v>14</v>
      </c>
      <c r="V720" s="55">
        <v>45518</v>
      </c>
      <c r="W720" s="48" t="s">
        <v>1134</v>
      </c>
    </row>
    <row r="721" spans="1:23" x14ac:dyDescent="0.25">
      <c r="A721" s="48">
        <v>9984929</v>
      </c>
      <c r="B721" s="64">
        <v>45518</v>
      </c>
      <c r="C721" s="48" t="s">
        <v>1117</v>
      </c>
      <c r="D721" s="48" t="s">
        <v>716</v>
      </c>
      <c r="E721" s="55"/>
      <c r="F721" s="64">
        <v>45518</v>
      </c>
      <c r="G721" s="64">
        <v>45518.51666666667</v>
      </c>
      <c r="H721" s="48" t="s">
        <v>1117</v>
      </c>
      <c r="I721" s="55"/>
      <c r="J721" s="48" t="s">
        <v>697</v>
      </c>
      <c r="K721" s="48" t="s">
        <v>697</v>
      </c>
      <c r="L721" s="48" t="s">
        <v>2193</v>
      </c>
      <c r="M721" s="48" t="s">
        <v>2406</v>
      </c>
      <c r="N721" s="48" t="s">
        <v>1515</v>
      </c>
      <c r="O721" s="48" t="s">
        <v>2042</v>
      </c>
      <c r="P721" s="48" t="s">
        <v>8</v>
      </c>
      <c r="Q721" s="48" t="s">
        <v>10</v>
      </c>
      <c r="R721" s="48" t="s">
        <v>11</v>
      </c>
      <c r="S721" s="48" t="s">
        <v>13</v>
      </c>
      <c r="T721" s="48" t="s">
        <v>385</v>
      </c>
      <c r="U721" s="48" t="s">
        <v>14</v>
      </c>
      <c r="V721" s="55">
        <v>45518</v>
      </c>
      <c r="W721" s="48" t="s">
        <v>1134</v>
      </c>
    </row>
    <row r="722" spans="1:23" x14ac:dyDescent="0.25">
      <c r="A722" s="48">
        <v>9984992</v>
      </c>
      <c r="B722" s="64">
        <v>45518</v>
      </c>
      <c r="C722" s="48" t="s">
        <v>1199</v>
      </c>
      <c r="D722" s="48" t="s">
        <v>46</v>
      </c>
      <c r="E722" s="55"/>
      <c r="F722" s="64">
        <v>45518</v>
      </c>
      <c r="G722" s="64">
        <v>45518.517361111109</v>
      </c>
      <c r="H722" s="48" t="s">
        <v>1199</v>
      </c>
      <c r="I722" s="55">
        <v>45518</v>
      </c>
      <c r="J722" s="48" t="s">
        <v>697</v>
      </c>
      <c r="K722" s="48" t="s">
        <v>697</v>
      </c>
      <c r="L722" s="48" t="s">
        <v>1932</v>
      </c>
      <c r="M722" s="48" t="s">
        <v>735</v>
      </c>
      <c r="N722" s="48" t="s">
        <v>1301</v>
      </c>
      <c r="O722" s="48" t="s">
        <v>814</v>
      </c>
      <c r="P722" s="48" t="s">
        <v>8</v>
      </c>
      <c r="Q722" s="48" t="s">
        <v>28</v>
      </c>
      <c r="R722" s="48" t="s">
        <v>35</v>
      </c>
      <c r="S722" s="48" t="s">
        <v>360</v>
      </c>
      <c r="T722" s="48" t="s">
        <v>567</v>
      </c>
      <c r="U722" s="48" t="s">
        <v>44</v>
      </c>
      <c r="V722" s="55">
        <v>45518</v>
      </c>
      <c r="W722" s="48" t="s">
        <v>1134</v>
      </c>
    </row>
    <row r="723" spans="1:23" x14ac:dyDescent="0.25">
      <c r="A723" s="48">
        <v>9984991</v>
      </c>
      <c r="B723" s="64">
        <v>45518</v>
      </c>
      <c r="C723" s="48" t="s">
        <v>1199</v>
      </c>
      <c r="D723" s="48" t="s">
        <v>46</v>
      </c>
      <c r="E723" s="55"/>
      <c r="F723" s="64">
        <v>45518</v>
      </c>
      <c r="G723" s="64">
        <v>45518.520833333336</v>
      </c>
      <c r="H723" s="48" t="s">
        <v>1199</v>
      </c>
      <c r="I723" s="55">
        <v>45518</v>
      </c>
      <c r="J723" s="48" t="s">
        <v>697</v>
      </c>
      <c r="K723" s="48" t="s">
        <v>697</v>
      </c>
      <c r="L723" s="48" t="s">
        <v>2389</v>
      </c>
      <c r="M723" s="48" t="s">
        <v>735</v>
      </c>
      <c r="N723" s="48" t="s">
        <v>1301</v>
      </c>
      <c r="O723" s="48" t="s">
        <v>2390</v>
      </c>
      <c r="P723" s="48" t="s">
        <v>8</v>
      </c>
      <c r="Q723" s="48" t="s">
        <v>28</v>
      </c>
      <c r="R723" s="48" t="s">
        <v>35</v>
      </c>
      <c r="S723" s="48" t="s">
        <v>360</v>
      </c>
      <c r="T723" s="48" t="s">
        <v>385</v>
      </c>
      <c r="U723" s="48" t="s">
        <v>14</v>
      </c>
      <c r="V723" s="55">
        <v>45518</v>
      </c>
      <c r="W723" s="48" t="s">
        <v>1134</v>
      </c>
    </row>
    <row r="724" spans="1:23" x14ac:dyDescent="0.25">
      <c r="A724" s="48">
        <v>9984934</v>
      </c>
      <c r="B724" s="64">
        <v>45518</v>
      </c>
      <c r="C724" s="48" t="s">
        <v>1116</v>
      </c>
      <c r="D724" s="48" t="s">
        <v>856</v>
      </c>
      <c r="E724" s="55"/>
      <c r="F724" s="64">
        <v>45518</v>
      </c>
      <c r="G724" s="64">
        <v>45518.520833333336</v>
      </c>
      <c r="H724" s="48" t="s">
        <v>1116</v>
      </c>
      <c r="I724" s="55"/>
      <c r="J724" s="48" t="s">
        <v>697</v>
      </c>
      <c r="K724" s="48" t="s">
        <v>697</v>
      </c>
      <c r="L724" s="48" t="s">
        <v>2071</v>
      </c>
      <c r="M724" s="48" t="s">
        <v>2406</v>
      </c>
      <c r="N724" s="48" t="s">
        <v>40</v>
      </c>
      <c r="O724" s="48" t="s">
        <v>1403</v>
      </c>
      <c r="P724" s="48" t="s">
        <v>8</v>
      </c>
      <c r="Q724" s="48" t="s">
        <v>15</v>
      </c>
      <c r="R724" s="48" t="s">
        <v>381</v>
      </c>
      <c r="S724" s="48" t="s">
        <v>13</v>
      </c>
      <c r="T724" s="48" t="s">
        <v>385</v>
      </c>
      <c r="U724" s="48" t="s">
        <v>14</v>
      </c>
      <c r="V724" s="55">
        <v>45518</v>
      </c>
      <c r="W724" s="48" t="s">
        <v>1134</v>
      </c>
    </row>
    <row r="725" spans="1:23" x14ac:dyDescent="0.25">
      <c r="A725" s="48">
        <v>9984990</v>
      </c>
      <c r="B725" s="64">
        <v>45518</v>
      </c>
      <c r="C725" s="48" t="s">
        <v>1199</v>
      </c>
      <c r="D725" s="48" t="s">
        <v>46</v>
      </c>
      <c r="E725" s="55"/>
      <c r="F725" s="64">
        <v>45518</v>
      </c>
      <c r="G725" s="64">
        <v>45518.522222222222</v>
      </c>
      <c r="H725" s="48" t="s">
        <v>1199</v>
      </c>
      <c r="I725" s="55">
        <v>45518</v>
      </c>
      <c r="J725" s="48" t="s">
        <v>697</v>
      </c>
      <c r="K725" s="48" t="s">
        <v>697</v>
      </c>
      <c r="L725" s="48" t="s">
        <v>1347</v>
      </c>
      <c r="M725" s="48" t="s">
        <v>735</v>
      </c>
      <c r="N725" s="48" t="s">
        <v>1301</v>
      </c>
      <c r="O725" s="48" t="s">
        <v>1000</v>
      </c>
      <c r="P725" s="48" t="s">
        <v>18</v>
      </c>
      <c r="Q725" s="48" t="s">
        <v>19</v>
      </c>
      <c r="R725" s="48" t="s">
        <v>20</v>
      </c>
      <c r="S725" s="48" t="s">
        <v>360</v>
      </c>
      <c r="T725" s="48" t="s">
        <v>385</v>
      </c>
      <c r="U725" s="48" t="s">
        <v>14</v>
      </c>
      <c r="V725" s="55">
        <v>45518</v>
      </c>
      <c r="W725" s="48" t="s">
        <v>1134</v>
      </c>
    </row>
    <row r="726" spans="1:23" x14ac:dyDescent="0.25">
      <c r="A726" s="48">
        <v>9984989</v>
      </c>
      <c r="B726" s="64">
        <v>45518</v>
      </c>
      <c r="C726" s="48" t="s">
        <v>1199</v>
      </c>
      <c r="D726" s="48" t="s">
        <v>46</v>
      </c>
      <c r="E726" s="55"/>
      <c r="F726" s="64">
        <v>45518</v>
      </c>
      <c r="G726" s="64">
        <v>45518.524305555555</v>
      </c>
      <c r="H726" s="48" t="s">
        <v>1199</v>
      </c>
      <c r="I726" s="55">
        <v>45518</v>
      </c>
      <c r="J726" s="48" t="s">
        <v>697</v>
      </c>
      <c r="K726" s="48" t="s">
        <v>697</v>
      </c>
      <c r="L726" s="48" t="s">
        <v>2391</v>
      </c>
      <c r="M726" s="48" t="s">
        <v>735</v>
      </c>
      <c r="N726" s="48" t="s">
        <v>1301</v>
      </c>
      <c r="O726" s="48" t="s">
        <v>940</v>
      </c>
      <c r="P726" s="48" t="s">
        <v>18</v>
      </c>
      <c r="Q726" s="48" t="s">
        <v>19</v>
      </c>
      <c r="R726" s="48" t="s">
        <v>20</v>
      </c>
      <c r="S726" s="48" t="s">
        <v>360</v>
      </c>
      <c r="T726" s="48" t="s">
        <v>385</v>
      </c>
      <c r="U726" s="48" t="s">
        <v>14</v>
      </c>
      <c r="V726" s="55">
        <v>45518</v>
      </c>
      <c r="W726" s="48" t="s">
        <v>1134</v>
      </c>
    </row>
    <row r="727" spans="1:23" x14ac:dyDescent="0.25">
      <c r="A727" s="48">
        <v>9984928</v>
      </c>
      <c r="B727" s="64">
        <v>45518</v>
      </c>
      <c r="C727" s="48" t="s">
        <v>1117</v>
      </c>
      <c r="D727" s="48" t="s">
        <v>716</v>
      </c>
      <c r="E727" s="55"/>
      <c r="F727" s="64">
        <v>45518</v>
      </c>
      <c r="G727" s="64">
        <v>45518.53125</v>
      </c>
      <c r="H727" s="48" t="s">
        <v>1117</v>
      </c>
      <c r="I727" s="55"/>
      <c r="J727" s="48" t="s">
        <v>697</v>
      </c>
      <c r="K727" s="48" t="s">
        <v>697</v>
      </c>
      <c r="L727" s="48" t="s">
        <v>2439</v>
      </c>
      <c r="M727" s="48" t="s">
        <v>2406</v>
      </c>
      <c r="N727" s="48" t="s">
        <v>1515</v>
      </c>
      <c r="O727" s="48" t="s">
        <v>2168</v>
      </c>
      <c r="P727" s="48" t="s">
        <v>8</v>
      </c>
      <c r="Q727" s="48" t="s">
        <v>15</v>
      </c>
      <c r="R727" s="48" t="s">
        <v>27</v>
      </c>
      <c r="S727" s="48" t="s">
        <v>13</v>
      </c>
      <c r="T727" s="48" t="s">
        <v>295</v>
      </c>
      <c r="U727" s="48" t="s">
        <v>14</v>
      </c>
      <c r="V727" s="55">
        <v>45518</v>
      </c>
      <c r="W727" s="48" t="s">
        <v>1134</v>
      </c>
    </row>
    <row r="728" spans="1:23" x14ac:dyDescent="0.25">
      <c r="A728" s="48">
        <v>9984988</v>
      </c>
      <c r="B728" s="64">
        <v>45518</v>
      </c>
      <c r="C728" s="48" t="s">
        <v>1199</v>
      </c>
      <c r="D728" s="48" t="s">
        <v>46</v>
      </c>
      <c r="E728" s="55"/>
      <c r="F728" s="64">
        <v>45518</v>
      </c>
      <c r="G728" s="64">
        <v>45518.532638888886</v>
      </c>
      <c r="H728" s="48" t="s">
        <v>1199</v>
      </c>
      <c r="I728" s="55">
        <v>45518</v>
      </c>
      <c r="J728" s="48" t="s">
        <v>697</v>
      </c>
      <c r="K728" s="48" t="s">
        <v>697</v>
      </c>
      <c r="L728" s="48" t="s">
        <v>2021</v>
      </c>
      <c r="M728" s="48" t="s">
        <v>735</v>
      </c>
      <c r="N728" s="48" t="s">
        <v>1301</v>
      </c>
      <c r="O728" s="48" t="s">
        <v>1076</v>
      </c>
      <c r="P728" s="48" t="s">
        <v>8</v>
      </c>
      <c r="Q728" s="48" t="s">
        <v>28</v>
      </c>
      <c r="R728" s="48" t="s">
        <v>29</v>
      </c>
      <c r="S728" s="48" t="s">
        <v>360</v>
      </c>
      <c r="T728" s="48" t="s">
        <v>385</v>
      </c>
      <c r="U728" s="48" t="s">
        <v>14</v>
      </c>
      <c r="V728" s="55">
        <v>45518</v>
      </c>
      <c r="W728" s="48" t="s">
        <v>1134</v>
      </c>
    </row>
    <row r="729" spans="1:23" x14ac:dyDescent="0.25">
      <c r="A729" s="48">
        <v>9984925</v>
      </c>
      <c r="B729" s="64">
        <v>45518</v>
      </c>
      <c r="C729" s="48" t="s">
        <v>1158</v>
      </c>
      <c r="D729" s="48" t="s">
        <v>716</v>
      </c>
      <c r="E729" s="55"/>
      <c r="F729" s="64">
        <v>45518</v>
      </c>
      <c r="G729" s="64">
        <v>45518.533333333333</v>
      </c>
      <c r="H729" s="48" t="s">
        <v>1158</v>
      </c>
      <c r="I729" s="55">
        <v>45520</v>
      </c>
      <c r="J729" s="48" t="s">
        <v>697</v>
      </c>
      <c r="K729" s="48" t="s">
        <v>697</v>
      </c>
      <c r="L729" s="48" t="s">
        <v>2367</v>
      </c>
      <c r="M729" s="48" t="s">
        <v>889</v>
      </c>
      <c r="N729" s="48" t="s">
        <v>2398</v>
      </c>
      <c r="O729" s="48" t="s">
        <v>1066</v>
      </c>
      <c r="P729" s="48" t="s">
        <v>18</v>
      </c>
      <c r="Q729" s="48" t="s">
        <v>19</v>
      </c>
      <c r="R729" s="48" t="s">
        <v>20</v>
      </c>
      <c r="S729" s="48" t="s">
        <v>36</v>
      </c>
      <c r="T729" s="48" t="s">
        <v>750</v>
      </c>
      <c r="U729" s="48" t="s">
        <v>14</v>
      </c>
      <c r="V729" s="55">
        <v>45518</v>
      </c>
      <c r="W729" s="48" t="s">
        <v>1134</v>
      </c>
    </row>
    <row r="730" spans="1:23" x14ac:dyDescent="0.25">
      <c r="A730" s="48">
        <v>9984987</v>
      </c>
      <c r="B730" s="64">
        <v>45518</v>
      </c>
      <c r="C730" s="48" t="s">
        <v>1199</v>
      </c>
      <c r="D730" s="48" t="s">
        <v>46</v>
      </c>
      <c r="E730" s="55"/>
      <c r="F730" s="64">
        <v>45518</v>
      </c>
      <c r="G730" s="64">
        <v>45518.53402777778</v>
      </c>
      <c r="H730" s="48" t="s">
        <v>1199</v>
      </c>
      <c r="I730" s="55">
        <v>45518</v>
      </c>
      <c r="J730" s="48" t="s">
        <v>697</v>
      </c>
      <c r="K730" s="48" t="s">
        <v>697</v>
      </c>
      <c r="L730" s="48" t="s">
        <v>2021</v>
      </c>
      <c r="M730" s="48" t="s">
        <v>735</v>
      </c>
      <c r="N730" s="48" t="s">
        <v>1850</v>
      </c>
      <c r="O730" s="48" t="s">
        <v>1076</v>
      </c>
      <c r="P730" s="48" t="s">
        <v>8</v>
      </c>
      <c r="Q730" s="48" t="s">
        <v>28</v>
      </c>
      <c r="R730" s="48" t="s">
        <v>29</v>
      </c>
      <c r="S730" s="48" t="s">
        <v>360</v>
      </c>
      <c r="T730" s="48" t="s">
        <v>385</v>
      </c>
      <c r="U730" s="48" t="s">
        <v>14</v>
      </c>
      <c r="V730" s="55">
        <v>45518</v>
      </c>
      <c r="W730" s="48" t="s">
        <v>1134</v>
      </c>
    </row>
    <row r="731" spans="1:23" x14ac:dyDescent="0.25">
      <c r="A731" s="48">
        <v>9984927</v>
      </c>
      <c r="B731" s="64">
        <v>45518</v>
      </c>
      <c r="C731" s="48" t="s">
        <v>1116</v>
      </c>
      <c r="D731" s="48" t="s">
        <v>716</v>
      </c>
      <c r="E731" s="55"/>
      <c r="F731" s="64">
        <v>45518</v>
      </c>
      <c r="G731" s="64">
        <v>45518.535416666666</v>
      </c>
      <c r="H731" s="48" t="s">
        <v>1116</v>
      </c>
      <c r="I731" s="55"/>
      <c r="J731" s="48" t="s">
        <v>697</v>
      </c>
      <c r="K731" s="48" t="s">
        <v>697</v>
      </c>
      <c r="L731" s="48" t="s">
        <v>2440</v>
      </c>
      <c r="M731" s="48" t="s">
        <v>2406</v>
      </c>
      <c r="N731" s="48" t="s">
        <v>40</v>
      </c>
      <c r="O731" s="48" t="s">
        <v>2335</v>
      </c>
      <c r="P731" s="48" t="s">
        <v>18</v>
      </c>
      <c r="Q731" s="48" t="s">
        <v>19</v>
      </c>
      <c r="R731" s="48" t="s">
        <v>20</v>
      </c>
      <c r="S731" s="48" t="s">
        <v>13</v>
      </c>
      <c r="T731" s="48" t="s">
        <v>385</v>
      </c>
      <c r="U731" s="48" t="s">
        <v>14</v>
      </c>
      <c r="V731" s="55">
        <v>45518</v>
      </c>
      <c r="W731" s="48" t="s">
        <v>1134</v>
      </c>
    </row>
    <row r="732" spans="1:23" x14ac:dyDescent="0.25">
      <c r="A732" s="48">
        <v>9984924</v>
      </c>
      <c r="B732" s="64">
        <v>45518</v>
      </c>
      <c r="C732" s="48" t="s">
        <v>1117</v>
      </c>
      <c r="D732" s="48" t="s">
        <v>46</v>
      </c>
      <c r="E732" s="55"/>
      <c r="F732" s="64">
        <v>45518</v>
      </c>
      <c r="G732" s="64">
        <v>45518.54583333333</v>
      </c>
      <c r="H732" s="48" t="s">
        <v>1117</v>
      </c>
      <c r="I732" s="55"/>
      <c r="J732" s="48" t="s">
        <v>697</v>
      </c>
      <c r="K732" s="48" t="s">
        <v>697</v>
      </c>
      <c r="L732" s="48" t="s">
        <v>2192</v>
      </c>
      <c r="M732" s="48" t="s">
        <v>2406</v>
      </c>
      <c r="N732" s="48" t="s">
        <v>1515</v>
      </c>
      <c r="O732" s="48" t="s">
        <v>2191</v>
      </c>
      <c r="P732" s="48" t="s">
        <v>8</v>
      </c>
      <c r="Q732" s="48" t="s">
        <v>10</v>
      </c>
      <c r="R732" s="48" t="s">
        <v>11</v>
      </c>
      <c r="S732" s="48" t="s">
        <v>13</v>
      </c>
      <c r="T732" s="48" t="s">
        <v>2442</v>
      </c>
      <c r="U732" s="48" t="s">
        <v>14</v>
      </c>
      <c r="V732" s="55">
        <v>45518</v>
      </c>
      <c r="W732" s="48" t="s">
        <v>1134</v>
      </c>
    </row>
    <row r="733" spans="1:23" x14ac:dyDescent="0.25">
      <c r="A733" s="48">
        <v>9984923</v>
      </c>
      <c r="B733" s="64">
        <v>45518</v>
      </c>
      <c r="C733" s="48" t="s">
        <v>1117</v>
      </c>
      <c r="D733" s="48" t="s">
        <v>856</v>
      </c>
      <c r="E733" s="55"/>
      <c r="F733" s="64">
        <v>45518</v>
      </c>
      <c r="G733" s="64">
        <v>45518.552777777775</v>
      </c>
      <c r="H733" s="48" t="s">
        <v>1117</v>
      </c>
      <c r="I733" s="55"/>
      <c r="J733" s="48" t="s">
        <v>697</v>
      </c>
      <c r="K733" s="48" t="s">
        <v>697</v>
      </c>
      <c r="L733" s="48" t="s">
        <v>2443</v>
      </c>
      <c r="M733" s="48" t="s">
        <v>2406</v>
      </c>
      <c r="N733" s="48" t="s">
        <v>1515</v>
      </c>
      <c r="O733" s="48" t="s">
        <v>2348</v>
      </c>
      <c r="P733" s="48" t="s">
        <v>18</v>
      </c>
      <c r="Q733" s="48" t="s">
        <v>19</v>
      </c>
      <c r="R733" s="48" t="s">
        <v>20</v>
      </c>
      <c r="S733" s="48" t="s">
        <v>13</v>
      </c>
      <c r="T733" s="48" t="s">
        <v>2444</v>
      </c>
      <c r="U733" s="48" t="s">
        <v>44</v>
      </c>
      <c r="V733" s="55">
        <v>45518</v>
      </c>
      <c r="W733" s="48" t="s">
        <v>1134</v>
      </c>
    </row>
    <row r="734" spans="1:23" x14ac:dyDescent="0.25">
      <c r="A734" s="48">
        <v>9984922</v>
      </c>
      <c r="B734" s="64">
        <v>45518</v>
      </c>
      <c r="C734" s="48" t="s">
        <v>1157</v>
      </c>
      <c r="D734" s="48" t="s">
        <v>46</v>
      </c>
      <c r="E734" s="55"/>
      <c r="F734" s="64">
        <v>45518</v>
      </c>
      <c r="G734" s="64">
        <v>45518.555555555555</v>
      </c>
      <c r="H734" s="48" t="s">
        <v>1157</v>
      </c>
      <c r="I734" s="55"/>
      <c r="J734" s="48" t="s">
        <v>697</v>
      </c>
      <c r="K734" s="48" t="s">
        <v>697</v>
      </c>
      <c r="L734" s="48" t="s">
        <v>1607</v>
      </c>
      <c r="M734" s="48" t="s">
        <v>992</v>
      </c>
      <c r="N734" s="48" t="s">
        <v>2398</v>
      </c>
      <c r="O734" s="48" t="s">
        <v>1066</v>
      </c>
      <c r="P734" s="48" t="s">
        <v>18</v>
      </c>
      <c r="Q734" s="48" t="s">
        <v>19</v>
      </c>
      <c r="R734" s="48" t="s">
        <v>21</v>
      </c>
      <c r="S734" s="48" t="s">
        <v>13</v>
      </c>
      <c r="T734" s="48" t="s">
        <v>379</v>
      </c>
      <c r="U734" s="48" t="s">
        <v>14</v>
      </c>
      <c r="V734" s="55">
        <v>45518</v>
      </c>
      <c r="W734" s="48" t="s">
        <v>1134</v>
      </c>
    </row>
    <row r="735" spans="1:23" x14ac:dyDescent="0.25">
      <c r="A735" s="48">
        <v>9984977</v>
      </c>
      <c r="B735" s="64">
        <v>45517</v>
      </c>
      <c r="C735" s="48" t="s">
        <v>1151</v>
      </c>
      <c r="D735" s="48" t="s">
        <v>46</v>
      </c>
      <c r="E735" s="55"/>
      <c r="F735" s="64">
        <v>45517</v>
      </c>
      <c r="G735" s="64">
        <v>45518.561111111114</v>
      </c>
      <c r="H735" s="48" t="s">
        <v>1151</v>
      </c>
      <c r="I735" s="55">
        <v>45518</v>
      </c>
      <c r="J735" s="48" t="s">
        <v>697</v>
      </c>
      <c r="K735" s="48" t="s">
        <v>697</v>
      </c>
      <c r="L735" s="48" t="s">
        <v>1634</v>
      </c>
      <c r="M735" s="48" t="s">
        <v>889</v>
      </c>
      <c r="N735" s="48" t="s">
        <v>2398</v>
      </c>
      <c r="O735" s="48" t="s">
        <v>2404</v>
      </c>
      <c r="P735" s="48" t="s">
        <v>22</v>
      </c>
      <c r="Q735" s="48" t="s">
        <v>23</v>
      </c>
      <c r="R735" s="48" t="s">
        <v>155</v>
      </c>
      <c r="S735" s="48" t="s">
        <v>360</v>
      </c>
      <c r="T735" s="48" t="s">
        <v>382</v>
      </c>
      <c r="U735" s="48" t="s">
        <v>14</v>
      </c>
      <c r="V735" s="55">
        <v>45518</v>
      </c>
      <c r="W735" s="48" t="s">
        <v>1134</v>
      </c>
    </row>
    <row r="736" spans="1:23" x14ac:dyDescent="0.25">
      <c r="A736" s="48">
        <v>9984926</v>
      </c>
      <c r="B736" s="64">
        <v>45518</v>
      </c>
      <c r="C736" s="48" t="s">
        <v>1116</v>
      </c>
      <c r="D736" s="48" t="s">
        <v>716</v>
      </c>
      <c r="E736" s="55"/>
      <c r="F736" s="64">
        <v>45518</v>
      </c>
      <c r="G736" s="64">
        <v>45518.5625</v>
      </c>
      <c r="H736" s="48" t="s">
        <v>1116</v>
      </c>
      <c r="I736" s="55"/>
      <c r="J736" s="48" t="s">
        <v>697</v>
      </c>
      <c r="K736" s="48" t="s">
        <v>697</v>
      </c>
      <c r="L736" s="48" t="s">
        <v>2441</v>
      </c>
      <c r="M736" s="48" t="s">
        <v>2406</v>
      </c>
      <c r="N736" s="48" t="s">
        <v>40</v>
      </c>
      <c r="O736" s="48" t="s">
        <v>2176</v>
      </c>
      <c r="P736" s="48" t="s">
        <v>8</v>
      </c>
      <c r="Q736" s="48" t="s">
        <v>10</v>
      </c>
      <c r="R736" s="48" t="s">
        <v>11</v>
      </c>
      <c r="S736" s="48" t="s">
        <v>13</v>
      </c>
      <c r="T736" s="48" t="s">
        <v>385</v>
      </c>
      <c r="U736" s="48" t="s">
        <v>14</v>
      </c>
      <c r="V736" s="55">
        <v>45518</v>
      </c>
      <c r="W736" s="48" t="s">
        <v>1134</v>
      </c>
    </row>
    <row r="737" spans="1:23" x14ac:dyDescent="0.25">
      <c r="A737" s="48">
        <v>9984919</v>
      </c>
      <c r="B737" s="64">
        <v>45518</v>
      </c>
      <c r="C737" s="48" t="s">
        <v>1281</v>
      </c>
      <c r="D737" s="48" t="s">
        <v>46</v>
      </c>
      <c r="E737" s="55"/>
      <c r="F737" s="64">
        <v>45518</v>
      </c>
      <c r="G737" s="64">
        <v>45518.570138888892</v>
      </c>
      <c r="H737" s="48" t="s">
        <v>1281</v>
      </c>
      <c r="I737" s="55"/>
      <c r="J737" s="48" t="s">
        <v>697</v>
      </c>
      <c r="K737" s="48" t="s">
        <v>697</v>
      </c>
      <c r="L737" s="48" t="s">
        <v>12</v>
      </c>
      <c r="M737" s="48" t="s">
        <v>2446</v>
      </c>
      <c r="N737" s="48" t="s">
        <v>12</v>
      </c>
      <c r="O737" s="48" t="s">
        <v>1741</v>
      </c>
      <c r="P737" s="48" t="s">
        <v>8</v>
      </c>
      <c r="Q737" s="48" t="s">
        <v>15</v>
      </c>
      <c r="R737" s="48" t="s">
        <v>381</v>
      </c>
      <c r="S737" s="48" t="s">
        <v>360</v>
      </c>
      <c r="T737" s="48" t="s">
        <v>12</v>
      </c>
      <c r="U737" s="48" t="s">
        <v>14</v>
      </c>
      <c r="V737" s="55">
        <v>45518</v>
      </c>
      <c r="W737" s="48" t="s">
        <v>1134</v>
      </c>
    </row>
    <row r="738" spans="1:23" x14ac:dyDescent="0.25">
      <c r="A738" s="48">
        <v>9984918</v>
      </c>
      <c r="B738" s="64">
        <v>45518</v>
      </c>
      <c r="C738" s="48" t="s">
        <v>1281</v>
      </c>
      <c r="D738" s="48" t="s">
        <v>46</v>
      </c>
      <c r="E738" s="55"/>
      <c r="F738" s="64">
        <v>45518</v>
      </c>
      <c r="G738" s="64">
        <v>45518.574305555558</v>
      </c>
      <c r="H738" s="48" t="s">
        <v>1281</v>
      </c>
      <c r="I738" s="55"/>
      <c r="J738" s="48" t="s">
        <v>697</v>
      </c>
      <c r="K738" s="48" t="s">
        <v>697</v>
      </c>
      <c r="L738" s="48" t="s">
        <v>12</v>
      </c>
      <c r="M738" s="48" t="s">
        <v>2446</v>
      </c>
      <c r="N738" s="48" t="s">
        <v>12</v>
      </c>
      <c r="O738" s="48" t="s">
        <v>1742</v>
      </c>
      <c r="P738" s="48" t="s">
        <v>8</v>
      </c>
      <c r="Q738" s="48" t="s">
        <v>28</v>
      </c>
      <c r="R738" s="48" t="s">
        <v>35</v>
      </c>
      <c r="S738" s="48" t="s">
        <v>360</v>
      </c>
      <c r="T738" s="48" t="s">
        <v>12</v>
      </c>
      <c r="U738" s="48" t="s">
        <v>14</v>
      </c>
      <c r="V738" s="55">
        <v>45518</v>
      </c>
      <c r="W738" s="48" t="s">
        <v>1134</v>
      </c>
    </row>
    <row r="739" spans="1:23" x14ac:dyDescent="0.25">
      <c r="A739" s="48">
        <v>9984913</v>
      </c>
      <c r="B739" s="64">
        <v>45518</v>
      </c>
      <c r="C739" s="48" t="s">
        <v>1158</v>
      </c>
      <c r="D739" s="48" t="s">
        <v>716</v>
      </c>
      <c r="E739" s="55"/>
      <c r="F739" s="64">
        <v>45518.575694444444</v>
      </c>
      <c r="G739" s="64">
        <v>45518.575694444444</v>
      </c>
      <c r="H739" s="48" t="s">
        <v>1158</v>
      </c>
      <c r="I739" s="55"/>
      <c r="J739" s="48" t="s">
        <v>697</v>
      </c>
      <c r="K739" s="48" t="s">
        <v>697</v>
      </c>
      <c r="L739" s="48" t="s">
        <v>1733</v>
      </c>
      <c r="M739" s="48" t="s">
        <v>853</v>
      </c>
      <c r="N739" s="48" t="s">
        <v>2452</v>
      </c>
      <c r="O739" s="48" t="s">
        <v>1066</v>
      </c>
      <c r="P739" s="48" t="s">
        <v>8</v>
      </c>
      <c r="Q739" s="48" t="s">
        <v>15</v>
      </c>
      <c r="R739" s="48" t="s">
        <v>381</v>
      </c>
      <c r="S739" s="48" t="s">
        <v>360</v>
      </c>
      <c r="T739" s="48" t="s">
        <v>536</v>
      </c>
      <c r="U739" s="48" t="s">
        <v>14</v>
      </c>
      <c r="V739" s="55">
        <v>45518</v>
      </c>
      <c r="W739" s="48" t="s">
        <v>1134</v>
      </c>
    </row>
    <row r="740" spans="1:23" x14ac:dyDescent="0.25">
      <c r="A740" s="48">
        <v>9984917</v>
      </c>
      <c r="B740" s="64">
        <v>45518</v>
      </c>
      <c r="C740" s="48" t="s">
        <v>1199</v>
      </c>
      <c r="D740" s="48" t="s">
        <v>46</v>
      </c>
      <c r="E740" s="55"/>
      <c r="F740" s="64">
        <v>45518</v>
      </c>
      <c r="G740" s="64">
        <v>45518.576388888891</v>
      </c>
      <c r="H740" s="48" t="s">
        <v>1199</v>
      </c>
      <c r="I740" s="55"/>
      <c r="J740" s="48" t="s">
        <v>697</v>
      </c>
      <c r="K740" s="48" t="s">
        <v>697</v>
      </c>
      <c r="L740" s="48" t="s">
        <v>2447</v>
      </c>
      <c r="M740" s="48" t="s">
        <v>2448</v>
      </c>
      <c r="N740" s="48" t="s">
        <v>2449</v>
      </c>
      <c r="O740" s="48" t="s">
        <v>1148</v>
      </c>
      <c r="P740" s="48" t="s">
        <v>22</v>
      </c>
      <c r="Q740" s="48" t="s">
        <v>23</v>
      </c>
      <c r="R740" s="48" t="s">
        <v>89</v>
      </c>
      <c r="S740" s="48" t="s">
        <v>360</v>
      </c>
      <c r="T740" s="48" t="s">
        <v>385</v>
      </c>
      <c r="U740" s="48" t="s">
        <v>14</v>
      </c>
      <c r="V740" s="55">
        <v>45518</v>
      </c>
      <c r="W740" s="48" t="s">
        <v>1134</v>
      </c>
    </row>
    <row r="741" spans="1:23" x14ac:dyDescent="0.25">
      <c r="A741" s="48">
        <v>9984916</v>
      </c>
      <c r="B741" s="64">
        <v>45518</v>
      </c>
      <c r="C741" s="48" t="s">
        <v>1199</v>
      </c>
      <c r="D741" s="48" t="s">
        <v>46</v>
      </c>
      <c r="E741" s="55"/>
      <c r="F741" s="64">
        <v>45518</v>
      </c>
      <c r="G741" s="64">
        <v>45518.577777777777</v>
      </c>
      <c r="H741" s="48" t="s">
        <v>1199</v>
      </c>
      <c r="I741" s="55"/>
      <c r="J741" s="48" t="s">
        <v>697</v>
      </c>
      <c r="K741" s="48" t="s">
        <v>697</v>
      </c>
      <c r="L741" s="48" t="s">
        <v>870</v>
      </c>
      <c r="M741" s="48" t="s">
        <v>737</v>
      </c>
      <c r="N741" s="48" t="s">
        <v>2450</v>
      </c>
      <c r="O741" s="48" t="s">
        <v>798</v>
      </c>
      <c r="P741" s="48" t="s">
        <v>22</v>
      </c>
      <c r="Q741" s="48" t="s">
        <v>23</v>
      </c>
      <c r="R741" s="48" t="s">
        <v>89</v>
      </c>
      <c r="S741" s="48" t="s">
        <v>360</v>
      </c>
      <c r="T741" s="48" t="s">
        <v>385</v>
      </c>
      <c r="U741" s="48" t="s">
        <v>14</v>
      </c>
      <c r="V741" s="55">
        <v>45518</v>
      </c>
      <c r="W741" s="48" t="s">
        <v>1134</v>
      </c>
    </row>
    <row r="742" spans="1:23" x14ac:dyDescent="0.25">
      <c r="A742" s="48">
        <v>9984915</v>
      </c>
      <c r="B742" s="64">
        <v>45518</v>
      </c>
      <c r="C742" s="48" t="s">
        <v>1199</v>
      </c>
      <c r="D742" s="48" t="s">
        <v>46</v>
      </c>
      <c r="E742" s="55"/>
      <c r="F742" s="64">
        <v>45518</v>
      </c>
      <c r="G742" s="64">
        <v>45518.579861111109</v>
      </c>
      <c r="H742" s="48" t="s">
        <v>1199</v>
      </c>
      <c r="I742" s="55"/>
      <c r="J742" s="48" t="s">
        <v>697</v>
      </c>
      <c r="K742" s="48" t="s">
        <v>697</v>
      </c>
      <c r="L742" s="48" t="s">
        <v>1004</v>
      </c>
      <c r="M742" s="48" t="s">
        <v>737</v>
      </c>
      <c r="N742" s="48" t="s">
        <v>2450</v>
      </c>
      <c r="O742" s="48" t="s">
        <v>946</v>
      </c>
      <c r="P742" s="48" t="s">
        <v>22</v>
      </c>
      <c r="Q742" s="48" t="s">
        <v>23</v>
      </c>
      <c r="R742" s="48" t="s">
        <v>89</v>
      </c>
      <c r="S742" s="48" t="s">
        <v>360</v>
      </c>
      <c r="T742" s="48" t="s">
        <v>385</v>
      </c>
      <c r="U742" s="48" t="s">
        <v>14</v>
      </c>
      <c r="V742" s="55">
        <v>45518</v>
      </c>
      <c r="W742" s="48" t="s">
        <v>1134</v>
      </c>
    </row>
    <row r="743" spans="1:23" x14ac:dyDescent="0.25">
      <c r="A743" s="48">
        <v>9984973</v>
      </c>
      <c r="B743" s="64">
        <v>45517</v>
      </c>
      <c r="C743" s="48" t="s">
        <v>1151</v>
      </c>
      <c r="D743" s="48" t="s">
        <v>12</v>
      </c>
      <c r="E743" s="55"/>
      <c r="F743" s="64">
        <v>45517</v>
      </c>
      <c r="G743" s="64">
        <v>45518.582638888889</v>
      </c>
      <c r="H743" s="48" t="s">
        <v>1151</v>
      </c>
      <c r="I743" s="55">
        <v>45518</v>
      </c>
      <c r="J743" s="48" t="s">
        <v>697</v>
      </c>
      <c r="K743" s="48" t="s">
        <v>697</v>
      </c>
      <c r="L743" s="48" t="s">
        <v>1225</v>
      </c>
      <c r="M743" s="48" t="s">
        <v>736</v>
      </c>
      <c r="N743" s="48" t="s">
        <v>1464</v>
      </c>
      <c r="O743" s="48" t="s">
        <v>1224</v>
      </c>
      <c r="P743" s="48" t="s">
        <v>22</v>
      </c>
      <c r="Q743" s="48" t="s">
        <v>23</v>
      </c>
      <c r="R743" s="48" t="s">
        <v>155</v>
      </c>
      <c r="S743" s="48" t="s">
        <v>360</v>
      </c>
      <c r="T743" s="48" t="s">
        <v>382</v>
      </c>
      <c r="U743" s="48" t="s">
        <v>14</v>
      </c>
      <c r="V743" s="55">
        <v>45518</v>
      </c>
      <c r="W743" s="48" t="s">
        <v>1134</v>
      </c>
    </row>
    <row r="744" spans="1:23" x14ac:dyDescent="0.25">
      <c r="A744" s="48">
        <v>9984914</v>
      </c>
      <c r="B744" s="64">
        <v>45518</v>
      </c>
      <c r="C744" s="48" t="s">
        <v>1199</v>
      </c>
      <c r="D744" s="48" t="s">
        <v>46</v>
      </c>
      <c r="E744" s="55"/>
      <c r="F744" s="64">
        <v>45518</v>
      </c>
      <c r="G744" s="64">
        <v>45518.583333333336</v>
      </c>
      <c r="H744" s="48" t="s">
        <v>1199</v>
      </c>
      <c r="I744" s="55"/>
      <c r="J744" s="48" t="s">
        <v>697</v>
      </c>
      <c r="K744" s="48" t="s">
        <v>697</v>
      </c>
      <c r="L744" s="48" t="s">
        <v>2451</v>
      </c>
      <c r="M744" s="48" t="s">
        <v>737</v>
      </c>
      <c r="N744" s="48" t="s">
        <v>2450</v>
      </c>
      <c r="O744" s="48" t="s">
        <v>966</v>
      </c>
      <c r="P744" s="48" t="s">
        <v>22</v>
      </c>
      <c r="Q744" s="48" t="s">
        <v>23</v>
      </c>
      <c r="R744" s="48" t="s">
        <v>89</v>
      </c>
      <c r="S744" s="48" t="s">
        <v>360</v>
      </c>
      <c r="T744" s="48" t="s">
        <v>385</v>
      </c>
      <c r="U744" s="48" t="s">
        <v>14</v>
      </c>
      <c r="V744" s="55">
        <v>45518</v>
      </c>
      <c r="W744" s="48" t="s">
        <v>1134</v>
      </c>
    </row>
    <row r="745" spans="1:23" x14ac:dyDescent="0.25">
      <c r="A745" s="48">
        <v>9985007</v>
      </c>
      <c r="B745" s="64">
        <v>45517</v>
      </c>
      <c r="C745" s="48" t="s">
        <v>1199</v>
      </c>
      <c r="D745" s="48" t="s">
        <v>46</v>
      </c>
      <c r="E745" s="55"/>
      <c r="F745" s="64">
        <v>45516</v>
      </c>
      <c r="G745" s="64">
        <v>45518.586111111108</v>
      </c>
      <c r="H745" s="48" t="s">
        <v>1199</v>
      </c>
      <c r="I745" s="55">
        <v>45516</v>
      </c>
      <c r="J745" s="48" t="s">
        <v>697</v>
      </c>
      <c r="K745" s="48" t="s">
        <v>697</v>
      </c>
      <c r="L745" s="48" t="s">
        <v>2149</v>
      </c>
      <c r="M745" s="48" t="s">
        <v>735</v>
      </c>
      <c r="N745" s="48" t="s">
        <v>1850</v>
      </c>
      <c r="O745" s="48" t="s">
        <v>2026</v>
      </c>
      <c r="P745" s="48" t="s">
        <v>8</v>
      </c>
      <c r="Q745" s="48" t="s">
        <v>15</v>
      </c>
      <c r="R745" s="48" t="s">
        <v>16</v>
      </c>
      <c r="S745" s="48" t="s">
        <v>360</v>
      </c>
      <c r="T745" s="48" t="s">
        <v>385</v>
      </c>
      <c r="U745" s="48" t="s">
        <v>14</v>
      </c>
      <c r="V745" s="55">
        <v>45518</v>
      </c>
      <c r="W745" s="48" t="s">
        <v>1134</v>
      </c>
    </row>
    <row r="746" spans="1:23" x14ac:dyDescent="0.25">
      <c r="A746" s="48">
        <v>9985006</v>
      </c>
      <c r="B746" s="64">
        <v>45517</v>
      </c>
      <c r="C746" s="48" t="s">
        <v>1199</v>
      </c>
      <c r="D746" s="48" t="s">
        <v>46</v>
      </c>
      <c r="E746" s="55"/>
      <c r="F746" s="64">
        <v>45516</v>
      </c>
      <c r="G746" s="64">
        <v>45518.586805555555</v>
      </c>
      <c r="H746" s="48" t="s">
        <v>1199</v>
      </c>
      <c r="I746" s="55">
        <v>45516</v>
      </c>
      <c r="J746" s="48" t="s">
        <v>697</v>
      </c>
      <c r="K746" s="48" t="s">
        <v>697</v>
      </c>
      <c r="L746" s="48" t="s">
        <v>2150</v>
      </c>
      <c r="M746" s="48" t="s">
        <v>735</v>
      </c>
      <c r="N746" s="48" t="s">
        <v>1301</v>
      </c>
      <c r="O746" s="48" t="s">
        <v>1909</v>
      </c>
      <c r="P746" s="48" t="s">
        <v>22</v>
      </c>
      <c r="Q746" s="48" t="s">
        <v>23</v>
      </c>
      <c r="R746" s="48" t="s">
        <v>55</v>
      </c>
      <c r="S746" s="48" t="s">
        <v>360</v>
      </c>
      <c r="T746" s="48" t="s">
        <v>385</v>
      </c>
      <c r="U746" s="48" t="s">
        <v>14</v>
      </c>
      <c r="V746" s="55">
        <v>45518</v>
      </c>
      <c r="W746" s="48" t="s">
        <v>1134</v>
      </c>
    </row>
    <row r="747" spans="1:23" x14ac:dyDescent="0.25">
      <c r="A747" s="48">
        <v>9984912</v>
      </c>
      <c r="B747" s="64">
        <v>45518</v>
      </c>
      <c r="C747" s="48" t="s">
        <v>1281</v>
      </c>
      <c r="D747" s="48" t="s">
        <v>46</v>
      </c>
      <c r="E747" s="55"/>
      <c r="F747" s="64"/>
      <c r="G747" s="64">
        <v>45518.588194444441</v>
      </c>
      <c r="H747" s="48" t="s">
        <v>1281</v>
      </c>
      <c r="I747" s="55"/>
      <c r="J747" s="48" t="s">
        <v>697</v>
      </c>
      <c r="K747" s="48" t="s">
        <v>697</v>
      </c>
      <c r="L747" s="48" t="s">
        <v>12</v>
      </c>
      <c r="M747" s="48" t="s">
        <v>2446</v>
      </c>
      <c r="N747" s="48" t="s">
        <v>12</v>
      </c>
      <c r="O747" s="48" t="s">
        <v>12</v>
      </c>
      <c r="P747" s="48" t="s">
        <v>8</v>
      </c>
      <c r="Q747" s="48" t="s">
        <v>28</v>
      </c>
      <c r="R747" s="48" t="s">
        <v>21</v>
      </c>
      <c r="S747" s="48" t="s">
        <v>360</v>
      </c>
      <c r="T747" s="48" t="s">
        <v>12</v>
      </c>
      <c r="U747" s="48" t="s">
        <v>14</v>
      </c>
      <c r="V747" s="55">
        <v>45518</v>
      </c>
      <c r="W747" s="48" t="s">
        <v>1134</v>
      </c>
    </row>
    <row r="748" spans="1:23" x14ac:dyDescent="0.25">
      <c r="A748" s="48">
        <v>9984911</v>
      </c>
      <c r="B748" s="64">
        <v>45518</v>
      </c>
      <c r="C748" s="48" t="s">
        <v>1117</v>
      </c>
      <c r="D748" s="48" t="s">
        <v>856</v>
      </c>
      <c r="E748" s="55"/>
      <c r="F748" s="64">
        <v>52092</v>
      </c>
      <c r="G748" s="64">
        <v>45518.588194444441</v>
      </c>
      <c r="H748" s="48" t="s">
        <v>1117</v>
      </c>
      <c r="I748" s="55"/>
      <c r="J748" s="48" t="s">
        <v>697</v>
      </c>
      <c r="K748" s="48" t="s">
        <v>697</v>
      </c>
      <c r="L748" s="48" t="s">
        <v>2453</v>
      </c>
      <c r="M748" s="48" t="s">
        <v>2406</v>
      </c>
      <c r="N748" s="48" t="s">
        <v>860</v>
      </c>
      <c r="O748" s="48" t="s">
        <v>2346</v>
      </c>
      <c r="P748" s="48" t="s">
        <v>18</v>
      </c>
      <c r="Q748" s="48" t="s">
        <v>19</v>
      </c>
      <c r="R748" s="48" t="s">
        <v>21</v>
      </c>
      <c r="S748" s="48" t="s">
        <v>13</v>
      </c>
      <c r="T748" s="48" t="s">
        <v>2454</v>
      </c>
      <c r="U748" s="48" t="s">
        <v>44</v>
      </c>
      <c r="V748" s="55">
        <v>45518</v>
      </c>
      <c r="W748" s="48" t="s">
        <v>1134</v>
      </c>
    </row>
    <row r="749" spans="1:23" x14ac:dyDescent="0.25">
      <c r="A749" s="48">
        <v>9984620</v>
      </c>
      <c r="B749" s="64">
        <v>45519.333333333336</v>
      </c>
      <c r="C749" s="48" t="s">
        <v>740</v>
      </c>
      <c r="D749" s="48" t="s">
        <v>1130</v>
      </c>
      <c r="E749" s="55"/>
      <c r="F749" s="64">
        <v>45519.333333333336</v>
      </c>
      <c r="G749" s="64">
        <v>45519</v>
      </c>
      <c r="H749" s="48" t="s">
        <v>740</v>
      </c>
      <c r="I749" s="55">
        <v>45518</v>
      </c>
      <c r="J749" s="48" t="s">
        <v>697</v>
      </c>
      <c r="K749" s="48" t="s">
        <v>697</v>
      </c>
      <c r="L749" s="48" t="s">
        <v>1225</v>
      </c>
      <c r="M749" s="48" t="s">
        <v>736</v>
      </c>
      <c r="N749" s="48" t="s">
        <v>1464</v>
      </c>
      <c r="O749" s="48" t="s">
        <v>1224</v>
      </c>
      <c r="P749" s="48" t="s">
        <v>22</v>
      </c>
      <c r="Q749" s="48" t="s">
        <v>23</v>
      </c>
      <c r="R749" s="48" t="s">
        <v>155</v>
      </c>
      <c r="S749" s="48" t="s">
        <v>360</v>
      </c>
      <c r="T749" s="48" t="s">
        <v>382</v>
      </c>
      <c r="U749" s="48" t="s">
        <v>14</v>
      </c>
      <c r="V749" s="55">
        <v>45519</v>
      </c>
      <c r="W749" s="48" t="s">
        <v>1134</v>
      </c>
    </row>
    <row r="750" spans="1:23" x14ac:dyDescent="0.25">
      <c r="A750" s="48">
        <v>9984617</v>
      </c>
      <c r="B750" s="64">
        <v>45519.333333333336</v>
      </c>
      <c r="C750" s="48" t="s">
        <v>738</v>
      </c>
      <c r="D750" s="48" t="s">
        <v>716</v>
      </c>
      <c r="E750" s="55"/>
      <c r="F750" s="64">
        <v>45519.333333333336</v>
      </c>
      <c r="G750" s="64">
        <v>45519.345138888886</v>
      </c>
      <c r="H750" s="48" t="s">
        <v>738</v>
      </c>
      <c r="I750" s="55">
        <v>45523</v>
      </c>
      <c r="J750" s="48" t="s">
        <v>697</v>
      </c>
      <c r="K750" s="48" t="s">
        <v>697</v>
      </c>
      <c r="L750" s="48" t="s">
        <v>2502</v>
      </c>
      <c r="M750" s="48" t="s">
        <v>992</v>
      </c>
      <c r="N750" s="48" t="s">
        <v>1692</v>
      </c>
      <c r="O750" s="48" t="s">
        <v>1104</v>
      </c>
      <c r="P750" s="48" t="s">
        <v>8</v>
      </c>
      <c r="Q750" s="48" t="s">
        <v>15</v>
      </c>
      <c r="R750" s="48" t="s">
        <v>69</v>
      </c>
      <c r="S750" s="48" t="s">
        <v>13</v>
      </c>
      <c r="T750" s="48" t="s">
        <v>565</v>
      </c>
      <c r="U750" s="48" t="s">
        <v>14</v>
      </c>
      <c r="V750" s="55">
        <v>45519</v>
      </c>
      <c r="W750" s="48" t="s">
        <v>1134</v>
      </c>
    </row>
    <row r="751" spans="1:23" x14ac:dyDescent="0.25">
      <c r="A751" s="48">
        <v>9984616</v>
      </c>
      <c r="B751" s="64">
        <v>45519.333333333336</v>
      </c>
      <c r="C751" s="48" t="s">
        <v>738</v>
      </c>
      <c r="D751" s="48" t="s">
        <v>12</v>
      </c>
      <c r="E751" s="55"/>
      <c r="F751" s="64">
        <v>45519.333333333336</v>
      </c>
      <c r="G751" s="64">
        <v>45519.35</v>
      </c>
      <c r="H751" s="48" t="s">
        <v>738</v>
      </c>
      <c r="I751" s="55">
        <v>45520</v>
      </c>
      <c r="J751" s="48" t="s">
        <v>697</v>
      </c>
      <c r="K751" s="48" t="s">
        <v>697</v>
      </c>
      <c r="L751" s="48" t="s">
        <v>2503</v>
      </c>
      <c r="M751" s="48" t="s">
        <v>992</v>
      </c>
      <c r="N751" s="48" t="s">
        <v>455</v>
      </c>
      <c r="O751" s="48" t="s">
        <v>2503</v>
      </c>
      <c r="P751" s="48" t="s">
        <v>22</v>
      </c>
      <c r="Q751" s="48" t="s">
        <v>23</v>
      </c>
      <c r="R751" s="48" t="s">
        <v>24</v>
      </c>
      <c r="S751" s="48" t="s">
        <v>13</v>
      </c>
      <c r="T751" s="48" t="s">
        <v>382</v>
      </c>
      <c r="U751" s="48" t="s">
        <v>14</v>
      </c>
      <c r="V751" s="55">
        <v>45519</v>
      </c>
      <c r="W751" s="48" t="s">
        <v>1134</v>
      </c>
    </row>
    <row r="752" spans="1:23" x14ac:dyDescent="0.25">
      <c r="A752" s="48">
        <v>9984615</v>
      </c>
      <c r="B752" s="64">
        <v>45519.333333333336</v>
      </c>
      <c r="C752" s="48" t="s">
        <v>746</v>
      </c>
      <c r="D752" s="48" t="s">
        <v>1130</v>
      </c>
      <c r="E752" s="55"/>
      <c r="F752" s="64">
        <v>45519.333333333336</v>
      </c>
      <c r="G752" s="64">
        <v>45519.361111111109</v>
      </c>
      <c r="H752" s="48" t="s">
        <v>746</v>
      </c>
      <c r="I752" s="55"/>
      <c r="J752" s="48" t="s">
        <v>697</v>
      </c>
      <c r="K752" s="48" t="s">
        <v>697</v>
      </c>
      <c r="L752" s="48" t="s">
        <v>2504</v>
      </c>
      <c r="M752" s="48" t="s">
        <v>2448</v>
      </c>
      <c r="N752" s="48" t="s">
        <v>12</v>
      </c>
      <c r="O752" s="48" t="s">
        <v>2505</v>
      </c>
      <c r="P752" s="48" t="s">
        <v>18</v>
      </c>
      <c r="Q752" s="48" t="s">
        <v>19</v>
      </c>
      <c r="R752" s="48" t="s">
        <v>21</v>
      </c>
      <c r="S752" s="48" t="s">
        <v>13</v>
      </c>
      <c r="T752" s="48" t="s">
        <v>396</v>
      </c>
      <c r="U752" s="48" t="s">
        <v>14</v>
      </c>
      <c r="V752" s="55">
        <v>45519</v>
      </c>
      <c r="W752" s="48" t="s">
        <v>1134</v>
      </c>
    </row>
    <row r="753" spans="1:23" x14ac:dyDescent="0.25">
      <c r="A753" s="48">
        <v>9984611</v>
      </c>
      <c r="B753" s="64">
        <v>45519.333333333336</v>
      </c>
      <c r="C753" s="48" t="s">
        <v>796</v>
      </c>
      <c r="D753" s="48" t="s">
        <v>1130</v>
      </c>
      <c r="E753" s="55"/>
      <c r="F753" s="64">
        <v>45519.333333333336</v>
      </c>
      <c r="G753" s="64">
        <v>45519.361111111109</v>
      </c>
      <c r="H753" s="48" t="s">
        <v>796</v>
      </c>
      <c r="I753" s="55"/>
      <c r="J753" s="48" t="s">
        <v>697</v>
      </c>
      <c r="K753" s="48" t="s">
        <v>697</v>
      </c>
      <c r="L753" s="48" t="s">
        <v>2494</v>
      </c>
      <c r="M753" s="48" t="s">
        <v>2509</v>
      </c>
      <c r="N753" s="48" t="s">
        <v>1692</v>
      </c>
      <c r="O753" s="48" t="s">
        <v>2493</v>
      </c>
      <c r="P753" s="48" t="s">
        <v>8</v>
      </c>
      <c r="Q753" s="48" t="s">
        <v>15</v>
      </c>
      <c r="R753" s="48" t="s">
        <v>381</v>
      </c>
      <c r="S753" s="48" t="s">
        <v>360</v>
      </c>
      <c r="T753" s="48" t="s">
        <v>12</v>
      </c>
      <c r="U753" s="48" t="s">
        <v>14</v>
      </c>
      <c r="V753" s="55">
        <v>45519</v>
      </c>
      <c r="W753" s="48" t="s">
        <v>1134</v>
      </c>
    </row>
    <row r="754" spans="1:23" x14ac:dyDescent="0.25">
      <c r="A754" s="48">
        <v>9984610</v>
      </c>
      <c r="B754" s="64">
        <v>45519.333333333336</v>
      </c>
      <c r="C754" s="48" t="s">
        <v>796</v>
      </c>
      <c r="D754" s="48" t="s">
        <v>1130</v>
      </c>
      <c r="E754" s="55"/>
      <c r="F754" s="64">
        <v>45519.333333333336</v>
      </c>
      <c r="G754" s="64">
        <v>45519.361111111109</v>
      </c>
      <c r="H754" s="48" t="s">
        <v>796</v>
      </c>
      <c r="I754" s="55"/>
      <c r="J754" s="48" t="s">
        <v>697</v>
      </c>
      <c r="K754" s="48" t="s">
        <v>697</v>
      </c>
      <c r="L754" s="48" t="s">
        <v>2494</v>
      </c>
      <c r="M754" s="48" t="s">
        <v>2509</v>
      </c>
      <c r="N754" s="48" t="s">
        <v>1692</v>
      </c>
      <c r="O754" s="48" t="s">
        <v>2493</v>
      </c>
      <c r="P754" s="48" t="s">
        <v>8</v>
      </c>
      <c r="Q754" s="48" t="s">
        <v>15</v>
      </c>
      <c r="R754" s="48" t="s">
        <v>381</v>
      </c>
      <c r="S754" s="48" t="s">
        <v>360</v>
      </c>
      <c r="T754" s="48" t="s">
        <v>12</v>
      </c>
      <c r="U754" s="48" t="s">
        <v>14</v>
      </c>
      <c r="V754" s="55">
        <v>45519</v>
      </c>
      <c r="W754" s="48" t="s">
        <v>1134</v>
      </c>
    </row>
    <row r="755" spans="1:23" x14ac:dyDescent="0.25">
      <c r="A755" s="48">
        <v>9984614</v>
      </c>
      <c r="B755" s="64">
        <v>45519.333333333336</v>
      </c>
      <c r="C755" s="48" t="s">
        <v>738</v>
      </c>
      <c r="D755" s="48" t="s">
        <v>716</v>
      </c>
      <c r="E755" s="55"/>
      <c r="F755" s="64">
        <v>45519.333333333336</v>
      </c>
      <c r="G755" s="64">
        <v>45519.382638888892</v>
      </c>
      <c r="H755" s="48" t="s">
        <v>738</v>
      </c>
      <c r="I755" s="55">
        <v>45523</v>
      </c>
      <c r="J755" s="48" t="s">
        <v>697</v>
      </c>
      <c r="K755" s="48" t="s">
        <v>697</v>
      </c>
      <c r="L755" s="48" t="s">
        <v>1995</v>
      </c>
      <c r="M755" s="48" t="s">
        <v>992</v>
      </c>
      <c r="N755" s="48" t="s">
        <v>455</v>
      </c>
      <c r="O755" s="48" t="s">
        <v>1915</v>
      </c>
      <c r="P755" s="48" t="s">
        <v>8</v>
      </c>
      <c r="Q755" s="48" t="s">
        <v>28</v>
      </c>
      <c r="R755" s="48" t="s">
        <v>35</v>
      </c>
      <c r="S755" s="48" t="s">
        <v>981</v>
      </c>
      <c r="T755" s="48" t="s">
        <v>96</v>
      </c>
      <c r="U755" s="48" t="s">
        <v>14</v>
      </c>
      <c r="V755" s="55">
        <v>45519</v>
      </c>
      <c r="W755" s="48" t="s">
        <v>1134</v>
      </c>
    </row>
    <row r="756" spans="1:23" x14ac:dyDescent="0.25">
      <c r="A756" s="48">
        <v>9984612</v>
      </c>
      <c r="B756" s="64">
        <v>45519.333333333336</v>
      </c>
      <c r="C756" s="48" t="s">
        <v>746</v>
      </c>
      <c r="D756" s="48" t="s">
        <v>1130</v>
      </c>
      <c r="E756" s="55"/>
      <c r="F756" s="64">
        <v>45519.333333333336</v>
      </c>
      <c r="G756" s="64">
        <v>45519.388888888891</v>
      </c>
      <c r="H756" s="48" t="s">
        <v>746</v>
      </c>
      <c r="I756" s="55"/>
      <c r="J756" s="48" t="s">
        <v>697</v>
      </c>
      <c r="K756" s="48" t="s">
        <v>697</v>
      </c>
      <c r="L756" s="48" t="s">
        <v>2508</v>
      </c>
      <c r="M756" s="48" t="s">
        <v>2448</v>
      </c>
      <c r="N756" s="48" t="s">
        <v>12</v>
      </c>
      <c r="O756" s="48" t="s">
        <v>1078</v>
      </c>
      <c r="P756" s="48" t="s">
        <v>22</v>
      </c>
      <c r="Q756" s="48" t="s">
        <v>23</v>
      </c>
      <c r="R756" s="48" t="s">
        <v>89</v>
      </c>
      <c r="S756" s="48" t="s">
        <v>13</v>
      </c>
      <c r="T756" s="48" t="s">
        <v>396</v>
      </c>
      <c r="U756" s="48" t="s">
        <v>12</v>
      </c>
      <c r="V756" s="55">
        <v>45519</v>
      </c>
      <c r="W756" s="48" t="s">
        <v>1134</v>
      </c>
    </row>
    <row r="757" spans="1:23" x14ac:dyDescent="0.25">
      <c r="A757" s="48">
        <v>9984608</v>
      </c>
      <c r="B757" s="64">
        <v>45519.333333333336</v>
      </c>
      <c r="C757" s="48" t="s">
        <v>789</v>
      </c>
      <c r="D757" s="48" t="s">
        <v>1130</v>
      </c>
      <c r="E757" s="55"/>
      <c r="F757" s="64">
        <v>45519.333333333336</v>
      </c>
      <c r="G757" s="64">
        <v>45519.388888888891</v>
      </c>
      <c r="H757" s="48" t="s">
        <v>789</v>
      </c>
      <c r="I757" s="55"/>
      <c r="J757" s="48" t="s">
        <v>697</v>
      </c>
      <c r="K757" s="48" t="s">
        <v>697</v>
      </c>
      <c r="L757" s="48" t="s">
        <v>2172</v>
      </c>
      <c r="M757" s="48" t="s">
        <v>2406</v>
      </c>
      <c r="N757" s="48" t="s">
        <v>455</v>
      </c>
      <c r="O757" s="48" t="s">
        <v>2172</v>
      </c>
      <c r="P757" s="48" t="s">
        <v>8</v>
      </c>
      <c r="Q757" s="48" t="s">
        <v>28</v>
      </c>
      <c r="R757" s="48" t="s">
        <v>35</v>
      </c>
      <c r="S757" s="48" t="s">
        <v>360</v>
      </c>
      <c r="T757" s="48" t="s">
        <v>126</v>
      </c>
      <c r="U757" s="48" t="s">
        <v>14</v>
      </c>
      <c r="V757" s="55">
        <v>45519</v>
      </c>
      <c r="W757" s="48" t="s">
        <v>1134</v>
      </c>
    </row>
    <row r="758" spans="1:23" x14ac:dyDescent="0.25">
      <c r="A758" s="48">
        <v>9984613</v>
      </c>
      <c r="B758" s="64">
        <v>45519.390277777777</v>
      </c>
      <c r="C758" s="48" t="s">
        <v>738</v>
      </c>
      <c r="D758" s="48" t="s">
        <v>716</v>
      </c>
      <c r="E758" s="55"/>
      <c r="F758" s="64">
        <v>45519.390277777777</v>
      </c>
      <c r="G758" s="64">
        <v>45519.390277777777</v>
      </c>
      <c r="H758" s="48" t="s">
        <v>738</v>
      </c>
      <c r="I758" s="55">
        <v>45523</v>
      </c>
      <c r="J758" s="48" t="s">
        <v>697</v>
      </c>
      <c r="K758" s="48" t="s">
        <v>697</v>
      </c>
      <c r="L758" s="48" t="s">
        <v>2506</v>
      </c>
      <c r="M758" s="48" t="s">
        <v>992</v>
      </c>
      <c r="N758" s="48" t="s">
        <v>1692</v>
      </c>
      <c r="O758" s="48" t="s">
        <v>2507</v>
      </c>
      <c r="P758" s="48" t="s">
        <v>8</v>
      </c>
      <c r="Q758" s="48" t="s">
        <v>10</v>
      </c>
      <c r="R758" s="48" t="s">
        <v>11</v>
      </c>
      <c r="S758" s="48" t="s">
        <v>25</v>
      </c>
      <c r="T758" s="48" t="s">
        <v>380</v>
      </c>
      <c r="U758" s="48" t="s">
        <v>14</v>
      </c>
      <c r="V758" s="55">
        <v>45519</v>
      </c>
      <c r="W758" s="48" t="s">
        <v>1134</v>
      </c>
    </row>
    <row r="759" spans="1:23" x14ac:dyDescent="0.25">
      <c r="A759" s="48">
        <v>9984609</v>
      </c>
      <c r="B759" s="64">
        <v>45519.333333333336</v>
      </c>
      <c r="C759" s="48" t="s">
        <v>796</v>
      </c>
      <c r="D759" s="48" t="s">
        <v>1130</v>
      </c>
      <c r="E759" s="55"/>
      <c r="F759" s="64">
        <v>45519.333333333336</v>
      </c>
      <c r="G759" s="64">
        <v>45519.392361111109</v>
      </c>
      <c r="H759" s="48" t="s">
        <v>796</v>
      </c>
      <c r="I759" s="55"/>
      <c r="J759" s="48" t="s">
        <v>697</v>
      </c>
      <c r="K759" s="48" t="s">
        <v>697</v>
      </c>
      <c r="L759" s="48" t="s">
        <v>12</v>
      </c>
      <c r="M759" s="48" t="s">
        <v>2509</v>
      </c>
      <c r="N759" s="48" t="s">
        <v>12</v>
      </c>
      <c r="O759" s="48" t="s">
        <v>2495</v>
      </c>
      <c r="P759" s="48" t="s">
        <v>8</v>
      </c>
      <c r="Q759" s="48" t="s">
        <v>28</v>
      </c>
      <c r="R759" s="48" t="s">
        <v>35</v>
      </c>
      <c r="S759" s="48" t="s">
        <v>360</v>
      </c>
      <c r="T759" s="48" t="s">
        <v>12</v>
      </c>
      <c r="U759" s="48" t="s">
        <v>14</v>
      </c>
      <c r="V759" s="55">
        <v>45519</v>
      </c>
      <c r="W759" s="48" t="s">
        <v>1134</v>
      </c>
    </row>
    <row r="760" spans="1:23" x14ac:dyDescent="0.25">
      <c r="A760" s="48">
        <v>9984607</v>
      </c>
      <c r="B760" s="64">
        <v>45519.333333333336</v>
      </c>
      <c r="C760" s="48" t="s">
        <v>746</v>
      </c>
      <c r="D760" s="48" t="s">
        <v>1130</v>
      </c>
      <c r="E760" s="55"/>
      <c r="F760" s="64">
        <v>45519.333333333336</v>
      </c>
      <c r="G760" s="64">
        <v>45519.40625</v>
      </c>
      <c r="H760" s="48" t="s">
        <v>746</v>
      </c>
      <c r="I760" s="55"/>
      <c r="J760" s="48" t="s">
        <v>697</v>
      </c>
      <c r="K760" s="48" t="s">
        <v>697</v>
      </c>
      <c r="L760" s="48" t="s">
        <v>863</v>
      </c>
      <c r="M760" s="48" t="s">
        <v>2448</v>
      </c>
      <c r="N760" s="48" t="s">
        <v>12</v>
      </c>
      <c r="O760" s="48" t="s">
        <v>863</v>
      </c>
      <c r="P760" s="48" t="s">
        <v>22</v>
      </c>
      <c r="Q760" s="48" t="s">
        <v>23</v>
      </c>
      <c r="R760" s="48" t="s">
        <v>89</v>
      </c>
      <c r="S760" s="48" t="s">
        <v>13</v>
      </c>
      <c r="T760" s="48" t="s">
        <v>12</v>
      </c>
      <c r="U760" s="48" t="s">
        <v>14</v>
      </c>
      <c r="V760" s="55">
        <v>45519</v>
      </c>
      <c r="W760" s="48" t="s">
        <v>1134</v>
      </c>
    </row>
    <row r="761" spans="1:23" x14ac:dyDescent="0.25">
      <c r="A761" s="48">
        <v>9984606</v>
      </c>
      <c r="B761" s="64">
        <v>45519.333333333336</v>
      </c>
      <c r="C761" s="48" t="s">
        <v>738</v>
      </c>
      <c r="D761" s="48" t="s">
        <v>716</v>
      </c>
      <c r="E761" s="55"/>
      <c r="F761" s="64">
        <v>45519.333333333336</v>
      </c>
      <c r="G761" s="64">
        <v>45519.40625</v>
      </c>
      <c r="H761" s="48" t="s">
        <v>738</v>
      </c>
      <c r="I761" s="55">
        <v>45523</v>
      </c>
      <c r="J761" s="48" t="s">
        <v>697</v>
      </c>
      <c r="K761" s="48" t="s">
        <v>697</v>
      </c>
      <c r="L761" s="48" t="s">
        <v>2510</v>
      </c>
      <c r="M761" s="48" t="s">
        <v>992</v>
      </c>
      <c r="N761" s="48" t="s">
        <v>455</v>
      </c>
      <c r="O761" s="48" t="s">
        <v>2359</v>
      </c>
      <c r="P761" s="48" t="s">
        <v>22</v>
      </c>
      <c r="Q761" s="48" t="s">
        <v>60</v>
      </c>
      <c r="R761" s="48" t="s">
        <v>61</v>
      </c>
      <c r="S761" s="48" t="s">
        <v>36</v>
      </c>
      <c r="T761" s="48" t="s">
        <v>2511</v>
      </c>
      <c r="U761" s="48" t="s">
        <v>14</v>
      </c>
      <c r="V761" s="55">
        <v>45519</v>
      </c>
      <c r="W761" s="48" t="s">
        <v>1134</v>
      </c>
    </row>
    <row r="762" spans="1:23" x14ac:dyDescent="0.25">
      <c r="A762" s="48">
        <v>9984604</v>
      </c>
      <c r="B762" s="64">
        <v>45519.418749999997</v>
      </c>
      <c r="C762" s="48" t="s">
        <v>738</v>
      </c>
      <c r="D762" s="48" t="s">
        <v>1130</v>
      </c>
      <c r="E762" s="55"/>
      <c r="F762" s="64">
        <v>45519.418749999997</v>
      </c>
      <c r="G762" s="64">
        <v>45519.418749999997</v>
      </c>
      <c r="H762" s="48" t="s">
        <v>738</v>
      </c>
      <c r="I762" s="55"/>
      <c r="J762" s="48" t="s">
        <v>697</v>
      </c>
      <c r="K762" s="48" t="s">
        <v>697</v>
      </c>
      <c r="L762" s="48" t="s">
        <v>1739</v>
      </c>
      <c r="M762" s="48" t="s">
        <v>992</v>
      </c>
      <c r="N762" s="48" t="s">
        <v>455</v>
      </c>
      <c r="O762" s="48" t="s">
        <v>1058</v>
      </c>
      <c r="P762" s="48" t="s">
        <v>18</v>
      </c>
      <c r="Q762" s="48" t="s">
        <v>19</v>
      </c>
      <c r="R762" s="48" t="s">
        <v>20</v>
      </c>
      <c r="S762" s="48" t="s">
        <v>360</v>
      </c>
      <c r="T762" s="48" t="s">
        <v>289</v>
      </c>
      <c r="U762" s="48" t="s">
        <v>14</v>
      </c>
      <c r="V762" s="55">
        <v>45519</v>
      </c>
      <c r="W762" s="48" t="s">
        <v>1134</v>
      </c>
    </row>
    <row r="763" spans="1:23" x14ac:dyDescent="0.25">
      <c r="A763" s="48">
        <v>9984605</v>
      </c>
      <c r="B763" s="64">
        <v>45519.333333333336</v>
      </c>
      <c r="C763" s="48" t="s">
        <v>746</v>
      </c>
      <c r="D763" s="48" t="s">
        <v>1130</v>
      </c>
      <c r="E763" s="55"/>
      <c r="F763" s="64">
        <v>45519.333333333336</v>
      </c>
      <c r="G763" s="64">
        <v>45519.419444444444</v>
      </c>
      <c r="H763" s="48" t="s">
        <v>746</v>
      </c>
      <c r="I763" s="55"/>
      <c r="J763" s="48" t="s">
        <v>697</v>
      </c>
      <c r="K763" s="48" t="s">
        <v>697</v>
      </c>
      <c r="L763" s="48" t="s">
        <v>2512</v>
      </c>
      <c r="M763" s="48" t="s">
        <v>2513</v>
      </c>
      <c r="N763" s="48" t="s">
        <v>12</v>
      </c>
      <c r="O763" s="48" t="s">
        <v>2514</v>
      </c>
      <c r="P763" s="48" t="s">
        <v>22</v>
      </c>
      <c r="Q763" s="48" t="s">
        <v>73</v>
      </c>
      <c r="R763" s="48" t="s">
        <v>74</v>
      </c>
      <c r="S763" s="48" t="s">
        <v>13</v>
      </c>
      <c r="T763" s="48" t="s">
        <v>12</v>
      </c>
      <c r="U763" s="48" t="s">
        <v>14</v>
      </c>
      <c r="V763" s="55">
        <v>45519</v>
      </c>
      <c r="W763" s="48" t="s">
        <v>1134</v>
      </c>
    </row>
    <row r="764" spans="1:23" x14ac:dyDescent="0.25">
      <c r="A764" s="48">
        <v>9984603</v>
      </c>
      <c r="B764" s="64">
        <v>45519.333333333336</v>
      </c>
      <c r="C764" s="48" t="s">
        <v>746</v>
      </c>
      <c r="D764" s="48" t="s">
        <v>1130</v>
      </c>
      <c r="E764" s="55"/>
      <c r="F764" s="64">
        <v>45519.333333333336</v>
      </c>
      <c r="G764" s="64">
        <v>45519.45208333333</v>
      </c>
      <c r="H764" s="48" t="s">
        <v>746</v>
      </c>
      <c r="I764" s="55"/>
      <c r="J764" s="48" t="s">
        <v>697</v>
      </c>
      <c r="K764" s="48" t="s">
        <v>697</v>
      </c>
      <c r="L764" s="48" t="s">
        <v>2515</v>
      </c>
      <c r="M764" s="48" t="s">
        <v>2513</v>
      </c>
      <c r="N764" s="48" t="s">
        <v>12</v>
      </c>
      <c r="O764" s="48" t="s">
        <v>2516</v>
      </c>
      <c r="P764" s="48" t="s">
        <v>22</v>
      </c>
      <c r="Q764" s="48" t="s">
        <v>73</v>
      </c>
      <c r="R764" s="48" t="s">
        <v>74</v>
      </c>
      <c r="S764" s="48" t="s">
        <v>13</v>
      </c>
      <c r="T764" s="48" t="s">
        <v>12</v>
      </c>
      <c r="U764" s="48" t="s">
        <v>14</v>
      </c>
      <c r="V764" s="55">
        <v>45519</v>
      </c>
      <c r="W764" s="48" t="s">
        <v>1134</v>
      </c>
    </row>
    <row r="765" spans="1:23" x14ac:dyDescent="0.25">
      <c r="A765" s="48">
        <v>9984602</v>
      </c>
      <c r="B765" s="64">
        <v>45519.333333333336</v>
      </c>
      <c r="C765" s="48" t="s">
        <v>746</v>
      </c>
      <c r="D765" s="48" t="s">
        <v>1130</v>
      </c>
      <c r="E765" s="55"/>
      <c r="F765" s="64">
        <v>45519.333333333336</v>
      </c>
      <c r="G765" s="64">
        <v>45519.473611111112</v>
      </c>
      <c r="H765" s="48" t="s">
        <v>746</v>
      </c>
      <c r="I765" s="55"/>
      <c r="J765" s="48" t="s">
        <v>697</v>
      </c>
      <c r="K765" s="48" t="s">
        <v>697</v>
      </c>
      <c r="L765" s="48" t="s">
        <v>2517</v>
      </c>
      <c r="M765" s="48" t="s">
        <v>2513</v>
      </c>
      <c r="N765" s="48" t="s">
        <v>12</v>
      </c>
      <c r="O765" s="48" t="s">
        <v>2518</v>
      </c>
      <c r="P765" s="48" t="s">
        <v>22</v>
      </c>
      <c r="Q765" s="48" t="s">
        <v>73</v>
      </c>
      <c r="R765" s="48" t="s">
        <v>74</v>
      </c>
      <c r="S765" s="48" t="s">
        <v>13</v>
      </c>
      <c r="T765" s="48" t="s">
        <v>12</v>
      </c>
      <c r="U765" s="48" t="s">
        <v>14</v>
      </c>
      <c r="V765" s="55">
        <v>45519</v>
      </c>
      <c r="W765" s="48" t="s">
        <v>1134</v>
      </c>
    </row>
    <row r="766" spans="1:23" x14ac:dyDescent="0.25">
      <c r="A766" s="48">
        <v>9984601</v>
      </c>
      <c r="B766" s="64">
        <v>45519.333333333336</v>
      </c>
      <c r="C766" s="48" t="s">
        <v>558</v>
      </c>
      <c r="D766" s="48" t="s">
        <v>1130</v>
      </c>
      <c r="E766" s="55"/>
      <c r="F766" s="64">
        <v>45519.333333333336</v>
      </c>
      <c r="G766" s="64">
        <v>45519.5</v>
      </c>
      <c r="H766" s="48" t="s">
        <v>558</v>
      </c>
      <c r="I766" s="55">
        <v>45519</v>
      </c>
      <c r="J766" s="48" t="s">
        <v>697</v>
      </c>
      <c r="K766" s="48" t="s">
        <v>697</v>
      </c>
      <c r="L766" s="48" t="s">
        <v>2519</v>
      </c>
      <c r="M766" s="48" t="s">
        <v>735</v>
      </c>
      <c r="N766" s="48" t="s">
        <v>1301</v>
      </c>
      <c r="O766" s="48" t="s">
        <v>2152</v>
      </c>
      <c r="P766" s="48" t="s">
        <v>8</v>
      </c>
      <c r="Q766" s="48" t="s">
        <v>28</v>
      </c>
      <c r="R766" s="48" t="s">
        <v>35</v>
      </c>
      <c r="S766" s="48" t="s">
        <v>360</v>
      </c>
      <c r="T766" s="48" t="s">
        <v>385</v>
      </c>
      <c r="U766" s="48" t="s">
        <v>14</v>
      </c>
      <c r="V766" s="55">
        <v>45519</v>
      </c>
      <c r="W766" s="48" t="s">
        <v>1134</v>
      </c>
    </row>
    <row r="767" spans="1:23" x14ac:dyDescent="0.25">
      <c r="A767" s="48">
        <v>9984588</v>
      </c>
      <c r="B767" s="64">
        <v>45519.333333333336</v>
      </c>
      <c r="C767" s="48" t="s">
        <v>738</v>
      </c>
      <c r="D767" s="48" t="s">
        <v>716</v>
      </c>
      <c r="E767" s="55"/>
      <c r="F767" s="64">
        <v>45519.333333333336</v>
      </c>
      <c r="G767" s="64">
        <v>45519.537499999999</v>
      </c>
      <c r="H767" s="48" t="s">
        <v>738</v>
      </c>
      <c r="I767" s="55">
        <v>45523</v>
      </c>
      <c r="J767" s="48" t="s">
        <v>697</v>
      </c>
      <c r="K767" s="48" t="s">
        <v>697</v>
      </c>
      <c r="L767" s="48" t="s">
        <v>2524</v>
      </c>
      <c r="M767" s="48" t="s">
        <v>992</v>
      </c>
      <c r="N767" s="48" t="s">
        <v>855</v>
      </c>
      <c r="O767" s="48" t="s">
        <v>2525</v>
      </c>
      <c r="P767" s="48" t="s">
        <v>18</v>
      </c>
      <c r="Q767" s="48" t="s">
        <v>19</v>
      </c>
      <c r="R767" s="48" t="s">
        <v>21</v>
      </c>
      <c r="S767" s="48" t="s">
        <v>36</v>
      </c>
      <c r="T767" s="48" t="s">
        <v>385</v>
      </c>
      <c r="U767" s="48" t="s">
        <v>14</v>
      </c>
      <c r="V767" s="55">
        <v>45519</v>
      </c>
      <c r="W767" s="48" t="s">
        <v>1134</v>
      </c>
    </row>
    <row r="768" spans="1:23" x14ac:dyDescent="0.25">
      <c r="A768" s="48">
        <v>9984586</v>
      </c>
      <c r="B768" s="64">
        <v>45519.333333333336</v>
      </c>
      <c r="C768" s="48" t="s">
        <v>746</v>
      </c>
      <c r="D768" s="48" t="s">
        <v>1130</v>
      </c>
      <c r="E768" s="55"/>
      <c r="F768" s="64">
        <v>45519.333333333336</v>
      </c>
      <c r="G768" s="64">
        <v>45519.55</v>
      </c>
      <c r="H768" s="48" t="s">
        <v>746</v>
      </c>
      <c r="I768" s="55"/>
      <c r="J768" s="48" t="s">
        <v>697</v>
      </c>
      <c r="K768" s="48" t="s">
        <v>697</v>
      </c>
      <c r="L768" s="48" t="s">
        <v>2501</v>
      </c>
      <c r="M768" s="48" t="s">
        <v>1678</v>
      </c>
      <c r="N768" s="48" t="s">
        <v>12</v>
      </c>
      <c r="O768" s="48" t="s">
        <v>1599</v>
      </c>
      <c r="P768" s="48" t="s">
        <v>18</v>
      </c>
      <c r="Q768" s="48" t="s">
        <v>19</v>
      </c>
      <c r="R768" s="48" t="s">
        <v>20</v>
      </c>
      <c r="S768" s="48" t="s">
        <v>13</v>
      </c>
      <c r="T768" s="48" t="s">
        <v>385</v>
      </c>
      <c r="U768" s="48" t="s">
        <v>14</v>
      </c>
      <c r="V768" s="55">
        <v>45519</v>
      </c>
      <c r="W768" s="48" t="s">
        <v>1134</v>
      </c>
    </row>
    <row r="769" spans="1:23" x14ac:dyDescent="0.25">
      <c r="A769" s="48">
        <v>9984587</v>
      </c>
      <c r="B769" s="64">
        <v>45519.333333333336</v>
      </c>
      <c r="C769" s="48" t="s">
        <v>746</v>
      </c>
      <c r="D769" s="48" t="s">
        <v>1130</v>
      </c>
      <c r="E769" s="55"/>
      <c r="F769" s="64">
        <v>45519.333333333336</v>
      </c>
      <c r="G769" s="64">
        <v>45519.56527777778</v>
      </c>
      <c r="H769" s="48" t="s">
        <v>746</v>
      </c>
      <c r="I769" s="55"/>
      <c r="J769" s="48" t="s">
        <v>697</v>
      </c>
      <c r="K769" s="48" t="s">
        <v>697</v>
      </c>
      <c r="L769" s="48" t="s">
        <v>1942</v>
      </c>
      <c r="M769" s="48" t="s">
        <v>1678</v>
      </c>
      <c r="N769" s="48" t="s">
        <v>12</v>
      </c>
      <c r="O769" s="48" t="s">
        <v>1941</v>
      </c>
      <c r="P769" s="48" t="s">
        <v>22</v>
      </c>
      <c r="Q769" s="48" t="s">
        <v>23</v>
      </c>
      <c r="R769" s="48" t="s">
        <v>89</v>
      </c>
      <c r="S769" s="48" t="s">
        <v>12</v>
      </c>
      <c r="T769" s="48" t="s">
        <v>12</v>
      </c>
      <c r="U769" s="48" t="s">
        <v>12</v>
      </c>
      <c r="V769" s="55">
        <v>45519</v>
      </c>
      <c r="W769" s="48" t="s">
        <v>1134</v>
      </c>
    </row>
    <row r="770" spans="1:23" x14ac:dyDescent="0.25">
      <c r="A770" s="48">
        <v>9984619</v>
      </c>
      <c r="B770" s="64">
        <v>45519.333333333336</v>
      </c>
      <c r="C770" s="48" t="s">
        <v>740</v>
      </c>
      <c r="D770" s="48" t="s">
        <v>1130</v>
      </c>
      <c r="E770" s="55"/>
      <c r="F770" s="64">
        <v>45519.333333333336</v>
      </c>
      <c r="G770" s="64">
        <v>45519.568055555559</v>
      </c>
      <c r="H770" s="48" t="s">
        <v>740</v>
      </c>
      <c r="I770" s="55">
        <v>45519</v>
      </c>
      <c r="J770" s="48" t="s">
        <v>697</v>
      </c>
      <c r="K770" s="48" t="s">
        <v>697</v>
      </c>
      <c r="L770" s="48" t="s">
        <v>1936</v>
      </c>
      <c r="M770" s="48" t="s">
        <v>736</v>
      </c>
      <c r="N770" s="48" t="s">
        <v>1903</v>
      </c>
      <c r="O770" s="48" t="s">
        <v>1936</v>
      </c>
      <c r="P770" s="48" t="s">
        <v>22</v>
      </c>
      <c r="Q770" s="48" t="s">
        <v>23</v>
      </c>
      <c r="R770" s="48" t="s">
        <v>155</v>
      </c>
      <c r="S770" s="48" t="s">
        <v>360</v>
      </c>
      <c r="T770" s="48" t="s">
        <v>382</v>
      </c>
      <c r="U770" s="48" t="s">
        <v>14</v>
      </c>
      <c r="V770" s="55">
        <v>45519</v>
      </c>
      <c r="W770" s="48" t="s">
        <v>1134</v>
      </c>
    </row>
    <row r="771" spans="1:23" x14ac:dyDescent="0.25">
      <c r="A771" s="48">
        <v>9984618</v>
      </c>
      <c r="B771" s="64">
        <v>45519.333333333336</v>
      </c>
      <c r="C771" s="48" t="s">
        <v>740</v>
      </c>
      <c r="D771" s="48" t="s">
        <v>1130</v>
      </c>
      <c r="E771" s="55"/>
      <c r="F771" s="64">
        <v>45519.333333333336</v>
      </c>
      <c r="G771" s="64">
        <v>45519.568055555559</v>
      </c>
      <c r="H771" s="48" t="s">
        <v>740</v>
      </c>
      <c r="I771" s="55">
        <v>45519</v>
      </c>
      <c r="J771" s="48" t="s">
        <v>697</v>
      </c>
      <c r="K771" s="48" t="s">
        <v>697</v>
      </c>
      <c r="L771" s="48" t="s">
        <v>1936</v>
      </c>
      <c r="M771" s="48" t="s">
        <v>736</v>
      </c>
      <c r="N771" s="48" t="s">
        <v>1903</v>
      </c>
      <c r="O771" s="48" t="s">
        <v>1936</v>
      </c>
      <c r="P771" s="48" t="s">
        <v>22</v>
      </c>
      <c r="Q771" s="48" t="s">
        <v>23</v>
      </c>
      <c r="R771" s="48" t="s">
        <v>155</v>
      </c>
      <c r="S771" s="48" t="s">
        <v>360</v>
      </c>
      <c r="T771" s="48" t="s">
        <v>382</v>
      </c>
      <c r="U771" s="48" t="s">
        <v>14</v>
      </c>
      <c r="V771" s="55">
        <v>45519</v>
      </c>
      <c r="W771" s="48" t="s">
        <v>1134</v>
      </c>
    </row>
    <row r="772" spans="1:23" x14ac:dyDescent="0.25">
      <c r="A772" s="48">
        <v>9984582</v>
      </c>
      <c r="B772" s="64">
        <v>45519.333333333336</v>
      </c>
      <c r="C772" s="48" t="s">
        <v>740</v>
      </c>
      <c r="D772" s="48" t="s">
        <v>1130</v>
      </c>
      <c r="E772" s="55"/>
      <c r="F772" s="64">
        <v>45519.333333333336</v>
      </c>
      <c r="G772" s="64">
        <v>45519.568055555559</v>
      </c>
      <c r="H772" s="48" t="s">
        <v>740</v>
      </c>
      <c r="I772" s="55"/>
      <c r="J772" s="48" t="s">
        <v>697</v>
      </c>
      <c r="K772" s="48" t="s">
        <v>697</v>
      </c>
      <c r="L772" s="48" t="s">
        <v>1942</v>
      </c>
      <c r="M772" s="48" t="s">
        <v>736</v>
      </c>
      <c r="N772" s="48" t="s">
        <v>1903</v>
      </c>
      <c r="O772" s="48" t="s">
        <v>1936</v>
      </c>
      <c r="P772" s="48" t="s">
        <v>22</v>
      </c>
      <c r="Q772" s="48" t="s">
        <v>23</v>
      </c>
      <c r="R772" s="48" t="s">
        <v>155</v>
      </c>
      <c r="S772" s="48" t="s">
        <v>360</v>
      </c>
      <c r="T772" s="48" t="s">
        <v>382</v>
      </c>
      <c r="U772" s="48" t="s">
        <v>14</v>
      </c>
      <c r="V772" s="55">
        <v>45519</v>
      </c>
      <c r="W772" s="48" t="s">
        <v>1134</v>
      </c>
    </row>
    <row r="773" spans="1:23" x14ac:dyDescent="0.25">
      <c r="A773" s="48">
        <v>9984581</v>
      </c>
      <c r="B773" s="64">
        <v>45519.333333333336</v>
      </c>
      <c r="C773" s="48" t="s">
        <v>740</v>
      </c>
      <c r="D773" s="48" t="s">
        <v>1130</v>
      </c>
      <c r="E773" s="55"/>
      <c r="F773" s="64">
        <v>45519.333333333336</v>
      </c>
      <c r="G773" s="64">
        <v>45519.568055555559</v>
      </c>
      <c r="H773" s="48" t="s">
        <v>740</v>
      </c>
      <c r="I773" s="55"/>
      <c r="J773" s="48" t="s">
        <v>697</v>
      </c>
      <c r="K773" s="48" t="s">
        <v>697</v>
      </c>
      <c r="L773" s="48" t="s">
        <v>2368</v>
      </c>
      <c r="M773" s="48" t="s">
        <v>736</v>
      </c>
      <c r="N773" s="48" t="s">
        <v>1903</v>
      </c>
      <c r="O773" s="48" t="s">
        <v>2171</v>
      </c>
      <c r="P773" s="48" t="s">
        <v>22</v>
      </c>
      <c r="Q773" s="48" t="s">
        <v>23</v>
      </c>
      <c r="R773" s="48" t="s">
        <v>155</v>
      </c>
      <c r="S773" s="48" t="s">
        <v>360</v>
      </c>
      <c r="T773" s="48" t="s">
        <v>382</v>
      </c>
      <c r="U773" s="48" t="s">
        <v>14</v>
      </c>
      <c r="V773" s="55">
        <v>45519</v>
      </c>
      <c r="W773" s="48" t="s">
        <v>1134</v>
      </c>
    </row>
    <row r="774" spans="1:23" x14ac:dyDescent="0.25">
      <c r="A774" s="48">
        <v>9984585</v>
      </c>
      <c r="B774" s="64">
        <v>45519.333333333336</v>
      </c>
      <c r="C774" s="48" t="s">
        <v>746</v>
      </c>
      <c r="D774" s="48" t="s">
        <v>1130</v>
      </c>
      <c r="E774" s="55"/>
      <c r="F774" s="64">
        <v>45519.333333333336</v>
      </c>
      <c r="G774" s="64">
        <v>45519.580555555556</v>
      </c>
      <c r="H774" s="48" t="s">
        <v>746</v>
      </c>
      <c r="I774" s="55"/>
      <c r="J774" s="48" t="s">
        <v>697</v>
      </c>
      <c r="K774" s="48" t="s">
        <v>697</v>
      </c>
      <c r="L774" s="48" t="s">
        <v>2489</v>
      </c>
      <c r="M774" s="48" t="s">
        <v>1678</v>
      </c>
      <c r="N774" s="48" t="s">
        <v>12</v>
      </c>
      <c r="O774" s="48" t="s">
        <v>1278</v>
      </c>
      <c r="P774" s="48" t="s">
        <v>8</v>
      </c>
      <c r="Q774" s="48" t="s">
        <v>15</v>
      </c>
      <c r="R774" s="48" t="s">
        <v>90</v>
      </c>
      <c r="S774" s="48" t="s">
        <v>13</v>
      </c>
      <c r="T774" s="48" t="s">
        <v>385</v>
      </c>
      <c r="U774" s="48" t="s">
        <v>14</v>
      </c>
      <c r="V774" s="55">
        <v>45519</v>
      </c>
      <c r="W774" s="48" t="s">
        <v>1134</v>
      </c>
    </row>
    <row r="775" spans="1:23" x14ac:dyDescent="0.25">
      <c r="A775" s="48">
        <v>9984584</v>
      </c>
      <c r="B775" s="64">
        <v>45519.333333333336</v>
      </c>
      <c r="C775" s="48" t="s">
        <v>746</v>
      </c>
      <c r="D775" s="48" t="s">
        <v>1130</v>
      </c>
      <c r="E775" s="55"/>
      <c r="F775" s="64">
        <v>45519.333333333336</v>
      </c>
      <c r="G775" s="64">
        <v>45519.586805555555</v>
      </c>
      <c r="H775" s="48" t="s">
        <v>746</v>
      </c>
      <c r="I775" s="55"/>
      <c r="J775" s="48" t="s">
        <v>697</v>
      </c>
      <c r="K775" s="48" t="s">
        <v>697</v>
      </c>
      <c r="L775" s="48" t="s">
        <v>2488</v>
      </c>
      <c r="M775" s="48" t="s">
        <v>1678</v>
      </c>
      <c r="N775" s="48" t="s">
        <v>12</v>
      </c>
      <c r="O775" s="48" t="s">
        <v>2487</v>
      </c>
      <c r="P775" s="48" t="s">
        <v>8</v>
      </c>
      <c r="Q775" s="48" t="s">
        <v>15</v>
      </c>
      <c r="R775" s="48" t="s">
        <v>90</v>
      </c>
      <c r="S775" s="48" t="s">
        <v>13</v>
      </c>
      <c r="T775" s="48" t="s">
        <v>385</v>
      </c>
      <c r="U775" s="48" t="s">
        <v>14</v>
      </c>
      <c r="V775" s="55">
        <v>45519</v>
      </c>
      <c r="W775" s="48" t="s">
        <v>1134</v>
      </c>
    </row>
    <row r="776" spans="1:23" x14ac:dyDescent="0.25">
      <c r="A776" s="48">
        <v>9984583</v>
      </c>
      <c r="B776" s="64">
        <v>45519.333333333336</v>
      </c>
      <c r="C776" s="48" t="s">
        <v>746</v>
      </c>
      <c r="D776" s="48" t="s">
        <v>1130</v>
      </c>
      <c r="E776" s="55"/>
      <c r="F776" s="64">
        <v>45519.333333333336</v>
      </c>
      <c r="G776" s="64">
        <v>45519.588194444441</v>
      </c>
      <c r="H776" s="48" t="s">
        <v>746</v>
      </c>
      <c r="I776" s="55"/>
      <c r="J776" s="48" t="s">
        <v>697</v>
      </c>
      <c r="K776" s="48" t="s">
        <v>697</v>
      </c>
      <c r="L776" s="48" t="s">
        <v>1415</v>
      </c>
      <c r="M776" s="48" t="s">
        <v>1678</v>
      </c>
      <c r="N776" s="48" t="s">
        <v>12</v>
      </c>
      <c r="O776" s="48" t="s">
        <v>1081</v>
      </c>
      <c r="P776" s="48" t="s">
        <v>22</v>
      </c>
      <c r="Q776" s="48" t="s">
        <v>23</v>
      </c>
      <c r="R776" s="48" t="s">
        <v>89</v>
      </c>
      <c r="S776" s="48" t="s">
        <v>13</v>
      </c>
      <c r="T776" s="48" t="s">
        <v>12</v>
      </c>
      <c r="U776" s="48" t="s">
        <v>12</v>
      </c>
      <c r="V776" s="55">
        <v>45519</v>
      </c>
      <c r="W776" s="48" t="s">
        <v>1134</v>
      </c>
    </row>
    <row r="777" spans="1:23" x14ac:dyDescent="0.25">
      <c r="A777" s="48">
        <v>9984580</v>
      </c>
      <c r="B777" s="64">
        <v>45519.333333333336</v>
      </c>
      <c r="C777" s="48" t="s">
        <v>746</v>
      </c>
      <c r="D777" s="48" t="s">
        <v>1130</v>
      </c>
      <c r="E777" s="55"/>
      <c r="F777" s="64">
        <v>45519.333333333336</v>
      </c>
      <c r="G777" s="64">
        <v>45519.595833333333</v>
      </c>
      <c r="H777" s="48" t="s">
        <v>746</v>
      </c>
      <c r="I777" s="55"/>
      <c r="J777" s="48" t="s">
        <v>697</v>
      </c>
      <c r="K777" s="48" t="s">
        <v>697</v>
      </c>
      <c r="L777" s="48" t="s">
        <v>1414</v>
      </c>
      <c r="M777" s="48" t="s">
        <v>1678</v>
      </c>
      <c r="N777" s="48" t="s">
        <v>12</v>
      </c>
      <c r="O777" s="48" t="s">
        <v>1413</v>
      </c>
      <c r="P777" s="48" t="s">
        <v>22</v>
      </c>
      <c r="Q777" s="48" t="s">
        <v>73</v>
      </c>
      <c r="R777" s="48" t="s">
        <v>74</v>
      </c>
      <c r="S777" s="48" t="s">
        <v>13</v>
      </c>
      <c r="T777" s="48" t="s">
        <v>12</v>
      </c>
      <c r="U777" s="48" t="s">
        <v>12</v>
      </c>
      <c r="V777" s="55">
        <v>45519</v>
      </c>
      <c r="W777" s="48" t="s">
        <v>1134</v>
      </c>
    </row>
    <row r="778" spans="1:23" x14ac:dyDescent="0.25">
      <c r="A778" s="48">
        <v>9984600</v>
      </c>
      <c r="B778" s="64">
        <v>45519.333333333336</v>
      </c>
      <c r="C778" s="48" t="s">
        <v>558</v>
      </c>
      <c r="D778" s="48" t="s">
        <v>716</v>
      </c>
      <c r="E778" s="55"/>
      <c r="F778" s="64">
        <v>45519.333333333336</v>
      </c>
      <c r="G778" s="64">
        <v>45519.628472222219</v>
      </c>
      <c r="H778" s="48" t="s">
        <v>558</v>
      </c>
      <c r="I778" s="55">
        <v>45519</v>
      </c>
      <c r="J778" s="48" t="s">
        <v>697</v>
      </c>
      <c r="K778" s="48" t="s">
        <v>697</v>
      </c>
      <c r="L778" s="48" t="s">
        <v>2520</v>
      </c>
      <c r="M778" s="48" t="s">
        <v>735</v>
      </c>
      <c r="N778" s="48" t="s">
        <v>1850</v>
      </c>
      <c r="O778" s="48" t="s">
        <v>813</v>
      </c>
      <c r="P778" s="48" t="s">
        <v>8</v>
      </c>
      <c r="Q778" s="48" t="s">
        <v>28</v>
      </c>
      <c r="R778" s="48" t="s">
        <v>29</v>
      </c>
      <c r="S778" s="48" t="s">
        <v>360</v>
      </c>
      <c r="T778" s="48" t="s">
        <v>385</v>
      </c>
      <c r="U778" s="48" t="s">
        <v>14</v>
      </c>
      <c r="V778" s="55">
        <v>45519</v>
      </c>
      <c r="W778" s="48" t="s">
        <v>1134</v>
      </c>
    </row>
    <row r="779" spans="1:23" x14ac:dyDescent="0.25">
      <c r="A779" s="48">
        <v>9984599</v>
      </c>
      <c r="B779" s="64">
        <v>45519.333333333336</v>
      </c>
      <c r="C779" s="48" t="s">
        <v>558</v>
      </c>
      <c r="D779" s="48" t="s">
        <v>1130</v>
      </c>
      <c r="E779" s="55"/>
      <c r="F779" s="64">
        <v>45519.333333333336</v>
      </c>
      <c r="G779" s="64">
        <v>45519.692361111112</v>
      </c>
      <c r="H779" s="48" t="s">
        <v>558</v>
      </c>
      <c r="I779" s="55">
        <v>45519</v>
      </c>
      <c r="J779" s="48" t="s">
        <v>697</v>
      </c>
      <c r="K779" s="48" t="s">
        <v>697</v>
      </c>
      <c r="L779" s="48" t="s">
        <v>2521</v>
      </c>
      <c r="M779" s="48" t="s">
        <v>735</v>
      </c>
      <c r="N779" s="48" t="s">
        <v>1301</v>
      </c>
      <c r="O779" s="48" t="s">
        <v>2153</v>
      </c>
      <c r="P779" s="48" t="s">
        <v>22</v>
      </c>
      <c r="Q779" s="48" t="s">
        <v>23</v>
      </c>
      <c r="R779" s="48" t="s">
        <v>89</v>
      </c>
      <c r="S779" s="48" t="s">
        <v>360</v>
      </c>
      <c r="T779" s="48" t="s">
        <v>385</v>
      </c>
      <c r="U779" s="48" t="s">
        <v>14</v>
      </c>
      <c r="V779" s="55">
        <v>45519</v>
      </c>
      <c r="W779" s="48" t="s">
        <v>1134</v>
      </c>
    </row>
    <row r="780" spans="1:23" x14ac:dyDescent="0.25">
      <c r="A780" s="48">
        <v>9984598</v>
      </c>
      <c r="B780" s="64">
        <v>45519.333333333336</v>
      </c>
      <c r="C780" s="48" t="s">
        <v>558</v>
      </c>
      <c r="D780" s="48" t="s">
        <v>1130</v>
      </c>
      <c r="E780" s="55"/>
      <c r="F780" s="64">
        <v>45519.333333333336</v>
      </c>
      <c r="G780" s="64">
        <v>45519.695138888892</v>
      </c>
      <c r="H780" s="48" t="s">
        <v>558</v>
      </c>
      <c r="I780" s="55">
        <v>45519</v>
      </c>
      <c r="J780" s="48" t="s">
        <v>697</v>
      </c>
      <c r="K780" s="48" t="s">
        <v>697</v>
      </c>
      <c r="L780" s="48" t="s">
        <v>1728</v>
      </c>
      <c r="M780" s="48" t="s">
        <v>735</v>
      </c>
      <c r="N780" s="48" t="s">
        <v>1301</v>
      </c>
      <c r="O780" s="48" t="s">
        <v>1329</v>
      </c>
      <c r="P780" s="48" t="s">
        <v>8</v>
      </c>
      <c r="Q780" s="48" t="s">
        <v>10</v>
      </c>
      <c r="R780" s="48" t="s">
        <v>11</v>
      </c>
      <c r="S780" s="48" t="s">
        <v>360</v>
      </c>
      <c r="T780" s="48" t="s">
        <v>385</v>
      </c>
      <c r="U780" s="48" t="s">
        <v>14</v>
      </c>
      <c r="V780" s="55">
        <v>45519</v>
      </c>
      <c r="W780" s="48" t="s">
        <v>1134</v>
      </c>
    </row>
    <row r="781" spans="1:23" x14ac:dyDescent="0.25">
      <c r="A781" s="48">
        <v>9984597</v>
      </c>
      <c r="B781" s="64">
        <v>45519.333333333336</v>
      </c>
      <c r="C781" s="48" t="s">
        <v>558</v>
      </c>
      <c r="D781" s="48" t="s">
        <v>1130</v>
      </c>
      <c r="E781" s="55"/>
      <c r="F781" s="64">
        <v>45519.333333333336</v>
      </c>
      <c r="G781" s="64">
        <v>45519.697916666664</v>
      </c>
      <c r="H781" s="48" t="s">
        <v>558</v>
      </c>
      <c r="I781" s="55">
        <v>45519</v>
      </c>
      <c r="J781" s="48" t="s">
        <v>697</v>
      </c>
      <c r="K781" s="48" t="s">
        <v>697</v>
      </c>
      <c r="L781" s="48" t="s">
        <v>1727</v>
      </c>
      <c r="M781" s="48" t="s">
        <v>735</v>
      </c>
      <c r="N781" s="48" t="s">
        <v>1301</v>
      </c>
      <c r="O781" s="48" t="s">
        <v>1666</v>
      </c>
      <c r="P781" s="48" t="s">
        <v>8</v>
      </c>
      <c r="Q781" s="48" t="s">
        <v>15</v>
      </c>
      <c r="R781" s="48" t="s">
        <v>16</v>
      </c>
      <c r="S781" s="48" t="s">
        <v>360</v>
      </c>
      <c r="T781" s="48" t="s">
        <v>385</v>
      </c>
      <c r="U781" s="48" t="s">
        <v>14</v>
      </c>
      <c r="V781" s="55">
        <v>45519</v>
      </c>
      <c r="W781" s="48" t="s">
        <v>1134</v>
      </c>
    </row>
    <row r="782" spans="1:23" x14ac:dyDescent="0.25">
      <c r="A782" s="48">
        <v>9984596</v>
      </c>
      <c r="B782" s="64">
        <v>45519.333333333336</v>
      </c>
      <c r="C782" s="48" t="s">
        <v>558</v>
      </c>
      <c r="D782" s="48" t="s">
        <v>1130</v>
      </c>
      <c r="E782" s="55"/>
      <c r="F782" s="64">
        <v>45519.333333333336</v>
      </c>
      <c r="G782" s="64">
        <v>45519.700694444444</v>
      </c>
      <c r="H782" s="48" t="s">
        <v>558</v>
      </c>
      <c r="I782" s="55">
        <v>45519</v>
      </c>
      <c r="J782" s="48" t="s">
        <v>697</v>
      </c>
      <c r="K782" s="48" t="s">
        <v>697</v>
      </c>
      <c r="L782" s="48" t="s">
        <v>2522</v>
      </c>
      <c r="M782" s="48" t="s">
        <v>735</v>
      </c>
      <c r="N782" s="48" t="s">
        <v>1301</v>
      </c>
      <c r="O782" s="48" t="s">
        <v>1906</v>
      </c>
      <c r="P782" s="48" t="s">
        <v>8</v>
      </c>
      <c r="Q782" s="48" t="s">
        <v>10</v>
      </c>
      <c r="R782" s="48" t="s">
        <v>11</v>
      </c>
      <c r="S782" s="48" t="s">
        <v>360</v>
      </c>
      <c r="T782" s="48" t="s">
        <v>385</v>
      </c>
      <c r="U782" s="48" t="s">
        <v>14</v>
      </c>
      <c r="V782" s="55">
        <v>45519</v>
      </c>
      <c r="W782" s="48" t="s">
        <v>1134</v>
      </c>
    </row>
    <row r="783" spans="1:23" x14ac:dyDescent="0.25">
      <c r="A783" s="48">
        <v>9984595</v>
      </c>
      <c r="B783" s="64">
        <v>45519.333333333336</v>
      </c>
      <c r="C783" s="48" t="s">
        <v>558</v>
      </c>
      <c r="D783" s="48" t="s">
        <v>1130</v>
      </c>
      <c r="E783" s="55"/>
      <c r="F783" s="64">
        <v>45519.333333333336</v>
      </c>
      <c r="G783" s="64">
        <v>45519.719444444447</v>
      </c>
      <c r="H783" s="48" t="s">
        <v>558</v>
      </c>
      <c r="I783" s="55">
        <v>45519</v>
      </c>
      <c r="J783" s="48" t="s">
        <v>697</v>
      </c>
      <c r="K783" s="48" t="s">
        <v>697</v>
      </c>
      <c r="L783" s="48" t="s">
        <v>1311</v>
      </c>
      <c r="M783" s="48" t="s">
        <v>735</v>
      </c>
      <c r="N783" s="48" t="s">
        <v>1301</v>
      </c>
      <c r="O783" s="48" t="s">
        <v>944</v>
      </c>
      <c r="P783" s="48" t="s">
        <v>8</v>
      </c>
      <c r="Q783" s="48" t="s">
        <v>28</v>
      </c>
      <c r="R783" s="48" t="s">
        <v>35</v>
      </c>
      <c r="S783" s="48" t="s">
        <v>360</v>
      </c>
      <c r="T783" s="48" t="s">
        <v>385</v>
      </c>
      <c r="U783" s="48" t="s">
        <v>14</v>
      </c>
      <c r="V783" s="55">
        <v>45519</v>
      </c>
      <c r="W783" s="48" t="s">
        <v>1134</v>
      </c>
    </row>
    <row r="784" spans="1:23" x14ac:dyDescent="0.25">
      <c r="A784" s="48">
        <v>9984594</v>
      </c>
      <c r="B784" s="64">
        <v>45519.333333333336</v>
      </c>
      <c r="C784" s="48" t="s">
        <v>558</v>
      </c>
      <c r="D784" s="48" t="s">
        <v>1130</v>
      </c>
      <c r="E784" s="55"/>
      <c r="F784" s="64">
        <v>45519.333333333336</v>
      </c>
      <c r="G784" s="64">
        <v>45519.722222222219</v>
      </c>
      <c r="H784" s="48" t="s">
        <v>558</v>
      </c>
      <c r="I784" s="55">
        <v>45519</v>
      </c>
      <c r="J784" s="48" t="s">
        <v>697</v>
      </c>
      <c r="K784" s="48" t="s">
        <v>697</v>
      </c>
      <c r="L784" s="48" t="s">
        <v>2067</v>
      </c>
      <c r="M784" s="48" t="s">
        <v>735</v>
      </c>
      <c r="N784" s="48" t="s">
        <v>1301</v>
      </c>
      <c r="O784" s="48" t="s">
        <v>2032</v>
      </c>
      <c r="P784" s="48" t="s">
        <v>8</v>
      </c>
      <c r="Q784" s="48" t="s">
        <v>28</v>
      </c>
      <c r="R784" s="48" t="s">
        <v>35</v>
      </c>
      <c r="S784" s="48" t="s">
        <v>360</v>
      </c>
      <c r="T784" s="48" t="s">
        <v>385</v>
      </c>
      <c r="U784" s="48" t="s">
        <v>14</v>
      </c>
      <c r="V784" s="55">
        <v>45519</v>
      </c>
      <c r="W784" s="48" t="s">
        <v>1134</v>
      </c>
    </row>
    <row r="785" spans="1:23" x14ac:dyDescent="0.25">
      <c r="A785" s="48">
        <v>9984593</v>
      </c>
      <c r="B785" s="64">
        <v>45519.333333333336</v>
      </c>
      <c r="C785" s="48" t="s">
        <v>558</v>
      </c>
      <c r="D785" s="48" t="s">
        <v>716</v>
      </c>
      <c r="E785" s="55"/>
      <c r="F785" s="64">
        <v>45519.333333333336</v>
      </c>
      <c r="G785" s="64">
        <v>45519.730555555558</v>
      </c>
      <c r="H785" s="48" t="s">
        <v>558</v>
      </c>
      <c r="I785" s="55">
        <v>45519</v>
      </c>
      <c r="J785" s="48" t="s">
        <v>697</v>
      </c>
      <c r="K785" s="48" t="s">
        <v>697</v>
      </c>
      <c r="L785" s="48" t="s">
        <v>2523</v>
      </c>
      <c r="M785" s="48" t="s">
        <v>735</v>
      </c>
      <c r="N785" s="48" t="s">
        <v>1850</v>
      </c>
      <c r="O785" s="48" t="s">
        <v>2029</v>
      </c>
      <c r="P785" s="48" t="s">
        <v>8</v>
      </c>
      <c r="Q785" s="48" t="s">
        <v>28</v>
      </c>
      <c r="R785" s="48" t="s">
        <v>29</v>
      </c>
      <c r="S785" s="48" t="s">
        <v>25</v>
      </c>
      <c r="T785" s="48" t="s">
        <v>385</v>
      </c>
      <c r="U785" s="48" t="s">
        <v>14</v>
      </c>
      <c r="V785" s="55">
        <v>45519</v>
      </c>
      <c r="W785" s="48" t="s">
        <v>1134</v>
      </c>
    </row>
    <row r="786" spans="1:23" x14ac:dyDescent="0.25">
      <c r="A786" s="48">
        <v>9984592</v>
      </c>
      <c r="B786" s="64">
        <v>45519.333333333336</v>
      </c>
      <c r="C786" s="48" t="s">
        <v>558</v>
      </c>
      <c r="D786" s="48" t="s">
        <v>1130</v>
      </c>
      <c r="E786" s="55"/>
      <c r="F786" s="64">
        <v>45519.333333333336</v>
      </c>
      <c r="G786" s="64">
        <v>45519.732638888891</v>
      </c>
      <c r="H786" s="48" t="s">
        <v>558</v>
      </c>
      <c r="I786" s="55">
        <v>45518</v>
      </c>
      <c r="J786" s="48" t="s">
        <v>697</v>
      </c>
      <c r="K786" s="48" t="s">
        <v>697</v>
      </c>
      <c r="L786" s="48" t="s">
        <v>2386</v>
      </c>
      <c r="M786" s="48" t="s">
        <v>735</v>
      </c>
      <c r="N786" s="48" t="s">
        <v>1301</v>
      </c>
      <c r="O786" s="48" t="s">
        <v>2156</v>
      </c>
      <c r="P786" s="48" t="s">
        <v>22</v>
      </c>
      <c r="Q786" s="48" t="s">
        <v>23</v>
      </c>
      <c r="R786" s="48" t="s">
        <v>89</v>
      </c>
      <c r="S786" s="48" t="s">
        <v>360</v>
      </c>
      <c r="T786" s="48" t="s">
        <v>385</v>
      </c>
      <c r="U786" s="48" t="s">
        <v>14</v>
      </c>
      <c r="V786" s="55">
        <v>45519</v>
      </c>
      <c r="W786" s="48" t="s">
        <v>1134</v>
      </c>
    </row>
    <row r="787" spans="1:23" x14ac:dyDescent="0.25">
      <c r="A787" s="48">
        <v>9984591</v>
      </c>
      <c r="B787" s="64">
        <v>45519.333333333336</v>
      </c>
      <c r="C787" s="48" t="s">
        <v>558</v>
      </c>
      <c r="D787" s="48" t="s">
        <v>1130</v>
      </c>
      <c r="E787" s="55"/>
      <c r="F787" s="64">
        <v>45519.333333333336</v>
      </c>
      <c r="G787" s="64">
        <v>45519.736111111109</v>
      </c>
      <c r="H787" s="48" t="s">
        <v>558</v>
      </c>
      <c r="I787" s="55">
        <v>45518</v>
      </c>
      <c r="J787" s="48" t="s">
        <v>697</v>
      </c>
      <c r="K787" s="48" t="s">
        <v>697</v>
      </c>
      <c r="L787" s="48" t="s">
        <v>930</v>
      </c>
      <c r="M787" s="48" t="s">
        <v>735</v>
      </c>
      <c r="N787" s="48" t="s">
        <v>1301</v>
      </c>
      <c r="O787" s="48" t="s">
        <v>742</v>
      </c>
      <c r="P787" s="48" t="s">
        <v>18</v>
      </c>
      <c r="Q787" s="48" t="s">
        <v>19</v>
      </c>
      <c r="R787" s="48" t="s">
        <v>21</v>
      </c>
      <c r="S787" s="48" t="s">
        <v>360</v>
      </c>
      <c r="T787" s="48" t="s">
        <v>385</v>
      </c>
      <c r="U787" s="48" t="s">
        <v>14</v>
      </c>
      <c r="V787" s="55">
        <v>45519</v>
      </c>
      <c r="W787" s="48" t="s">
        <v>1134</v>
      </c>
    </row>
    <row r="788" spans="1:23" x14ac:dyDescent="0.25">
      <c r="A788" s="48">
        <v>9984590</v>
      </c>
      <c r="B788" s="64">
        <v>45519.333333333336</v>
      </c>
      <c r="C788" s="48" t="s">
        <v>558</v>
      </c>
      <c r="D788" s="48" t="s">
        <v>1130</v>
      </c>
      <c r="E788" s="55"/>
      <c r="F788" s="64">
        <v>45519.333333333336</v>
      </c>
      <c r="G788" s="64">
        <v>45519.738888888889</v>
      </c>
      <c r="H788" s="48" t="s">
        <v>558</v>
      </c>
      <c r="I788" s="55">
        <v>45518</v>
      </c>
      <c r="J788" s="48" t="s">
        <v>697</v>
      </c>
      <c r="K788" s="48" t="s">
        <v>697</v>
      </c>
      <c r="L788" s="48" t="s">
        <v>2387</v>
      </c>
      <c r="M788" s="48" t="s">
        <v>735</v>
      </c>
      <c r="N788" s="48" t="s">
        <v>1301</v>
      </c>
      <c r="O788" s="48" t="s">
        <v>961</v>
      </c>
      <c r="P788" s="48" t="s">
        <v>8</v>
      </c>
      <c r="Q788" s="48" t="s">
        <v>28</v>
      </c>
      <c r="R788" s="48" t="s">
        <v>35</v>
      </c>
      <c r="S788" s="48" t="s">
        <v>360</v>
      </c>
      <c r="T788" s="48" t="s">
        <v>385</v>
      </c>
      <c r="U788" s="48" t="s">
        <v>14</v>
      </c>
      <c r="V788" s="55">
        <v>45519</v>
      </c>
      <c r="W788" s="48" t="s">
        <v>1134</v>
      </c>
    </row>
    <row r="789" spans="1:23" x14ac:dyDescent="0.25">
      <c r="A789" s="48">
        <v>9984589</v>
      </c>
      <c r="B789" s="64">
        <v>45519.333333333336</v>
      </c>
      <c r="C789" s="48" t="s">
        <v>558</v>
      </c>
      <c r="D789" s="48" t="s">
        <v>1130</v>
      </c>
      <c r="E789" s="55"/>
      <c r="F789" s="64">
        <v>45519.333333333336</v>
      </c>
      <c r="G789" s="64">
        <v>45519.740972222222</v>
      </c>
      <c r="H789" s="48" t="s">
        <v>558</v>
      </c>
      <c r="I789" s="55">
        <v>45518</v>
      </c>
      <c r="J789" s="48" t="s">
        <v>697</v>
      </c>
      <c r="K789" s="48" t="s">
        <v>697</v>
      </c>
      <c r="L789" s="48" t="s">
        <v>2388</v>
      </c>
      <c r="M789" s="48" t="s">
        <v>735</v>
      </c>
      <c r="N789" s="48" t="s">
        <v>1301</v>
      </c>
      <c r="O789" s="48" t="s">
        <v>963</v>
      </c>
      <c r="P789" s="48" t="s">
        <v>8</v>
      </c>
      <c r="Q789" s="48" t="s">
        <v>28</v>
      </c>
      <c r="R789" s="48" t="s">
        <v>35</v>
      </c>
      <c r="S789" s="48" t="s">
        <v>360</v>
      </c>
      <c r="T789" s="48" t="s">
        <v>385</v>
      </c>
      <c r="U789" s="48" t="s">
        <v>14</v>
      </c>
      <c r="V789" s="55">
        <v>45519</v>
      </c>
      <c r="W789" s="48" t="s">
        <v>1134</v>
      </c>
    </row>
    <row r="790" spans="1:23" x14ac:dyDescent="0.25">
      <c r="A790" s="48">
        <v>9984255</v>
      </c>
      <c r="B790" s="64">
        <v>45520.333333333336</v>
      </c>
      <c r="C790" s="48" t="s">
        <v>558</v>
      </c>
      <c r="D790" s="48" t="s">
        <v>716</v>
      </c>
      <c r="E790" s="55"/>
      <c r="F790" s="64">
        <v>45520.333333333336</v>
      </c>
      <c r="G790" s="64">
        <v>45520.337500000001</v>
      </c>
      <c r="H790" s="48" t="s">
        <v>558</v>
      </c>
      <c r="I790" s="55">
        <v>45520</v>
      </c>
      <c r="J790" s="48" t="s">
        <v>697</v>
      </c>
      <c r="K790" s="48" t="s">
        <v>697</v>
      </c>
      <c r="L790" s="48" t="s">
        <v>2638</v>
      </c>
      <c r="M790" s="48" t="s">
        <v>735</v>
      </c>
      <c r="N790" s="48" t="s">
        <v>2639</v>
      </c>
      <c r="O790" s="48">
        <v>7.02952E+16</v>
      </c>
      <c r="P790" s="48" t="s">
        <v>22</v>
      </c>
      <c r="Q790" s="48" t="s">
        <v>23</v>
      </c>
      <c r="R790" s="48" t="s">
        <v>89</v>
      </c>
      <c r="S790" s="48" t="s">
        <v>25</v>
      </c>
      <c r="T790" s="48" t="s">
        <v>385</v>
      </c>
      <c r="U790" s="48" t="s">
        <v>14</v>
      </c>
      <c r="V790" s="55">
        <v>45520</v>
      </c>
      <c r="W790" s="48" t="s">
        <v>1134</v>
      </c>
    </row>
    <row r="791" spans="1:23" x14ac:dyDescent="0.25">
      <c r="A791" s="48">
        <v>9984240</v>
      </c>
      <c r="B791" s="64">
        <v>45520.333333333336</v>
      </c>
      <c r="C791" s="48" t="s">
        <v>789</v>
      </c>
      <c r="D791" s="48" t="s">
        <v>1455</v>
      </c>
      <c r="E791" s="55"/>
      <c r="F791" s="64">
        <v>45520.333333333336</v>
      </c>
      <c r="G791" s="64">
        <v>45520.343055555553</v>
      </c>
      <c r="H791" s="48" t="s">
        <v>789</v>
      </c>
      <c r="I791" s="55"/>
      <c r="J791" s="48" t="s">
        <v>697</v>
      </c>
      <c r="K791" s="48" t="s">
        <v>697</v>
      </c>
      <c r="L791" s="48" t="s">
        <v>857</v>
      </c>
      <c r="M791" s="48" t="s">
        <v>2406</v>
      </c>
      <c r="N791" s="48" t="s">
        <v>2642</v>
      </c>
      <c r="O791" s="48" t="s">
        <v>2643</v>
      </c>
      <c r="P791" s="48" t="s">
        <v>8</v>
      </c>
      <c r="Q791" s="48" t="s">
        <v>15</v>
      </c>
      <c r="R791" s="48" t="s">
        <v>381</v>
      </c>
      <c r="S791" s="48" t="s">
        <v>25</v>
      </c>
      <c r="T791" s="48" t="s">
        <v>385</v>
      </c>
      <c r="U791" s="48" t="s">
        <v>14</v>
      </c>
      <c r="V791" s="55">
        <v>45520</v>
      </c>
      <c r="W791" s="48" t="s">
        <v>1134</v>
      </c>
    </row>
    <row r="792" spans="1:23" x14ac:dyDescent="0.25">
      <c r="A792" s="48">
        <v>9984239</v>
      </c>
      <c r="B792" s="64">
        <v>45520.333333333336</v>
      </c>
      <c r="C792" s="48" t="s">
        <v>789</v>
      </c>
      <c r="D792" s="48" t="s">
        <v>1455</v>
      </c>
      <c r="E792" s="55"/>
      <c r="F792" s="64">
        <v>45520.333333333336</v>
      </c>
      <c r="G792" s="64">
        <v>45520.343055555553</v>
      </c>
      <c r="H792" s="48" t="s">
        <v>789</v>
      </c>
      <c r="I792" s="55"/>
      <c r="J792" s="48" t="s">
        <v>697</v>
      </c>
      <c r="K792" s="48" t="s">
        <v>697</v>
      </c>
      <c r="L792" s="48" t="s">
        <v>857</v>
      </c>
      <c r="M792" s="48" t="s">
        <v>2406</v>
      </c>
      <c r="N792" s="48" t="s">
        <v>2642</v>
      </c>
      <c r="O792" s="48" t="s">
        <v>2643</v>
      </c>
      <c r="P792" s="48" t="s">
        <v>8</v>
      </c>
      <c r="Q792" s="48" t="s">
        <v>15</v>
      </c>
      <c r="R792" s="48" t="s">
        <v>381</v>
      </c>
      <c r="S792" s="48" t="s">
        <v>25</v>
      </c>
      <c r="T792" s="48" t="s">
        <v>385</v>
      </c>
      <c r="U792" s="48" t="s">
        <v>14</v>
      </c>
      <c r="V792" s="55">
        <v>45520</v>
      </c>
      <c r="W792" s="48" t="s">
        <v>1134</v>
      </c>
    </row>
    <row r="793" spans="1:23" x14ac:dyDescent="0.25">
      <c r="A793" s="48">
        <v>9984238</v>
      </c>
      <c r="B793" s="64">
        <v>45520.333333333336</v>
      </c>
      <c r="C793" s="48" t="s">
        <v>738</v>
      </c>
      <c r="D793" s="48" t="s">
        <v>46</v>
      </c>
      <c r="E793" s="55"/>
      <c r="F793" s="64">
        <v>45520.333333333336</v>
      </c>
      <c r="G793" s="64">
        <v>45520.35</v>
      </c>
      <c r="H793" s="48" t="s">
        <v>738</v>
      </c>
      <c r="I793" s="55"/>
      <c r="J793" s="48" t="s">
        <v>697</v>
      </c>
      <c r="K793" s="48" t="s">
        <v>697</v>
      </c>
      <c r="L793" s="48" t="s">
        <v>2650</v>
      </c>
      <c r="M793" s="48" t="s">
        <v>992</v>
      </c>
      <c r="N793" s="48" t="s">
        <v>455</v>
      </c>
      <c r="O793" s="48">
        <v>201032000000000</v>
      </c>
      <c r="P793" s="48" t="s">
        <v>22</v>
      </c>
      <c r="Q793" s="48" t="s">
        <v>23</v>
      </c>
      <c r="R793" s="48" t="s">
        <v>89</v>
      </c>
      <c r="S793" s="48" t="s">
        <v>360</v>
      </c>
      <c r="T793" s="48" t="s">
        <v>382</v>
      </c>
      <c r="U793" s="48" t="s">
        <v>14</v>
      </c>
      <c r="V793" s="55">
        <v>45520</v>
      </c>
      <c r="W793" s="48" t="s">
        <v>1134</v>
      </c>
    </row>
    <row r="794" spans="1:23" x14ac:dyDescent="0.25">
      <c r="A794" s="48">
        <v>9984237</v>
      </c>
      <c r="B794" s="64">
        <v>45520.333333333336</v>
      </c>
      <c r="C794" s="48" t="s">
        <v>796</v>
      </c>
      <c r="D794" s="48" t="s">
        <v>46</v>
      </c>
      <c r="E794" s="55"/>
      <c r="F794" s="64">
        <v>45520.333333333336</v>
      </c>
      <c r="G794" s="64">
        <v>45520.352083333331</v>
      </c>
      <c r="H794" s="48" t="s">
        <v>796</v>
      </c>
      <c r="I794" s="55"/>
      <c r="J794" s="48" t="s">
        <v>697</v>
      </c>
      <c r="K794" s="48" t="s">
        <v>697</v>
      </c>
      <c r="L794" s="48" t="s">
        <v>1740</v>
      </c>
      <c r="M794" s="48" t="s">
        <v>2509</v>
      </c>
      <c r="N794" s="48" t="s">
        <v>455</v>
      </c>
      <c r="O794" s="48">
        <v>42897053801</v>
      </c>
      <c r="P794" s="48" t="s">
        <v>8</v>
      </c>
      <c r="Q794" s="48" t="s">
        <v>28</v>
      </c>
      <c r="R794" s="48" t="s">
        <v>35</v>
      </c>
      <c r="S794" s="48" t="s">
        <v>360</v>
      </c>
      <c r="T794" s="48" t="s">
        <v>540</v>
      </c>
      <c r="U794" s="48" t="s">
        <v>44</v>
      </c>
      <c r="V794" s="55">
        <v>45520</v>
      </c>
      <c r="W794" s="48" t="s">
        <v>1134</v>
      </c>
    </row>
    <row r="795" spans="1:23" x14ac:dyDescent="0.25">
      <c r="A795" s="48">
        <v>9984236</v>
      </c>
      <c r="B795" s="64">
        <v>45520.333333333336</v>
      </c>
      <c r="C795" s="48" t="s">
        <v>831</v>
      </c>
      <c r="D795" s="48" t="s">
        <v>46</v>
      </c>
      <c r="E795" s="55"/>
      <c r="F795" s="64">
        <v>45520.333333333336</v>
      </c>
      <c r="G795" s="64">
        <v>45520.352777777778</v>
      </c>
      <c r="H795" s="48" t="s">
        <v>831</v>
      </c>
      <c r="I795" s="55"/>
      <c r="J795" s="48" t="s">
        <v>697</v>
      </c>
      <c r="K795" s="48" t="s">
        <v>697</v>
      </c>
      <c r="L795" s="48" t="s">
        <v>2615</v>
      </c>
      <c r="M795" s="48" t="s">
        <v>2406</v>
      </c>
      <c r="N795" s="48" t="s">
        <v>860</v>
      </c>
      <c r="O795" s="48" t="s">
        <v>2651</v>
      </c>
      <c r="P795" s="48" t="s">
        <v>8</v>
      </c>
      <c r="Q795" s="48" t="s">
        <v>15</v>
      </c>
      <c r="R795" s="48" t="s">
        <v>69</v>
      </c>
      <c r="S795" s="48" t="s">
        <v>360</v>
      </c>
      <c r="T795" s="48" t="s">
        <v>385</v>
      </c>
      <c r="U795" s="48" t="s">
        <v>14</v>
      </c>
      <c r="V795" s="55">
        <v>45520</v>
      </c>
      <c r="W795" s="48" t="s">
        <v>1134</v>
      </c>
    </row>
    <row r="796" spans="1:23" x14ac:dyDescent="0.25">
      <c r="A796" s="48">
        <v>9984233</v>
      </c>
      <c r="B796" s="64">
        <v>45520.333333333336</v>
      </c>
      <c r="C796" s="48" t="s">
        <v>738</v>
      </c>
      <c r="D796" s="48" t="s">
        <v>46</v>
      </c>
      <c r="E796" s="55"/>
      <c r="F796" s="64">
        <v>45520.333333333336</v>
      </c>
      <c r="G796" s="64">
        <v>45520.355555555558</v>
      </c>
      <c r="H796" s="48" t="s">
        <v>738</v>
      </c>
      <c r="I796" s="55"/>
      <c r="J796" s="48" t="s">
        <v>697</v>
      </c>
      <c r="K796" s="48" t="s">
        <v>697</v>
      </c>
      <c r="L796" s="48" t="s">
        <v>2655</v>
      </c>
      <c r="M796" s="48" t="s">
        <v>992</v>
      </c>
      <c r="N796" s="48" t="s">
        <v>455</v>
      </c>
      <c r="O796" s="48">
        <v>201032000000000</v>
      </c>
      <c r="P796" s="48" t="s">
        <v>22</v>
      </c>
      <c r="Q796" s="48" t="s">
        <v>23</v>
      </c>
      <c r="R796" s="48" t="s">
        <v>89</v>
      </c>
      <c r="S796" s="48" t="s">
        <v>360</v>
      </c>
      <c r="T796" s="48" t="s">
        <v>382</v>
      </c>
      <c r="U796" s="48" t="s">
        <v>14</v>
      </c>
      <c r="V796" s="55">
        <v>45520</v>
      </c>
      <c r="W796" s="48" t="s">
        <v>1134</v>
      </c>
    </row>
    <row r="797" spans="1:23" x14ac:dyDescent="0.25">
      <c r="A797" s="48">
        <v>9984235</v>
      </c>
      <c r="B797" s="64">
        <v>45520.333333333336</v>
      </c>
      <c r="C797" s="48" t="s">
        <v>738</v>
      </c>
      <c r="D797" s="48" t="s">
        <v>46</v>
      </c>
      <c r="E797" s="55"/>
      <c r="F797" s="64">
        <v>45520.333333333336</v>
      </c>
      <c r="G797" s="64">
        <v>45520.361111111109</v>
      </c>
      <c r="H797" s="48" t="s">
        <v>738</v>
      </c>
      <c r="I797" s="55"/>
      <c r="J797" s="48" t="s">
        <v>697</v>
      </c>
      <c r="K797" s="48" t="s">
        <v>697</v>
      </c>
      <c r="L797" s="48" t="s">
        <v>2503</v>
      </c>
      <c r="M797" s="48" t="s">
        <v>992</v>
      </c>
      <c r="N797" s="48" t="s">
        <v>455</v>
      </c>
      <c r="O797" s="48">
        <v>201032000000000</v>
      </c>
      <c r="P797" s="48" t="s">
        <v>22</v>
      </c>
      <c r="Q797" s="48" t="s">
        <v>23</v>
      </c>
      <c r="R797" s="48" t="s">
        <v>89</v>
      </c>
      <c r="S797" s="48" t="s">
        <v>360</v>
      </c>
      <c r="T797" s="48" t="s">
        <v>382</v>
      </c>
      <c r="U797" s="48" t="s">
        <v>14</v>
      </c>
      <c r="V797" s="55">
        <v>45520</v>
      </c>
      <c r="W797" s="48" t="s">
        <v>1134</v>
      </c>
    </row>
    <row r="798" spans="1:23" x14ac:dyDescent="0.25">
      <c r="A798" s="48">
        <v>9984234</v>
      </c>
      <c r="B798" s="64">
        <v>45520.333333333336</v>
      </c>
      <c r="C798" s="48" t="s">
        <v>831</v>
      </c>
      <c r="D798" s="48" t="s">
        <v>46</v>
      </c>
      <c r="E798" s="55"/>
      <c r="F798" s="64">
        <v>45520.333333333336</v>
      </c>
      <c r="G798" s="64">
        <v>45520.361805555556</v>
      </c>
      <c r="H798" s="48" t="s">
        <v>831</v>
      </c>
      <c r="I798" s="55"/>
      <c r="J798" s="48" t="s">
        <v>697</v>
      </c>
      <c r="K798" s="48" t="s">
        <v>697</v>
      </c>
      <c r="L798" s="48" t="s">
        <v>2652</v>
      </c>
      <c r="M798" s="48" t="s">
        <v>2406</v>
      </c>
      <c r="N798" s="48" t="s">
        <v>860</v>
      </c>
      <c r="O798" s="48" t="s">
        <v>2653</v>
      </c>
      <c r="P798" s="48" t="s">
        <v>18</v>
      </c>
      <c r="Q798" s="48" t="s">
        <v>19</v>
      </c>
      <c r="R798" s="48" t="s">
        <v>21</v>
      </c>
      <c r="S798" s="48" t="s">
        <v>360</v>
      </c>
      <c r="T798" s="48" t="s">
        <v>2654</v>
      </c>
      <c r="U798" s="48" t="s">
        <v>44</v>
      </c>
      <c r="V798" s="55">
        <v>45520</v>
      </c>
      <c r="W798" s="48" t="s">
        <v>1134</v>
      </c>
    </row>
    <row r="799" spans="1:23" x14ac:dyDescent="0.25">
      <c r="A799" s="48">
        <v>9984232</v>
      </c>
      <c r="B799" s="64">
        <v>45520.333333333336</v>
      </c>
      <c r="C799" s="48" t="s">
        <v>796</v>
      </c>
      <c r="D799" s="48" t="s">
        <v>46</v>
      </c>
      <c r="E799" s="55"/>
      <c r="F799" s="64">
        <v>45520.333333333336</v>
      </c>
      <c r="G799" s="64">
        <v>45520.364583333336</v>
      </c>
      <c r="H799" s="48" t="s">
        <v>796</v>
      </c>
      <c r="I799" s="55"/>
      <c r="J799" s="48" t="s">
        <v>697</v>
      </c>
      <c r="K799" s="48" t="s">
        <v>697</v>
      </c>
      <c r="L799" s="48" t="s">
        <v>2490</v>
      </c>
      <c r="M799" s="48" t="s">
        <v>2509</v>
      </c>
      <c r="N799" s="48" t="s">
        <v>455</v>
      </c>
      <c r="O799" s="48">
        <v>42971583001</v>
      </c>
      <c r="P799" s="48" t="s">
        <v>8</v>
      </c>
      <c r="Q799" s="48" t="s">
        <v>28</v>
      </c>
      <c r="R799" s="48" t="s">
        <v>35</v>
      </c>
      <c r="S799" s="48" t="s">
        <v>360</v>
      </c>
      <c r="U799" s="48" t="s">
        <v>14</v>
      </c>
      <c r="V799" s="55">
        <v>45520</v>
      </c>
      <c r="W799" s="48" t="s">
        <v>1134</v>
      </c>
    </row>
    <row r="800" spans="1:23" x14ac:dyDescent="0.25">
      <c r="A800" s="48">
        <v>9984206</v>
      </c>
      <c r="B800" s="64">
        <v>45520.333333333336</v>
      </c>
      <c r="C800" s="48" t="s">
        <v>739</v>
      </c>
      <c r="D800" s="48" t="s">
        <v>1455</v>
      </c>
      <c r="E800" s="55"/>
      <c r="F800" s="64">
        <v>45520.333333333336</v>
      </c>
      <c r="G800" s="64">
        <v>45520.368055555555</v>
      </c>
      <c r="H800" s="48" t="s">
        <v>739</v>
      </c>
      <c r="I800" s="55"/>
      <c r="J800" s="48" t="s">
        <v>1692</v>
      </c>
      <c r="K800" s="48" t="s">
        <v>697</v>
      </c>
      <c r="L800" s="48" t="s">
        <v>2687</v>
      </c>
      <c r="M800" s="48" t="s">
        <v>992</v>
      </c>
      <c r="N800" s="48" t="s">
        <v>992</v>
      </c>
      <c r="O800" s="48">
        <v>201031000000000</v>
      </c>
      <c r="P800" s="48" t="s">
        <v>8</v>
      </c>
      <c r="Q800" s="48" t="s">
        <v>10</v>
      </c>
      <c r="R800" s="48" t="s">
        <v>11</v>
      </c>
      <c r="S800" s="48" t="s">
        <v>360</v>
      </c>
      <c r="T800" s="48" t="s">
        <v>385</v>
      </c>
      <c r="U800" s="48" t="s">
        <v>14</v>
      </c>
      <c r="V800" s="55">
        <v>45520</v>
      </c>
      <c r="W800" s="48" t="s">
        <v>1134</v>
      </c>
    </row>
    <row r="801" spans="1:23" x14ac:dyDescent="0.25">
      <c r="A801" s="48">
        <v>9984231</v>
      </c>
      <c r="B801" s="64">
        <v>45520.333333333336</v>
      </c>
      <c r="C801" s="48" t="s">
        <v>789</v>
      </c>
      <c r="D801" s="48" t="s">
        <v>46</v>
      </c>
      <c r="E801" s="55"/>
      <c r="F801" s="64">
        <v>45520.333333333336</v>
      </c>
      <c r="G801" s="64">
        <v>45520.369444444441</v>
      </c>
      <c r="H801" s="48" t="s">
        <v>789</v>
      </c>
      <c r="I801" s="55"/>
      <c r="J801" s="48" t="s">
        <v>697</v>
      </c>
      <c r="K801" s="48" t="s">
        <v>697</v>
      </c>
      <c r="L801" s="48" t="s">
        <v>2656</v>
      </c>
      <c r="M801" s="48" t="s">
        <v>2406</v>
      </c>
      <c r="N801" s="48" t="s">
        <v>1681</v>
      </c>
      <c r="O801" s="48" t="s">
        <v>2657</v>
      </c>
      <c r="P801" s="48" t="s">
        <v>18</v>
      </c>
      <c r="Q801" s="48" t="s">
        <v>19</v>
      </c>
      <c r="R801" s="48" t="s">
        <v>21</v>
      </c>
      <c r="S801" s="48" t="s">
        <v>360</v>
      </c>
      <c r="U801" s="48" t="s">
        <v>14</v>
      </c>
      <c r="V801" s="55">
        <v>45520</v>
      </c>
      <c r="W801" s="48" t="s">
        <v>1134</v>
      </c>
    </row>
    <row r="802" spans="1:23" x14ac:dyDescent="0.25">
      <c r="A802" s="48">
        <v>9984230</v>
      </c>
      <c r="B802" s="64">
        <v>45520.333333333336</v>
      </c>
      <c r="C802" s="48" t="s">
        <v>789</v>
      </c>
      <c r="D802" s="48" t="s">
        <v>46</v>
      </c>
      <c r="E802" s="55"/>
      <c r="F802" s="64">
        <v>45520.333333333336</v>
      </c>
      <c r="G802" s="64">
        <v>45520.369444444441</v>
      </c>
      <c r="H802" s="48" t="s">
        <v>789</v>
      </c>
      <c r="I802" s="55"/>
      <c r="J802" s="48" t="s">
        <v>697</v>
      </c>
      <c r="K802" s="48" t="s">
        <v>697</v>
      </c>
      <c r="L802" s="48" t="s">
        <v>2656</v>
      </c>
      <c r="M802" s="48" t="s">
        <v>2406</v>
      </c>
      <c r="N802" s="48" t="s">
        <v>455</v>
      </c>
      <c r="O802" s="48" t="s">
        <v>2657</v>
      </c>
      <c r="P802" s="48" t="s">
        <v>18</v>
      </c>
      <c r="Q802" s="48" t="s">
        <v>19</v>
      </c>
      <c r="R802" s="48" t="s">
        <v>21</v>
      </c>
      <c r="S802" s="48" t="s">
        <v>360</v>
      </c>
      <c r="U802" s="48" t="s">
        <v>14</v>
      </c>
      <c r="V802" s="55">
        <v>45520</v>
      </c>
      <c r="W802" s="48" t="s">
        <v>1134</v>
      </c>
    </row>
    <row r="803" spans="1:23" x14ac:dyDescent="0.25">
      <c r="A803" s="48">
        <v>9984229</v>
      </c>
      <c r="B803" s="64">
        <v>45520.333333333336</v>
      </c>
      <c r="C803" s="48" t="s">
        <v>738</v>
      </c>
      <c r="D803" s="48" t="s">
        <v>856</v>
      </c>
      <c r="E803" s="55"/>
      <c r="F803" s="64">
        <v>45520.333333333336</v>
      </c>
      <c r="G803" s="64">
        <v>45520.386111111111</v>
      </c>
      <c r="H803" s="48" t="s">
        <v>738</v>
      </c>
      <c r="I803" s="55">
        <v>45524</v>
      </c>
      <c r="J803" s="48" t="s">
        <v>697</v>
      </c>
      <c r="K803" s="48" t="s">
        <v>697</v>
      </c>
      <c r="L803" s="48" t="s">
        <v>2659</v>
      </c>
      <c r="M803" s="48" t="s">
        <v>992</v>
      </c>
      <c r="N803" s="48" t="s">
        <v>1692</v>
      </c>
      <c r="O803" s="48">
        <v>201031000000000</v>
      </c>
      <c r="P803" s="48" t="s">
        <v>8</v>
      </c>
      <c r="Q803" s="48" t="s">
        <v>10</v>
      </c>
      <c r="R803" s="48" t="s">
        <v>11</v>
      </c>
      <c r="S803" s="48" t="s">
        <v>962</v>
      </c>
      <c r="T803" s="48" t="s">
        <v>2660</v>
      </c>
      <c r="U803" s="48" t="s">
        <v>14</v>
      </c>
      <c r="V803" s="55">
        <v>45520</v>
      </c>
      <c r="W803" s="48" t="s">
        <v>1134</v>
      </c>
    </row>
    <row r="804" spans="1:23" x14ac:dyDescent="0.25">
      <c r="A804" s="48">
        <v>9984228</v>
      </c>
      <c r="B804" s="64">
        <v>45520.333333333336</v>
      </c>
      <c r="C804" s="48" t="s">
        <v>738</v>
      </c>
      <c r="D804" s="48" t="s">
        <v>856</v>
      </c>
      <c r="E804" s="55"/>
      <c r="F804" s="64">
        <v>45520.333333333336</v>
      </c>
      <c r="G804" s="64">
        <v>45520.404861111114</v>
      </c>
      <c r="H804" s="48" t="s">
        <v>738</v>
      </c>
      <c r="I804" s="55">
        <v>45524</v>
      </c>
      <c r="J804" s="48" t="s">
        <v>697</v>
      </c>
      <c r="K804" s="48" t="s">
        <v>697</v>
      </c>
      <c r="L804" s="48" t="s">
        <v>2661</v>
      </c>
      <c r="M804" s="48" t="s">
        <v>992</v>
      </c>
      <c r="N804" s="48" t="s">
        <v>1692</v>
      </c>
      <c r="O804" s="48">
        <v>201032000000000</v>
      </c>
      <c r="P804" s="48" t="s">
        <v>8</v>
      </c>
      <c r="Q804" s="48" t="s">
        <v>10</v>
      </c>
      <c r="R804" s="48" t="s">
        <v>11</v>
      </c>
      <c r="S804" s="48" t="s">
        <v>962</v>
      </c>
      <c r="T804" s="48" t="s">
        <v>2660</v>
      </c>
      <c r="U804" s="48" t="s">
        <v>14</v>
      </c>
      <c r="V804" s="55">
        <v>45520</v>
      </c>
      <c r="W804" s="48" t="s">
        <v>1134</v>
      </c>
    </row>
    <row r="805" spans="1:23" x14ac:dyDescent="0.25">
      <c r="A805" s="48">
        <v>9984226</v>
      </c>
      <c r="B805" s="64">
        <v>45520.333333333336</v>
      </c>
      <c r="C805" s="48" t="s">
        <v>831</v>
      </c>
      <c r="D805" s="48" t="s">
        <v>716</v>
      </c>
      <c r="E805" s="55"/>
      <c r="F805" s="64">
        <v>45520.333333333336</v>
      </c>
      <c r="G805" s="64">
        <v>45520.405555555553</v>
      </c>
      <c r="H805" s="48" t="s">
        <v>831</v>
      </c>
      <c r="I805" s="55"/>
      <c r="J805" s="48" t="s">
        <v>697</v>
      </c>
      <c r="K805" s="48" t="s">
        <v>697</v>
      </c>
      <c r="L805" s="48" t="s">
        <v>2662</v>
      </c>
      <c r="M805" s="48" t="s">
        <v>2406</v>
      </c>
      <c r="N805" s="48" t="s">
        <v>860</v>
      </c>
      <c r="O805" s="48" t="s">
        <v>2663</v>
      </c>
      <c r="P805" s="48" t="s">
        <v>8</v>
      </c>
      <c r="Q805" s="48" t="s">
        <v>28</v>
      </c>
      <c r="R805" s="48" t="s">
        <v>35</v>
      </c>
      <c r="S805" s="48" t="s">
        <v>36</v>
      </c>
      <c r="T805" s="48" t="s">
        <v>385</v>
      </c>
      <c r="U805" s="48" t="s">
        <v>14</v>
      </c>
      <c r="V805" s="55">
        <v>45520</v>
      </c>
      <c r="W805" s="48" t="s">
        <v>1134</v>
      </c>
    </row>
    <row r="806" spans="1:23" x14ac:dyDescent="0.25">
      <c r="A806" s="48">
        <v>9984225</v>
      </c>
      <c r="B806" s="64">
        <v>45520.333333333336</v>
      </c>
      <c r="C806" s="48" t="s">
        <v>441</v>
      </c>
      <c r="D806" s="48" t="s">
        <v>46</v>
      </c>
      <c r="E806" s="55"/>
      <c r="F806" s="64">
        <v>45520.333333333336</v>
      </c>
      <c r="G806" s="64">
        <v>45520.416666666664</v>
      </c>
      <c r="H806" s="48" t="s">
        <v>441</v>
      </c>
      <c r="I806" s="55"/>
      <c r="J806" s="48" t="s">
        <v>697</v>
      </c>
      <c r="K806" s="48" t="s">
        <v>697</v>
      </c>
      <c r="L806" s="48" t="s">
        <v>2439</v>
      </c>
      <c r="M806" s="48" t="s">
        <v>2406</v>
      </c>
      <c r="N806" s="48" t="s">
        <v>1515</v>
      </c>
      <c r="O806" s="48" t="s">
        <v>2664</v>
      </c>
      <c r="P806" s="48" t="s">
        <v>8</v>
      </c>
      <c r="Q806" s="48" t="s">
        <v>15</v>
      </c>
      <c r="R806" s="48" t="s">
        <v>381</v>
      </c>
      <c r="S806" s="48" t="s">
        <v>358</v>
      </c>
      <c r="U806" s="48" t="s">
        <v>14</v>
      </c>
      <c r="V806" s="55">
        <v>45520</v>
      </c>
      <c r="W806" s="48" t="s">
        <v>1134</v>
      </c>
    </row>
    <row r="807" spans="1:23" x14ac:dyDescent="0.25">
      <c r="A807" s="48">
        <v>9984207</v>
      </c>
      <c r="B807" s="64">
        <v>45520.333333333336</v>
      </c>
      <c r="C807" s="48" t="s">
        <v>739</v>
      </c>
      <c r="D807" s="48" t="s">
        <v>1455</v>
      </c>
      <c r="E807" s="55"/>
      <c r="F807" s="64">
        <v>45520.333333333336</v>
      </c>
      <c r="G807" s="64">
        <v>45520.429861111108</v>
      </c>
      <c r="H807" s="48" t="s">
        <v>739</v>
      </c>
      <c r="I807" s="55"/>
      <c r="J807" s="48" t="s">
        <v>1692</v>
      </c>
      <c r="K807" s="48" t="s">
        <v>697</v>
      </c>
      <c r="L807" s="48" t="s">
        <v>2686</v>
      </c>
      <c r="M807" s="48" t="s">
        <v>992</v>
      </c>
      <c r="N807" s="48" t="s">
        <v>992</v>
      </c>
      <c r="O807" s="48">
        <v>201031000000000</v>
      </c>
      <c r="P807" s="48" t="s">
        <v>8</v>
      </c>
      <c r="Q807" s="48" t="s">
        <v>10</v>
      </c>
      <c r="R807" s="48" t="s">
        <v>11</v>
      </c>
      <c r="S807" s="48" t="s">
        <v>360</v>
      </c>
      <c r="T807" s="48" t="s">
        <v>385</v>
      </c>
      <c r="U807" s="48" t="s">
        <v>14</v>
      </c>
      <c r="V807" s="55">
        <v>45520</v>
      </c>
      <c r="W807" s="48" t="s">
        <v>1134</v>
      </c>
    </row>
    <row r="808" spans="1:23" x14ac:dyDescent="0.25">
      <c r="A808" s="48">
        <v>9984227</v>
      </c>
      <c r="B808" s="64">
        <v>45520.333333333336</v>
      </c>
      <c r="C808" s="48" t="s">
        <v>738</v>
      </c>
      <c r="D808" s="48" t="s">
        <v>716</v>
      </c>
      <c r="E808" s="55"/>
      <c r="F808" s="64">
        <v>45520.333333333336</v>
      </c>
      <c r="G808" s="64">
        <v>45520.440972222219</v>
      </c>
      <c r="H808" s="48" t="s">
        <v>738</v>
      </c>
      <c r="I808" s="55">
        <v>45524</v>
      </c>
      <c r="J808" s="48" t="s">
        <v>697</v>
      </c>
      <c r="K808" s="48" t="s">
        <v>697</v>
      </c>
      <c r="L808" s="48" t="s">
        <v>2644</v>
      </c>
      <c r="M808" s="48" t="s">
        <v>992</v>
      </c>
      <c r="N808" s="48" t="s">
        <v>1692</v>
      </c>
      <c r="O808" s="48">
        <v>201032000000000</v>
      </c>
      <c r="P808" s="48" t="s">
        <v>8</v>
      </c>
      <c r="Q808" s="48" t="s">
        <v>28</v>
      </c>
      <c r="R808" s="48" t="s">
        <v>29</v>
      </c>
      <c r="S808" s="48" t="s">
        <v>25</v>
      </c>
      <c r="T808" s="48" t="s">
        <v>427</v>
      </c>
      <c r="U808" s="48" t="s">
        <v>14</v>
      </c>
      <c r="V808" s="55">
        <v>45520</v>
      </c>
      <c r="W808" s="48" t="s">
        <v>1134</v>
      </c>
    </row>
    <row r="809" spans="1:23" x14ac:dyDescent="0.25">
      <c r="A809" s="48">
        <v>9984209</v>
      </c>
      <c r="B809" s="64">
        <v>45520.333333333336</v>
      </c>
      <c r="C809" s="48" t="s">
        <v>739</v>
      </c>
      <c r="D809" s="48" t="s">
        <v>1455</v>
      </c>
      <c r="E809" s="55"/>
      <c r="F809" s="64">
        <v>45520.333333333336</v>
      </c>
      <c r="G809" s="64">
        <v>45520.45208333333</v>
      </c>
      <c r="H809" s="48" t="s">
        <v>739</v>
      </c>
      <c r="I809" s="55"/>
      <c r="J809" s="48" t="s">
        <v>455</v>
      </c>
      <c r="K809" s="48" t="s">
        <v>697</v>
      </c>
      <c r="L809" s="48" t="s">
        <v>2620</v>
      </c>
      <c r="M809" s="48" t="s">
        <v>992</v>
      </c>
      <c r="N809" s="48" t="s">
        <v>992</v>
      </c>
      <c r="O809" s="48">
        <v>201032000000000</v>
      </c>
      <c r="P809" s="48" t="s">
        <v>8</v>
      </c>
      <c r="Q809" s="48" t="s">
        <v>28</v>
      </c>
      <c r="R809" s="48" t="s">
        <v>35</v>
      </c>
      <c r="S809" s="48" t="s">
        <v>360</v>
      </c>
      <c r="T809" s="48" t="s">
        <v>385</v>
      </c>
      <c r="U809" s="48" t="s">
        <v>14</v>
      </c>
      <c r="V809" s="55">
        <v>45520</v>
      </c>
      <c r="W809" s="48" t="s">
        <v>1134</v>
      </c>
    </row>
    <row r="810" spans="1:23" x14ac:dyDescent="0.25">
      <c r="A810" s="48">
        <v>9984224</v>
      </c>
      <c r="B810" s="64">
        <v>45520.333333333336</v>
      </c>
      <c r="C810" s="48" t="s">
        <v>746</v>
      </c>
      <c r="D810" s="48" t="s">
        <v>1455</v>
      </c>
      <c r="E810" s="55"/>
      <c r="F810" s="64">
        <v>45520.333333333336</v>
      </c>
      <c r="G810" s="64">
        <v>45520.457638888889</v>
      </c>
      <c r="H810" s="48" t="s">
        <v>746</v>
      </c>
      <c r="I810" s="55"/>
      <c r="J810" s="48" t="s">
        <v>697</v>
      </c>
      <c r="K810" s="48" t="s">
        <v>697</v>
      </c>
      <c r="L810" s="48" t="s">
        <v>2665</v>
      </c>
      <c r="M810" s="48" t="s">
        <v>736</v>
      </c>
      <c r="N810" s="48" t="s">
        <v>1678</v>
      </c>
      <c r="O810" s="48">
        <v>145330000000000</v>
      </c>
      <c r="P810" s="48" t="s">
        <v>22</v>
      </c>
      <c r="Q810" s="48" t="s">
        <v>23</v>
      </c>
      <c r="R810" s="48" t="s">
        <v>89</v>
      </c>
      <c r="S810" s="48" t="s">
        <v>13</v>
      </c>
      <c r="U810" s="48" t="s">
        <v>14</v>
      </c>
      <c r="V810" s="55">
        <v>45520</v>
      </c>
      <c r="W810" s="48" t="s">
        <v>1134</v>
      </c>
    </row>
    <row r="811" spans="1:23" x14ac:dyDescent="0.25">
      <c r="A811" s="48">
        <v>9984223</v>
      </c>
      <c r="B811" s="64">
        <v>45520.333333333336</v>
      </c>
      <c r="C811" s="48" t="s">
        <v>746</v>
      </c>
      <c r="D811" s="48" t="s">
        <v>1455</v>
      </c>
      <c r="E811" s="55"/>
      <c r="F811" s="64">
        <v>45520.333333333336</v>
      </c>
      <c r="G811" s="64">
        <v>45520.457638888889</v>
      </c>
      <c r="H811" s="48" t="s">
        <v>746</v>
      </c>
      <c r="I811" s="55"/>
      <c r="J811" s="48" t="s">
        <v>697</v>
      </c>
      <c r="K811" s="48" t="s">
        <v>697</v>
      </c>
      <c r="L811" s="48" t="s">
        <v>2665</v>
      </c>
      <c r="M811" s="48" t="s">
        <v>736</v>
      </c>
      <c r="N811" s="48" t="s">
        <v>2666</v>
      </c>
      <c r="O811" s="48">
        <v>145330000000000</v>
      </c>
      <c r="P811" s="48" t="s">
        <v>22</v>
      </c>
      <c r="Q811" s="48" t="s">
        <v>23</v>
      </c>
      <c r="R811" s="48" t="s">
        <v>89</v>
      </c>
      <c r="S811" s="48" t="s">
        <v>13</v>
      </c>
      <c r="U811" s="48" t="s">
        <v>14</v>
      </c>
      <c r="V811" s="55">
        <v>45520</v>
      </c>
      <c r="W811" s="48" t="s">
        <v>1134</v>
      </c>
    </row>
    <row r="812" spans="1:23" x14ac:dyDescent="0.25">
      <c r="A812" s="48">
        <v>9984222</v>
      </c>
      <c r="B812" s="64">
        <v>45520.333333333336</v>
      </c>
      <c r="C812" s="48" t="s">
        <v>789</v>
      </c>
      <c r="D812" s="48" t="s">
        <v>1455</v>
      </c>
      <c r="E812" s="55"/>
      <c r="F812" s="64">
        <v>45520.333333333336</v>
      </c>
      <c r="G812" s="64">
        <v>45520.459722222222</v>
      </c>
      <c r="H812" s="48" t="s">
        <v>789</v>
      </c>
      <c r="I812" s="55"/>
      <c r="J812" s="48" t="s">
        <v>697</v>
      </c>
      <c r="K812" s="48" t="s">
        <v>697</v>
      </c>
      <c r="L812" s="48" t="s">
        <v>1005</v>
      </c>
      <c r="M812" s="48" t="s">
        <v>2406</v>
      </c>
      <c r="N812" s="48" t="s">
        <v>455</v>
      </c>
      <c r="O812" s="48" t="s">
        <v>2667</v>
      </c>
      <c r="P812" s="48" t="s">
        <v>51</v>
      </c>
      <c r="Q812" s="48" t="s">
        <v>52</v>
      </c>
      <c r="R812" s="48" t="s">
        <v>172</v>
      </c>
      <c r="S812" s="48" t="s">
        <v>13</v>
      </c>
      <c r="U812" s="48" t="s">
        <v>14</v>
      </c>
      <c r="V812" s="55">
        <v>45520</v>
      </c>
      <c r="W812" s="48" t="s">
        <v>1134</v>
      </c>
    </row>
    <row r="813" spans="1:23" x14ac:dyDescent="0.25">
      <c r="A813" s="48">
        <v>9984221</v>
      </c>
      <c r="B813" s="64">
        <v>45520.333333333336</v>
      </c>
      <c r="C813" s="48" t="s">
        <v>831</v>
      </c>
      <c r="D813" s="48" t="s">
        <v>1455</v>
      </c>
      <c r="E813" s="55"/>
      <c r="F813" s="64">
        <v>45520.333333333336</v>
      </c>
      <c r="G813" s="64">
        <v>45520.463194444441</v>
      </c>
      <c r="H813" s="48" t="s">
        <v>831</v>
      </c>
      <c r="I813" s="55"/>
      <c r="J813" s="48" t="s">
        <v>697</v>
      </c>
      <c r="K813" s="48" t="s">
        <v>697</v>
      </c>
      <c r="L813" s="48" t="s">
        <v>2668</v>
      </c>
      <c r="M813" s="48" t="s">
        <v>2406</v>
      </c>
      <c r="N813" s="48" t="s">
        <v>860</v>
      </c>
      <c r="O813" s="48" t="s">
        <v>2669</v>
      </c>
      <c r="P813" s="48" t="s">
        <v>18</v>
      </c>
      <c r="Q813" s="48" t="s">
        <v>19</v>
      </c>
      <c r="R813" s="48" t="s">
        <v>129</v>
      </c>
      <c r="S813" s="48" t="s">
        <v>360</v>
      </c>
      <c r="T813" s="48" t="s">
        <v>2670</v>
      </c>
      <c r="U813" s="48" t="s">
        <v>44</v>
      </c>
      <c r="V813" s="55">
        <v>45520</v>
      </c>
      <c r="W813" s="48" t="s">
        <v>1134</v>
      </c>
    </row>
    <row r="814" spans="1:23" x14ac:dyDescent="0.25">
      <c r="A814" s="48">
        <v>9984220</v>
      </c>
      <c r="B814" s="64">
        <v>45520.333333333336</v>
      </c>
      <c r="C814" s="48" t="s">
        <v>831</v>
      </c>
      <c r="D814" s="48" t="s">
        <v>1455</v>
      </c>
      <c r="E814" s="55"/>
      <c r="F814" s="64">
        <v>45520.333333333336</v>
      </c>
      <c r="G814" s="64">
        <v>45520.463194444441</v>
      </c>
      <c r="H814" s="48" t="s">
        <v>831</v>
      </c>
      <c r="I814" s="55"/>
      <c r="J814" s="48" t="s">
        <v>697</v>
      </c>
      <c r="K814" s="48" t="s">
        <v>697</v>
      </c>
      <c r="L814" s="48" t="s">
        <v>2668</v>
      </c>
      <c r="M814" s="48" t="s">
        <v>2406</v>
      </c>
      <c r="N814" s="48" t="s">
        <v>860</v>
      </c>
      <c r="O814" s="48" t="s">
        <v>2669</v>
      </c>
      <c r="P814" s="48" t="s">
        <v>18</v>
      </c>
      <c r="Q814" s="48" t="s">
        <v>19</v>
      </c>
      <c r="R814" s="48" t="s">
        <v>129</v>
      </c>
      <c r="S814" s="48" t="s">
        <v>360</v>
      </c>
      <c r="T814" s="48" t="s">
        <v>2670</v>
      </c>
      <c r="U814" s="48" t="s">
        <v>44</v>
      </c>
      <c r="V814" s="55">
        <v>45520</v>
      </c>
      <c r="W814" s="48" t="s">
        <v>1134</v>
      </c>
    </row>
    <row r="815" spans="1:23" x14ac:dyDescent="0.25">
      <c r="A815" s="48">
        <v>9984219</v>
      </c>
      <c r="B815" s="64">
        <v>45520.333333333336</v>
      </c>
      <c r="C815" s="48" t="s">
        <v>789</v>
      </c>
      <c r="D815" s="48" t="s">
        <v>1455</v>
      </c>
      <c r="E815" s="55"/>
      <c r="F815" s="64">
        <v>45520.333333333336</v>
      </c>
      <c r="G815" s="64">
        <v>45520.465277777781</v>
      </c>
      <c r="H815" s="48" t="s">
        <v>789</v>
      </c>
      <c r="I815" s="55"/>
      <c r="J815" s="48" t="s">
        <v>697</v>
      </c>
      <c r="K815" s="48" t="s">
        <v>697</v>
      </c>
      <c r="L815" s="48" t="s">
        <v>2610</v>
      </c>
      <c r="M815" s="48" t="s">
        <v>2406</v>
      </c>
      <c r="N815" s="48" t="s">
        <v>455</v>
      </c>
      <c r="O815" s="48" t="s">
        <v>2671</v>
      </c>
      <c r="P815" s="48" t="s">
        <v>8</v>
      </c>
      <c r="Q815" s="48" t="s">
        <v>10</v>
      </c>
      <c r="R815" s="48" t="s">
        <v>11</v>
      </c>
      <c r="S815" s="48" t="s">
        <v>360</v>
      </c>
      <c r="T815" s="48" t="s">
        <v>385</v>
      </c>
      <c r="U815" s="48" t="s">
        <v>14</v>
      </c>
      <c r="V815" s="55">
        <v>45520</v>
      </c>
      <c r="W815" s="48" t="s">
        <v>1134</v>
      </c>
    </row>
    <row r="816" spans="1:23" x14ac:dyDescent="0.25">
      <c r="A816" s="48">
        <v>9984218</v>
      </c>
      <c r="B816" s="64">
        <v>45520.333333333336</v>
      </c>
      <c r="C816" s="48" t="s">
        <v>738</v>
      </c>
      <c r="D816" s="48" t="s">
        <v>716</v>
      </c>
      <c r="E816" s="55"/>
      <c r="F816" s="64">
        <v>45520.333333333336</v>
      </c>
      <c r="G816" s="64">
        <v>45520.470833333333</v>
      </c>
      <c r="H816" s="48" t="s">
        <v>738</v>
      </c>
      <c r="I816" s="55">
        <v>45524</v>
      </c>
      <c r="J816" s="48" t="s">
        <v>697</v>
      </c>
      <c r="K816" s="48" t="s">
        <v>697</v>
      </c>
      <c r="L816" s="48" t="s">
        <v>2672</v>
      </c>
      <c r="M816" s="48" t="s">
        <v>992</v>
      </c>
      <c r="N816" s="48" t="s">
        <v>1692</v>
      </c>
      <c r="O816" s="48">
        <v>201032000000000</v>
      </c>
      <c r="P816" s="48" t="s">
        <v>8</v>
      </c>
      <c r="Q816" s="48" t="s">
        <v>10</v>
      </c>
      <c r="R816" s="48" t="s">
        <v>11</v>
      </c>
      <c r="S816" s="48" t="s">
        <v>25</v>
      </c>
      <c r="T816" s="48" t="s">
        <v>1153</v>
      </c>
      <c r="U816" s="48" t="s">
        <v>14</v>
      </c>
      <c r="V816" s="55">
        <v>45520</v>
      </c>
      <c r="W816" s="48" t="s">
        <v>1134</v>
      </c>
    </row>
    <row r="817" spans="1:23" x14ac:dyDescent="0.25">
      <c r="A817" s="48">
        <v>9984217</v>
      </c>
      <c r="B817" s="64">
        <v>45520.333333333336</v>
      </c>
      <c r="C817" s="48" t="s">
        <v>831</v>
      </c>
      <c r="D817" s="48" t="s">
        <v>46</v>
      </c>
      <c r="E817" s="55"/>
      <c r="F817" s="64">
        <v>45520.333333333336</v>
      </c>
      <c r="G817" s="64">
        <v>45520.47152777778</v>
      </c>
      <c r="H817" s="48" t="s">
        <v>831</v>
      </c>
      <c r="I817" s="55"/>
      <c r="J817" s="48" t="s">
        <v>697</v>
      </c>
      <c r="K817" s="48" t="s">
        <v>697</v>
      </c>
      <c r="L817" s="48" t="s">
        <v>2673</v>
      </c>
      <c r="M817" s="48" t="s">
        <v>2406</v>
      </c>
      <c r="N817" s="48" t="s">
        <v>860</v>
      </c>
      <c r="O817" s="48" t="s">
        <v>2674</v>
      </c>
      <c r="P817" s="48" t="s">
        <v>8</v>
      </c>
      <c r="Q817" s="48" t="s">
        <v>15</v>
      </c>
      <c r="R817" s="48" t="s">
        <v>27</v>
      </c>
      <c r="S817" s="48" t="s">
        <v>360</v>
      </c>
      <c r="T817" s="48" t="s">
        <v>2675</v>
      </c>
      <c r="U817" s="48" t="s">
        <v>44</v>
      </c>
      <c r="V817" s="55">
        <v>45520</v>
      </c>
      <c r="W817" s="48" t="s">
        <v>1134</v>
      </c>
    </row>
    <row r="818" spans="1:23" x14ac:dyDescent="0.25">
      <c r="A818" s="48">
        <v>9984254</v>
      </c>
      <c r="B818" s="64">
        <v>45520.333333333336</v>
      </c>
      <c r="C818" s="48" t="s">
        <v>558</v>
      </c>
      <c r="D818" s="48" t="s">
        <v>46</v>
      </c>
      <c r="E818" s="55"/>
      <c r="F818" s="64">
        <v>45520.333333333336</v>
      </c>
      <c r="G818" s="64">
        <v>45520.472222222219</v>
      </c>
      <c r="H818" s="48" t="s">
        <v>558</v>
      </c>
      <c r="I818" s="55">
        <v>45520</v>
      </c>
      <c r="J818" s="48" t="s">
        <v>697</v>
      </c>
      <c r="K818" s="48" t="s">
        <v>697</v>
      </c>
      <c r="L818" s="48" t="s">
        <v>2232</v>
      </c>
      <c r="M818" s="48" t="s">
        <v>735</v>
      </c>
      <c r="N818" s="48" t="s">
        <v>2645</v>
      </c>
      <c r="O818" s="48">
        <v>7.02833E+16</v>
      </c>
      <c r="P818" s="48" t="s">
        <v>8</v>
      </c>
      <c r="Q818" s="48" t="s">
        <v>28</v>
      </c>
      <c r="R818" s="48" t="s">
        <v>29</v>
      </c>
      <c r="S818" s="48" t="s">
        <v>360</v>
      </c>
      <c r="T818" s="48" t="s">
        <v>385</v>
      </c>
      <c r="U818" s="48" t="s">
        <v>14</v>
      </c>
      <c r="V818" s="55">
        <v>45520</v>
      </c>
      <c r="W818" s="48" t="s">
        <v>1134</v>
      </c>
    </row>
    <row r="819" spans="1:23" x14ac:dyDescent="0.25">
      <c r="A819" s="48">
        <v>9984216</v>
      </c>
      <c r="B819" s="64">
        <v>45520.333333333336</v>
      </c>
      <c r="C819" s="48" t="s">
        <v>789</v>
      </c>
      <c r="D819" s="48" t="s">
        <v>46</v>
      </c>
      <c r="E819" s="55"/>
      <c r="F819" s="64">
        <v>45520.333333333336</v>
      </c>
      <c r="G819" s="64">
        <v>45520.472222222219</v>
      </c>
      <c r="H819" s="48" t="s">
        <v>789</v>
      </c>
      <c r="I819" s="55"/>
      <c r="J819" s="48" t="s">
        <v>697</v>
      </c>
      <c r="K819" s="48" t="s">
        <v>697</v>
      </c>
      <c r="L819" s="48" t="s">
        <v>2676</v>
      </c>
      <c r="M819" s="48" t="s">
        <v>2406</v>
      </c>
      <c r="N819" s="48" t="s">
        <v>455</v>
      </c>
      <c r="O819" s="48" t="s">
        <v>2677</v>
      </c>
      <c r="P819" s="48" t="s">
        <v>8</v>
      </c>
      <c r="Q819" s="48" t="s">
        <v>28</v>
      </c>
      <c r="R819" s="48" t="s">
        <v>29</v>
      </c>
      <c r="S819" s="48" t="s">
        <v>360</v>
      </c>
      <c r="U819" s="48" t="s">
        <v>14</v>
      </c>
      <c r="V819" s="55">
        <v>45520</v>
      </c>
      <c r="W819" s="48" t="s">
        <v>1134</v>
      </c>
    </row>
    <row r="820" spans="1:23" x14ac:dyDescent="0.25">
      <c r="A820" s="48">
        <v>9984253</v>
      </c>
      <c r="B820" s="64">
        <v>45520.333333333336</v>
      </c>
      <c r="C820" s="48" t="s">
        <v>558</v>
      </c>
      <c r="D820" s="48" t="s">
        <v>46</v>
      </c>
      <c r="E820" s="55"/>
      <c r="F820" s="64">
        <v>45520.333333333336</v>
      </c>
      <c r="G820" s="64">
        <v>45520.474305555559</v>
      </c>
      <c r="H820" s="48" t="s">
        <v>558</v>
      </c>
      <c r="I820" s="55">
        <v>45520</v>
      </c>
      <c r="J820" s="48" t="s">
        <v>697</v>
      </c>
      <c r="K820" s="48" t="s">
        <v>697</v>
      </c>
      <c r="L820" s="48" t="s">
        <v>2232</v>
      </c>
      <c r="M820" s="48" t="s">
        <v>735</v>
      </c>
      <c r="N820" s="48" t="s">
        <v>2639</v>
      </c>
      <c r="O820" s="48">
        <v>7.02833E+16</v>
      </c>
      <c r="P820" s="48" t="s">
        <v>8</v>
      </c>
      <c r="Q820" s="48" t="s">
        <v>28</v>
      </c>
      <c r="R820" s="48" t="s">
        <v>29</v>
      </c>
      <c r="S820" s="48" t="s">
        <v>360</v>
      </c>
      <c r="T820" s="48" t="s">
        <v>385</v>
      </c>
      <c r="U820" s="48" t="s">
        <v>14</v>
      </c>
      <c r="V820" s="55">
        <v>45520</v>
      </c>
      <c r="W820" s="48" t="s">
        <v>1134</v>
      </c>
    </row>
    <row r="821" spans="1:23" x14ac:dyDescent="0.25">
      <c r="A821" s="48">
        <v>9984208</v>
      </c>
      <c r="B821" s="64">
        <v>45520.333333333336</v>
      </c>
      <c r="C821" s="48" t="s">
        <v>739</v>
      </c>
      <c r="D821" s="48" t="s">
        <v>1455</v>
      </c>
      <c r="E821" s="55"/>
      <c r="F821" s="64">
        <v>45520.333333333336</v>
      </c>
      <c r="G821" s="64">
        <v>45520.474305555559</v>
      </c>
      <c r="H821" s="48" t="s">
        <v>739</v>
      </c>
      <c r="I821" s="55"/>
      <c r="J821" s="48" t="s">
        <v>455</v>
      </c>
      <c r="K821" s="48" t="s">
        <v>697</v>
      </c>
      <c r="L821" s="48" t="s">
        <v>2484</v>
      </c>
      <c r="M821" s="48" t="s">
        <v>992</v>
      </c>
      <c r="N821" s="48" t="s">
        <v>992</v>
      </c>
      <c r="O821" s="48">
        <v>201032000000000</v>
      </c>
      <c r="P821" s="48" t="s">
        <v>22</v>
      </c>
      <c r="Q821" s="48" t="s">
        <v>23</v>
      </c>
      <c r="R821" s="48" t="s">
        <v>24</v>
      </c>
      <c r="S821" s="48" t="s">
        <v>360</v>
      </c>
      <c r="T821" s="48" t="s">
        <v>385</v>
      </c>
      <c r="U821" s="48" t="s">
        <v>14</v>
      </c>
      <c r="V821" s="55">
        <v>45520</v>
      </c>
      <c r="W821" s="48" t="s">
        <v>1134</v>
      </c>
    </row>
    <row r="822" spans="1:23" x14ac:dyDescent="0.25">
      <c r="A822" s="48">
        <v>9984215</v>
      </c>
      <c r="B822" s="64">
        <v>45520.333333333336</v>
      </c>
      <c r="C822" s="48" t="s">
        <v>746</v>
      </c>
      <c r="D822" s="48" t="s">
        <v>1455</v>
      </c>
      <c r="E822" s="55"/>
      <c r="F822" s="64">
        <v>45520.333333333336</v>
      </c>
      <c r="G822" s="64">
        <v>45520.484722222223</v>
      </c>
      <c r="H822" s="48" t="s">
        <v>746</v>
      </c>
      <c r="I822" s="55"/>
      <c r="J822" s="48" t="s">
        <v>697</v>
      </c>
      <c r="K822" s="48" t="s">
        <v>697</v>
      </c>
      <c r="L822" s="48" t="s">
        <v>2678</v>
      </c>
      <c r="M822" s="48" t="s">
        <v>736</v>
      </c>
      <c r="N822" s="48" t="s">
        <v>2679</v>
      </c>
      <c r="O822" s="48">
        <v>145129000000000</v>
      </c>
      <c r="P822" s="48" t="s">
        <v>8</v>
      </c>
      <c r="Q822" s="48" t="s">
        <v>15</v>
      </c>
      <c r="R822" s="48" t="s">
        <v>90</v>
      </c>
      <c r="S822" s="48" t="s">
        <v>360</v>
      </c>
      <c r="U822" s="48" t="s">
        <v>14</v>
      </c>
      <c r="V822" s="55">
        <v>45520</v>
      </c>
      <c r="W822" s="48" t="s">
        <v>1134</v>
      </c>
    </row>
    <row r="823" spans="1:23" x14ac:dyDescent="0.25">
      <c r="A823" s="48">
        <v>9984214</v>
      </c>
      <c r="B823" s="64">
        <v>45520.333333333336</v>
      </c>
      <c r="C823" s="48" t="s">
        <v>746</v>
      </c>
      <c r="D823" s="48" t="s">
        <v>1455</v>
      </c>
      <c r="E823" s="55"/>
      <c r="F823" s="64">
        <v>45520.333333333336</v>
      </c>
      <c r="G823" s="64">
        <v>45520.489583333336</v>
      </c>
      <c r="H823" s="48" t="s">
        <v>746</v>
      </c>
      <c r="I823" s="55"/>
      <c r="J823" s="48" t="s">
        <v>697</v>
      </c>
      <c r="K823" s="48" t="s">
        <v>697</v>
      </c>
      <c r="L823" s="48" t="s">
        <v>2680</v>
      </c>
      <c r="M823" s="48" t="s">
        <v>736</v>
      </c>
      <c r="N823" s="48" t="s">
        <v>2679</v>
      </c>
      <c r="O823" s="48">
        <v>144588000000000</v>
      </c>
      <c r="P823" s="48" t="s">
        <v>22</v>
      </c>
      <c r="Q823" s="48" t="s">
        <v>73</v>
      </c>
      <c r="R823" s="48" t="s">
        <v>74</v>
      </c>
      <c r="S823" s="48" t="s">
        <v>360</v>
      </c>
      <c r="U823" s="48" t="s">
        <v>14</v>
      </c>
      <c r="V823" s="55">
        <v>45520</v>
      </c>
      <c r="W823" s="48" t="s">
        <v>1134</v>
      </c>
    </row>
    <row r="824" spans="1:23" x14ac:dyDescent="0.25">
      <c r="A824" s="48">
        <v>9984213</v>
      </c>
      <c r="B824" s="64">
        <v>45520.333333333336</v>
      </c>
      <c r="C824" s="48" t="s">
        <v>746</v>
      </c>
      <c r="D824" s="48" t="s">
        <v>1455</v>
      </c>
      <c r="E824" s="55"/>
      <c r="F824" s="64">
        <v>45520.333333333336</v>
      </c>
      <c r="G824" s="64">
        <v>45520.493750000001</v>
      </c>
      <c r="H824" s="48" t="s">
        <v>746</v>
      </c>
      <c r="I824" s="55"/>
      <c r="J824" s="48" t="s">
        <v>697</v>
      </c>
      <c r="K824" s="48" t="s">
        <v>697</v>
      </c>
      <c r="L824" s="48" t="s">
        <v>2681</v>
      </c>
      <c r="M824" s="48" t="s">
        <v>736</v>
      </c>
      <c r="N824" s="48" t="s">
        <v>2679</v>
      </c>
      <c r="O824" s="48">
        <v>144586000000000</v>
      </c>
      <c r="P824" s="48" t="s">
        <v>22</v>
      </c>
      <c r="Q824" s="48" t="s">
        <v>73</v>
      </c>
      <c r="R824" s="48" t="s">
        <v>74</v>
      </c>
      <c r="S824" s="48" t="s">
        <v>360</v>
      </c>
      <c r="U824" s="48" t="s">
        <v>14</v>
      </c>
      <c r="V824" s="55">
        <v>45520</v>
      </c>
      <c r="W824" s="48" t="s">
        <v>1134</v>
      </c>
    </row>
    <row r="825" spans="1:23" x14ac:dyDescent="0.25">
      <c r="A825" s="48">
        <v>9984212</v>
      </c>
      <c r="B825" s="64">
        <v>45520.333333333336</v>
      </c>
      <c r="C825" s="48" t="s">
        <v>746</v>
      </c>
      <c r="D825" s="48" t="s">
        <v>1455</v>
      </c>
      <c r="E825" s="55"/>
      <c r="F825" s="64">
        <v>45520.333333333336</v>
      </c>
      <c r="G825" s="64">
        <v>45520.518750000003</v>
      </c>
      <c r="H825" s="48" t="s">
        <v>746</v>
      </c>
      <c r="I825" s="55"/>
      <c r="J825" s="48" t="s">
        <v>697</v>
      </c>
      <c r="K825" s="48" t="s">
        <v>697</v>
      </c>
      <c r="L825" s="48" t="s">
        <v>2682</v>
      </c>
      <c r="M825" s="48" t="s">
        <v>736</v>
      </c>
      <c r="N825" s="48" t="s">
        <v>2679</v>
      </c>
      <c r="O825" s="48">
        <v>144585000000000</v>
      </c>
      <c r="P825" s="48" t="s">
        <v>22</v>
      </c>
      <c r="Q825" s="48" t="s">
        <v>73</v>
      </c>
      <c r="R825" s="48" t="s">
        <v>74</v>
      </c>
      <c r="S825" s="48" t="s">
        <v>360</v>
      </c>
      <c r="U825" s="48" t="s">
        <v>14</v>
      </c>
      <c r="V825" s="55">
        <v>45520</v>
      </c>
      <c r="W825" s="48" t="s">
        <v>1134</v>
      </c>
    </row>
    <row r="826" spans="1:23" x14ac:dyDescent="0.25">
      <c r="A826" s="48">
        <v>9984244</v>
      </c>
      <c r="B826" s="64">
        <v>45520.333333333336</v>
      </c>
      <c r="C826" s="48" t="s">
        <v>558</v>
      </c>
      <c r="D826" s="48" t="s">
        <v>46</v>
      </c>
      <c r="E826" s="55"/>
      <c r="F826" s="64">
        <v>45520.333333333336</v>
      </c>
      <c r="G826" s="64">
        <v>45520.527777777781</v>
      </c>
      <c r="H826" s="48" t="s">
        <v>558</v>
      </c>
      <c r="I826" s="55">
        <v>45517</v>
      </c>
      <c r="J826" s="48" t="s">
        <v>697</v>
      </c>
      <c r="K826" s="48" t="s">
        <v>697</v>
      </c>
      <c r="L826" s="48" t="s">
        <v>2317</v>
      </c>
      <c r="M826" s="48" t="s">
        <v>735</v>
      </c>
      <c r="N826" s="48" t="s">
        <v>2645</v>
      </c>
      <c r="O826" s="48">
        <v>7.01667E+16</v>
      </c>
      <c r="P826" s="48" t="s">
        <v>18</v>
      </c>
      <c r="Q826" s="48" t="s">
        <v>19</v>
      </c>
      <c r="R826" s="48" t="s">
        <v>129</v>
      </c>
      <c r="S826" s="48" t="s">
        <v>360</v>
      </c>
      <c r="T826" s="48" t="s">
        <v>385</v>
      </c>
      <c r="U826" s="48" t="s">
        <v>14</v>
      </c>
      <c r="V826" s="55">
        <v>45520</v>
      </c>
      <c r="W826" s="48" t="s">
        <v>1134</v>
      </c>
    </row>
    <row r="827" spans="1:23" x14ac:dyDescent="0.25">
      <c r="A827" s="48">
        <v>9984211</v>
      </c>
      <c r="B827" s="64">
        <v>45520.333333333336</v>
      </c>
      <c r="C827" s="48" t="s">
        <v>831</v>
      </c>
      <c r="D827" s="48" t="s">
        <v>903</v>
      </c>
      <c r="E827" s="55"/>
      <c r="F827" s="64">
        <v>45520.333333333336</v>
      </c>
      <c r="G827" s="64">
        <v>45520.52847222222</v>
      </c>
      <c r="H827" s="48" t="s">
        <v>831</v>
      </c>
      <c r="I827" s="55"/>
      <c r="J827" s="48" t="s">
        <v>697</v>
      </c>
      <c r="K827" s="48" t="s">
        <v>697</v>
      </c>
      <c r="L827" s="48" t="s">
        <v>2683</v>
      </c>
      <c r="M827" s="48" t="s">
        <v>2406</v>
      </c>
      <c r="N827" s="48" t="s">
        <v>860</v>
      </c>
      <c r="O827" s="48" t="s">
        <v>2684</v>
      </c>
      <c r="P827" s="48" t="s">
        <v>8</v>
      </c>
      <c r="Q827" s="48" t="s">
        <v>28</v>
      </c>
      <c r="R827" s="48" t="s">
        <v>29</v>
      </c>
      <c r="S827" s="48" t="s">
        <v>36</v>
      </c>
      <c r="T827" s="48" t="s">
        <v>385</v>
      </c>
      <c r="U827" s="48" t="s">
        <v>14</v>
      </c>
      <c r="V827" s="55">
        <v>45520</v>
      </c>
      <c r="W827" s="48" t="s">
        <v>1134</v>
      </c>
    </row>
    <row r="828" spans="1:23" x14ac:dyDescent="0.25">
      <c r="A828" s="48">
        <v>9984243</v>
      </c>
      <c r="B828" s="64">
        <v>45520.333333333336</v>
      </c>
      <c r="C828" s="48" t="s">
        <v>558</v>
      </c>
      <c r="D828" s="48" t="s">
        <v>46</v>
      </c>
      <c r="E828" s="55"/>
      <c r="F828" s="64">
        <v>45520.333333333336</v>
      </c>
      <c r="G828" s="64">
        <v>45520.53125</v>
      </c>
      <c r="H828" s="48" t="s">
        <v>558</v>
      </c>
      <c r="I828" s="55">
        <v>45517</v>
      </c>
      <c r="J828" s="48" t="s">
        <v>697</v>
      </c>
      <c r="K828" s="48" t="s">
        <v>697</v>
      </c>
      <c r="L828" s="48" t="s">
        <v>1824</v>
      </c>
      <c r="M828" s="48" t="s">
        <v>735</v>
      </c>
      <c r="N828" s="48" t="s">
        <v>2645</v>
      </c>
      <c r="O828" s="48">
        <v>7.02577E+16</v>
      </c>
      <c r="P828" s="48" t="s">
        <v>18</v>
      </c>
      <c r="Q828" s="48" t="s">
        <v>19</v>
      </c>
      <c r="R828" s="48" t="s">
        <v>129</v>
      </c>
      <c r="S828" s="48" t="s">
        <v>360</v>
      </c>
      <c r="T828" s="48" t="s">
        <v>385</v>
      </c>
      <c r="U828" s="48" t="s">
        <v>14</v>
      </c>
      <c r="V828" s="55">
        <v>45520</v>
      </c>
      <c r="W828" s="48" t="s">
        <v>1134</v>
      </c>
    </row>
    <row r="829" spans="1:23" x14ac:dyDescent="0.25">
      <c r="A829" s="48">
        <v>9984252</v>
      </c>
      <c r="B829" s="64">
        <v>45520.333333333336</v>
      </c>
      <c r="C829" s="48" t="s">
        <v>558</v>
      </c>
      <c r="D829" s="48" t="s">
        <v>716</v>
      </c>
      <c r="E829" s="55"/>
      <c r="F829" s="64">
        <v>45520.333333333336</v>
      </c>
      <c r="G829" s="64">
        <v>45520.531944444447</v>
      </c>
      <c r="H829" s="48" t="s">
        <v>558</v>
      </c>
      <c r="I829" s="55">
        <v>45520</v>
      </c>
      <c r="J829" s="48" t="s">
        <v>697</v>
      </c>
      <c r="K829" s="48" t="s">
        <v>697</v>
      </c>
      <c r="L829" s="48" t="s">
        <v>2640</v>
      </c>
      <c r="M829" s="48" t="s">
        <v>735</v>
      </c>
      <c r="N829" s="48" t="s">
        <v>2639</v>
      </c>
      <c r="O829" s="48">
        <v>7.01824E+16</v>
      </c>
      <c r="P829" s="48" t="s">
        <v>8</v>
      </c>
      <c r="Q829" s="48" t="s">
        <v>10</v>
      </c>
      <c r="R829" s="48" t="s">
        <v>11</v>
      </c>
      <c r="S829" s="48" t="s">
        <v>25</v>
      </c>
      <c r="T829" s="48" t="s">
        <v>385</v>
      </c>
      <c r="U829" s="48" t="s">
        <v>14</v>
      </c>
      <c r="V829" s="55">
        <v>45520</v>
      </c>
      <c r="W829" s="48" t="s">
        <v>1134</v>
      </c>
    </row>
    <row r="830" spans="1:23" x14ac:dyDescent="0.25">
      <c r="A830" s="48">
        <v>9984251</v>
      </c>
      <c r="B830" s="64">
        <v>45520.333333333336</v>
      </c>
      <c r="C830" s="48" t="s">
        <v>558</v>
      </c>
      <c r="D830" s="48" t="s">
        <v>716</v>
      </c>
      <c r="E830" s="55"/>
      <c r="F830" s="64">
        <v>45520.333333333336</v>
      </c>
      <c r="G830" s="64">
        <v>45520.53402777778</v>
      </c>
      <c r="H830" s="48" t="s">
        <v>558</v>
      </c>
      <c r="I830" s="55">
        <v>45520</v>
      </c>
      <c r="J830" s="48" t="s">
        <v>697</v>
      </c>
      <c r="K830" s="48" t="s">
        <v>697</v>
      </c>
      <c r="L830" s="48" t="s">
        <v>2658</v>
      </c>
      <c r="M830" s="48" t="s">
        <v>735</v>
      </c>
      <c r="N830" s="48" t="s">
        <v>2645</v>
      </c>
      <c r="O830" s="48">
        <v>7.01263E+16</v>
      </c>
      <c r="P830" s="48" t="s">
        <v>22</v>
      </c>
      <c r="Q830" s="48" t="s">
        <v>23</v>
      </c>
      <c r="R830" s="48" t="s">
        <v>24</v>
      </c>
      <c r="S830" s="48" t="s">
        <v>36</v>
      </c>
      <c r="T830" s="48" t="s">
        <v>385</v>
      </c>
      <c r="U830" s="48" t="s">
        <v>14</v>
      </c>
      <c r="V830" s="55">
        <v>45520</v>
      </c>
      <c r="W830" s="48" t="s">
        <v>1134</v>
      </c>
    </row>
    <row r="831" spans="1:23" x14ac:dyDescent="0.25">
      <c r="A831" s="48">
        <v>9984242</v>
      </c>
      <c r="B831" s="64">
        <v>45520.333333333336</v>
      </c>
      <c r="C831" s="48" t="s">
        <v>558</v>
      </c>
      <c r="D831" s="48" t="s">
        <v>46</v>
      </c>
      <c r="E831" s="55"/>
      <c r="F831" s="64">
        <v>45520.333333333336</v>
      </c>
      <c r="G831" s="64">
        <v>45520.535416666666</v>
      </c>
      <c r="H831" s="48" t="s">
        <v>558</v>
      </c>
      <c r="I831" s="55">
        <v>45517</v>
      </c>
      <c r="J831" s="48" t="s">
        <v>697</v>
      </c>
      <c r="K831" s="48" t="s">
        <v>697</v>
      </c>
      <c r="L831" s="48" t="s">
        <v>2318</v>
      </c>
      <c r="M831" s="48" t="s">
        <v>735</v>
      </c>
      <c r="N831" s="48" t="s">
        <v>2645</v>
      </c>
      <c r="O831" s="48">
        <v>7.02844E+16</v>
      </c>
      <c r="P831" s="48" t="s">
        <v>22</v>
      </c>
      <c r="Q831" s="48" t="s">
        <v>23</v>
      </c>
      <c r="R831" s="48" t="s">
        <v>89</v>
      </c>
      <c r="S831" s="48" t="s">
        <v>360</v>
      </c>
      <c r="T831" s="48" t="s">
        <v>385</v>
      </c>
      <c r="U831" s="48" t="s">
        <v>14</v>
      </c>
      <c r="V831" s="55">
        <v>45520</v>
      </c>
      <c r="W831" s="48" t="s">
        <v>1134</v>
      </c>
    </row>
    <row r="832" spans="1:23" x14ac:dyDescent="0.25">
      <c r="A832" s="48">
        <v>9984250</v>
      </c>
      <c r="B832" s="64">
        <v>45520.333333333336</v>
      </c>
      <c r="C832" s="48" t="s">
        <v>558</v>
      </c>
      <c r="D832" s="48" t="s">
        <v>716</v>
      </c>
      <c r="E832" s="55"/>
      <c r="F832" s="64">
        <v>45520.333333333336</v>
      </c>
      <c r="G832" s="64">
        <v>45520.540277777778</v>
      </c>
      <c r="H832" s="48" t="s">
        <v>558</v>
      </c>
      <c r="I832" s="55">
        <v>45520</v>
      </c>
      <c r="J832" s="48" t="s">
        <v>697</v>
      </c>
      <c r="K832" s="48" t="s">
        <v>697</v>
      </c>
      <c r="L832" s="48" t="s">
        <v>2641</v>
      </c>
      <c r="M832" s="48" t="s">
        <v>735</v>
      </c>
      <c r="N832" s="48" t="s">
        <v>2639</v>
      </c>
      <c r="O832" s="48">
        <v>7.02179E+16</v>
      </c>
      <c r="P832" s="48" t="s">
        <v>22</v>
      </c>
      <c r="Q832" s="48" t="s">
        <v>23</v>
      </c>
      <c r="R832" s="48" t="s">
        <v>24</v>
      </c>
      <c r="S832" s="48" t="s">
        <v>25</v>
      </c>
      <c r="T832" s="48" t="s">
        <v>385</v>
      </c>
      <c r="U832" s="48" t="s">
        <v>14</v>
      </c>
      <c r="V832" s="55">
        <v>45520</v>
      </c>
      <c r="W832" s="48" t="s">
        <v>1134</v>
      </c>
    </row>
    <row r="833" spans="1:23" x14ac:dyDescent="0.25">
      <c r="A833" s="48">
        <v>9984210</v>
      </c>
      <c r="B833" s="64">
        <v>45520.333333333336</v>
      </c>
      <c r="C833" s="48" t="s">
        <v>746</v>
      </c>
      <c r="D833" s="48" t="s">
        <v>1455</v>
      </c>
      <c r="E833" s="55"/>
      <c r="F833" s="64">
        <v>45520.333333333336</v>
      </c>
      <c r="G833" s="64">
        <v>45520.540972222225</v>
      </c>
      <c r="H833" s="48" t="s">
        <v>746</v>
      </c>
      <c r="I833" s="55"/>
      <c r="J833" s="48" t="s">
        <v>697</v>
      </c>
      <c r="K833" s="48" t="s">
        <v>697</v>
      </c>
      <c r="L833" s="48" t="s">
        <v>2685</v>
      </c>
      <c r="M833" s="48" t="s">
        <v>736</v>
      </c>
      <c r="N833" s="48" t="s">
        <v>2679</v>
      </c>
      <c r="O833" s="48">
        <v>145307000000000</v>
      </c>
      <c r="P833" s="48" t="s">
        <v>8</v>
      </c>
      <c r="Q833" s="48" t="s">
        <v>15</v>
      </c>
      <c r="R833" s="48" t="s">
        <v>381</v>
      </c>
      <c r="S833" s="48" t="s">
        <v>360</v>
      </c>
      <c r="T833" s="48" t="s">
        <v>385</v>
      </c>
      <c r="U833" s="48" t="s">
        <v>14</v>
      </c>
      <c r="V833" s="55">
        <v>45520</v>
      </c>
      <c r="W833" s="48" t="s">
        <v>1134</v>
      </c>
    </row>
    <row r="834" spans="1:23" x14ac:dyDescent="0.25">
      <c r="A834" s="48">
        <v>9984249</v>
      </c>
      <c r="B834" s="64">
        <v>45520.333333333336</v>
      </c>
      <c r="C834" s="48" t="s">
        <v>558</v>
      </c>
      <c r="D834" s="48" t="s">
        <v>46</v>
      </c>
      <c r="E834" s="55"/>
      <c r="F834" s="64">
        <v>45520.333333333336</v>
      </c>
      <c r="G834" s="64">
        <v>45520.547222222223</v>
      </c>
      <c r="H834" s="48" t="s">
        <v>558</v>
      </c>
      <c r="I834" s="55">
        <v>45520</v>
      </c>
      <c r="J834" s="48" t="s">
        <v>697</v>
      </c>
      <c r="K834" s="48" t="s">
        <v>697</v>
      </c>
      <c r="L834" s="48" t="s">
        <v>2066</v>
      </c>
      <c r="M834" s="48" t="s">
        <v>735</v>
      </c>
      <c r="N834" s="48" t="s">
        <v>2645</v>
      </c>
      <c r="O834" s="48">
        <v>7.02608E+16</v>
      </c>
      <c r="P834" s="48" t="s">
        <v>8</v>
      </c>
      <c r="Q834" s="48" t="s">
        <v>10</v>
      </c>
      <c r="R834" s="48" t="s">
        <v>11</v>
      </c>
      <c r="S834" s="48" t="s">
        <v>360</v>
      </c>
      <c r="T834" s="48" t="s">
        <v>385</v>
      </c>
      <c r="U834" s="48" t="s">
        <v>14</v>
      </c>
      <c r="V834" s="55">
        <v>45520</v>
      </c>
      <c r="W834" s="48" t="s">
        <v>1134</v>
      </c>
    </row>
    <row r="835" spans="1:23" x14ac:dyDescent="0.25">
      <c r="A835" s="48">
        <v>9984248</v>
      </c>
      <c r="B835" s="64">
        <v>45520.333333333336</v>
      </c>
      <c r="C835" s="48" t="s">
        <v>558</v>
      </c>
      <c r="D835" s="48" t="s">
        <v>46</v>
      </c>
      <c r="E835" s="55"/>
      <c r="F835" s="64">
        <v>45520.333333333336</v>
      </c>
      <c r="G835" s="64">
        <v>45520.550694444442</v>
      </c>
      <c r="H835" s="48" t="s">
        <v>558</v>
      </c>
      <c r="I835" s="55">
        <v>45520</v>
      </c>
      <c r="J835" s="48" t="s">
        <v>697</v>
      </c>
      <c r="K835" s="48" t="s">
        <v>697</v>
      </c>
      <c r="L835" s="48" t="s">
        <v>2646</v>
      </c>
      <c r="M835" s="48" t="s">
        <v>735</v>
      </c>
      <c r="N835" s="48" t="s">
        <v>2645</v>
      </c>
      <c r="O835" s="48">
        <v>7.02559E+16</v>
      </c>
      <c r="P835" s="48" t="s">
        <v>8</v>
      </c>
      <c r="Q835" s="48" t="s">
        <v>10</v>
      </c>
      <c r="R835" s="48" t="s">
        <v>11</v>
      </c>
      <c r="S835" s="48" t="s">
        <v>360</v>
      </c>
      <c r="T835" s="48" t="s">
        <v>385</v>
      </c>
      <c r="U835" s="48" t="s">
        <v>14</v>
      </c>
      <c r="V835" s="55">
        <v>45520</v>
      </c>
      <c r="W835" s="48" t="s">
        <v>1134</v>
      </c>
    </row>
    <row r="836" spans="1:23" x14ac:dyDescent="0.25">
      <c r="A836" s="48">
        <v>9984247</v>
      </c>
      <c r="B836" s="64">
        <v>45520.333333333336</v>
      </c>
      <c r="C836" s="48" t="s">
        <v>558</v>
      </c>
      <c r="D836" s="48" t="s">
        <v>46</v>
      </c>
      <c r="E836" s="55"/>
      <c r="F836" s="64">
        <v>45520.333333333336</v>
      </c>
      <c r="G836" s="64">
        <v>45520.552083333336</v>
      </c>
      <c r="H836" s="48" t="s">
        <v>558</v>
      </c>
      <c r="I836" s="55">
        <v>45520</v>
      </c>
      <c r="J836" s="48" t="s">
        <v>697</v>
      </c>
      <c r="K836" s="48" t="s">
        <v>697</v>
      </c>
      <c r="L836" s="48" t="s">
        <v>2401</v>
      </c>
      <c r="M836" s="48" t="s">
        <v>735</v>
      </c>
      <c r="N836" s="48" t="s">
        <v>2645</v>
      </c>
      <c r="O836" s="48">
        <v>7.01478E+16</v>
      </c>
      <c r="P836" s="48" t="s">
        <v>8</v>
      </c>
      <c r="Q836" s="48" t="s">
        <v>10</v>
      </c>
      <c r="R836" s="48" t="s">
        <v>11</v>
      </c>
      <c r="S836" s="48" t="s">
        <v>360</v>
      </c>
      <c r="T836" s="48" t="s">
        <v>385</v>
      </c>
      <c r="U836" s="48" t="s">
        <v>14</v>
      </c>
      <c r="V836" s="55">
        <v>45520</v>
      </c>
      <c r="W836" s="48" t="s">
        <v>1134</v>
      </c>
    </row>
    <row r="837" spans="1:23" x14ac:dyDescent="0.25">
      <c r="A837" s="48">
        <v>9984246</v>
      </c>
      <c r="B837" s="64">
        <v>45520.333333333336</v>
      </c>
      <c r="C837" s="48" t="s">
        <v>558</v>
      </c>
      <c r="D837" s="48" t="s">
        <v>46</v>
      </c>
      <c r="E837" s="55"/>
      <c r="F837" s="64">
        <v>45520.333333333336</v>
      </c>
      <c r="G837" s="64">
        <v>45520.554166666669</v>
      </c>
      <c r="H837" s="48" t="s">
        <v>558</v>
      </c>
      <c r="I837" s="55">
        <v>45520</v>
      </c>
      <c r="J837" s="48" t="s">
        <v>697</v>
      </c>
      <c r="K837" s="48" t="s">
        <v>697</v>
      </c>
      <c r="L837" s="48" t="s">
        <v>2647</v>
      </c>
      <c r="M837" s="48" t="s">
        <v>735</v>
      </c>
      <c r="N837" s="48" t="s">
        <v>2645</v>
      </c>
      <c r="O837" s="48">
        <v>7.01896E+16</v>
      </c>
      <c r="P837" s="48" t="s">
        <v>8</v>
      </c>
      <c r="Q837" s="48" t="s">
        <v>10</v>
      </c>
      <c r="R837" s="48" t="s">
        <v>11</v>
      </c>
      <c r="S837" s="48" t="s">
        <v>360</v>
      </c>
      <c r="T837" s="48" t="s">
        <v>385</v>
      </c>
      <c r="U837" s="48" t="s">
        <v>14</v>
      </c>
      <c r="V837" s="55">
        <v>45520</v>
      </c>
      <c r="W837" s="48" t="s">
        <v>1134</v>
      </c>
    </row>
    <row r="838" spans="1:23" x14ac:dyDescent="0.25">
      <c r="A838" s="48">
        <v>9984245</v>
      </c>
      <c r="B838" s="64">
        <v>45520.333333333336</v>
      </c>
      <c r="C838" s="48" t="s">
        <v>558</v>
      </c>
      <c r="D838" s="48" t="s">
        <v>46</v>
      </c>
      <c r="E838" s="55"/>
      <c r="F838" s="64">
        <v>45520.333333333336</v>
      </c>
      <c r="G838" s="64">
        <v>45520.556250000001</v>
      </c>
      <c r="H838" s="48" t="s">
        <v>558</v>
      </c>
      <c r="I838" s="55">
        <v>45520</v>
      </c>
      <c r="J838" s="48" t="s">
        <v>697</v>
      </c>
      <c r="K838" s="48" t="s">
        <v>697</v>
      </c>
      <c r="L838" s="48" t="s">
        <v>2648</v>
      </c>
      <c r="M838" s="48" t="s">
        <v>735</v>
      </c>
      <c r="N838" s="48" t="s">
        <v>2645</v>
      </c>
      <c r="O838" s="48">
        <v>7.02023E+16</v>
      </c>
      <c r="P838" s="48" t="s">
        <v>8</v>
      </c>
      <c r="Q838" s="48" t="s">
        <v>10</v>
      </c>
      <c r="R838" s="48" t="s">
        <v>11</v>
      </c>
      <c r="S838" s="48" t="s">
        <v>360</v>
      </c>
      <c r="T838" s="48" t="s">
        <v>385</v>
      </c>
      <c r="U838" s="48" t="s">
        <v>14</v>
      </c>
      <c r="V838" s="55">
        <v>45520</v>
      </c>
      <c r="W838" s="48" t="s">
        <v>1134</v>
      </c>
    </row>
    <row r="839" spans="1:23" x14ac:dyDescent="0.25">
      <c r="A839" s="48">
        <v>9984241</v>
      </c>
      <c r="B839" s="64">
        <v>45520.333333333336</v>
      </c>
      <c r="C839" s="48" t="s">
        <v>558</v>
      </c>
      <c r="D839" s="48" t="s">
        <v>46</v>
      </c>
      <c r="E839" s="55"/>
      <c r="F839" s="64">
        <v>45520.333333333336</v>
      </c>
      <c r="G839" s="64">
        <v>45520.584722222222</v>
      </c>
      <c r="H839" s="48" t="s">
        <v>558</v>
      </c>
      <c r="I839" s="55">
        <v>45520</v>
      </c>
      <c r="J839" s="48" t="s">
        <v>697</v>
      </c>
      <c r="K839" s="48" t="s">
        <v>697</v>
      </c>
      <c r="L839" s="48" t="s">
        <v>2649</v>
      </c>
      <c r="M839" s="48" t="s">
        <v>735</v>
      </c>
      <c r="N839" s="48" t="s">
        <v>2645</v>
      </c>
      <c r="O839" s="48">
        <v>7.02476E+16</v>
      </c>
      <c r="P839" s="48" t="s">
        <v>18</v>
      </c>
      <c r="Q839" s="48" t="s">
        <v>72</v>
      </c>
      <c r="R839" s="48" t="s">
        <v>61</v>
      </c>
      <c r="S839" s="48" t="s">
        <v>360</v>
      </c>
      <c r="T839" s="48" t="s">
        <v>385</v>
      </c>
      <c r="U839" s="48" t="s">
        <v>14</v>
      </c>
      <c r="V839" s="55">
        <v>45520</v>
      </c>
      <c r="W839" s="48" t="s">
        <v>1134</v>
      </c>
    </row>
    <row r="840" spans="1:23" x14ac:dyDescent="0.25">
      <c r="A840" s="48">
        <v>9983952</v>
      </c>
      <c r="B840" s="64">
        <v>45521.333333333336</v>
      </c>
      <c r="C840" s="48" t="s">
        <v>789</v>
      </c>
      <c r="D840" s="48" t="s">
        <v>1455</v>
      </c>
      <c r="E840" s="55"/>
      <c r="F840" s="64">
        <v>45521.333333333336</v>
      </c>
      <c r="G840" s="64">
        <v>45521.34375</v>
      </c>
      <c r="H840" s="48" t="s">
        <v>789</v>
      </c>
      <c r="I840" s="55"/>
      <c r="J840" s="48" t="s">
        <v>1692</v>
      </c>
      <c r="K840" s="48" t="s">
        <v>697</v>
      </c>
      <c r="L840" s="48" t="s">
        <v>2688</v>
      </c>
      <c r="M840" s="48" t="s">
        <v>2406</v>
      </c>
      <c r="N840" s="48" t="s">
        <v>2325</v>
      </c>
      <c r="O840" s="48" t="s">
        <v>1406</v>
      </c>
      <c r="P840" s="48" t="s">
        <v>8</v>
      </c>
      <c r="Q840" s="48" t="s">
        <v>15</v>
      </c>
      <c r="R840" s="48" t="s">
        <v>381</v>
      </c>
      <c r="S840" s="48" t="s">
        <v>360</v>
      </c>
      <c r="T840" s="48" t="s">
        <v>385</v>
      </c>
      <c r="U840" s="48" t="s">
        <v>14</v>
      </c>
      <c r="V840" s="55">
        <v>45521</v>
      </c>
      <c r="W840" s="48" t="s">
        <v>1134</v>
      </c>
    </row>
    <row r="841" spans="1:23" x14ac:dyDescent="0.25">
      <c r="A841" s="48">
        <v>9983951</v>
      </c>
      <c r="B841" s="64">
        <v>45521.333333333336</v>
      </c>
      <c r="C841" s="48" t="s">
        <v>831</v>
      </c>
      <c r="D841" s="48" t="s">
        <v>856</v>
      </c>
      <c r="E841" s="55"/>
      <c r="F841" s="64">
        <v>45521.333333333336</v>
      </c>
      <c r="G841" s="64">
        <v>45521.345138888886</v>
      </c>
      <c r="H841" s="48" t="s">
        <v>831</v>
      </c>
      <c r="I841" s="55"/>
      <c r="J841" s="48" t="s">
        <v>697</v>
      </c>
      <c r="K841" s="48" t="s">
        <v>697</v>
      </c>
      <c r="L841" s="48" t="s">
        <v>2689</v>
      </c>
      <c r="M841" s="48" t="s">
        <v>2690</v>
      </c>
      <c r="N841" s="48" t="s">
        <v>2325</v>
      </c>
      <c r="O841" s="48" t="s">
        <v>1707</v>
      </c>
      <c r="P841" s="48" t="s">
        <v>8</v>
      </c>
      <c r="Q841" s="48" t="s">
        <v>10</v>
      </c>
      <c r="R841" s="48" t="s">
        <v>11</v>
      </c>
      <c r="S841" s="48" t="s">
        <v>25</v>
      </c>
      <c r="T841" s="48" t="s">
        <v>2691</v>
      </c>
      <c r="U841" s="48" t="s">
        <v>44</v>
      </c>
      <c r="V841" s="55">
        <v>45521</v>
      </c>
      <c r="W841" s="48" t="s">
        <v>1134</v>
      </c>
    </row>
    <row r="842" spans="1:23" x14ac:dyDescent="0.25">
      <c r="A842" s="48">
        <v>9983950</v>
      </c>
      <c r="B842" s="64">
        <v>45521.333333333336</v>
      </c>
      <c r="C842" s="48" t="s">
        <v>789</v>
      </c>
      <c r="D842" s="48" t="s">
        <v>1455</v>
      </c>
      <c r="E842" s="55"/>
      <c r="F842" s="64">
        <v>45521.333333333336</v>
      </c>
      <c r="G842" s="64">
        <v>45521.351388888892</v>
      </c>
      <c r="H842" s="48" t="s">
        <v>789</v>
      </c>
      <c r="I842" s="55"/>
      <c r="J842" s="48" t="s">
        <v>697</v>
      </c>
      <c r="K842" s="48" t="s">
        <v>697</v>
      </c>
      <c r="L842" s="48" t="s">
        <v>2692</v>
      </c>
      <c r="M842" s="48" t="s">
        <v>2690</v>
      </c>
      <c r="N842" s="48" t="s">
        <v>2325</v>
      </c>
      <c r="O842" s="48" t="s">
        <v>2473</v>
      </c>
      <c r="P842" s="48" t="s">
        <v>8</v>
      </c>
      <c r="Q842" s="48" t="s">
        <v>15</v>
      </c>
      <c r="R842" s="48" t="s">
        <v>381</v>
      </c>
      <c r="S842" s="48" t="s">
        <v>25</v>
      </c>
      <c r="T842" s="48" t="s">
        <v>385</v>
      </c>
      <c r="U842" s="48" t="s">
        <v>14</v>
      </c>
      <c r="V842" s="55">
        <v>45521</v>
      </c>
      <c r="W842" s="48" t="s">
        <v>1134</v>
      </c>
    </row>
    <row r="843" spans="1:23" x14ac:dyDescent="0.25">
      <c r="A843" s="48">
        <v>9983949</v>
      </c>
      <c r="B843" s="64">
        <v>45521.333333333336</v>
      </c>
      <c r="C843" s="48" t="s">
        <v>789</v>
      </c>
      <c r="D843" s="48" t="s">
        <v>1455</v>
      </c>
      <c r="E843" s="55"/>
      <c r="F843" s="64">
        <v>45521.333333333336</v>
      </c>
      <c r="G843" s="64">
        <v>45521.359027777777</v>
      </c>
      <c r="H843" s="48" t="s">
        <v>789</v>
      </c>
      <c r="I843" s="55"/>
      <c r="J843" s="48" t="s">
        <v>697</v>
      </c>
      <c r="K843" s="48" t="s">
        <v>697</v>
      </c>
      <c r="L843" s="48" t="s">
        <v>2693</v>
      </c>
      <c r="M843" s="48" t="s">
        <v>2690</v>
      </c>
      <c r="N843" s="48" t="s">
        <v>2325</v>
      </c>
      <c r="O843" s="48" t="s">
        <v>1327</v>
      </c>
      <c r="P843" s="48" t="s">
        <v>8</v>
      </c>
      <c r="Q843" s="48" t="s">
        <v>28</v>
      </c>
      <c r="R843" s="48" t="s">
        <v>29</v>
      </c>
      <c r="S843" s="48" t="s">
        <v>360</v>
      </c>
      <c r="T843" s="48" t="s">
        <v>385</v>
      </c>
      <c r="U843" s="48" t="s">
        <v>14</v>
      </c>
      <c r="V843" s="55">
        <v>45521</v>
      </c>
      <c r="W843" s="48" t="s">
        <v>1134</v>
      </c>
    </row>
    <row r="844" spans="1:23" x14ac:dyDescent="0.25">
      <c r="A844" s="48">
        <v>9983948</v>
      </c>
      <c r="B844" s="64">
        <v>45521.333333333336</v>
      </c>
      <c r="C844" s="48" t="s">
        <v>789</v>
      </c>
      <c r="D844" s="48" t="s">
        <v>1455</v>
      </c>
      <c r="E844" s="55"/>
      <c r="F844" s="64">
        <v>45521.333333333336</v>
      </c>
      <c r="G844" s="64">
        <v>45521.371527777781</v>
      </c>
      <c r="H844" s="48" t="s">
        <v>789</v>
      </c>
      <c r="I844" s="55"/>
      <c r="J844" s="48" t="s">
        <v>697</v>
      </c>
      <c r="K844" s="48" t="s">
        <v>697</v>
      </c>
      <c r="L844" s="48" t="s">
        <v>2694</v>
      </c>
      <c r="M844" s="48" t="s">
        <v>2690</v>
      </c>
      <c r="N844" s="48" t="s">
        <v>1692</v>
      </c>
      <c r="O844" s="48" t="s">
        <v>2467</v>
      </c>
      <c r="P844" s="48" t="s">
        <v>8</v>
      </c>
      <c r="Q844" s="48" t="s">
        <v>28</v>
      </c>
      <c r="R844" s="48" t="s">
        <v>92</v>
      </c>
      <c r="S844" s="48" t="s">
        <v>25</v>
      </c>
      <c r="T844" s="48" t="s">
        <v>385</v>
      </c>
      <c r="U844" s="48" t="s">
        <v>14</v>
      </c>
      <c r="V844" s="55">
        <v>45521</v>
      </c>
      <c r="W844" s="48" t="s">
        <v>1134</v>
      </c>
    </row>
    <row r="845" spans="1:23" x14ac:dyDescent="0.25">
      <c r="A845" s="48">
        <v>9983947</v>
      </c>
      <c r="B845" s="64">
        <v>45521.333333333336</v>
      </c>
      <c r="C845" s="48" t="s">
        <v>789</v>
      </c>
      <c r="D845" s="48" t="s">
        <v>1455</v>
      </c>
      <c r="E845" s="55"/>
      <c r="F845" s="64">
        <v>45521.333333333336</v>
      </c>
      <c r="G845" s="64">
        <v>45521.371527777781</v>
      </c>
      <c r="H845" s="48" t="s">
        <v>789</v>
      </c>
      <c r="I845" s="55"/>
      <c r="J845" s="48" t="s">
        <v>697</v>
      </c>
      <c r="K845" s="48" t="s">
        <v>697</v>
      </c>
      <c r="L845" s="48" t="s">
        <v>2694</v>
      </c>
      <c r="M845" s="48" t="s">
        <v>2690</v>
      </c>
      <c r="N845" s="48" t="s">
        <v>455</v>
      </c>
      <c r="O845" s="48" t="s">
        <v>2467</v>
      </c>
      <c r="P845" s="48" t="s">
        <v>8</v>
      </c>
      <c r="Q845" s="48" t="s">
        <v>28</v>
      </c>
      <c r="R845" s="48" t="s">
        <v>92</v>
      </c>
      <c r="S845" s="48" t="s">
        <v>75</v>
      </c>
      <c r="T845" s="48" t="s">
        <v>385</v>
      </c>
      <c r="U845" s="48" t="s">
        <v>14</v>
      </c>
      <c r="V845" s="55">
        <v>45521</v>
      </c>
      <c r="W845" s="48" t="s">
        <v>1134</v>
      </c>
    </row>
    <row r="846" spans="1:23" x14ac:dyDescent="0.25">
      <c r="A846" s="48">
        <v>9983946</v>
      </c>
      <c r="B846" s="64">
        <v>45521.333333333336</v>
      </c>
      <c r="C846" s="48" t="s">
        <v>831</v>
      </c>
      <c r="D846" s="48" t="s">
        <v>856</v>
      </c>
      <c r="E846" s="55"/>
      <c r="F846" s="64">
        <v>45521.333333333336</v>
      </c>
      <c r="G846" s="64">
        <v>45521.393055555556</v>
      </c>
      <c r="H846" s="48" t="s">
        <v>831</v>
      </c>
      <c r="I846" s="55"/>
      <c r="J846" s="48" t="s">
        <v>697</v>
      </c>
      <c r="K846" s="48" t="s">
        <v>697</v>
      </c>
      <c r="L846" s="48" t="s">
        <v>2695</v>
      </c>
      <c r="M846" s="48" t="s">
        <v>2690</v>
      </c>
      <c r="N846" s="48" t="s">
        <v>860</v>
      </c>
      <c r="O846" s="48" t="s">
        <v>2468</v>
      </c>
      <c r="P846" s="48" t="s">
        <v>8</v>
      </c>
      <c r="Q846" s="48" t="s">
        <v>28</v>
      </c>
      <c r="R846" s="48" t="s">
        <v>29</v>
      </c>
      <c r="S846" s="48" t="s">
        <v>75</v>
      </c>
      <c r="T846" s="48" t="s">
        <v>2696</v>
      </c>
      <c r="U846" s="48" t="s">
        <v>44</v>
      </c>
      <c r="V846" s="55">
        <v>45521</v>
      </c>
      <c r="W846" s="48" t="s">
        <v>1134</v>
      </c>
    </row>
    <row r="847" spans="1:23" x14ac:dyDescent="0.25">
      <c r="A847" s="48">
        <v>9983945</v>
      </c>
      <c r="B847" s="64">
        <v>45521.333333333336</v>
      </c>
      <c r="C847" s="48" t="s">
        <v>789</v>
      </c>
      <c r="D847" s="48" t="s">
        <v>856</v>
      </c>
      <c r="E847" s="55"/>
      <c r="F847" s="64">
        <v>45521.333333333336</v>
      </c>
      <c r="G847" s="64">
        <v>45521.396527777775</v>
      </c>
      <c r="H847" s="48" t="s">
        <v>789</v>
      </c>
      <c r="I847" s="55"/>
      <c r="J847" s="48" t="s">
        <v>697</v>
      </c>
      <c r="K847" s="48" t="s">
        <v>697</v>
      </c>
      <c r="L847" s="48" t="s">
        <v>2377</v>
      </c>
      <c r="M847" s="48" t="s">
        <v>2690</v>
      </c>
      <c r="N847" s="48" t="s">
        <v>1692</v>
      </c>
      <c r="O847" s="48" t="s">
        <v>1945</v>
      </c>
      <c r="P847" s="48" t="s">
        <v>8</v>
      </c>
      <c r="Q847" s="48" t="s">
        <v>15</v>
      </c>
      <c r="R847" s="48" t="s">
        <v>381</v>
      </c>
      <c r="S847" s="48" t="s">
        <v>25</v>
      </c>
      <c r="T847" s="48" t="s">
        <v>385</v>
      </c>
      <c r="U847" s="48" t="s">
        <v>14</v>
      </c>
      <c r="V847" s="55">
        <v>45521</v>
      </c>
      <c r="W847" s="48" t="s">
        <v>1134</v>
      </c>
    </row>
    <row r="848" spans="1:23" x14ac:dyDescent="0.25">
      <c r="A848" s="48">
        <v>9983944</v>
      </c>
      <c r="B848" s="64">
        <v>45521.333333333336</v>
      </c>
      <c r="C848" s="48" t="s">
        <v>831</v>
      </c>
      <c r="D848" s="48" t="s">
        <v>716</v>
      </c>
      <c r="E848" s="55"/>
      <c r="F848" s="64">
        <v>45521.333333333336</v>
      </c>
      <c r="G848" s="64">
        <v>45521.397222222222</v>
      </c>
      <c r="H848" s="48" t="s">
        <v>831</v>
      </c>
      <c r="I848" s="55"/>
      <c r="J848" s="48" t="s">
        <v>697</v>
      </c>
      <c r="K848" s="48" t="s">
        <v>697</v>
      </c>
      <c r="L848" s="48" t="s">
        <v>2697</v>
      </c>
      <c r="M848" s="48" t="s">
        <v>2690</v>
      </c>
      <c r="N848" s="48" t="s">
        <v>2325</v>
      </c>
      <c r="O848" s="48" t="s">
        <v>2051</v>
      </c>
      <c r="P848" s="48" t="s">
        <v>8</v>
      </c>
      <c r="Q848" s="48" t="s">
        <v>15</v>
      </c>
      <c r="R848" s="48" t="s">
        <v>381</v>
      </c>
      <c r="S848" s="48" t="s">
        <v>25</v>
      </c>
      <c r="T848" s="48" t="s">
        <v>385</v>
      </c>
      <c r="U848" s="48" t="s">
        <v>14</v>
      </c>
      <c r="V848" s="55">
        <v>45521</v>
      </c>
      <c r="W848" s="48" t="s">
        <v>1134</v>
      </c>
    </row>
    <row r="849" spans="1:23" x14ac:dyDescent="0.25">
      <c r="A849" s="48">
        <v>9983943</v>
      </c>
      <c r="B849" s="64">
        <v>45521.333333333336</v>
      </c>
      <c r="C849" s="48" t="s">
        <v>831</v>
      </c>
      <c r="D849" s="48" t="s">
        <v>856</v>
      </c>
      <c r="E849" s="55"/>
      <c r="F849" s="64">
        <v>45521.333333333336</v>
      </c>
      <c r="G849" s="64">
        <v>45521.404861111114</v>
      </c>
      <c r="H849" s="48" t="s">
        <v>831</v>
      </c>
      <c r="I849" s="55"/>
      <c r="J849" s="48" t="s">
        <v>697</v>
      </c>
      <c r="K849" s="48" t="s">
        <v>697</v>
      </c>
      <c r="L849" s="48" t="s">
        <v>2698</v>
      </c>
      <c r="M849" s="48" t="s">
        <v>2690</v>
      </c>
      <c r="N849" s="48" t="s">
        <v>860</v>
      </c>
      <c r="O849" s="48" t="s">
        <v>2330</v>
      </c>
      <c r="P849" s="48" t="s">
        <v>51</v>
      </c>
      <c r="Q849" s="48" t="s">
        <v>80</v>
      </c>
      <c r="R849" s="48" t="s">
        <v>53</v>
      </c>
      <c r="S849" s="48" t="s">
        <v>75</v>
      </c>
      <c r="T849" s="48" t="s">
        <v>2699</v>
      </c>
      <c r="U849" s="48" t="s">
        <v>44</v>
      </c>
      <c r="V849" s="55">
        <v>45521</v>
      </c>
      <c r="W849" s="48" t="s">
        <v>1134</v>
      </c>
    </row>
    <row r="850" spans="1:23" x14ac:dyDescent="0.25">
      <c r="A850" s="48">
        <v>9983942</v>
      </c>
      <c r="B850" s="64">
        <v>45521.333333333336</v>
      </c>
      <c r="C850" s="48" t="s">
        <v>789</v>
      </c>
      <c r="D850" s="48" t="s">
        <v>856</v>
      </c>
      <c r="E850" s="55"/>
      <c r="F850" s="64">
        <v>45521.333333333336</v>
      </c>
      <c r="G850" s="64">
        <v>45521.409722222219</v>
      </c>
      <c r="H850" s="48" t="s">
        <v>789</v>
      </c>
      <c r="I850" s="55"/>
      <c r="J850" s="48" t="s">
        <v>697</v>
      </c>
      <c r="K850" s="48" t="s">
        <v>697</v>
      </c>
      <c r="L850" s="48" t="s">
        <v>2700</v>
      </c>
      <c r="M850" s="48" t="s">
        <v>2690</v>
      </c>
      <c r="N850" s="48" t="s">
        <v>1692</v>
      </c>
      <c r="O850" s="48" t="s">
        <v>2544</v>
      </c>
      <c r="P850" s="48" t="s">
        <v>8</v>
      </c>
      <c r="Q850" s="48" t="s">
        <v>10</v>
      </c>
      <c r="R850" s="48" t="s">
        <v>11</v>
      </c>
      <c r="S850" s="48" t="s">
        <v>25</v>
      </c>
      <c r="U850" s="48" t="s">
        <v>14</v>
      </c>
      <c r="V850" s="55">
        <v>45521</v>
      </c>
      <c r="W850" s="48" t="s">
        <v>1134</v>
      </c>
    </row>
    <row r="851" spans="1:23" x14ac:dyDescent="0.25">
      <c r="A851" s="48">
        <v>9983941</v>
      </c>
      <c r="B851" s="64">
        <v>45521.333333333336</v>
      </c>
      <c r="C851" s="48" t="s">
        <v>831</v>
      </c>
      <c r="D851" s="48" t="s">
        <v>856</v>
      </c>
      <c r="E851" s="55"/>
      <c r="F851" s="64">
        <v>45521.333333333336</v>
      </c>
      <c r="G851" s="64">
        <v>45521.420138888891</v>
      </c>
      <c r="H851" s="48" t="s">
        <v>831</v>
      </c>
      <c r="I851" s="55"/>
      <c r="J851" s="48" t="s">
        <v>697</v>
      </c>
      <c r="K851" s="48" t="s">
        <v>697</v>
      </c>
      <c r="L851" s="48" t="s">
        <v>2701</v>
      </c>
      <c r="M851" s="48" t="s">
        <v>2690</v>
      </c>
      <c r="N851" s="48" t="s">
        <v>860</v>
      </c>
      <c r="O851" s="48" t="s">
        <v>969</v>
      </c>
      <c r="P851" s="48" t="s">
        <v>18</v>
      </c>
      <c r="Q851" s="48" t="s">
        <v>19</v>
      </c>
      <c r="R851" s="48" t="s">
        <v>20</v>
      </c>
      <c r="S851" s="48" t="s">
        <v>75</v>
      </c>
      <c r="T851" s="48" t="s">
        <v>2702</v>
      </c>
      <c r="U851" s="48" t="s">
        <v>44</v>
      </c>
      <c r="V851" s="55">
        <v>45521</v>
      </c>
      <c r="W851" s="48" t="s">
        <v>1134</v>
      </c>
    </row>
    <row r="852" spans="1:23" x14ac:dyDescent="0.25">
      <c r="A852" s="48">
        <v>9983940</v>
      </c>
      <c r="B852" s="64">
        <v>45521.333333333336</v>
      </c>
      <c r="C852" s="48" t="s">
        <v>831</v>
      </c>
      <c r="D852" s="48" t="s">
        <v>856</v>
      </c>
      <c r="E852" s="55"/>
      <c r="F852" s="64">
        <v>45521.333333333336</v>
      </c>
      <c r="G852" s="64">
        <v>45521.425000000003</v>
      </c>
      <c r="H852" s="48" t="s">
        <v>831</v>
      </c>
      <c r="I852" s="55"/>
      <c r="J852" s="48" t="s">
        <v>697</v>
      </c>
      <c r="K852" s="48" t="s">
        <v>697</v>
      </c>
      <c r="L852" s="48" t="s">
        <v>2703</v>
      </c>
      <c r="M852" s="48" t="s">
        <v>2690</v>
      </c>
      <c r="N852" s="48" t="s">
        <v>860</v>
      </c>
      <c r="O852" s="48" t="s">
        <v>970</v>
      </c>
      <c r="P852" s="48" t="s">
        <v>8</v>
      </c>
      <c r="Q852" s="48" t="s">
        <v>28</v>
      </c>
      <c r="R852" s="48" t="s">
        <v>29</v>
      </c>
      <c r="S852" s="48" t="s">
        <v>75</v>
      </c>
      <c r="T852" s="48" t="s">
        <v>2704</v>
      </c>
      <c r="U852" s="48" t="s">
        <v>44</v>
      </c>
      <c r="V852" s="55">
        <v>45521</v>
      </c>
      <c r="W852" s="48" t="s">
        <v>1134</v>
      </c>
    </row>
    <row r="853" spans="1:23" x14ac:dyDescent="0.25">
      <c r="A853" s="48">
        <v>9983939</v>
      </c>
      <c r="B853" s="64">
        <v>45521.333333333336</v>
      </c>
      <c r="C853" s="48" t="s">
        <v>831</v>
      </c>
      <c r="D853" s="48" t="s">
        <v>2705</v>
      </c>
      <c r="E853" s="55"/>
      <c r="F853" s="64">
        <v>45521.333333333336</v>
      </c>
      <c r="G853" s="64">
        <v>45521.425000000003</v>
      </c>
      <c r="H853" s="48" t="s">
        <v>831</v>
      </c>
      <c r="I853" s="55"/>
      <c r="J853" s="48" t="s">
        <v>697</v>
      </c>
      <c r="K853" s="48" t="s">
        <v>697</v>
      </c>
      <c r="L853" s="48" t="s">
        <v>2703</v>
      </c>
      <c r="M853" s="48" t="s">
        <v>2690</v>
      </c>
      <c r="N853" s="48" t="s">
        <v>860</v>
      </c>
      <c r="O853" s="48" t="s">
        <v>970</v>
      </c>
      <c r="P853" s="48" t="s">
        <v>8</v>
      </c>
      <c r="Q853" s="48" t="s">
        <v>28</v>
      </c>
      <c r="R853" s="48" t="s">
        <v>29</v>
      </c>
      <c r="S853" s="48" t="s">
        <v>25</v>
      </c>
      <c r="T853" s="48" t="s">
        <v>385</v>
      </c>
      <c r="U853" s="48" t="s">
        <v>44</v>
      </c>
      <c r="V853" s="55">
        <v>45521</v>
      </c>
      <c r="W853" s="48" t="s">
        <v>1134</v>
      </c>
    </row>
    <row r="854" spans="1:23" x14ac:dyDescent="0.25">
      <c r="A854" s="48">
        <v>9983938</v>
      </c>
      <c r="B854" s="64">
        <v>45521.333333333336</v>
      </c>
      <c r="C854" s="48" t="s">
        <v>831</v>
      </c>
      <c r="D854" s="48" t="s">
        <v>903</v>
      </c>
      <c r="E854" s="55"/>
      <c r="F854" s="64">
        <v>45521.333333333336</v>
      </c>
      <c r="G854" s="64">
        <v>45521.425000000003</v>
      </c>
      <c r="H854" s="48" t="s">
        <v>831</v>
      </c>
      <c r="I854" s="55"/>
      <c r="J854" s="48" t="s">
        <v>697</v>
      </c>
      <c r="K854" s="48" t="s">
        <v>697</v>
      </c>
      <c r="L854" s="48" t="s">
        <v>2703</v>
      </c>
      <c r="M854" s="48" t="s">
        <v>2690</v>
      </c>
      <c r="N854" s="48" t="s">
        <v>860</v>
      </c>
      <c r="O854" s="48" t="s">
        <v>970</v>
      </c>
      <c r="P854" s="48" t="s">
        <v>8</v>
      </c>
      <c r="Q854" s="48" t="s">
        <v>28</v>
      </c>
      <c r="R854" s="48" t="s">
        <v>29</v>
      </c>
      <c r="S854" s="48" t="s">
        <v>36</v>
      </c>
      <c r="T854" s="48" t="s">
        <v>385</v>
      </c>
      <c r="U854" s="48" t="s">
        <v>44</v>
      </c>
      <c r="V854" s="55">
        <v>45521</v>
      </c>
      <c r="W854" s="48" t="s">
        <v>1134</v>
      </c>
    </row>
    <row r="855" spans="1:23" x14ac:dyDescent="0.25">
      <c r="A855" s="48">
        <v>9983937</v>
      </c>
      <c r="B855" s="64">
        <v>45521.333333333336</v>
      </c>
      <c r="C855" s="48" t="s">
        <v>831</v>
      </c>
      <c r="D855" s="48" t="s">
        <v>856</v>
      </c>
      <c r="E855" s="55"/>
      <c r="F855" s="64">
        <v>45521.333333333336</v>
      </c>
      <c r="G855" s="64">
        <v>45521.428472222222</v>
      </c>
      <c r="H855" s="48" t="s">
        <v>831</v>
      </c>
      <c r="I855" s="55"/>
      <c r="J855" s="48" t="s">
        <v>697</v>
      </c>
      <c r="K855" s="48" t="s">
        <v>697</v>
      </c>
      <c r="L855" s="48" t="s">
        <v>2706</v>
      </c>
      <c r="M855" s="48" t="s">
        <v>2690</v>
      </c>
      <c r="N855" s="48" t="s">
        <v>860</v>
      </c>
      <c r="O855" s="48" t="s">
        <v>872</v>
      </c>
      <c r="P855" s="48" t="s">
        <v>22</v>
      </c>
      <c r="Q855" s="48" t="s">
        <v>23</v>
      </c>
      <c r="R855" s="48" t="s">
        <v>79</v>
      </c>
      <c r="S855" s="48" t="s">
        <v>43</v>
      </c>
      <c r="T855" s="48" t="s">
        <v>2707</v>
      </c>
      <c r="U855" s="48" t="s">
        <v>44</v>
      </c>
      <c r="V855" s="55">
        <v>45521</v>
      </c>
      <c r="W855" s="48" t="s">
        <v>1134</v>
      </c>
    </row>
    <row r="856" spans="1:23" x14ac:dyDescent="0.25">
      <c r="A856" s="48">
        <v>9983936</v>
      </c>
      <c r="B856" s="64">
        <v>45521.333333333336</v>
      </c>
      <c r="C856" s="48" t="s">
        <v>831</v>
      </c>
      <c r="D856" s="48" t="s">
        <v>716</v>
      </c>
      <c r="E856" s="55"/>
      <c r="F856" s="64">
        <v>45521.333333333336</v>
      </c>
      <c r="G856" s="64">
        <v>45521.435416666667</v>
      </c>
      <c r="H856" s="48" t="s">
        <v>831</v>
      </c>
      <c r="I856" s="55"/>
      <c r="J856" s="48" t="s">
        <v>697</v>
      </c>
      <c r="K856" s="48" t="s">
        <v>697</v>
      </c>
      <c r="L856" s="48" t="s">
        <v>2708</v>
      </c>
      <c r="M856" s="48" t="s">
        <v>2690</v>
      </c>
      <c r="N856" s="48" t="s">
        <v>860</v>
      </c>
      <c r="O856" s="48" t="s">
        <v>2562</v>
      </c>
      <c r="P856" s="48" t="s">
        <v>51</v>
      </c>
      <c r="Q856" s="48" t="s">
        <v>52</v>
      </c>
      <c r="R856" s="48" t="s">
        <v>53</v>
      </c>
      <c r="S856" s="48" t="s">
        <v>36</v>
      </c>
      <c r="T856" s="48" t="s">
        <v>385</v>
      </c>
      <c r="U856" s="48" t="s">
        <v>14</v>
      </c>
      <c r="V856" s="55">
        <v>45521</v>
      </c>
      <c r="W856" s="48" t="s">
        <v>1134</v>
      </c>
    </row>
    <row r="857" spans="1:23" x14ac:dyDescent="0.25">
      <c r="A857" s="48">
        <v>9983935</v>
      </c>
      <c r="B857" s="64">
        <v>45521.333333333336</v>
      </c>
      <c r="C857" s="48" t="s">
        <v>831</v>
      </c>
      <c r="D857" s="48" t="s">
        <v>856</v>
      </c>
      <c r="E857" s="55"/>
      <c r="F857" s="64">
        <v>45521.333333333336</v>
      </c>
      <c r="G857" s="64">
        <v>45521.45</v>
      </c>
      <c r="H857" s="48" t="s">
        <v>831</v>
      </c>
      <c r="I857" s="55"/>
      <c r="J857" s="48" t="s">
        <v>697</v>
      </c>
      <c r="K857" s="48" t="s">
        <v>697</v>
      </c>
      <c r="L857" s="48" t="s">
        <v>2376</v>
      </c>
      <c r="M857" s="48" t="s">
        <v>2690</v>
      </c>
      <c r="N857" s="48" t="s">
        <v>860</v>
      </c>
      <c r="O857" s="48" t="s">
        <v>1659</v>
      </c>
      <c r="P857" s="48" t="s">
        <v>8</v>
      </c>
      <c r="Q857" s="48" t="s">
        <v>28</v>
      </c>
      <c r="R857" s="48" t="s">
        <v>35</v>
      </c>
      <c r="S857" s="48" t="s">
        <v>75</v>
      </c>
      <c r="T857" s="48" t="s">
        <v>2709</v>
      </c>
      <c r="U857" s="48" t="s">
        <v>44</v>
      </c>
      <c r="V857" s="55">
        <v>45521</v>
      </c>
      <c r="W857" s="48" t="s">
        <v>1134</v>
      </c>
    </row>
    <row r="858" spans="1:23" x14ac:dyDescent="0.25">
      <c r="A858" s="48">
        <v>9983934</v>
      </c>
      <c r="B858" s="64">
        <v>45521.333333333336</v>
      </c>
      <c r="C858" s="48" t="s">
        <v>831</v>
      </c>
      <c r="D858" s="48" t="s">
        <v>716</v>
      </c>
      <c r="E858" s="55"/>
      <c r="F858" s="64">
        <v>45521.333333333336</v>
      </c>
      <c r="G858" s="64">
        <v>45521.45</v>
      </c>
      <c r="H858" s="48" t="s">
        <v>831</v>
      </c>
      <c r="I858" s="55"/>
      <c r="J858" s="48" t="s">
        <v>697</v>
      </c>
      <c r="K858" s="48" t="s">
        <v>697</v>
      </c>
      <c r="L858" s="48" t="s">
        <v>2376</v>
      </c>
      <c r="M858" s="48" t="s">
        <v>2690</v>
      </c>
      <c r="N858" s="48" t="s">
        <v>860</v>
      </c>
      <c r="O858" s="48" t="s">
        <v>1659</v>
      </c>
      <c r="P858" s="48" t="s">
        <v>8</v>
      </c>
      <c r="Q858" s="48" t="s">
        <v>28</v>
      </c>
      <c r="R858" s="48" t="s">
        <v>35</v>
      </c>
      <c r="S858" s="48" t="s">
        <v>36</v>
      </c>
      <c r="T858" s="48" t="s">
        <v>385</v>
      </c>
      <c r="U858" s="48" t="s">
        <v>44</v>
      </c>
      <c r="V858" s="55">
        <v>45521</v>
      </c>
      <c r="W858" s="48" t="s">
        <v>1134</v>
      </c>
    </row>
    <row r="859" spans="1:23" x14ac:dyDescent="0.25">
      <c r="A859" s="48">
        <v>9983933</v>
      </c>
      <c r="B859" s="64">
        <v>45521.333333333336</v>
      </c>
      <c r="C859" s="48" t="s">
        <v>831</v>
      </c>
      <c r="D859" s="48" t="s">
        <v>46</v>
      </c>
      <c r="E859" s="55"/>
      <c r="F859" s="64">
        <v>45521.333333333336</v>
      </c>
      <c r="G859" s="64">
        <v>45521.469444444447</v>
      </c>
      <c r="H859" s="48" t="s">
        <v>831</v>
      </c>
      <c r="I859" s="55"/>
      <c r="J859" s="48" t="s">
        <v>697</v>
      </c>
      <c r="K859" s="48" t="s">
        <v>697</v>
      </c>
      <c r="L859" s="48" t="s">
        <v>2378</v>
      </c>
      <c r="M859" s="48" t="s">
        <v>2690</v>
      </c>
      <c r="N859" s="48" t="s">
        <v>860</v>
      </c>
      <c r="O859" s="48" t="s">
        <v>978</v>
      </c>
      <c r="P859" s="48" t="s">
        <v>8</v>
      </c>
      <c r="Q859" s="48" t="s">
        <v>28</v>
      </c>
      <c r="R859" s="48" t="s">
        <v>35</v>
      </c>
      <c r="S859" s="48" t="s">
        <v>13</v>
      </c>
      <c r="T859" s="48" t="s">
        <v>385</v>
      </c>
      <c r="U859" s="48" t="s">
        <v>44</v>
      </c>
      <c r="V859" s="55">
        <v>45521</v>
      </c>
      <c r="W859" s="48" t="s">
        <v>1134</v>
      </c>
    </row>
    <row r="860" spans="1:23" x14ac:dyDescent="0.25">
      <c r="A860" s="48">
        <v>9983932</v>
      </c>
      <c r="B860" s="64">
        <v>45521.333333333336</v>
      </c>
      <c r="C860" s="48" t="s">
        <v>789</v>
      </c>
      <c r="D860" s="48" t="s">
        <v>46</v>
      </c>
      <c r="E860" s="55"/>
      <c r="F860" s="64">
        <v>45521.333333333336</v>
      </c>
      <c r="G860" s="64">
        <v>45521.470833333333</v>
      </c>
      <c r="H860" s="48" t="s">
        <v>789</v>
      </c>
      <c r="I860" s="55"/>
      <c r="J860" s="48" t="s">
        <v>697</v>
      </c>
      <c r="K860" s="48" t="s">
        <v>697</v>
      </c>
      <c r="L860" s="48" t="s">
        <v>2710</v>
      </c>
      <c r="M860" s="48" t="s">
        <v>2690</v>
      </c>
      <c r="N860" s="48" t="s">
        <v>860</v>
      </c>
      <c r="O860" s="48" t="s">
        <v>2343</v>
      </c>
      <c r="P860" s="48" t="s">
        <v>8</v>
      </c>
      <c r="Q860" s="48" t="s">
        <v>15</v>
      </c>
      <c r="R860" s="48" t="s">
        <v>381</v>
      </c>
      <c r="S860" s="48" t="s">
        <v>25</v>
      </c>
      <c r="T860" s="48" t="s">
        <v>385</v>
      </c>
      <c r="U860" s="48" t="s">
        <v>14</v>
      </c>
      <c r="V860" s="55">
        <v>45521</v>
      </c>
      <c r="W860" s="48" t="s">
        <v>1134</v>
      </c>
    </row>
    <row r="861" spans="1:23" x14ac:dyDescent="0.25">
      <c r="A861" s="48">
        <v>9983931</v>
      </c>
      <c r="B861" s="64">
        <v>45521.333333333336</v>
      </c>
      <c r="C861" s="48" t="s">
        <v>789</v>
      </c>
      <c r="D861" s="48" t="s">
        <v>46</v>
      </c>
      <c r="E861" s="55"/>
      <c r="F861" s="64">
        <v>45521.333333333336</v>
      </c>
      <c r="G861" s="64">
        <v>45521.473611111112</v>
      </c>
      <c r="H861" s="48" t="s">
        <v>789</v>
      </c>
      <c r="I861" s="55"/>
      <c r="J861" s="48" t="s">
        <v>697</v>
      </c>
      <c r="K861" s="48" t="s">
        <v>697</v>
      </c>
      <c r="L861" s="48" t="s">
        <v>2711</v>
      </c>
      <c r="M861" s="48" t="s">
        <v>2690</v>
      </c>
      <c r="N861" s="48" t="s">
        <v>860</v>
      </c>
      <c r="O861" s="48" t="s">
        <v>2570</v>
      </c>
      <c r="P861" s="48" t="s">
        <v>8</v>
      </c>
      <c r="Q861" s="48" t="s">
        <v>10</v>
      </c>
      <c r="R861" s="48" t="s">
        <v>11</v>
      </c>
      <c r="S861" s="48" t="s">
        <v>75</v>
      </c>
      <c r="T861" s="48" t="s">
        <v>385</v>
      </c>
      <c r="U861" s="48" t="s">
        <v>14</v>
      </c>
      <c r="V861" s="55">
        <v>45521</v>
      </c>
      <c r="W861" s="48" t="s">
        <v>1134</v>
      </c>
    </row>
    <row r="862" spans="1:23" x14ac:dyDescent="0.25">
      <c r="A862" s="48">
        <v>9983930</v>
      </c>
      <c r="B862" s="64">
        <v>45521.333333333336</v>
      </c>
      <c r="C862" s="48" t="s">
        <v>831</v>
      </c>
      <c r="D862" s="48" t="s">
        <v>46</v>
      </c>
      <c r="E862" s="55"/>
      <c r="F862" s="64">
        <v>45521.333333333336</v>
      </c>
      <c r="G862" s="64">
        <v>45521.479861111111</v>
      </c>
      <c r="H862" s="48" t="s">
        <v>831</v>
      </c>
      <c r="I862" s="55"/>
      <c r="J862" s="48" t="s">
        <v>2712</v>
      </c>
      <c r="K862" s="48" t="s">
        <v>2712</v>
      </c>
      <c r="L862" s="48" t="s">
        <v>2713</v>
      </c>
      <c r="M862" s="48" t="s">
        <v>2690</v>
      </c>
      <c r="N862" s="48" t="s">
        <v>860</v>
      </c>
      <c r="O862" s="48" t="s">
        <v>1957</v>
      </c>
      <c r="P862" s="48" t="s">
        <v>18</v>
      </c>
      <c r="Q862" s="48" t="s">
        <v>19</v>
      </c>
      <c r="R862" s="48" t="s">
        <v>21</v>
      </c>
      <c r="S862" s="48" t="s">
        <v>360</v>
      </c>
      <c r="T862" s="48" t="s">
        <v>385</v>
      </c>
      <c r="U862" s="48" t="s">
        <v>14</v>
      </c>
      <c r="V862" s="55">
        <v>45521</v>
      </c>
      <c r="W862" s="48" t="s">
        <v>1134</v>
      </c>
    </row>
    <row r="863" spans="1:23" x14ac:dyDescent="0.25">
      <c r="A863" s="48">
        <v>9983929</v>
      </c>
      <c r="B863" s="64">
        <v>45521.333333333336</v>
      </c>
      <c r="C863" s="48" t="s">
        <v>831</v>
      </c>
      <c r="D863" s="48" t="s">
        <v>856</v>
      </c>
      <c r="E863" s="55"/>
      <c r="F863" s="64">
        <v>45521.333333333336</v>
      </c>
      <c r="G863" s="64">
        <v>45521.487500000003</v>
      </c>
      <c r="H863" s="48" t="s">
        <v>831</v>
      </c>
      <c r="I863" s="55"/>
      <c r="J863" s="48" t="s">
        <v>2712</v>
      </c>
      <c r="K863" s="48" t="s">
        <v>2712</v>
      </c>
      <c r="L863" s="48" t="s">
        <v>2714</v>
      </c>
      <c r="M863" s="48" t="s">
        <v>2690</v>
      </c>
      <c r="N863" s="48" t="s">
        <v>860</v>
      </c>
      <c r="O863" s="48" t="s">
        <v>934</v>
      </c>
      <c r="P863" s="48" t="s">
        <v>8</v>
      </c>
      <c r="Q863" s="48" t="s">
        <v>28</v>
      </c>
      <c r="R863" s="48" t="s">
        <v>29</v>
      </c>
      <c r="S863" s="48" t="s">
        <v>43</v>
      </c>
      <c r="T863" s="48" t="s">
        <v>2704</v>
      </c>
      <c r="U863" s="48" t="s">
        <v>44</v>
      </c>
      <c r="V863" s="55">
        <v>45521</v>
      </c>
      <c r="W863" s="48" t="s">
        <v>1134</v>
      </c>
    </row>
    <row r="864" spans="1:23" x14ac:dyDescent="0.25">
      <c r="A864" s="48">
        <v>9983928</v>
      </c>
      <c r="B864" s="64">
        <v>45521.333333333336</v>
      </c>
      <c r="C864" s="48" t="s">
        <v>831</v>
      </c>
      <c r="D864" s="48" t="s">
        <v>716</v>
      </c>
      <c r="E864" s="55"/>
      <c r="F864" s="64">
        <v>45521.333333333336</v>
      </c>
      <c r="G864" s="64">
        <v>45521.487500000003</v>
      </c>
      <c r="H864" s="48" t="s">
        <v>831</v>
      </c>
      <c r="I864" s="55"/>
      <c r="J864" s="48" t="s">
        <v>2712</v>
      </c>
      <c r="K864" s="48" t="s">
        <v>2712</v>
      </c>
      <c r="L864" s="48" t="s">
        <v>2714</v>
      </c>
      <c r="M864" s="48" t="s">
        <v>2690</v>
      </c>
      <c r="N864" s="48" t="s">
        <v>860</v>
      </c>
      <c r="O864" s="48" t="s">
        <v>934</v>
      </c>
      <c r="P864" s="48" t="s">
        <v>8</v>
      </c>
      <c r="Q864" s="48" t="s">
        <v>28</v>
      </c>
      <c r="R864" s="48" t="s">
        <v>29</v>
      </c>
      <c r="S864" s="48" t="s">
        <v>25</v>
      </c>
      <c r="T864" s="48" t="s">
        <v>385</v>
      </c>
      <c r="U864" s="48" t="s">
        <v>44</v>
      </c>
      <c r="V864" s="55">
        <v>45521</v>
      </c>
      <c r="W864" s="48" t="s">
        <v>1134</v>
      </c>
    </row>
    <row r="865" spans="1:23" x14ac:dyDescent="0.25">
      <c r="A865" s="48">
        <v>9983927</v>
      </c>
      <c r="B865" s="64">
        <v>45521.333333333336</v>
      </c>
      <c r="C865" s="48" t="s">
        <v>831</v>
      </c>
      <c r="D865" s="48" t="s">
        <v>903</v>
      </c>
      <c r="E865" s="55"/>
      <c r="F865" s="64">
        <v>45521.333333333336</v>
      </c>
      <c r="G865" s="64">
        <v>45521.487500000003</v>
      </c>
      <c r="H865" s="48" t="s">
        <v>831</v>
      </c>
      <c r="I865" s="55"/>
      <c r="J865" s="48" t="s">
        <v>2712</v>
      </c>
      <c r="K865" s="48" t="s">
        <v>2712</v>
      </c>
      <c r="L865" s="48" t="s">
        <v>2714</v>
      </c>
      <c r="M865" s="48" t="s">
        <v>2690</v>
      </c>
      <c r="N865" s="48" t="s">
        <v>860</v>
      </c>
      <c r="O865" s="48" t="s">
        <v>934</v>
      </c>
      <c r="P865" s="48" t="s">
        <v>8</v>
      </c>
      <c r="Q865" s="48" t="s">
        <v>28</v>
      </c>
      <c r="R865" s="48" t="s">
        <v>29</v>
      </c>
      <c r="S865" s="48" t="s">
        <v>36</v>
      </c>
      <c r="T865" s="48" t="s">
        <v>385</v>
      </c>
      <c r="U865" s="48" t="s">
        <v>44</v>
      </c>
      <c r="V865" s="55">
        <v>45521</v>
      </c>
      <c r="W865" s="48" t="s">
        <v>1134</v>
      </c>
    </row>
    <row r="866" spans="1:23" x14ac:dyDescent="0.25">
      <c r="A866" s="48">
        <v>9983922</v>
      </c>
      <c r="B866" s="64">
        <v>45521.333333333336</v>
      </c>
      <c r="C866" s="48" t="s">
        <v>789</v>
      </c>
      <c r="D866" s="48" t="s">
        <v>46</v>
      </c>
      <c r="E866" s="55"/>
      <c r="F866" s="64">
        <v>45521.333333333336</v>
      </c>
      <c r="G866" s="64">
        <v>45521.523611111108</v>
      </c>
      <c r="H866" s="48" t="s">
        <v>789</v>
      </c>
      <c r="I866" s="55"/>
      <c r="J866" s="48" t="s">
        <v>2712</v>
      </c>
      <c r="K866" s="48" t="s">
        <v>2712</v>
      </c>
      <c r="L866" s="48" t="s">
        <v>1606</v>
      </c>
      <c r="M866" s="48" t="s">
        <v>2690</v>
      </c>
      <c r="N866" s="48" t="s">
        <v>860</v>
      </c>
      <c r="O866" s="48" t="s">
        <v>1220</v>
      </c>
      <c r="P866" s="48" t="s">
        <v>8</v>
      </c>
      <c r="Q866" s="48" t="s">
        <v>15</v>
      </c>
      <c r="R866" s="48" t="s">
        <v>381</v>
      </c>
      <c r="S866" s="48" t="s">
        <v>25</v>
      </c>
      <c r="U866" s="48" t="s">
        <v>14</v>
      </c>
      <c r="V866" s="55">
        <v>45521</v>
      </c>
      <c r="W866" s="48" t="s">
        <v>1134</v>
      </c>
    </row>
    <row r="867" spans="1:23" x14ac:dyDescent="0.25">
      <c r="A867" s="48">
        <v>9983923</v>
      </c>
      <c r="B867" s="64">
        <v>45521.333333333336</v>
      </c>
      <c r="C867" s="48" t="s">
        <v>831</v>
      </c>
      <c r="D867" s="48" t="s">
        <v>716</v>
      </c>
      <c r="E867" s="55"/>
      <c r="F867" s="64">
        <v>45521.333333333336</v>
      </c>
      <c r="G867" s="64">
        <v>45521.52847222222</v>
      </c>
      <c r="H867" s="48" t="s">
        <v>831</v>
      </c>
      <c r="I867" s="55"/>
      <c r="J867" s="48" t="s">
        <v>1692</v>
      </c>
      <c r="K867" s="48" t="s">
        <v>1692</v>
      </c>
      <c r="L867" s="48" t="s">
        <v>2743</v>
      </c>
      <c r="M867" s="48" t="s">
        <v>2690</v>
      </c>
      <c r="N867" s="48" t="s">
        <v>860</v>
      </c>
      <c r="O867" s="48" t="s">
        <v>2471</v>
      </c>
      <c r="P867" s="48" t="s">
        <v>8</v>
      </c>
      <c r="Q867" s="48" t="s">
        <v>15</v>
      </c>
      <c r="R867" s="48" t="s">
        <v>381</v>
      </c>
      <c r="S867" s="48" t="s">
        <v>25</v>
      </c>
      <c r="T867" s="48" t="s">
        <v>385</v>
      </c>
      <c r="U867" s="48" t="s">
        <v>14</v>
      </c>
      <c r="V867" s="55">
        <v>45521</v>
      </c>
      <c r="W867" s="48" t="s">
        <v>1134</v>
      </c>
    </row>
    <row r="868" spans="1:23" x14ac:dyDescent="0.25">
      <c r="A868" s="48">
        <v>9983926</v>
      </c>
      <c r="B868" s="64">
        <v>45521.333333333336</v>
      </c>
      <c r="C868" s="48" t="s">
        <v>831</v>
      </c>
      <c r="D868" s="48" t="s">
        <v>856</v>
      </c>
      <c r="E868" s="55"/>
      <c r="F868" s="64">
        <v>45521.333333333336</v>
      </c>
      <c r="G868" s="64">
        <v>45521.563888888886</v>
      </c>
      <c r="H868" s="48" t="s">
        <v>831</v>
      </c>
      <c r="I868" s="55"/>
      <c r="J868" s="48" t="s">
        <v>2712</v>
      </c>
      <c r="K868" s="48" t="s">
        <v>2712</v>
      </c>
      <c r="L868" s="48" t="s">
        <v>2715</v>
      </c>
      <c r="M868" s="48" t="s">
        <v>2690</v>
      </c>
      <c r="N868" s="48" t="s">
        <v>860</v>
      </c>
      <c r="O868" s="48" t="s">
        <v>1213</v>
      </c>
      <c r="P868" s="48" t="s">
        <v>8</v>
      </c>
      <c r="Q868" s="48" t="s">
        <v>28</v>
      </c>
      <c r="R868" s="48" t="s">
        <v>29</v>
      </c>
      <c r="S868" s="48" t="s">
        <v>43</v>
      </c>
      <c r="T868" s="48" t="s">
        <v>2704</v>
      </c>
      <c r="U868" s="48" t="s">
        <v>44</v>
      </c>
      <c r="V868" s="55">
        <v>45521</v>
      </c>
      <c r="W868" s="48" t="s">
        <v>1134</v>
      </c>
    </row>
    <row r="869" spans="1:23" x14ac:dyDescent="0.25">
      <c r="A869" s="48">
        <v>9983925</v>
      </c>
      <c r="B869" s="64">
        <v>45521.333333333336</v>
      </c>
      <c r="C869" s="48" t="s">
        <v>831</v>
      </c>
      <c r="D869" s="48" t="s">
        <v>716</v>
      </c>
      <c r="E869" s="55"/>
      <c r="F869" s="64">
        <v>45521.333333333336</v>
      </c>
      <c r="G869" s="64">
        <v>45521.563888888886</v>
      </c>
      <c r="H869" s="48" t="s">
        <v>831</v>
      </c>
      <c r="I869" s="55"/>
      <c r="J869" s="48" t="s">
        <v>2712</v>
      </c>
      <c r="K869" s="48" t="s">
        <v>2712</v>
      </c>
      <c r="L869" s="48" t="s">
        <v>2715</v>
      </c>
      <c r="M869" s="48" t="s">
        <v>2690</v>
      </c>
      <c r="N869" s="48" t="s">
        <v>860</v>
      </c>
      <c r="O869" s="48" t="s">
        <v>1213</v>
      </c>
      <c r="P869" s="48" t="s">
        <v>8</v>
      </c>
      <c r="Q869" s="48" t="s">
        <v>28</v>
      </c>
      <c r="R869" s="48" t="s">
        <v>29</v>
      </c>
      <c r="S869" s="48" t="s">
        <v>25</v>
      </c>
      <c r="T869" s="48" t="s">
        <v>385</v>
      </c>
      <c r="U869" s="48" t="s">
        <v>44</v>
      </c>
      <c r="V869" s="55">
        <v>45521</v>
      </c>
      <c r="W869" s="48" t="s">
        <v>1134</v>
      </c>
    </row>
    <row r="870" spans="1:23" x14ac:dyDescent="0.25">
      <c r="A870" s="48">
        <v>9983924</v>
      </c>
      <c r="B870" s="64">
        <v>45521.333333333336</v>
      </c>
      <c r="C870" s="48" t="s">
        <v>831</v>
      </c>
      <c r="D870" s="48" t="s">
        <v>903</v>
      </c>
      <c r="E870" s="55"/>
      <c r="F870" s="64">
        <v>45521.333333333336</v>
      </c>
      <c r="G870" s="64">
        <v>45521.563888888886</v>
      </c>
      <c r="H870" s="48" t="s">
        <v>831</v>
      </c>
      <c r="I870" s="55"/>
      <c r="J870" s="48" t="s">
        <v>2712</v>
      </c>
      <c r="K870" s="48" t="s">
        <v>2712</v>
      </c>
      <c r="L870" s="48" t="s">
        <v>2715</v>
      </c>
      <c r="M870" s="48" t="s">
        <v>2690</v>
      </c>
      <c r="N870" s="48" t="s">
        <v>860</v>
      </c>
      <c r="O870" s="48" t="s">
        <v>1213</v>
      </c>
      <c r="P870" s="48" t="s">
        <v>8</v>
      </c>
      <c r="Q870" s="48" t="s">
        <v>28</v>
      </c>
      <c r="R870" s="48" t="s">
        <v>29</v>
      </c>
      <c r="S870" s="48" t="s">
        <v>36</v>
      </c>
      <c r="T870" s="48" t="s">
        <v>385</v>
      </c>
      <c r="U870" s="48" t="s">
        <v>44</v>
      </c>
      <c r="V870" s="55">
        <v>45521</v>
      </c>
      <c r="W870" s="48" t="s">
        <v>1134</v>
      </c>
    </row>
    <row r="871" spans="1:23" x14ac:dyDescent="0.25">
      <c r="A871" s="48">
        <v>9983924</v>
      </c>
      <c r="B871" s="64">
        <v>45521.333333333336</v>
      </c>
      <c r="C871" s="48" t="s">
        <v>1281</v>
      </c>
      <c r="D871" s="48" t="s">
        <v>46</v>
      </c>
      <c r="E871" s="55"/>
      <c r="F871" s="64">
        <v>45521.333333333336</v>
      </c>
      <c r="G871" s="64">
        <v>45521.770833333336</v>
      </c>
      <c r="H871" s="48" t="s">
        <v>1281</v>
      </c>
      <c r="I871" s="55"/>
      <c r="J871" s="48" t="s">
        <v>2712</v>
      </c>
      <c r="K871" s="48" t="s">
        <v>2712</v>
      </c>
      <c r="L871" s="48" t="s">
        <v>2636</v>
      </c>
      <c r="M871" s="48" t="s">
        <v>2509</v>
      </c>
      <c r="N871" s="48" t="s">
        <v>1692</v>
      </c>
      <c r="O871" s="48">
        <v>43046101501</v>
      </c>
      <c r="P871" s="48" t="s">
        <v>8</v>
      </c>
      <c r="Q871" s="48" t="s">
        <v>15</v>
      </c>
      <c r="R871" s="48" t="s">
        <v>381</v>
      </c>
      <c r="S871" s="48" t="s">
        <v>360</v>
      </c>
      <c r="U871" s="48" t="s">
        <v>14</v>
      </c>
      <c r="V871" s="55">
        <v>45521</v>
      </c>
      <c r="W871" s="48" t="s">
        <v>1134</v>
      </c>
    </row>
    <row r="872" spans="1:23" x14ac:dyDescent="0.25">
      <c r="A872" s="48">
        <v>9983920</v>
      </c>
      <c r="B872" s="64">
        <v>45522.333333333336</v>
      </c>
      <c r="C872" s="48" t="s">
        <v>799</v>
      </c>
      <c r="D872" s="48" t="s">
        <v>46</v>
      </c>
      <c r="E872" s="55"/>
      <c r="F872" s="64">
        <v>45522.333333333336</v>
      </c>
      <c r="G872" s="64">
        <v>45522</v>
      </c>
      <c r="H872" s="48" t="s">
        <v>558</v>
      </c>
      <c r="I872" s="55"/>
      <c r="J872" s="48" t="s">
        <v>697</v>
      </c>
      <c r="K872" s="48" t="s">
        <v>697</v>
      </c>
      <c r="L872" s="48" t="s">
        <v>2716</v>
      </c>
      <c r="M872" s="48" t="s">
        <v>735</v>
      </c>
      <c r="N872" s="48" t="s">
        <v>1301</v>
      </c>
      <c r="O872" s="48" t="s">
        <v>2717</v>
      </c>
      <c r="P872" s="48" t="s">
        <v>8</v>
      </c>
      <c r="Q872" s="48" t="s">
        <v>28</v>
      </c>
      <c r="R872" s="48" t="s">
        <v>35</v>
      </c>
      <c r="S872" s="48" t="s">
        <v>360</v>
      </c>
      <c r="T872" s="48" t="s">
        <v>385</v>
      </c>
      <c r="U872" s="48" t="s">
        <v>14</v>
      </c>
      <c r="V872" s="55">
        <v>45522</v>
      </c>
      <c r="W872" s="48" t="s">
        <v>1134</v>
      </c>
    </row>
    <row r="873" spans="1:23" x14ac:dyDescent="0.25">
      <c r="A873" s="48">
        <v>9983919</v>
      </c>
      <c r="B873" s="64">
        <v>45522.333333333336</v>
      </c>
      <c r="C873" s="48" t="s">
        <v>799</v>
      </c>
      <c r="D873" s="48" t="s">
        <v>46</v>
      </c>
      <c r="E873" s="55"/>
      <c r="F873" s="64">
        <v>45522.333333333336</v>
      </c>
      <c r="G873" s="64">
        <v>45522</v>
      </c>
      <c r="H873" s="48" t="s">
        <v>558</v>
      </c>
      <c r="I873" s="55"/>
      <c r="J873" s="48" t="s">
        <v>697</v>
      </c>
      <c r="K873" s="48" t="s">
        <v>697</v>
      </c>
      <c r="L873" s="48" t="s">
        <v>2718</v>
      </c>
      <c r="M873" s="48" t="s">
        <v>735</v>
      </c>
      <c r="N873" s="48" t="s">
        <v>1850</v>
      </c>
      <c r="O873" s="48" t="s">
        <v>2719</v>
      </c>
      <c r="P873" s="48" t="s">
        <v>8</v>
      </c>
      <c r="Q873" s="48" t="s">
        <v>15</v>
      </c>
      <c r="R873" s="48" t="s">
        <v>27</v>
      </c>
      <c r="S873" s="48" t="s">
        <v>360</v>
      </c>
      <c r="T873" s="48" t="s">
        <v>385</v>
      </c>
      <c r="U873" s="48" t="s">
        <v>14</v>
      </c>
      <c r="V873" s="55">
        <v>45522</v>
      </c>
      <c r="W873" s="48" t="s">
        <v>1134</v>
      </c>
    </row>
    <row r="874" spans="1:23" x14ac:dyDescent="0.25">
      <c r="A874" s="48">
        <v>9983918</v>
      </c>
      <c r="B874" s="64">
        <v>45522.333333333336</v>
      </c>
      <c r="C874" s="48" t="s">
        <v>799</v>
      </c>
      <c r="D874" s="48" t="s">
        <v>46</v>
      </c>
      <c r="E874" s="55"/>
      <c r="F874" s="64">
        <v>45522.333333333336</v>
      </c>
      <c r="G874" s="64">
        <v>45522</v>
      </c>
      <c r="H874" s="48" t="s">
        <v>558</v>
      </c>
      <c r="I874" s="55"/>
      <c r="J874" s="48" t="s">
        <v>697</v>
      </c>
      <c r="K874" s="48" t="s">
        <v>697</v>
      </c>
      <c r="L874" s="48" t="s">
        <v>1208</v>
      </c>
      <c r="M874" s="48" t="s">
        <v>735</v>
      </c>
      <c r="N874" s="48" t="s">
        <v>1850</v>
      </c>
      <c r="O874" s="48" t="s">
        <v>921</v>
      </c>
      <c r="P874" s="48" t="s">
        <v>8</v>
      </c>
      <c r="Q874" s="48" t="s">
        <v>15</v>
      </c>
      <c r="R874" s="48" t="s">
        <v>27</v>
      </c>
      <c r="S874" s="48" t="s">
        <v>360</v>
      </c>
      <c r="T874" s="48" t="s">
        <v>385</v>
      </c>
      <c r="U874" s="48" t="s">
        <v>14</v>
      </c>
      <c r="V874" s="55">
        <v>45522</v>
      </c>
      <c r="W874" s="48" t="s">
        <v>1134</v>
      </c>
    </row>
    <row r="875" spans="1:23" x14ac:dyDescent="0.25">
      <c r="A875" s="48">
        <v>9983917</v>
      </c>
      <c r="B875" s="64">
        <v>45522.333333333336</v>
      </c>
      <c r="C875" s="48" t="s">
        <v>799</v>
      </c>
      <c r="D875" s="48" t="s">
        <v>46</v>
      </c>
      <c r="E875" s="55"/>
      <c r="F875" s="64">
        <v>45522.333333333336</v>
      </c>
      <c r="G875" s="64">
        <v>45522</v>
      </c>
      <c r="H875" s="48" t="s">
        <v>558</v>
      </c>
      <c r="I875" s="55"/>
      <c r="J875" s="48" t="s">
        <v>697</v>
      </c>
      <c r="K875" s="48" t="s">
        <v>697</v>
      </c>
      <c r="L875" s="48" t="s">
        <v>2720</v>
      </c>
      <c r="M875" s="48" t="s">
        <v>735</v>
      </c>
      <c r="N875" s="48" t="s">
        <v>1850</v>
      </c>
      <c r="O875" s="48" t="s">
        <v>964</v>
      </c>
      <c r="P875" s="48" t="s">
        <v>8</v>
      </c>
      <c r="Q875" s="48" t="s">
        <v>15</v>
      </c>
      <c r="R875" s="48" t="s">
        <v>27</v>
      </c>
      <c r="S875" s="48" t="s">
        <v>360</v>
      </c>
      <c r="T875" s="48" t="s">
        <v>385</v>
      </c>
      <c r="U875" s="48" t="s">
        <v>14</v>
      </c>
      <c r="V875" s="55">
        <v>45522</v>
      </c>
      <c r="W875" s="48" t="s">
        <v>1134</v>
      </c>
    </row>
    <row r="876" spans="1:23" x14ac:dyDescent="0.25">
      <c r="A876" s="48">
        <v>9983916</v>
      </c>
      <c r="B876" s="64">
        <v>45522.333333333336</v>
      </c>
      <c r="C876" s="48" t="s">
        <v>799</v>
      </c>
      <c r="D876" s="48" t="s">
        <v>46</v>
      </c>
      <c r="E876" s="55"/>
      <c r="F876" s="64">
        <v>45522.333333333336</v>
      </c>
      <c r="G876" s="64">
        <v>45522</v>
      </c>
      <c r="H876" s="48" t="s">
        <v>558</v>
      </c>
      <c r="I876" s="55"/>
      <c r="J876" s="48" t="s">
        <v>697</v>
      </c>
      <c r="K876" s="48" t="s">
        <v>697</v>
      </c>
      <c r="L876" s="48" t="s">
        <v>2720</v>
      </c>
      <c r="M876" s="48" t="s">
        <v>735</v>
      </c>
      <c r="N876" s="48" t="s">
        <v>1301</v>
      </c>
      <c r="O876" s="48" t="s">
        <v>964</v>
      </c>
      <c r="P876" s="48" t="s">
        <v>22</v>
      </c>
      <c r="Q876" s="48" t="s">
        <v>23</v>
      </c>
      <c r="R876" s="48" t="s">
        <v>89</v>
      </c>
      <c r="S876" s="48" t="s">
        <v>360</v>
      </c>
      <c r="T876" s="48" t="s">
        <v>385</v>
      </c>
      <c r="U876" s="48" t="s">
        <v>14</v>
      </c>
      <c r="V876" s="55">
        <v>45522</v>
      </c>
      <c r="W876" s="48" t="s">
        <v>1134</v>
      </c>
    </row>
    <row r="877" spans="1:23" x14ac:dyDescent="0.25">
      <c r="A877" s="48">
        <v>9983915</v>
      </c>
      <c r="B877" s="64">
        <v>45522.333333333336</v>
      </c>
      <c r="C877" s="48" t="s">
        <v>799</v>
      </c>
      <c r="D877" s="48" t="s">
        <v>46</v>
      </c>
      <c r="E877" s="55"/>
      <c r="F877" s="64">
        <v>45522.333333333336</v>
      </c>
      <c r="G877" s="64">
        <v>45522</v>
      </c>
      <c r="H877" s="48" t="s">
        <v>558</v>
      </c>
      <c r="I877" s="55"/>
      <c r="J877" s="48" t="s">
        <v>697</v>
      </c>
      <c r="K877" s="48" t="s">
        <v>697</v>
      </c>
      <c r="L877" s="48" t="s">
        <v>2721</v>
      </c>
      <c r="M877" s="48" t="s">
        <v>735</v>
      </c>
      <c r="N877" s="48" t="s">
        <v>1850</v>
      </c>
      <c r="O877" s="48" t="s">
        <v>922</v>
      </c>
      <c r="P877" s="48" t="s">
        <v>8</v>
      </c>
      <c r="Q877" s="48" t="s">
        <v>15</v>
      </c>
      <c r="R877" s="48" t="s">
        <v>16</v>
      </c>
      <c r="S877" s="48" t="s">
        <v>360</v>
      </c>
      <c r="T877" s="48" t="s">
        <v>385</v>
      </c>
      <c r="U877" s="48" t="s">
        <v>14</v>
      </c>
      <c r="V877" s="55">
        <v>45522</v>
      </c>
      <c r="W877" s="48" t="s">
        <v>1134</v>
      </c>
    </row>
    <row r="878" spans="1:23" x14ac:dyDescent="0.25">
      <c r="A878" s="48">
        <v>9983914</v>
      </c>
      <c r="B878" s="64">
        <v>45522.333333333336</v>
      </c>
      <c r="C878" s="48" t="s">
        <v>799</v>
      </c>
      <c r="D878" s="48" t="s">
        <v>46</v>
      </c>
      <c r="E878" s="55"/>
      <c r="F878" s="64">
        <v>45522.333333333336</v>
      </c>
      <c r="G878" s="64">
        <v>45522</v>
      </c>
      <c r="H878" s="48" t="s">
        <v>558</v>
      </c>
      <c r="I878" s="55"/>
      <c r="J878" s="48" t="s">
        <v>697</v>
      </c>
      <c r="K878" s="48" t="s">
        <v>697</v>
      </c>
      <c r="L878" s="48" t="s">
        <v>1302</v>
      </c>
      <c r="M878" s="48" t="s">
        <v>735</v>
      </c>
      <c r="N878" s="48" t="s">
        <v>1850</v>
      </c>
      <c r="O878" s="48" t="s">
        <v>1269</v>
      </c>
      <c r="P878" s="48" t="s">
        <v>8</v>
      </c>
      <c r="Q878" s="48" t="s">
        <v>28</v>
      </c>
      <c r="R878" s="48" t="s">
        <v>29</v>
      </c>
      <c r="S878" s="48" t="s">
        <v>360</v>
      </c>
      <c r="T878" s="48" t="s">
        <v>385</v>
      </c>
      <c r="U878" s="48" t="s">
        <v>14</v>
      </c>
      <c r="V878" s="55">
        <v>45522</v>
      </c>
      <c r="W878" s="48" t="s">
        <v>1134</v>
      </c>
    </row>
    <row r="879" spans="1:23" x14ac:dyDescent="0.25">
      <c r="A879" s="48">
        <v>9983913</v>
      </c>
      <c r="B879" s="64">
        <v>45522.333333333336</v>
      </c>
      <c r="C879" s="48" t="s">
        <v>799</v>
      </c>
      <c r="D879" s="48" t="s">
        <v>46</v>
      </c>
      <c r="E879" s="55"/>
      <c r="F879" s="64">
        <v>45522.333333333336</v>
      </c>
      <c r="G879" s="64">
        <v>45522</v>
      </c>
      <c r="H879" s="48" t="s">
        <v>558</v>
      </c>
      <c r="I879" s="55"/>
      <c r="J879" s="48" t="s">
        <v>697</v>
      </c>
      <c r="K879" s="48" t="s">
        <v>697</v>
      </c>
      <c r="L879" s="48" t="s">
        <v>2722</v>
      </c>
      <c r="M879" s="48" t="s">
        <v>735</v>
      </c>
      <c r="N879" s="48" t="s">
        <v>1301</v>
      </c>
      <c r="O879" s="48" t="s">
        <v>2030</v>
      </c>
      <c r="P879" s="48" t="s">
        <v>8</v>
      </c>
      <c r="Q879" s="48" t="s">
        <v>28</v>
      </c>
      <c r="R879" s="48" t="s">
        <v>29</v>
      </c>
      <c r="S879" s="48" t="s">
        <v>360</v>
      </c>
      <c r="T879" s="48" t="s">
        <v>385</v>
      </c>
      <c r="U879" s="48" t="s">
        <v>14</v>
      </c>
      <c r="V879" s="55">
        <v>45522</v>
      </c>
      <c r="W879" s="48" t="s">
        <v>1134</v>
      </c>
    </row>
    <row r="880" spans="1:23" x14ac:dyDescent="0.25">
      <c r="A880" s="48">
        <v>9983912</v>
      </c>
      <c r="B880" s="64">
        <v>45522.333333333336</v>
      </c>
      <c r="C880" s="48" t="s">
        <v>799</v>
      </c>
      <c r="D880" s="48" t="s">
        <v>46</v>
      </c>
      <c r="E880" s="55"/>
      <c r="F880" s="64">
        <v>45522.333333333336</v>
      </c>
      <c r="G880" s="64">
        <v>45522</v>
      </c>
      <c r="H880" s="48" t="s">
        <v>558</v>
      </c>
      <c r="I880" s="55"/>
      <c r="J880" s="48" t="s">
        <v>697</v>
      </c>
      <c r="K880" s="48" t="s">
        <v>697</v>
      </c>
      <c r="L880" s="48" t="s">
        <v>2722</v>
      </c>
      <c r="M880" s="48" t="s">
        <v>735</v>
      </c>
      <c r="N880" s="48" t="s">
        <v>1850</v>
      </c>
      <c r="O880" s="48" t="s">
        <v>2030</v>
      </c>
      <c r="P880" s="48" t="s">
        <v>8</v>
      </c>
      <c r="Q880" s="48" t="s">
        <v>28</v>
      </c>
      <c r="R880" s="48" t="s">
        <v>29</v>
      </c>
      <c r="S880" s="48" t="s">
        <v>360</v>
      </c>
      <c r="T880" s="48" t="s">
        <v>385</v>
      </c>
      <c r="U880" s="48" t="s">
        <v>14</v>
      </c>
      <c r="V880" s="55">
        <v>45522</v>
      </c>
      <c r="W880" s="48" t="s">
        <v>1134</v>
      </c>
    </row>
    <row r="881" spans="1:23" x14ac:dyDescent="0.25">
      <c r="A881" s="48">
        <v>9983911</v>
      </c>
      <c r="B881" s="64">
        <v>45522.333333333336</v>
      </c>
      <c r="C881" s="48" t="s">
        <v>799</v>
      </c>
      <c r="D881" s="48" t="s">
        <v>716</v>
      </c>
      <c r="E881" s="55"/>
      <c r="F881" s="64">
        <v>45522.333333333336</v>
      </c>
      <c r="G881" s="64">
        <v>45522</v>
      </c>
      <c r="H881" s="48" t="s">
        <v>558</v>
      </c>
      <c r="I881" s="55"/>
      <c r="J881" s="48" t="s">
        <v>697</v>
      </c>
      <c r="K881" s="48" t="s">
        <v>697</v>
      </c>
      <c r="L881" s="48" t="s">
        <v>1849</v>
      </c>
      <c r="M881" s="48" t="s">
        <v>735</v>
      </c>
      <c r="N881" s="48" t="s">
        <v>1301</v>
      </c>
      <c r="O881" s="48" t="s">
        <v>1594</v>
      </c>
      <c r="P881" s="48" t="s">
        <v>8</v>
      </c>
      <c r="Q881" s="48" t="s">
        <v>28</v>
      </c>
      <c r="R881" s="48" t="s">
        <v>29</v>
      </c>
      <c r="S881" s="48" t="s">
        <v>962</v>
      </c>
      <c r="T881" s="48" t="s">
        <v>385</v>
      </c>
      <c r="U881" s="48" t="s">
        <v>14</v>
      </c>
      <c r="V881" s="55">
        <v>45522</v>
      </c>
      <c r="W881" s="48" t="s">
        <v>1134</v>
      </c>
    </row>
    <row r="882" spans="1:23" x14ac:dyDescent="0.25">
      <c r="A882" s="48">
        <v>9983910</v>
      </c>
      <c r="B882" s="64">
        <v>45522.333333333336</v>
      </c>
      <c r="C882" s="48" t="s">
        <v>799</v>
      </c>
      <c r="D882" s="48" t="s">
        <v>716</v>
      </c>
      <c r="E882" s="55"/>
      <c r="F882" s="64">
        <v>45522.333333333336</v>
      </c>
      <c r="G882" s="64">
        <v>45522</v>
      </c>
      <c r="H882" s="48" t="s">
        <v>558</v>
      </c>
      <c r="I882" s="55"/>
      <c r="J882" s="48" t="s">
        <v>697</v>
      </c>
      <c r="K882" s="48" t="s">
        <v>697</v>
      </c>
      <c r="L882" s="48" t="s">
        <v>1849</v>
      </c>
      <c r="M882" s="48" t="s">
        <v>735</v>
      </c>
      <c r="N882" s="48" t="s">
        <v>1850</v>
      </c>
      <c r="O882" s="48" t="s">
        <v>1594</v>
      </c>
      <c r="P882" s="48" t="s">
        <v>8</v>
      </c>
      <c r="Q882" s="48" t="s">
        <v>28</v>
      </c>
      <c r="R882" s="48" t="s">
        <v>29</v>
      </c>
      <c r="S882" s="48" t="s">
        <v>962</v>
      </c>
      <c r="T882" s="48" t="s">
        <v>385</v>
      </c>
      <c r="U882" s="48" t="s">
        <v>14</v>
      </c>
      <c r="V882" s="55">
        <v>45522</v>
      </c>
      <c r="W882" s="48" t="s">
        <v>1134</v>
      </c>
    </row>
    <row r="883" spans="1:23" x14ac:dyDescent="0.25">
      <c r="A883" s="48">
        <v>9983909</v>
      </c>
      <c r="B883" s="64">
        <v>45522.333333333336</v>
      </c>
      <c r="C883" s="48" t="s">
        <v>799</v>
      </c>
      <c r="D883" s="48" t="s">
        <v>46</v>
      </c>
      <c r="E883" s="55"/>
      <c r="F883" s="64">
        <v>45522.333333333336</v>
      </c>
      <c r="G883" s="64">
        <v>45522</v>
      </c>
      <c r="H883" s="48" t="s">
        <v>558</v>
      </c>
      <c r="I883" s="55"/>
      <c r="J883" s="48" t="s">
        <v>697</v>
      </c>
      <c r="K883" s="48" t="s">
        <v>697</v>
      </c>
      <c r="L883" s="48" t="s">
        <v>2692</v>
      </c>
      <c r="M883" s="48" t="s">
        <v>735</v>
      </c>
      <c r="N883" s="48" t="s">
        <v>1301</v>
      </c>
      <c r="O883" s="48" t="s">
        <v>2723</v>
      </c>
      <c r="P883" s="48" t="s">
        <v>22</v>
      </c>
      <c r="Q883" s="48" t="s">
        <v>23</v>
      </c>
      <c r="R883" s="48" t="s">
        <v>89</v>
      </c>
      <c r="S883" s="48" t="s">
        <v>360</v>
      </c>
      <c r="T883" s="48" t="s">
        <v>385</v>
      </c>
      <c r="U883" s="48" t="s">
        <v>14</v>
      </c>
      <c r="V883" s="55">
        <v>45522</v>
      </c>
      <c r="W883" s="48" t="s">
        <v>1134</v>
      </c>
    </row>
    <row r="884" spans="1:23" x14ac:dyDescent="0.25">
      <c r="A884" s="48">
        <v>9983907</v>
      </c>
      <c r="B884" s="64">
        <v>45522.395833333336</v>
      </c>
      <c r="C884" s="48" t="s">
        <v>740</v>
      </c>
      <c r="D884" s="48" t="s">
        <v>716</v>
      </c>
      <c r="E884" s="55"/>
      <c r="F884" s="64">
        <v>45522.395833333336</v>
      </c>
      <c r="G884" s="64">
        <v>45522.395833333336</v>
      </c>
      <c r="H884" s="48" t="s">
        <v>740</v>
      </c>
      <c r="I884" s="55">
        <v>45524</v>
      </c>
      <c r="J884" s="48" t="s">
        <v>697</v>
      </c>
      <c r="K884" s="48" t="s">
        <v>697</v>
      </c>
      <c r="L884" s="48" t="s">
        <v>2725</v>
      </c>
      <c r="M884" s="48" t="s">
        <v>2726</v>
      </c>
      <c r="N884" s="48" t="s">
        <v>455</v>
      </c>
      <c r="O884" s="48" t="s">
        <v>2727</v>
      </c>
      <c r="P884" s="48" t="s">
        <v>22</v>
      </c>
      <c r="Q884" s="48" t="s">
        <v>23</v>
      </c>
      <c r="R884" s="48" t="s">
        <v>89</v>
      </c>
      <c r="S884" s="48" t="s">
        <v>36</v>
      </c>
      <c r="T884" s="48" t="s">
        <v>396</v>
      </c>
      <c r="U884" s="48" t="s">
        <v>14</v>
      </c>
      <c r="V884" s="55">
        <v>45522</v>
      </c>
      <c r="W884" s="48" t="s">
        <v>1134</v>
      </c>
    </row>
    <row r="885" spans="1:23" x14ac:dyDescent="0.25">
      <c r="A885" s="48">
        <v>9983900</v>
      </c>
      <c r="B885" s="64">
        <v>45522.425000000003</v>
      </c>
      <c r="C885" s="48" t="s">
        <v>740</v>
      </c>
      <c r="D885" s="48" t="s">
        <v>716</v>
      </c>
      <c r="E885" s="55"/>
      <c r="F885" s="64">
        <v>45522.425000000003</v>
      </c>
      <c r="G885" s="64">
        <v>45522.395833333336</v>
      </c>
      <c r="H885" s="48" t="s">
        <v>740</v>
      </c>
      <c r="I885" s="55">
        <v>45524</v>
      </c>
      <c r="J885" s="48" t="s">
        <v>697</v>
      </c>
      <c r="K885" s="48" t="s">
        <v>697</v>
      </c>
      <c r="L885" s="48" t="s">
        <v>2725</v>
      </c>
      <c r="M885" s="48" t="s">
        <v>2726</v>
      </c>
      <c r="N885" s="48" t="s">
        <v>455</v>
      </c>
      <c r="O885" s="48" t="s">
        <v>2727</v>
      </c>
      <c r="P885" s="48" t="s">
        <v>22</v>
      </c>
      <c r="Q885" s="48" t="s">
        <v>23</v>
      </c>
      <c r="R885" s="48" t="s">
        <v>89</v>
      </c>
      <c r="S885" s="48" t="s">
        <v>36</v>
      </c>
      <c r="T885" s="48" t="s">
        <v>396</v>
      </c>
      <c r="U885" s="48" t="s">
        <v>14</v>
      </c>
      <c r="V885" s="55">
        <v>45522</v>
      </c>
      <c r="W885" s="48" t="s">
        <v>1134</v>
      </c>
    </row>
    <row r="886" spans="1:23" x14ac:dyDescent="0.25">
      <c r="A886" s="48">
        <v>9983908</v>
      </c>
      <c r="B886" s="64">
        <v>45522.397916666669</v>
      </c>
      <c r="C886" s="48" t="s">
        <v>738</v>
      </c>
      <c r="D886" s="48" t="s">
        <v>716</v>
      </c>
      <c r="E886" s="55"/>
      <c r="F886" s="64">
        <v>45522.397916666669</v>
      </c>
      <c r="G886" s="64">
        <v>45522.397916666669</v>
      </c>
      <c r="H886" s="48" t="s">
        <v>738</v>
      </c>
      <c r="I886" s="55">
        <v>45523</v>
      </c>
      <c r="J886" s="48" t="s">
        <v>697</v>
      </c>
      <c r="K886" s="48" t="s">
        <v>697</v>
      </c>
      <c r="L886" s="48" t="s">
        <v>2724</v>
      </c>
      <c r="M886" s="48" t="s">
        <v>992</v>
      </c>
      <c r="N886" s="48" t="s">
        <v>455</v>
      </c>
      <c r="O886" s="48">
        <v>201032000000000</v>
      </c>
      <c r="P886" s="48" t="s">
        <v>22</v>
      </c>
      <c r="Q886" s="48" t="s">
        <v>23</v>
      </c>
      <c r="R886" s="48" t="s">
        <v>89</v>
      </c>
      <c r="S886" s="48" t="s">
        <v>36</v>
      </c>
      <c r="T886" s="48" t="s">
        <v>385</v>
      </c>
      <c r="U886" s="48" t="s">
        <v>14</v>
      </c>
      <c r="V886" s="55">
        <v>45522</v>
      </c>
      <c r="W886" s="48" t="s">
        <v>1134</v>
      </c>
    </row>
    <row r="887" spans="1:23" x14ac:dyDescent="0.25">
      <c r="A887" s="48">
        <v>9983906</v>
      </c>
      <c r="B887" s="64">
        <v>45522.402777777781</v>
      </c>
      <c r="C887" s="48" t="s">
        <v>740</v>
      </c>
      <c r="D887" s="48" t="s">
        <v>716</v>
      </c>
      <c r="E887" s="55"/>
      <c r="F887" s="64">
        <v>45522.402777777781</v>
      </c>
      <c r="G887" s="64">
        <v>45522.402777777781</v>
      </c>
      <c r="H887" s="48" t="s">
        <v>740</v>
      </c>
      <c r="I887" s="55">
        <v>45524</v>
      </c>
      <c r="J887" s="48" t="s">
        <v>697</v>
      </c>
      <c r="K887" s="48" t="s">
        <v>697</v>
      </c>
      <c r="L887" s="48" t="s">
        <v>2728</v>
      </c>
      <c r="M887" s="48" t="s">
        <v>2726</v>
      </c>
      <c r="N887" s="48" t="s">
        <v>455</v>
      </c>
      <c r="O887" s="48" t="s">
        <v>2729</v>
      </c>
      <c r="P887" s="48" t="s">
        <v>22</v>
      </c>
      <c r="Q887" s="48" t="s">
        <v>23</v>
      </c>
      <c r="R887" s="48" t="s">
        <v>89</v>
      </c>
      <c r="S887" s="48" t="s">
        <v>36</v>
      </c>
      <c r="T887" s="48" t="s">
        <v>396</v>
      </c>
      <c r="U887" s="48" t="s">
        <v>14</v>
      </c>
      <c r="V887" s="55">
        <v>45522</v>
      </c>
      <c r="W887" s="48" t="s">
        <v>1134</v>
      </c>
    </row>
    <row r="888" spans="1:23" x14ac:dyDescent="0.25">
      <c r="A888" s="48">
        <v>9983899</v>
      </c>
      <c r="B888" s="64">
        <v>45522.440972222219</v>
      </c>
      <c r="C888" s="48" t="s">
        <v>740</v>
      </c>
      <c r="D888" s="48" t="s">
        <v>716</v>
      </c>
      <c r="E888" s="55"/>
      <c r="F888" s="64">
        <v>45522.440972222219</v>
      </c>
      <c r="G888" s="64">
        <v>45522.402777777781</v>
      </c>
      <c r="H888" s="48" t="s">
        <v>740</v>
      </c>
      <c r="I888" s="55">
        <v>45524</v>
      </c>
      <c r="J888" s="48" t="s">
        <v>697</v>
      </c>
      <c r="K888" s="48" t="s">
        <v>697</v>
      </c>
      <c r="L888" s="48" t="s">
        <v>2728</v>
      </c>
      <c r="M888" s="48" t="s">
        <v>2726</v>
      </c>
      <c r="N888" s="48" t="s">
        <v>455</v>
      </c>
      <c r="O888" s="48" t="s">
        <v>2729</v>
      </c>
      <c r="P888" s="48" t="s">
        <v>22</v>
      </c>
      <c r="Q888" s="48" t="s">
        <v>23</v>
      </c>
      <c r="R888" s="48" t="s">
        <v>89</v>
      </c>
      <c r="S888" s="48" t="s">
        <v>36</v>
      </c>
      <c r="T888" s="48" t="s">
        <v>396</v>
      </c>
      <c r="U888" s="48" t="s">
        <v>14</v>
      </c>
      <c r="V888" s="55">
        <v>45522</v>
      </c>
      <c r="W888" s="48" t="s">
        <v>1134</v>
      </c>
    </row>
    <row r="889" spans="1:23" x14ac:dyDescent="0.25">
      <c r="A889" s="48">
        <v>9983905</v>
      </c>
      <c r="B889" s="64">
        <v>45522.405555555553</v>
      </c>
      <c r="C889" s="48" t="s">
        <v>740</v>
      </c>
      <c r="D889" s="48" t="s">
        <v>716</v>
      </c>
      <c r="E889" s="55"/>
      <c r="F889" s="64">
        <v>45522.405555555553</v>
      </c>
      <c r="G889" s="64">
        <v>45522.405555555553</v>
      </c>
      <c r="H889" s="48" t="s">
        <v>740</v>
      </c>
      <c r="I889" s="55">
        <v>45524</v>
      </c>
      <c r="J889" s="48" t="s">
        <v>697</v>
      </c>
      <c r="K889" s="48" t="s">
        <v>697</v>
      </c>
      <c r="L889" s="48" t="s">
        <v>2730</v>
      </c>
      <c r="M889" s="48" t="s">
        <v>2726</v>
      </c>
      <c r="N889" s="48" t="s">
        <v>455</v>
      </c>
      <c r="O889" s="48" t="s">
        <v>2731</v>
      </c>
      <c r="P889" s="48" t="s">
        <v>22</v>
      </c>
      <c r="Q889" s="48" t="s">
        <v>23</v>
      </c>
      <c r="R889" s="48" t="s">
        <v>89</v>
      </c>
      <c r="S889" s="48" t="s">
        <v>36</v>
      </c>
      <c r="T889" s="48" t="s">
        <v>396</v>
      </c>
      <c r="U889" s="48" t="s">
        <v>14</v>
      </c>
      <c r="V889" s="55">
        <v>45522</v>
      </c>
      <c r="W889" s="48" t="s">
        <v>1134</v>
      </c>
    </row>
    <row r="890" spans="1:23" x14ac:dyDescent="0.25">
      <c r="A890" s="48">
        <v>9983904</v>
      </c>
      <c r="B890" s="64">
        <v>45522.40902777778</v>
      </c>
      <c r="C890" s="48" t="s">
        <v>740</v>
      </c>
      <c r="D890" s="48" t="s">
        <v>716</v>
      </c>
      <c r="E890" s="55"/>
      <c r="F890" s="64">
        <v>45522.40902777778</v>
      </c>
      <c r="G890" s="64">
        <v>45522.40902777778</v>
      </c>
      <c r="H890" s="48" t="s">
        <v>740</v>
      </c>
      <c r="I890" s="55">
        <v>45524</v>
      </c>
      <c r="J890" s="48" t="s">
        <v>697</v>
      </c>
      <c r="K890" s="48" t="s">
        <v>697</v>
      </c>
      <c r="L890" s="48" t="s">
        <v>2725</v>
      </c>
      <c r="M890" s="48" t="s">
        <v>2726</v>
      </c>
      <c r="N890" s="48" t="s">
        <v>455</v>
      </c>
      <c r="O890" s="48" t="s">
        <v>2727</v>
      </c>
      <c r="P890" s="48" t="s">
        <v>22</v>
      </c>
      <c r="Q890" s="48" t="s">
        <v>23</v>
      </c>
      <c r="R890" s="48" t="s">
        <v>89</v>
      </c>
      <c r="S890" s="48" t="s">
        <v>36</v>
      </c>
      <c r="T890" s="48" t="s">
        <v>396</v>
      </c>
      <c r="U890" s="48" t="s">
        <v>14</v>
      </c>
      <c r="V890" s="55">
        <v>45522</v>
      </c>
      <c r="W890" s="48" t="s">
        <v>1134</v>
      </c>
    </row>
    <row r="891" spans="1:23" x14ac:dyDescent="0.25">
      <c r="A891" s="48">
        <v>9983903</v>
      </c>
      <c r="B891" s="64">
        <v>45522.410416666666</v>
      </c>
      <c r="C891" s="48" t="s">
        <v>738</v>
      </c>
      <c r="D891" s="48" t="s">
        <v>716</v>
      </c>
      <c r="E891" s="55"/>
      <c r="F891" s="64">
        <v>45522.410416666666</v>
      </c>
      <c r="G891" s="64">
        <v>45522.410416666666</v>
      </c>
      <c r="H891" s="48" t="s">
        <v>738</v>
      </c>
      <c r="I891" s="55">
        <v>45523</v>
      </c>
      <c r="J891" s="48" t="s">
        <v>697</v>
      </c>
      <c r="K891" s="48" t="s">
        <v>697</v>
      </c>
      <c r="L891" s="48" t="s">
        <v>2732</v>
      </c>
      <c r="M891" s="48" t="s">
        <v>992</v>
      </c>
      <c r="N891" s="48" t="s">
        <v>455</v>
      </c>
      <c r="O891" s="48">
        <v>201032000000000</v>
      </c>
      <c r="P891" s="48" t="s">
        <v>22</v>
      </c>
      <c r="Q891" s="48" t="s">
        <v>23</v>
      </c>
      <c r="R891" s="48" t="s">
        <v>89</v>
      </c>
      <c r="S891" s="48" t="s">
        <v>36</v>
      </c>
      <c r="T891" s="48" t="s">
        <v>385</v>
      </c>
      <c r="U891" s="48" t="s">
        <v>14</v>
      </c>
      <c r="V891" s="55">
        <v>45522</v>
      </c>
      <c r="W891" s="48" t="s">
        <v>1134</v>
      </c>
    </row>
    <row r="892" spans="1:23" x14ac:dyDescent="0.25">
      <c r="A892" s="48">
        <v>9983902</v>
      </c>
      <c r="B892" s="64">
        <v>45522.415277777778</v>
      </c>
      <c r="C892" s="48" t="s">
        <v>740</v>
      </c>
      <c r="D892" s="48" t="s">
        <v>46</v>
      </c>
      <c r="E892" s="55"/>
      <c r="F892" s="64">
        <v>45522.415277777778</v>
      </c>
      <c r="G892" s="64">
        <v>45522.415277777778</v>
      </c>
      <c r="H892" s="48" t="s">
        <v>740</v>
      </c>
      <c r="I892" s="55">
        <v>45523</v>
      </c>
      <c r="J892" s="48" t="s">
        <v>697</v>
      </c>
      <c r="K892" s="48" t="s">
        <v>697</v>
      </c>
      <c r="L892" s="48" t="s">
        <v>2733</v>
      </c>
      <c r="M892" s="48" t="s">
        <v>2726</v>
      </c>
      <c r="N892" s="48" t="s">
        <v>455</v>
      </c>
      <c r="O892" s="48" t="s">
        <v>2734</v>
      </c>
      <c r="P892" s="48" t="s">
        <v>22</v>
      </c>
      <c r="Q892" s="48" t="s">
        <v>23</v>
      </c>
      <c r="R892" s="48" t="s">
        <v>89</v>
      </c>
      <c r="S892" s="48" t="s">
        <v>36</v>
      </c>
      <c r="T892" s="48" t="s">
        <v>396</v>
      </c>
      <c r="U892" s="48" t="s">
        <v>14</v>
      </c>
      <c r="V892" s="55">
        <v>45522</v>
      </c>
      <c r="W892" s="48" t="s">
        <v>1134</v>
      </c>
    </row>
    <row r="893" spans="1:23" x14ac:dyDescent="0.25">
      <c r="A893" s="48">
        <v>9983901</v>
      </c>
      <c r="B893" s="64">
        <v>45522.417361111111</v>
      </c>
      <c r="C893" s="48" t="s">
        <v>740</v>
      </c>
      <c r="D893" s="48" t="s">
        <v>716</v>
      </c>
      <c r="E893" s="55"/>
      <c r="F893" s="64">
        <v>45522.417361111111</v>
      </c>
      <c r="G893" s="64">
        <v>45522.42291666667</v>
      </c>
      <c r="H893" s="48" t="s">
        <v>740</v>
      </c>
      <c r="I893" s="55">
        <v>45524</v>
      </c>
      <c r="J893" s="48" t="s">
        <v>697</v>
      </c>
      <c r="K893" s="48" t="s">
        <v>697</v>
      </c>
      <c r="L893" s="48" t="s">
        <v>2735</v>
      </c>
      <c r="M893" s="48" t="s">
        <v>2726</v>
      </c>
      <c r="N893" s="48" t="s">
        <v>455</v>
      </c>
      <c r="O893" s="48" t="s">
        <v>2736</v>
      </c>
      <c r="P893" s="48" t="s">
        <v>22</v>
      </c>
      <c r="Q893" s="48" t="s">
        <v>23</v>
      </c>
      <c r="R893" s="48" t="s">
        <v>89</v>
      </c>
      <c r="S893" s="48" t="s">
        <v>36</v>
      </c>
      <c r="T893" s="48" t="s">
        <v>396</v>
      </c>
      <c r="U893" s="48" t="s">
        <v>14</v>
      </c>
      <c r="V893" s="55">
        <v>45522</v>
      </c>
      <c r="W893" s="48" t="s">
        <v>1134</v>
      </c>
    </row>
    <row r="894" spans="1:23" x14ac:dyDescent="0.25">
      <c r="A894" s="48">
        <v>9983898</v>
      </c>
      <c r="B894" s="64">
        <v>45522.458333333336</v>
      </c>
      <c r="C894" s="48" t="s">
        <v>791</v>
      </c>
      <c r="D894" s="48" t="s">
        <v>856</v>
      </c>
      <c r="E894" s="55"/>
      <c r="F894" s="64">
        <v>45522.458333333336</v>
      </c>
      <c r="G894" s="64">
        <v>45522.458333333336</v>
      </c>
      <c r="H894" s="48" t="s">
        <v>791</v>
      </c>
      <c r="I894" s="55">
        <v>45524</v>
      </c>
      <c r="J894" s="48" t="s">
        <v>697</v>
      </c>
      <c r="K894" s="48" t="s">
        <v>697</v>
      </c>
      <c r="M894" s="48" t="s">
        <v>1064</v>
      </c>
      <c r="O894" s="48">
        <v>431319554</v>
      </c>
      <c r="P894" s="48" t="s">
        <v>8</v>
      </c>
      <c r="Q894" s="48" t="s">
        <v>15</v>
      </c>
      <c r="R894" s="48" t="s">
        <v>381</v>
      </c>
      <c r="S894" s="48" t="s">
        <v>375</v>
      </c>
      <c r="T894" s="48" t="s">
        <v>389</v>
      </c>
      <c r="U894" s="48" t="s">
        <v>44</v>
      </c>
      <c r="V894" s="55">
        <v>45522</v>
      </c>
      <c r="W894" s="48" t="s">
        <v>1134</v>
      </c>
    </row>
    <row r="895" spans="1:23" x14ac:dyDescent="0.25">
      <c r="A895" s="48">
        <v>9983897</v>
      </c>
      <c r="B895" s="64">
        <v>45522.458333333336</v>
      </c>
      <c r="C895" s="48" t="s">
        <v>791</v>
      </c>
      <c r="D895" s="48" t="s">
        <v>856</v>
      </c>
      <c r="E895" s="55"/>
      <c r="F895" s="64">
        <v>45522.458333333336</v>
      </c>
      <c r="G895" s="64">
        <v>45522.458333333336</v>
      </c>
      <c r="H895" s="48" t="s">
        <v>791</v>
      </c>
      <c r="I895" s="55">
        <v>45524</v>
      </c>
      <c r="J895" s="48" t="s">
        <v>697</v>
      </c>
      <c r="K895" s="48" t="s">
        <v>697</v>
      </c>
      <c r="M895" s="48" t="s">
        <v>1064</v>
      </c>
      <c r="O895" s="48">
        <v>430864397</v>
      </c>
      <c r="P895" s="48" t="s">
        <v>8</v>
      </c>
      <c r="Q895" s="48" t="s">
        <v>15</v>
      </c>
      <c r="R895" s="48" t="s">
        <v>381</v>
      </c>
      <c r="S895" s="48" t="s">
        <v>375</v>
      </c>
      <c r="T895" s="48" t="s">
        <v>389</v>
      </c>
      <c r="U895" s="48" t="s">
        <v>44</v>
      </c>
      <c r="V895" s="55">
        <v>45522</v>
      </c>
      <c r="W895" s="48" t="s">
        <v>1134</v>
      </c>
    </row>
    <row r="896" spans="1:23" x14ac:dyDescent="0.25">
      <c r="A896" s="48">
        <v>9983896</v>
      </c>
      <c r="B896" s="64">
        <v>45522.470833333333</v>
      </c>
      <c r="C896" s="48" t="s">
        <v>738</v>
      </c>
      <c r="D896" s="48" t="s">
        <v>716</v>
      </c>
      <c r="E896" s="55"/>
      <c r="F896" s="64">
        <v>45522.470833333333</v>
      </c>
      <c r="G896" s="64">
        <v>45522.470833333333</v>
      </c>
      <c r="H896" s="48" t="s">
        <v>738</v>
      </c>
      <c r="I896" s="55">
        <v>45524</v>
      </c>
      <c r="J896" s="48" t="s">
        <v>697</v>
      </c>
      <c r="K896" s="48" t="s">
        <v>697</v>
      </c>
      <c r="L896" s="48" t="s">
        <v>2737</v>
      </c>
      <c r="M896" s="48" t="s">
        <v>992</v>
      </c>
      <c r="N896" s="48" t="s">
        <v>455</v>
      </c>
      <c r="O896" s="48">
        <v>201032000000000</v>
      </c>
      <c r="P896" s="48" t="s">
        <v>18</v>
      </c>
      <c r="Q896" s="48" t="s">
        <v>19</v>
      </c>
      <c r="R896" s="48" t="s">
        <v>21</v>
      </c>
      <c r="S896" s="48" t="s">
        <v>36</v>
      </c>
      <c r="T896" s="48" t="s">
        <v>66</v>
      </c>
      <c r="U896" s="48" t="s">
        <v>14</v>
      </c>
      <c r="V896" s="55">
        <v>45522</v>
      </c>
      <c r="W896" s="48" t="s">
        <v>1134</v>
      </c>
    </row>
    <row r="897" spans="1:23" x14ac:dyDescent="0.25">
      <c r="A897" s="48">
        <v>9983895</v>
      </c>
      <c r="B897" s="64">
        <v>45522.48333333333</v>
      </c>
      <c r="C897" s="48" t="s">
        <v>738</v>
      </c>
      <c r="D897" s="48" t="s">
        <v>716</v>
      </c>
      <c r="E897" s="55"/>
      <c r="F897" s="64">
        <v>45522.48333333333</v>
      </c>
      <c r="G897" s="64">
        <v>45522.48333333333</v>
      </c>
      <c r="H897" s="48" t="s">
        <v>738</v>
      </c>
      <c r="I897" s="55">
        <v>45524</v>
      </c>
      <c r="J897" s="48" t="s">
        <v>697</v>
      </c>
      <c r="K897" s="48" t="s">
        <v>697</v>
      </c>
      <c r="L897" s="48" t="s">
        <v>2738</v>
      </c>
      <c r="M897" s="48" t="s">
        <v>992</v>
      </c>
      <c r="N897" s="48" t="s">
        <v>455</v>
      </c>
      <c r="O897" s="48">
        <v>201032000000000</v>
      </c>
      <c r="P897" s="48" t="s">
        <v>22</v>
      </c>
      <c r="Q897" s="48" t="s">
        <v>23</v>
      </c>
      <c r="R897" s="48" t="s">
        <v>55</v>
      </c>
      <c r="S897" s="48" t="s">
        <v>36</v>
      </c>
      <c r="T897" s="48" t="s">
        <v>706</v>
      </c>
      <c r="U897" s="48" t="s">
        <v>14</v>
      </c>
      <c r="V897" s="55">
        <v>45522</v>
      </c>
      <c r="W897" s="48" t="s">
        <v>1134</v>
      </c>
    </row>
    <row r="898" spans="1:23" x14ac:dyDescent="0.25">
      <c r="A898" s="48">
        <v>9983894</v>
      </c>
      <c r="B898" s="64">
        <v>45522.48541666667</v>
      </c>
      <c r="C898" s="48" t="s">
        <v>740</v>
      </c>
      <c r="D898" s="48" t="s">
        <v>46</v>
      </c>
      <c r="E898" s="55"/>
      <c r="F898" s="64">
        <v>45522.48541666667</v>
      </c>
      <c r="G898" s="64">
        <v>45522.48541666667</v>
      </c>
      <c r="H898" s="48" t="s">
        <v>740</v>
      </c>
      <c r="I898" s="55">
        <v>45522</v>
      </c>
      <c r="J898" s="48" t="s">
        <v>697</v>
      </c>
      <c r="K898" s="48" t="s">
        <v>697</v>
      </c>
      <c r="L898" s="48" t="s">
        <v>938</v>
      </c>
      <c r="M898" s="48" t="s">
        <v>992</v>
      </c>
      <c r="N898" s="48" t="s">
        <v>455</v>
      </c>
      <c r="O898" s="48">
        <v>201031000000000</v>
      </c>
      <c r="P898" s="48" t="s">
        <v>8</v>
      </c>
      <c r="Q898" s="48" t="s">
        <v>15</v>
      </c>
      <c r="R898" s="48" t="s">
        <v>16</v>
      </c>
      <c r="S898" s="48" t="s">
        <v>375</v>
      </c>
      <c r="T898" s="48" t="s">
        <v>389</v>
      </c>
      <c r="U898" s="48" t="s">
        <v>14</v>
      </c>
      <c r="V898" s="55">
        <v>45522</v>
      </c>
      <c r="W898" s="48" t="s">
        <v>1134</v>
      </c>
    </row>
    <row r="899" spans="1:23" x14ac:dyDescent="0.25">
      <c r="A899" s="48">
        <v>9983893</v>
      </c>
      <c r="B899" s="64">
        <v>45522.491666666669</v>
      </c>
      <c r="C899" s="48" t="s">
        <v>740</v>
      </c>
      <c r="D899" s="48" t="s">
        <v>46</v>
      </c>
      <c r="E899" s="55"/>
      <c r="F899" s="64">
        <v>45522.491666666669</v>
      </c>
      <c r="G899" s="64">
        <v>45522.491666666669</v>
      </c>
      <c r="H899" s="48" t="s">
        <v>740</v>
      </c>
      <c r="I899" s="55">
        <v>45522</v>
      </c>
      <c r="J899" s="48" t="s">
        <v>697</v>
      </c>
      <c r="K899" s="48" t="s">
        <v>697</v>
      </c>
      <c r="L899" s="48" t="s">
        <v>926</v>
      </c>
      <c r="M899" s="48" t="s">
        <v>992</v>
      </c>
      <c r="N899" s="48" t="s">
        <v>455</v>
      </c>
      <c r="O899" s="48">
        <v>201031000000000</v>
      </c>
      <c r="P899" s="48" t="s">
        <v>8</v>
      </c>
      <c r="Q899" s="48" t="s">
        <v>15</v>
      </c>
      <c r="R899" s="48" t="s">
        <v>16</v>
      </c>
      <c r="S899" s="48" t="s">
        <v>375</v>
      </c>
      <c r="T899" s="48" t="s">
        <v>389</v>
      </c>
      <c r="U899" s="48" t="s">
        <v>14</v>
      </c>
      <c r="V899" s="55">
        <v>45522</v>
      </c>
      <c r="W899" s="48" t="s">
        <v>1134</v>
      </c>
    </row>
    <row r="900" spans="1:23" x14ac:dyDescent="0.25">
      <c r="A900" s="48">
        <v>9983892</v>
      </c>
      <c r="B900" s="64">
        <v>45522.49722222222</v>
      </c>
      <c r="C900" s="48" t="s">
        <v>740</v>
      </c>
      <c r="D900" s="48" t="s">
        <v>46</v>
      </c>
      <c r="E900" s="55"/>
      <c r="F900" s="64">
        <v>45522.49722222222</v>
      </c>
      <c r="G900" s="64">
        <v>45522.49722222222</v>
      </c>
      <c r="H900" s="48" t="s">
        <v>740</v>
      </c>
      <c r="I900" s="55">
        <v>45523</v>
      </c>
      <c r="J900" s="48" t="s">
        <v>697</v>
      </c>
      <c r="K900" s="48" t="s">
        <v>697</v>
      </c>
      <c r="L900" s="48" t="s">
        <v>1721</v>
      </c>
      <c r="M900" s="48" t="s">
        <v>2726</v>
      </c>
      <c r="N900" s="48" t="s">
        <v>455</v>
      </c>
      <c r="O900" s="48" t="s">
        <v>1079</v>
      </c>
      <c r="P900" s="48" t="s">
        <v>22</v>
      </c>
      <c r="Q900" s="48" t="s">
        <v>23</v>
      </c>
      <c r="R900" s="48" t="s">
        <v>55</v>
      </c>
      <c r="S900" s="48" t="s">
        <v>36</v>
      </c>
      <c r="T900" s="48" t="s">
        <v>706</v>
      </c>
      <c r="U900" s="48" t="s">
        <v>14</v>
      </c>
      <c r="V900" s="55">
        <v>45522</v>
      </c>
      <c r="W900" s="48" t="s">
        <v>1134</v>
      </c>
    </row>
    <row r="901" spans="1:23" x14ac:dyDescent="0.25">
      <c r="A901" s="48">
        <v>9983891</v>
      </c>
      <c r="B901" s="64">
        <v>45522.498611111114</v>
      </c>
      <c r="C901" s="48" t="s">
        <v>740</v>
      </c>
      <c r="D901" s="48" t="s">
        <v>716</v>
      </c>
      <c r="E901" s="55"/>
      <c r="F901" s="64">
        <v>45522.498611111114</v>
      </c>
      <c r="G901" s="64">
        <v>45522.498611111114</v>
      </c>
      <c r="H901" s="48" t="s">
        <v>740</v>
      </c>
      <c r="I901" s="55">
        <v>45524</v>
      </c>
      <c r="J901" s="48" t="s">
        <v>697</v>
      </c>
      <c r="K901" s="48" t="s">
        <v>697</v>
      </c>
      <c r="L901" s="48" t="s">
        <v>2730</v>
      </c>
      <c r="M901" s="48" t="s">
        <v>2726</v>
      </c>
      <c r="N901" s="48" t="s">
        <v>455</v>
      </c>
      <c r="O901" s="48" t="s">
        <v>2731</v>
      </c>
      <c r="P901" s="48" t="s">
        <v>22</v>
      </c>
      <c r="Q901" s="48" t="s">
        <v>23</v>
      </c>
      <c r="R901" s="48" t="s">
        <v>89</v>
      </c>
      <c r="S901" s="48" t="s">
        <v>36</v>
      </c>
      <c r="T901" s="48" t="s">
        <v>396</v>
      </c>
      <c r="U901" s="48" t="s">
        <v>14</v>
      </c>
      <c r="V901" s="55">
        <v>45522</v>
      </c>
      <c r="W901" s="48" t="s">
        <v>1134</v>
      </c>
    </row>
    <row r="902" spans="1:23" x14ac:dyDescent="0.25">
      <c r="A902" s="48">
        <v>9983890</v>
      </c>
      <c r="B902" s="64">
        <v>45522.5</v>
      </c>
      <c r="C902" s="48" t="s">
        <v>740</v>
      </c>
      <c r="D902" s="48" t="s">
        <v>716</v>
      </c>
      <c r="E902" s="55"/>
      <c r="F902" s="64">
        <v>45522.5</v>
      </c>
      <c r="G902" s="64">
        <v>45522.5</v>
      </c>
      <c r="H902" s="48" t="s">
        <v>740</v>
      </c>
      <c r="I902" s="55">
        <v>45524</v>
      </c>
      <c r="J902" s="48" t="s">
        <v>697</v>
      </c>
      <c r="K902" s="48" t="s">
        <v>697</v>
      </c>
      <c r="L902" s="48" t="s">
        <v>2725</v>
      </c>
      <c r="M902" s="48" t="s">
        <v>2726</v>
      </c>
      <c r="N902" s="48" t="s">
        <v>455</v>
      </c>
      <c r="O902" s="48" t="s">
        <v>2727</v>
      </c>
      <c r="P902" s="48" t="s">
        <v>22</v>
      </c>
      <c r="Q902" s="48" t="s">
        <v>23</v>
      </c>
      <c r="R902" s="48" t="s">
        <v>89</v>
      </c>
      <c r="S902" s="48" t="s">
        <v>36</v>
      </c>
      <c r="T902" s="48" t="s">
        <v>396</v>
      </c>
      <c r="U902" s="48" t="s">
        <v>14</v>
      </c>
      <c r="V902" s="55">
        <v>45522</v>
      </c>
      <c r="W902" s="48" t="s">
        <v>1134</v>
      </c>
    </row>
    <row r="903" spans="1:23" x14ac:dyDescent="0.25">
      <c r="A903" s="48">
        <v>9983889</v>
      </c>
      <c r="B903" s="64">
        <v>45522.50277777778</v>
      </c>
      <c r="C903" s="48" t="s">
        <v>740</v>
      </c>
      <c r="D903" s="48" t="s">
        <v>46</v>
      </c>
      <c r="E903" s="55"/>
      <c r="F903" s="64">
        <v>45522.50277777778</v>
      </c>
      <c r="G903" s="64">
        <v>45522.50277777778</v>
      </c>
      <c r="H903" s="48" t="s">
        <v>740</v>
      </c>
      <c r="I903" s="55">
        <v>45524</v>
      </c>
      <c r="J903" s="48" t="s">
        <v>697</v>
      </c>
      <c r="K903" s="48" t="s">
        <v>697</v>
      </c>
      <c r="L903" s="48" t="s">
        <v>1367</v>
      </c>
      <c r="M903" s="48" t="s">
        <v>735</v>
      </c>
      <c r="N903" s="48" t="s">
        <v>1301</v>
      </c>
      <c r="O903" s="48" t="s">
        <v>1366</v>
      </c>
      <c r="P903" s="48" t="s">
        <v>22</v>
      </c>
      <c r="Q903" s="48" t="s">
        <v>23</v>
      </c>
      <c r="R903" s="48" t="s">
        <v>89</v>
      </c>
      <c r="S903" s="48" t="s">
        <v>36</v>
      </c>
      <c r="T903" s="48" t="s">
        <v>396</v>
      </c>
      <c r="U903" s="48" t="s">
        <v>14</v>
      </c>
      <c r="V903" s="55">
        <v>45522</v>
      </c>
      <c r="W903" s="48" t="s">
        <v>1134</v>
      </c>
    </row>
    <row r="904" spans="1:23" x14ac:dyDescent="0.25">
      <c r="A904" s="48">
        <v>9983888</v>
      </c>
      <c r="B904" s="64">
        <v>45522.510416666664</v>
      </c>
      <c r="C904" s="48" t="s">
        <v>740</v>
      </c>
      <c r="D904" s="48" t="s">
        <v>46</v>
      </c>
      <c r="E904" s="55"/>
      <c r="F904" s="64">
        <v>45522.510416666664</v>
      </c>
      <c r="G904" s="64">
        <v>45522.510416666664</v>
      </c>
      <c r="H904" s="48" t="s">
        <v>740</v>
      </c>
      <c r="I904" s="55">
        <v>45522</v>
      </c>
      <c r="J904" s="48" t="s">
        <v>697</v>
      </c>
      <c r="K904" s="48" t="s">
        <v>697</v>
      </c>
      <c r="L904" s="48" t="s">
        <v>2739</v>
      </c>
      <c r="M904" s="48" t="s">
        <v>2726</v>
      </c>
      <c r="N904" s="48" t="s">
        <v>455</v>
      </c>
      <c r="O904" s="48" t="s">
        <v>2161</v>
      </c>
      <c r="P904" s="48" t="s">
        <v>22</v>
      </c>
      <c r="Q904" s="48" t="s">
        <v>23</v>
      </c>
      <c r="R904" s="48" t="s">
        <v>89</v>
      </c>
      <c r="S904" s="48" t="s">
        <v>36</v>
      </c>
      <c r="T904" s="48" t="s">
        <v>396</v>
      </c>
      <c r="U904" s="48" t="s">
        <v>14</v>
      </c>
      <c r="V904" s="55">
        <v>45522</v>
      </c>
      <c r="W904" s="48" t="s">
        <v>1134</v>
      </c>
    </row>
    <row r="905" spans="1:23" x14ac:dyDescent="0.25">
      <c r="A905" s="48">
        <v>9983887</v>
      </c>
      <c r="B905" s="64">
        <v>45522.511805555558</v>
      </c>
      <c r="C905" s="48" t="s">
        <v>740</v>
      </c>
      <c r="D905" s="48" t="s">
        <v>46</v>
      </c>
      <c r="E905" s="55"/>
      <c r="F905" s="64">
        <v>45522.511805555558</v>
      </c>
      <c r="G905" s="64">
        <v>45522.511805555558</v>
      </c>
      <c r="H905" s="48" t="s">
        <v>740</v>
      </c>
      <c r="I905" s="55">
        <v>45522</v>
      </c>
      <c r="J905" s="48" t="s">
        <v>697</v>
      </c>
      <c r="K905" s="48" t="s">
        <v>697</v>
      </c>
      <c r="L905" s="48" t="s">
        <v>2739</v>
      </c>
      <c r="M905" s="48" t="s">
        <v>2726</v>
      </c>
      <c r="N905" s="48" t="s">
        <v>455</v>
      </c>
      <c r="O905" s="48" t="s">
        <v>2161</v>
      </c>
      <c r="P905" s="48" t="s">
        <v>22</v>
      </c>
      <c r="Q905" s="48" t="s">
        <v>23</v>
      </c>
      <c r="R905" s="48" t="s">
        <v>89</v>
      </c>
      <c r="S905" s="48" t="s">
        <v>36</v>
      </c>
      <c r="T905" s="48" t="s">
        <v>396</v>
      </c>
      <c r="U905" s="48" t="s">
        <v>14</v>
      </c>
      <c r="V905" s="55">
        <v>45522</v>
      </c>
      <c r="W905" s="48" t="s">
        <v>1134</v>
      </c>
    </row>
    <row r="906" spans="1:23" x14ac:dyDescent="0.25">
      <c r="A906" s="48">
        <v>9983886</v>
      </c>
      <c r="B906" s="64">
        <v>45522.534722222219</v>
      </c>
      <c r="C906" s="48" t="s">
        <v>738</v>
      </c>
      <c r="D906" s="48" t="s">
        <v>46</v>
      </c>
      <c r="E906" s="55"/>
      <c r="F906" s="64">
        <v>45522.534722222219</v>
      </c>
      <c r="G906" s="64">
        <v>45522.534722222219</v>
      </c>
      <c r="H906" s="48" t="s">
        <v>738</v>
      </c>
      <c r="I906" s="55">
        <v>45522</v>
      </c>
      <c r="J906" s="48" t="s">
        <v>697</v>
      </c>
      <c r="K906" s="48" t="s">
        <v>697</v>
      </c>
      <c r="L906" s="48" t="s">
        <v>1025</v>
      </c>
      <c r="M906" s="48" t="s">
        <v>992</v>
      </c>
      <c r="O906" s="48">
        <v>201023000000000</v>
      </c>
      <c r="P906" s="48" t="s">
        <v>8</v>
      </c>
      <c r="Q906" s="48" t="s">
        <v>15</v>
      </c>
      <c r="R906" s="48" t="s">
        <v>381</v>
      </c>
      <c r="S906" s="48" t="s">
        <v>360</v>
      </c>
      <c r="T906" s="48" t="s">
        <v>389</v>
      </c>
      <c r="U906" s="48" t="s">
        <v>14</v>
      </c>
      <c r="V906" s="55">
        <v>45522</v>
      </c>
      <c r="W906" s="48" t="s">
        <v>1134</v>
      </c>
    </row>
    <row r="907" spans="1:23" x14ac:dyDescent="0.25">
      <c r="A907" s="48">
        <v>9983885</v>
      </c>
      <c r="B907" s="64">
        <v>45522.538194444445</v>
      </c>
      <c r="C907" s="48" t="s">
        <v>738</v>
      </c>
      <c r="D907" s="48" t="s">
        <v>46</v>
      </c>
      <c r="E907" s="55"/>
      <c r="F907" s="64">
        <v>45522.538194444445</v>
      </c>
      <c r="G907" s="64">
        <v>45522.538194444445</v>
      </c>
      <c r="H907" s="48" t="s">
        <v>738</v>
      </c>
      <c r="I907" s="55">
        <v>45522</v>
      </c>
      <c r="J907" s="48" t="s">
        <v>697</v>
      </c>
      <c r="K907" s="48" t="s">
        <v>697</v>
      </c>
      <c r="L907" s="48" t="s">
        <v>2740</v>
      </c>
      <c r="M907" s="48" t="s">
        <v>992</v>
      </c>
      <c r="O907" s="48">
        <v>900996000000000</v>
      </c>
      <c r="P907" s="48" t="s">
        <v>8</v>
      </c>
      <c r="Q907" s="48" t="s">
        <v>28</v>
      </c>
      <c r="R907" s="48" t="s">
        <v>29</v>
      </c>
      <c r="S907" s="48" t="s">
        <v>360</v>
      </c>
      <c r="T907" s="48" t="s">
        <v>389</v>
      </c>
      <c r="U907" s="48" t="s">
        <v>14</v>
      </c>
      <c r="V907" s="55">
        <v>45522</v>
      </c>
      <c r="W907" s="48" t="s">
        <v>1134</v>
      </c>
    </row>
    <row r="908" spans="1:23" x14ac:dyDescent="0.25">
      <c r="A908" s="48">
        <v>9983884</v>
      </c>
      <c r="B908" s="64">
        <v>45522.540972222225</v>
      </c>
      <c r="C908" s="48" t="s">
        <v>738</v>
      </c>
      <c r="D908" s="48" t="s">
        <v>46</v>
      </c>
      <c r="E908" s="55"/>
      <c r="F908" s="64">
        <v>45522.540972222225</v>
      </c>
      <c r="G908" s="64">
        <v>45522.540972222225</v>
      </c>
      <c r="H908" s="48" t="s">
        <v>738</v>
      </c>
      <c r="I908" s="55">
        <v>45522</v>
      </c>
      <c r="J908" s="48" t="s">
        <v>697</v>
      </c>
      <c r="K908" s="48" t="s">
        <v>697</v>
      </c>
      <c r="L908" s="48" t="s">
        <v>949</v>
      </c>
      <c r="M908" s="48" t="s">
        <v>992</v>
      </c>
      <c r="O908" s="48">
        <v>900996000000000</v>
      </c>
      <c r="P908" s="48" t="s">
        <v>8</v>
      </c>
      <c r="Q908" s="48" t="s">
        <v>15</v>
      </c>
      <c r="R908" s="48" t="s">
        <v>11</v>
      </c>
      <c r="S908" s="48" t="s">
        <v>360</v>
      </c>
      <c r="T908" s="48" t="s">
        <v>389</v>
      </c>
      <c r="U908" s="48" t="s">
        <v>14</v>
      </c>
      <c r="V908" s="55">
        <v>45522</v>
      </c>
      <c r="W908" s="48" t="s">
        <v>1134</v>
      </c>
    </row>
    <row r="909" spans="1:23" x14ac:dyDescent="0.25">
      <c r="A909" s="48">
        <v>9983883</v>
      </c>
      <c r="B909" s="64">
        <v>45522.541666666664</v>
      </c>
      <c r="C909" s="48" t="s">
        <v>738</v>
      </c>
      <c r="D909" s="48" t="s">
        <v>46</v>
      </c>
      <c r="E909" s="55"/>
      <c r="F909" s="64">
        <v>45522.541666666664</v>
      </c>
      <c r="G909" s="64">
        <v>45522.541666666664</v>
      </c>
      <c r="H909" s="48" t="s">
        <v>738</v>
      </c>
      <c r="I909" s="55">
        <v>45522</v>
      </c>
      <c r="J909" s="48" t="s">
        <v>697</v>
      </c>
      <c r="K909" s="48" t="s">
        <v>697</v>
      </c>
      <c r="L909" s="48" t="s">
        <v>2188</v>
      </c>
      <c r="M909" s="48" t="s">
        <v>992</v>
      </c>
      <c r="O909" s="48">
        <v>201031000000000</v>
      </c>
      <c r="P909" s="48" t="s">
        <v>22</v>
      </c>
      <c r="Q909" s="48" t="s">
        <v>73</v>
      </c>
      <c r="R909" s="48" t="s">
        <v>74</v>
      </c>
      <c r="S909" s="48" t="s">
        <v>360</v>
      </c>
      <c r="T909" s="48" t="s">
        <v>396</v>
      </c>
      <c r="U909" s="48" t="s">
        <v>14</v>
      </c>
      <c r="V909" s="55">
        <v>45522</v>
      </c>
      <c r="W909" s="48" t="s">
        <v>1134</v>
      </c>
    </row>
    <row r="910" spans="1:23" x14ac:dyDescent="0.25">
      <c r="A910" s="48">
        <v>9983882</v>
      </c>
      <c r="B910" s="64">
        <v>45522.544444444444</v>
      </c>
      <c r="C910" s="48" t="s">
        <v>738</v>
      </c>
      <c r="D910" s="48" t="s">
        <v>46</v>
      </c>
      <c r="E910" s="55"/>
      <c r="F910" s="64">
        <v>45522.544444444444</v>
      </c>
      <c r="G910" s="64">
        <v>45522.544444444444</v>
      </c>
      <c r="H910" s="48" t="s">
        <v>738</v>
      </c>
      <c r="I910" s="55">
        <v>45522</v>
      </c>
      <c r="J910" s="48" t="s">
        <v>697</v>
      </c>
      <c r="K910" s="48" t="s">
        <v>697</v>
      </c>
      <c r="L910" s="48" t="s">
        <v>890</v>
      </c>
      <c r="M910" s="48" t="s">
        <v>992</v>
      </c>
      <c r="O910" s="48">
        <v>201011000000000</v>
      </c>
      <c r="P910" s="48" t="s">
        <v>8</v>
      </c>
      <c r="Q910" s="48" t="s">
        <v>15</v>
      </c>
      <c r="R910" s="48" t="s">
        <v>11</v>
      </c>
      <c r="S910" s="48" t="s">
        <v>360</v>
      </c>
      <c r="T910" s="48" t="s">
        <v>389</v>
      </c>
      <c r="U910" s="48" t="s">
        <v>14</v>
      </c>
      <c r="V910" s="55">
        <v>45522</v>
      </c>
      <c r="W910" s="48" t="s">
        <v>1134</v>
      </c>
    </row>
    <row r="911" spans="1:23" x14ac:dyDescent="0.25">
      <c r="A911" s="48">
        <v>9983881</v>
      </c>
      <c r="B911" s="64">
        <v>45522.554166666669</v>
      </c>
      <c r="C911" s="48" t="s">
        <v>740</v>
      </c>
      <c r="D911" s="48" t="s">
        <v>46</v>
      </c>
      <c r="E911" s="55"/>
      <c r="F911" s="64">
        <v>45522.554166666669</v>
      </c>
      <c r="G911" s="64">
        <v>45522.554166666669</v>
      </c>
      <c r="H911" s="48" t="s">
        <v>740</v>
      </c>
      <c r="I911" s="55">
        <v>45524</v>
      </c>
      <c r="J911" s="48" t="s">
        <v>697</v>
      </c>
      <c r="K911" s="48" t="s">
        <v>697</v>
      </c>
      <c r="L911" s="48" t="s">
        <v>2730</v>
      </c>
      <c r="M911" s="48" t="s">
        <v>2726</v>
      </c>
      <c r="N911" s="48" t="s">
        <v>455</v>
      </c>
      <c r="O911" s="48" t="s">
        <v>2731</v>
      </c>
      <c r="P911" s="48" t="s">
        <v>22</v>
      </c>
      <c r="Q911" s="48" t="s">
        <v>23</v>
      </c>
      <c r="R911" s="48" t="s">
        <v>89</v>
      </c>
      <c r="S911" s="48" t="s">
        <v>36</v>
      </c>
      <c r="T911" s="48" t="s">
        <v>396</v>
      </c>
      <c r="U911" s="48" t="s">
        <v>14</v>
      </c>
      <c r="V911" s="55">
        <v>45522</v>
      </c>
      <c r="W911" s="48" t="s">
        <v>1134</v>
      </c>
    </row>
    <row r="912" spans="1:23" x14ac:dyDescent="0.25">
      <c r="A912" s="48">
        <v>9983880</v>
      </c>
      <c r="B912" s="64">
        <v>45522.563888888886</v>
      </c>
      <c r="C912" s="48" t="s">
        <v>738</v>
      </c>
      <c r="D912" s="48" t="s">
        <v>46</v>
      </c>
      <c r="E912" s="55"/>
      <c r="F912" s="64">
        <v>45522.563888888886</v>
      </c>
      <c r="G912" s="64">
        <v>45522.563888888886</v>
      </c>
      <c r="H912" s="48" t="s">
        <v>738</v>
      </c>
      <c r="I912" s="55">
        <v>45522</v>
      </c>
      <c r="J912" s="48" t="s">
        <v>697</v>
      </c>
      <c r="K912" s="48" t="s">
        <v>697</v>
      </c>
      <c r="L912" s="48" t="s">
        <v>2506</v>
      </c>
      <c r="M912" s="48" t="s">
        <v>992</v>
      </c>
      <c r="N912" s="48" t="s">
        <v>1692</v>
      </c>
      <c r="O912" s="48">
        <v>201031000000000</v>
      </c>
      <c r="P912" s="48" t="s">
        <v>8</v>
      </c>
      <c r="Q912" s="48" t="s">
        <v>10</v>
      </c>
      <c r="R912" s="48" t="s">
        <v>11</v>
      </c>
      <c r="S912" s="48" t="s">
        <v>360</v>
      </c>
      <c r="T912" s="48" t="s">
        <v>749</v>
      </c>
      <c r="U912" s="48" t="s">
        <v>14</v>
      </c>
      <c r="V912" s="55">
        <v>45522</v>
      </c>
      <c r="W912" s="48" t="s">
        <v>1134</v>
      </c>
    </row>
    <row r="913" spans="1:23" x14ac:dyDescent="0.25">
      <c r="A913" s="48">
        <v>9983879</v>
      </c>
      <c r="B913" s="64">
        <v>45522.567361111112</v>
      </c>
      <c r="C913" s="48" t="s">
        <v>740</v>
      </c>
      <c r="D913" s="48" t="s">
        <v>46</v>
      </c>
      <c r="E913" s="55"/>
      <c r="F913" s="64">
        <v>45522.567361111112</v>
      </c>
      <c r="G913" s="64">
        <v>45522.567361111112</v>
      </c>
      <c r="H913" s="48" t="s">
        <v>740</v>
      </c>
      <c r="I913" s="55">
        <v>45522</v>
      </c>
      <c r="J913" s="48" t="s">
        <v>697</v>
      </c>
      <c r="K913" s="48" t="s">
        <v>697</v>
      </c>
      <c r="L913" s="48" t="s">
        <v>926</v>
      </c>
      <c r="M913" s="48" t="s">
        <v>992</v>
      </c>
      <c r="N913" s="48" t="s">
        <v>455</v>
      </c>
      <c r="O913" s="48">
        <v>201031000000000</v>
      </c>
      <c r="P913" s="48" t="s">
        <v>8</v>
      </c>
      <c r="Q913" s="48" t="s">
        <v>15</v>
      </c>
      <c r="R913" s="48" t="s">
        <v>16</v>
      </c>
      <c r="S913" s="48" t="s">
        <v>375</v>
      </c>
      <c r="T913" s="48" t="s">
        <v>389</v>
      </c>
      <c r="U913" s="48" t="s">
        <v>14</v>
      </c>
      <c r="V913" s="55">
        <v>45522</v>
      </c>
      <c r="W913" s="48" t="s">
        <v>1134</v>
      </c>
    </row>
    <row r="914" spans="1:23" x14ac:dyDescent="0.25">
      <c r="A914" s="48">
        <v>9983878</v>
      </c>
      <c r="B914" s="64">
        <v>45522.572916666664</v>
      </c>
      <c r="C914" s="48" t="s">
        <v>740</v>
      </c>
      <c r="D914" s="48" t="s">
        <v>46</v>
      </c>
      <c r="E914" s="55"/>
      <c r="F914" s="64">
        <v>45522.572916666664</v>
      </c>
      <c r="G914" s="64">
        <v>45522.572916666664</v>
      </c>
      <c r="H914" s="48" t="s">
        <v>740</v>
      </c>
      <c r="I914" s="55">
        <v>45523</v>
      </c>
      <c r="J914" s="48" t="s">
        <v>697</v>
      </c>
      <c r="K914" s="48" t="s">
        <v>697</v>
      </c>
      <c r="L914" s="48" t="s">
        <v>1721</v>
      </c>
      <c r="M914" s="48" t="s">
        <v>2726</v>
      </c>
      <c r="N914" s="48" t="s">
        <v>455</v>
      </c>
      <c r="O914" s="48" t="s">
        <v>1079</v>
      </c>
      <c r="P914" s="48" t="s">
        <v>22</v>
      </c>
      <c r="Q914" s="48" t="s">
        <v>23</v>
      </c>
      <c r="R914" s="48" t="s">
        <v>55</v>
      </c>
      <c r="S914" s="48" t="s">
        <v>36</v>
      </c>
      <c r="T914" s="48" t="s">
        <v>706</v>
      </c>
      <c r="U914" s="48" t="s">
        <v>14</v>
      </c>
      <c r="V914" s="55">
        <v>45522</v>
      </c>
      <c r="W914" s="48" t="s">
        <v>1134</v>
      </c>
    </row>
    <row r="915" spans="1:23" x14ac:dyDescent="0.25">
      <c r="A915" s="48">
        <v>9983877</v>
      </c>
      <c r="B915" s="64">
        <v>45522.583333333336</v>
      </c>
      <c r="C915" s="48" t="s">
        <v>740</v>
      </c>
      <c r="D915" s="48" t="s">
        <v>716</v>
      </c>
      <c r="E915" s="55"/>
      <c r="F915" s="64">
        <v>45522.583333333336</v>
      </c>
      <c r="G915" s="64">
        <v>45522.583333333336</v>
      </c>
      <c r="H915" s="48" t="s">
        <v>740</v>
      </c>
      <c r="I915" s="55">
        <v>45524</v>
      </c>
      <c r="J915" s="48" t="s">
        <v>697</v>
      </c>
      <c r="K915" s="48" t="s">
        <v>697</v>
      </c>
      <c r="L915" s="48" t="s">
        <v>2730</v>
      </c>
      <c r="M915" s="48" t="s">
        <v>2726</v>
      </c>
      <c r="N915" s="48" t="s">
        <v>455</v>
      </c>
      <c r="O915" s="48" t="s">
        <v>2731</v>
      </c>
      <c r="P915" s="48" t="s">
        <v>22</v>
      </c>
      <c r="Q915" s="48" t="s">
        <v>23</v>
      </c>
      <c r="R915" s="48" t="s">
        <v>89</v>
      </c>
      <c r="S915" s="48" t="s">
        <v>36</v>
      </c>
      <c r="T915" s="48" t="s">
        <v>396</v>
      </c>
      <c r="U915" s="48" t="s">
        <v>14</v>
      </c>
      <c r="V915" s="55">
        <v>45522</v>
      </c>
      <c r="W915" s="48" t="s">
        <v>1134</v>
      </c>
    </row>
    <row r="916" spans="1:23" x14ac:dyDescent="0.25">
      <c r="A916" s="48">
        <v>9983876</v>
      </c>
      <c r="B916" s="64">
        <v>45522.602083333331</v>
      </c>
      <c r="C916" s="48" t="s">
        <v>738</v>
      </c>
      <c r="D916" s="48" t="s">
        <v>716</v>
      </c>
      <c r="E916" s="55"/>
      <c r="F916" s="64">
        <v>45522.602083333331</v>
      </c>
      <c r="G916" s="64">
        <v>45522.602083333331</v>
      </c>
      <c r="H916" s="48" t="s">
        <v>738</v>
      </c>
      <c r="I916" s="55">
        <v>45524</v>
      </c>
      <c r="J916" s="48" t="s">
        <v>697</v>
      </c>
      <c r="K916" s="48" t="s">
        <v>697</v>
      </c>
      <c r="L916" s="48" t="s">
        <v>2741</v>
      </c>
      <c r="M916" s="48" t="s">
        <v>992</v>
      </c>
      <c r="N916" s="48" t="s">
        <v>1692</v>
      </c>
      <c r="O916" s="48">
        <v>201031000000000</v>
      </c>
      <c r="P916" s="48" t="s">
        <v>8</v>
      </c>
      <c r="Q916" s="48" t="s">
        <v>10</v>
      </c>
      <c r="R916" s="48" t="s">
        <v>11</v>
      </c>
      <c r="S916" s="48" t="s">
        <v>25</v>
      </c>
      <c r="T916" s="48" t="s">
        <v>749</v>
      </c>
      <c r="U916" s="48" t="s">
        <v>14</v>
      </c>
      <c r="V916" s="55">
        <v>45522</v>
      </c>
      <c r="W916" s="48" t="s">
        <v>1134</v>
      </c>
    </row>
    <row r="917" spans="1:23" x14ac:dyDescent="0.25">
      <c r="A917" s="48">
        <v>9983875</v>
      </c>
      <c r="B917" s="64">
        <v>45522.611111111109</v>
      </c>
      <c r="C917" s="48" t="s">
        <v>740</v>
      </c>
      <c r="D917" s="48" t="s">
        <v>46</v>
      </c>
      <c r="E917" s="55"/>
      <c r="F917" s="64">
        <v>45522.611111111109</v>
      </c>
      <c r="G917" s="64">
        <v>45522.611111111109</v>
      </c>
      <c r="H917" s="48" t="s">
        <v>740</v>
      </c>
      <c r="I917" s="55">
        <v>45522</v>
      </c>
      <c r="J917" s="48" t="s">
        <v>697</v>
      </c>
      <c r="K917" s="48" t="s">
        <v>697</v>
      </c>
      <c r="L917" s="48" t="s">
        <v>2730</v>
      </c>
      <c r="M917" s="48" t="s">
        <v>2726</v>
      </c>
      <c r="N917" s="48" t="s">
        <v>455</v>
      </c>
      <c r="O917" s="48" t="s">
        <v>2731</v>
      </c>
      <c r="P917" s="48" t="s">
        <v>22</v>
      </c>
      <c r="Q917" s="48" t="s">
        <v>23</v>
      </c>
      <c r="R917" s="48" t="s">
        <v>89</v>
      </c>
      <c r="S917" s="48" t="s">
        <v>36</v>
      </c>
      <c r="T917" s="48" t="s">
        <v>396</v>
      </c>
      <c r="U917" s="48" t="s">
        <v>14</v>
      </c>
      <c r="V917" s="55">
        <v>45522</v>
      </c>
      <c r="W917" s="48" t="s">
        <v>1134</v>
      </c>
    </row>
    <row r="918" spans="1:23" x14ac:dyDescent="0.25">
      <c r="A918" s="48">
        <v>9983874</v>
      </c>
      <c r="B918" s="64">
        <v>45522.636111111111</v>
      </c>
      <c r="C918" s="48" t="s">
        <v>738</v>
      </c>
      <c r="D918" s="48" t="s">
        <v>716</v>
      </c>
      <c r="E918" s="55"/>
      <c r="F918" s="64">
        <v>45522.636111111111</v>
      </c>
      <c r="G918" s="64">
        <v>45522.636111111111</v>
      </c>
      <c r="H918" s="48" t="s">
        <v>738</v>
      </c>
      <c r="I918" s="55">
        <v>45524</v>
      </c>
      <c r="J918" s="48" t="s">
        <v>697</v>
      </c>
      <c r="K918" s="48" t="s">
        <v>697</v>
      </c>
      <c r="L918" s="48" t="s">
        <v>2742</v>
      </c>
      <c r="M918" s="48" t="s">
        <v>992</v>
      </c>
      <c r="N918" s="48" t="s">
        <v>1692</v>
      </c>
      <c r="O918" s="48">
        <v>201032000000000</v>
      </c>
      <c r="P918" s="48" t="s">
        <v>8</v>
      </c>
      <c r="Q918" s="48" t="s">
        <v>10</v>
      </c>
      <c r="R918" s="48" t="s">
        <v>11</v>
      </c>
      <c r="S918" s="48" t="s">
        <v>25</v>
      </c>
      <c r="T918" s="48" t="s">
        <v>749</v>
      </c>
      <c r="U918" s="48" t="s">
        <v>14</v>
      </c>
      <c r="V918" s="55">
        <v>45522</v>
      </c>
      <c r="W918" s="48" t="s">
        <v>1134</v>
      </c>
    </row>
    <row r="919" spans="1:23" x14ac:dyDescent="0.25">
      <c r="A919" s="48">
        <v>9983677</v>
      </c>
      <c r="B919" s="64">
        <v>45523</v>
      </c>
      <c r="C919" s="48" t="s">
        <v>1158</v>
      </c>
      <c r="D919" s="48" t="s">
        <v>716</v>
      </c>
      <c r="E919" s="55"/>
      <c r="F919" s="64">
        <v>45523.338888888888</v>
      </c>
      <c r="G919" s="64">
        <v>45523.338888888888</v>
      </c>
      <c r="H919" s="48" t="s">
        <v>1158</v>
      </c>
      <c r="I919" s="55">
        <v>45525</v>
      </c>
      <c r="J919" s="48" t="s">
        <v>697</v>
      </c>
      <c r="K919" s="48" t="s">
        <v>697</v>
      </c>
      <c r="L919" s="48" t="s">
        <v>2829</v>
      </c>
      <c r="M919" s="48" t="s">
        <v>992</v>
      </c>
      <c r="N919" s="48" t="s">
        <v>1692</v>
      </c>
      <c r="O919" s="48" t="s">
        <v>806</v>
      </c>
      <c r="P919" s="48" t="s">
        <v>8</v>
      </c>
      <c r="Q919" s="48" t="s">
        <v>10</v>
      </c>
      <c r="R919" s="48" t="s">
        <v>11</v>
      </c>
      <c r="S919" s="48" t="s">
        <v>25</v>
      </c>
      <c r="T919" s="48" t="s">
        <v>749</v>
      </c>
      <c r="U919" s="48" t="s">
        <v>14</v>
      </c>
      <c r="V919" s="55">
        <v>45523</v>
      </c>
      <c r="W919" s="48" t="s">
        <v>1134</v>
      </c>
    </row>
    <row r="920" spans="1:23" x14ac:dyDescent="0.25">
      <c r="A920" s="48">
        <v>9983672</v>
      </c>
      <c r="B920" s="64">
        <v>45523</v>
      </c>
      <c r="C920" s="48" t="s">
        <v>1158</v>
      </c>
      <c r="D920" s="48" t="s">
        <v>716</v>
      </c>
      <c r="E920" s="55"/>
      <c r="F920" s="64">
        <v>45523.338888888888</v>
      </c>
      <c r="G920" s="64">
        <v>45523.338888888888</v>
      </c>
      <c r="H920" s="48" t="s">
        <v>1158</v>
      </c>
      <c r="I920" s="55">
        <v>45525</v>
      </c>
      <c r="J920" s="48" t="s">
        <v>697</v>
      </c>
      <c r="K920" s="48" t="s">
        <v>697</v>
      </c>
      <c r="L920" s="48" t="s">
        <v>2830</v>
      </c>
      <c r="M920" s="48" t="s">
        <v>992</v>
      </c>
      <c r="N920" s="48" t="s">
        <v>455</v>
      </c>
      <c r="O920" s="48" t="s">
        <v>806</v>
      </c>
      <c r="P920" s="48" t="s">
        <v>22</v>
      </c>
      <c r="Q920" s="48" t="s">
        <v>23</v>
      </c>
      <c r="R920" s="48" t="s">
        <v>89</v>
      </c>
      <c r="S920" s="48" t="s">
        <v>36</v>
      </c>
      <c r="T920" s="48" t="s">
        <v>382</v>
      </c>
      <c r="U920" s="48" t="s">
        <v>14</v>
      </c>
      <c r="V920" s="55">
        <v>45523</v>
      </c>
      <c r="W920" s="48" t="s">
        <v>1134</v>
      </c>
    </row>
    <row r="921" spans="1:23" x14ac:dyDescent="0.25">
      <c r="A921" s="48">
        <v>9983676</v>
      </c>
      <c r="B921" s="64">
        <v>45523</v>
      </c>
      <c r="C921" s="48" t="s">
        <v>1117</v>
      </c>
      <c r="D921" s="48" t="s">
        <v>716</v>
      </c>
      <c r="E921" s="55"/>
      <c r="F921" s="64">
        <v>45523</v>
      </c>
      <c r="G921" s="64">
        <v>45523.34097222222</v>
      </c>
      <c r="H921" s="48" t="s">
        <v>1117</v>
      </c>
      <c r="I921" s="55">
        <v>45525</v>
      </c>
      <c r="J921" s="48" t="s">
        <v>697</v>
      </c>
      <c r="K921" s="48" t="s">
        <v>697</v>
      </c>
      <c r="L921" s="48" t="s">
        <v>2831</v>
      </c>
      <c r="M921" s="48" t="s">
        <v>2406</v>
      </c>
      <c r="N921" s="48" t="s">
        <v>455</v>
      </c>
      <c r="O921" s="48" t="s">
        <v>2778</v>
      </c>
      <c r="P921" s="48" t="s">
        <v>8</v>
      </c>
      <c r="Q921" s="48" t="s">
        <v>10</v>
      </c>
      <c r="R921" s="48" t="s">
        <v>11</v>
      </c>
      <c r="S921" s="48" t="s">
        <v>36</v>
      </c>
      <c r="T921" s="48" t="s">
        <v>385</v>
      </c>
      <c r="U921" s="48" t="s">
        <v>14</v>
      </c>
      <c r="V921" s="55">
        <v>45523</v>
      </c>
      <c r="W921" s="48" t="s">
        <v>1134</v>
      </c>
    </row>
    <row r="922" spans="1:23" x14ac:dyDescent="0.25">
      <c r="A922" s="48">
        <v>9983674</v>
      </c>
      <c r="B922" s="64">
        <v>45523</v>
      </c>
      <c r="C922" s="48" t="s">
        <v>1116</v>
      </c>
      <c r="D922" s="48" t="s">
        <v>856</v>
      </c>
      <c r="E922" s="55"/>
      <c r="F922" s="64">
        <v>45523</v>
      </c>
      <c r="G922" s="64">
        <v>45523.341666666667</v>
      </c>
      <c r="H922" s="48" t="s">
        <v>1116</v>
      </c>
      <c r="I922" s="55"/>
      <c r="J922" s="48" t="s">
        <v>697</v>
      </c>
      <c r="K922" s="48" t="s">
        <v>697</v>
      </c>
      <c r="L922" s="48" t="s">
        <v>2832</v>
      </c>
      <c r="M922" s="48" t="s">
        <v>2406</v>
      </c>
      <c r="N922" s="48" t="s">
        <v>40</v>
      </c>
      <c r="O922" s="48" t="s">
        <v>1710</v>
      </c>
      <c r="P922" s="48" t="s">
        <v>8</v>
      </c>
      <c r="Q922" s="48" t="s">
        <v>28</v>
      </c>
      <c r="R922" s="48" t="s">
        <v>29</v>
      </c>
      <c r="S922" s="48" t="s">
        <v>13</v>
      </c>
      <c r="T922" s="48" t="s">
        <v>440</v>
      </c>
      <c r="U922" s="48" t="s">
        <v>44</v>
      </c>
      <c r="V922" s="55">
        <v>45523</v>
      </c>
      <c r="W922" s="48" t="s">
        <v>1134</v>
      </c>
    </row>
    <row r="923" spans="1:23" x14ac:dyDescent="0.25">
      <c r="A923" s="48">
        <v>9983675</v>
      </c>
      <c r="B923" s="64">
        <v>45523</v>
      </c>
      <c r="C923" s="48" t="s">
        <v>1117</v>
      </c>
      <c r="D923" s="48" t="s">
        <v>716</v>
      </c>
      <c r="E923" s="55"/>
      <c r="F923" s="64">
        <v>45523</v>
      </c>
      <c r="G923" s="64">
        <v>45523.344444444447</v>
      </c>
      <c r="H923" s="48" t="s">
        <v>1117</v>
      </c>
      <c r="I923" s="55">
        <v>45523</v>
      </c>
      <c r="J923" s="48" t="s">
        <v>697</v>
      </c>
      <c r="K923" s="48" t="s">
        <v>697</v>
      </c>
      <c r="L923" s="48" t="s">
        <v>2826</v>
      </c>
      <c r="M923" s="48" t="s">
        <v>2406</v>
      </c>
      <c r="N923" s="48" t="s">
        <v>1692</v>
      </c>
      <c r="O923" s="48" t="s">
        <v>1700</v>
      </c>
      <c r="P923" s="48" t="s">
        <v>8</v>
      </c>
      <c r="Q923" s="48" t="s">
        <v>15</v>
      </c>
      <c r="R923" s="48" t="s">
        <v>27</v>
      </c>
      <c r="S923" s="48" t="s">
        <v>25</v>
      </c>
      <c r="T923" s="48" t="s">
        <v>385</v>
      </c>
      <c r="U923" s="48" t="s">
        <v>14</v>
      </c>
      <c r="V923" s="55">
        <v>45523</v>
      </c>
      <c r="W923" s="48" t="s">
        <v>1134</v>
      </c>
    </row>
    <row r="924" spans="1:23" x14ac:dyDescent="0.25">
      <c r="A924" s="48">
        <v>9983673</v>
      </c>
      <c r="B924" s="64">
        <v>45523</v>
      </c>
      <c r="C924" s="48" t="s">
        <v>1158</v>
      </c>
      <c r="D924" s="48" t="s">
        <v>716</v>
      </c>
      <c r="E924" s="55"/>
      <c r="F924" s="64">
        <v>45523.338888888888</v>
      </c>
      <c r="G924" s="64">
        <v>45523.347916666666</v>
      </c>
      <c r="H924" s="48" t="s">
        <v>1158</v>
      </c>
      <c r="I924" s="55">
        <v>45525</v>
      </c>
      <c r="J924" s="48" t="s">
        <v>697</v>
      </c>
      <c r="K924" s="48" t="s">
        <v>697</v>
      </c>
      <c r="L924" s="48" t="s">
        <v>2833</v>
      </c>
      <c r="M924" s="48" t="s">
        <v>992</v>
      </c>
      <c r="N924" s="48" t="s">
        <v>455</v>
      </c>
      <c r="O924" s="48" t="s">
        <v>806</v>
      </c>
      <c r="P924" s="48" t="s">
        <v>22</v>
      </c>
      <c r="Q924" s="48" t="s">
        <v>23</v>
      </c>
      <c r="R924" s="48" t="s">
        <v>89</v>
      </c>
      <c r="S924" s="48" t="s">
        <v>36</v>
      </c>
      <c r="T924" s="48" t="s">
        <v>382</v>
      </c>
      <c r="U924" s="48" t="s">
        <v>14</v>
      </c>
      <c r="V924" s="55">
        <v>45523</v>
      </c>
      <c r="W924" s="48" t="s">
        <v>1134</v>
      </c>
    </row>
    <row r="925" spans="1:23" x14ac:dyDescent="0.25">
      <c r="A925" s="48">
        <v>9983668</v>
      </c>
      <c r="B925" s="64">
        <v>45523</v>
      </c>
      <c r="C925" s="48" t="s">
        <v>1117</v>
      </c>
      <c r="D925" s="48" t="s">
        <v>903</v>
      </c>
      <c r="E925" s="55"/>
      <c r="F925" s="64">
        <v>45523</v>
      </c>
      <c r="G925" s="64">
        <v>45523.351388888892</v>
      </c>
      <c r="H925" s="48" t="s">
        <v>1117</v>
      </c>
      <c r="I925" s="55">
        <v>45523</v>
      </c>
      <c r="J925" s="48" t="s">
        <v>697</v>
      </c>
      <c r="K925" s="48" t="s">
        <v>697</v>
      </c>
      <c r="L925" s="48" t="s">
        <v>2834</v>
      </c>
      <c r="M925" s="48" t="s">
        <v>2406</v>
      </c>
      <c r="N925" s="48" t="s">
        <v>855</v>
      </c>
      <c r="O925" s="48" t="s">
        <v>2775</v>
      </c>
      <c r="P925" s="48" t="s">
        <v>8</v>
      </c>
      <c r="Q925" s="48" t="s">
        <v>28</v>
      </c>
      <c r="R925" s="48" t="s">
        <v>29</v>
      </c>
      <c r="S925" s="48" t="s">
        <v>36</v>
      </c>
      <c r="T925" s="48" t="s">
        <v>385</v>
      </c>
      <c r="U925" s="48" t="s">
        <v>14</v>
      </c>
      <c r="V925" s="55">
        <v>45523</v>
      </c>
      <c r="W925" s="48" t="s">
        <v>1134</v>
      </c>
    </row>
    <row r="926" spans="1:23" x14ac:dyDescent="0.25">
      <c r="A926" s="48">
        <v>9983665</v>
      </c>
      <c r="B926" s="64">
        <v>45523</v>
      </c>
      <c r="C926" s="48" t="s">
        <v>1117</v>
      </c>
      <c r="D926" s="48" t="s">
        <v>716</v>
      </c>
      <c r="E926" s="55"/>
      <c r="F926" s="64">
        <v>45523</v>
      </c>
      <c r="G926" s="64">
        <v>45523.351388888892</v>
      </c>
      <c r="H926" s="48" t="s">
        <v>1117</v>
      </c>
      <c r="I926" s="55">
        <v>45526</v>
      </c>
      <c r="J926" s="48" t="s">
        <v>697</v>
      </c>
      <c r="K926" s="48" t="s">
        <v>697</v>
      </c>
      <c r="L926" s="48" t="s">
        <v>2834</v>
      </c>
      <c r="M926" s="48" t="s">
        <v>2406</v>
      </c>
      <c r="N926" s="48" t="s">
        <v>855</v>
      </c>
      <c r="O926" s="48" t="s">
        <v>2775</v>
      </c>
      <c r="P926" s="48" t="s">
        <v>8</v>
      </c>
      <c r="Q926" s="48" t="s">
        <v>28</v>
      </c>
      <c r="R926" s="48" t="s">
        <v>29</v>
      </c>
      <c r="S926" s="48" t="s">
        <v>25</v>
      </c>
      <c r="T926" s="48" t="s">
        <v>385</v>
      </c>
      <c r="U926" s="48" t="s">
        <v>14</v>
      </c>
      <c r="V926" s="55">
        <v>45523</v>
      </c>
      <c r="W926" s="48" t="s">
        <v>1134</v>
      </c>
    </row>
    <row r="927" spans="1:23" x14ac:dyDescent="0.25">
      <c r="A927" s="48">
        <v>9983666</v>
      </c>
      <c r="B927" s="64">
        <v>45523</v>
      </c>
      <c r="C927" s="48" t="s">
        <v>1107</v>
      </c>
      <c r="D927" s="48" t="s">
        <v>2835</v>
      </c>
      <c r="E927" s="55"/>
      <c r="F927" s="64">
        <v>45523</v>
      </c>
      <c r="G927" s="64">
        <v>45523.352777777778</v>
      </c>
      <c r="H927" s="48" t="s">
        <v>1107</v>
      </c>
      <c r="I927" s="55">
        <v>45523</v>
      </c>
      <c r="J927" s="48" t="s">
        <v>697</v>
      </c>
      <c r="K927" s="48" t="s">
        <v>697</v>
      </c>
      <c r="L927" s="48" t="s">
        <v>2698</v>
      </c>
      <c r="M927" s="48" t="s">
        <v>2406</v>
      </c>
      <c r="N927" s="48" t="s">
        <v>2836</v>
      </c>
      <c r="O927" s="48" t="s">
        <v>2330</v>
      </c>
      <c r="P927" s="48" t="s">
        <v>8</v>
      </c>
      <c r="Q927" s="48" t="s">
        <v>10</v>
      </c>
      <c r="R927" s="48" t="s">
        <v>11</v>
      </c>
      <c r="S927" s="48" t="s">
        <v>360</v>
      </c>
      <c r="T927" s="48" t="s">
        <v>12</v>
      </c>
      <c r="U927" s="48" t="s">
        <v>14</v>
      </c>
      <c r="V927" s="55">
        <v>45523</v>
      </c>
      <c r="W927" s="48" t="s">
        <v>1134</v>
      </c>
    </row>
    <row r="928" spans="1:23" x14ac:dyDescent="0.25">
      <c r="A928" s="48">
        <v>9983667</v>
      </c>
      <c r="B928" s="64">
        <v>45523</v>
      </c>
      <c r="C928" s="48" t="s">
        <v>1281</v>
      </c>
      <c r="D928" s="48" t="s">
        <v>2835</v>
      </c>
      <c r="E928" s="55"/>
      <c r="F928" s="64"/>
      <c r="G928" s="64">
        <v>45523.354166666664</v>
      </c>
      <c r="H928" s="48" t="s">
        <v>1281</v>
      </c>
      <c r="I928" s="55"/>
      <c r="J928" s="48" t="s">
        <v>697</v>
      </c>
      <c r="K928" s="48" t="s">
        <v>697</v>
      </c>
      <c r="L928" s="48" t="s">
        <v>2805</v>
      </c>
      <c r="M928" s="48" t="s">
        <v>2509</v>
      </c>
      <c r="N928" s="48" t="s">
        <v>455</v>
      </c>
      <c r="O928" s="48" t="s">
        <v>2837</v>
      </c>
      <c r="P928" s="48" t="s">
        <v>22</v>
      </c>
      <c r="Q928" s="48" t="s">
        <v>28</v>
      </c>
      <c r="R928" s="48" t="s">
        <v>35</v>
      </c>
      <c r="S928" s="48" t="s">
        <v>360</v>
      </c>
      <c r="T928" s="48" t="s">
        <v>385</v>
      </c>
      <c r="U928" s="48" t="s">
        <v>14</v>
      </c>
      <c r="V928" s="55">
        <v>45523</v>
      </c>
      <c r="W928" s="48" t="s">
        <v>1134</v>
      </c>
    </row>
    <row r="929" spans="1:23" x14ac:dyDescent="0.25">
      <c r="A929" s="48">
        <v>9983664</v>
      </c>
      <c r="B929" s="64">
        <v>45523</v>
      </c>
      <c r="C929" s="48" t="s">
        <v>1158</v>
      </c>
      <c r="D929" s="48" t="s">
        <v>716</v>
      </c>
      <c r="E929" s="55"/>
      <c r="F929" s="64">
        <v>45523.355555555558</v>
      </c>
      <c r="G929" s="64">
        <v>45523.355555555558</v>
      </c>
      <c r="H929" s="48" t="s">
        <v>1158</v>
      </c>
      <c r="I929" s="55">
        <v>45526</v>
      </c>
      <c r="J929" s="48" t="s">
        <v>697</v>
      </c>
      <c r="K929" s="48" t="s">
        <v>697</v>
      </c>
      <c r="L929" s="48" t="s">
        <v>2838</v>
      </c>
      <c r="M929" s="48" t="s">
        <v>992</v>
      </c>
      <c r="N929" s="48" t="s">
        <v>455</v>
      </c>
      <c r="O929" s="48" t="s">
        <v>806</v>
      </c>
      <c r="P929" s="48" t="s">
        <v>8</v>
      </c>
      <c r="Q929" s="48" t="s">
        <v>15</v>
      </c>
      <c r="R929" s="48" t="s">
        <v>381</v>
      </c>
      <c r="S929" s="48" t="s">
        <v>25</v>
      </c>
      <c r="T929" s="48" t="s">
        <v>295</v>
      </c>
      <c r="U929" s="48" t="s">
        <v>14</v>
      </c>
      <c r="V929" s="55">
        <v>45523</v>
      </c>
      <c r="W929" s="48" t="s">
        <v>1134</v>
      </c>
    </row>
    <row r="930" spans="1:23" x14ac:dyDescent="0.25">
      <c r="A930" s="48">
        <v>9983663</v>
      </c>
      <c r="B930" s="64">
        <v>45523</v>
      </c>
      <c r="C930" s="48" t="s">
        <v>1117</v>
      </c>
      <c r="D930" s="48" t="s">
        <v>856</v>
      </c>
      <c r="E930" s="55"/>
      <c r="F930" s="64">
        <v>45523</v>
      </c>
      <c r="G930" s="64">
        <v>45523.356944444444</v>
      </c>
      <c r="H930" s="48" t="s">
        <v>1117</v>
      </c>
      <c r="I930" s="55">
        <v>45523</v>
      </c>
      <c r="J930" s="48" t="s">
        <v>697</v>
      </c>
      <c r="K930" s="48" t="s">
        <v>697</v>
      </c>
      <c r="L930" s="48" t="s">
        <v>1010</v>
      </c>
      <c r="M930" s="48" t="s">
        <v>2406</v>
      </c>
      <c r="N930" s="48" t="s">
        <v>855</v>
      </c>
      <c r="O930" s="48" t="s">
        <v>937</v>
      </c>
      <c r="P930" s="48" t="s">
        <v>18</v>
      </c>
      <c r="Q930" s="48" t="s">
        <v>19</v>
      </c>
      <c r="R930" s="48" t="s">
        <v>20</v>
      </c>
      <c r="S930" s="48" t="s">
        <v>36</v>
      </c>
      <c r="T930" s="48" t="s">
        <v>2839</v>
      </c>
      <c r="U930" s="48" t="s">
        <v>44</v>
      </c>
      <c r="V930" s="55">
        <v>45523</v>
      </c>
      <c r="W930" s="48" t="s">
        <v>1134</v>
      </c>
    </row>
    <row r="931" spans="1:23" x14ac:dyDescent="0.25">
      <c r="A931" s="48">
        <v>9983662</v>
      </c>
      <c r="B931" s="64">
        <v>45523</v>
      </c>
      <c r="C931" s="48" t="s">
        <v>1107</v>
      </c>
      <c r="D931" s="48" t="s">
        <v>2835</v>
      </c>
      <c r="E931" s="55"/>
      <c r="F931" s="64">
        <v>45523</v>
      </c>
      <c r="G931" s="64">
        <v>45523.361111111109</v>
      </c>
      <c r="H931" s="48" t="s">
        <v>1107</v>
      </c>
      <c r="I931" s="55">
        <v>45523</v>
      </c>
      <c r="J931" s="48" t="s">
        <v>697</v>
      </c>
      <c r="K931" s="48" t="s">
        <v>697</v>
      </c>
      <c r="L931" s="48" t="s">
        <v>1339</v>
      </c>
      <c r="M931" s="48" t="s">
        <v>2406</v>
      </c>
      <c r="N931" s="48" t="s">
        <v>2836</v>
      </c>
      <c r="O931" s="48" t="s">
        <v>1338</v>
      </c>
      <c r="P931" s="48" t="s">
        <v>8</v>
      </c>
      <c r="Q931" s="48" t="s">
        <v>28</v>
      </c>
      <c r="R931" s="48" t="s">
        <v>35</v>
      </c>
      <c r="S931" s="48" t="s">
        <v>360</v>
      </c>
      <c r="T931" s="48" t="s">
        <v>385</v>
      </c>
      <c r="U931" s="48" t="s">
        <v>14</v>
      </c>
      <c r="V931" s="55">
        <v>45523</v>
      </c>
      <c r="W931" s="48" t="s">
        <v>1134</v>
      </c>
    </row>
    <row r="932" spans="1:23" x14ac:dyDescent="0.25">
      <c r="A932" s="48">
        <v>9983671</v>
      </c>
      <c r="B932" s="64">
        <v>45523</v>
      </c>
      <c r="C932" s="48" t="s">
        <v>1116</v>
      </c>
      <c r="D932" s="48" t="s">
        <v>716</v>
      </c>
      <c r="E932" s="55"/>
      <c r="F932" s="64">
        <v>45523</v>
      </c>
      <c r="G932" s="64">
        <v>45523.363888888889</v>
      </c>
      <c r="H932" s="48" t="s">
        <v>1116</v>
      </c>
      <c r="I932" s="55"/>
      <c r="J932" s="48" t="s">
        <v>697</v>
      </c>
      <c r="K932" s="48" t="s">
        <v>697</v>
      </c>
      <c r="L932" s="48" t="s">
        <v>2840</v>
      </c>
      <c r="M932" s="48" t="s">
        <v>2406</v>
      </c>
      <c r="N932" s="48" t="s">
        <v>40</v>
      </c>
      <c r="O932" s="48" t="s">
        <v>2597</v>
      </c>
      <c r="P932" s="48" t="s">
        <v>8</v>
      </c>
      <c r="Q932" s="48" t="s">
        <v>10</v>
      </c>
      <c r="R932" s="48" t="s">
        <v>11</v>
      </c>
      <c r="S932" s="48" t="s">
        <v>13</v>
      </c>
      <c r="T932" s="48" t="s">
        <v>385</v>
      </c>
      <c r="U932" s="48" t="s">
        <v>14</v>
      </c>
      <c r="V932" s="55">
        <v>45523</v>
      </c>
      <c r="W932" s="48" t="s">
        <v>1134</v>
      </c>
    </row>
    <row r="933" spans="1:23" x14ac:dyDescent="0.25">
      <c r="A933" s="48">
        <v>9983661</v>
      </c>
      <c r="B933" s="64">
        <v>45523</v>
      </c>
      <c r="C933" s="48" t="s">
        <v>1107</v>
      </c>
      <c r="D933" s="48" t="s">
        <v>2835</v>
      </c>
      <c r="E933" s="55"/>
      <c r="F933" s="64">
        <v>45523</v>
      </c>
      <c r="G933" s="64">
        <v>45523.368055555555</v>
      </c>
      <c r="H933" s="48" t="s">
        <v>1107</v>
      </c>
      <c r="I933" s="55">
        <v>45523</v>
      </c>
      <c r="J933" s="48" t="s">
        <v>697</v>
      </c>
      <c r="K933" s="48" t="s">
        <v>697</v>
      </c>
      <c r="L933" s="48" t="s">
        <v>1746</v>
      </c>
      <c r="M933" s="48" t="s">
        <v>2406</v>
      </c>
      <c r="N933" s="48" t="s">
        <v>2841</v>
      </c>
      <c r="O933" s="48" t="s">
        <v>1663</v>
      </c>
      <c r="P933" s="48" t="s">
        <v>8</v>
      </c>
      <c r="Q933" s="48" t="s">
        <v>10</v>
      </c>
      <c r="R933" s="48" t="s">
        <v>11</v>
      </c>
      <c r="S933" s="48" t="s">
        <v>36</v>
      </c>
      <c r="T933" s="48" t="s">
        <v>385</v>
      </c>
      <c r="U933" s="48" t="s">
        <v>14</v>
      </c>
      <c r="V933" s="55">
        <v>45523</v>
      </c>
      <c r="W933" s="48" t="s">
        <v>1134</v>
      </c>
    </row>
    <row r="934" spans="1:23" x14ac:dyDescent="0.25">
      <c r="A934" s="48">
        <v>9983660</v>
      </c>
      <c r="B934" s="64">
        <v>45523</v>
      </c>
      <c r="C934" s="48" t="s">
        <v>1107</v>
      </c>
      <c r="D934" s="48" t="s">
        <v>2835</v>
      </c>
      <c r="E934" s="55"/>
      <c r="F934" s="64">
        <v>45523</v>
      </c>
      <c r="G934" s="64">
        <v>45523.368055555555</v>
      </c>
      <c r="H934" s="48" t="s">
        <v>1107</v>
      </c>
      <c r="I934" s="55">
        <v>45523</v>
      </c>
      <c r="J934" s="48" t="s">
        <v>697</v>
      </c>
      <c r="K934" s="48" t="s">
        <v>697</v>
      </c>
      <c r="L934" s="48" t="s">
        <v>1746</v>
      </c>
      <c r="M934" s="48" t="s">
        <v>2406</v>
      </c>
      <c r="N934" s="48" t="s">
        <v>12</v>
      </c>
      <c r="O934" s="48" t="s">
        <v>1663</v>
      </c>
      <c r="P934" s="48" t="s">
        <v>8</v>
      </c>
      <c r="Q934" s="48" t="s">
        <v>10</v>
      </c>
      <c r="R934" s="48" t="s">
        <v>11</v>
      </c>
      <c r="S934" s="48" t="s">
        <v>360</v>
      </c>
      <c r="T934" s="48" t="s">
        <v>385</v>
      </c>
      <c r="U934" s="48" t="s">
        <v>14</v>
      </c>
      <c r="V934" s="55">
        <v>45523</v>
      </c>
      <c r="W934" s="48" t="s">
        <v>1134</v>
      </c>
    </row>
    <row r="935" spans="1:23" x14ac:dyDescent="0.25">
      <c r="A935" s="48">
        <v>9983659</v>
      </c>
      <c r="B935" s="64">
        <v>45523</v>
      </c>
      <c r="C935" s="48" t="s">
        <v>1281</v>
      </c>
      <c r="D935" s="48" t="s">
        <v>2835</v>
      </c>
      <c r="E935" s="55"/>
      <c r="F935" s="64">
        <v>45523</v>
      </c>
      <c r="G935" s="64">
        <v>45523.370138888888</v>
      </c>
      <c r="H935" s="48" t="s">
        <v>1281</v>
      </c>
      <c r="I935" s="55">
        <v>45523</v>
      </c>
      <c r="J935" s="48" t="s">
        <v>697</v>
      </c>
      <c r="K935" s="48" t="s">
        <v>697</v>
      </c>
      <c r="L935" s="48" t="s">
        <v>2808</v>
      </c>
      <c r="M935" s="48" t="s">
        <v>2509</v>
      </c>
      <c r="N935" s="48" t="s">
        <v>1692</v>
      </c>
      <c r="O935" s="48" t="s">
        <v>2842</v>
      </c>
      <c r="P935" s="48" t="s">
        <v>8</v>
      </c>
      <c r="Q935" s="48" t="s">
        <v>15</v>
      </c>
      <c r="R935" s="48" t="s">
        <v>381</v>
      </c>
      <c r="S935" s="48" t="s">
        <v>360</v>
      </c>
      <c r="T935" s="48" t="s">
        <v>12</v>
      </c>
      <c r="U935" s="48" t="s">
        <v>14</v>
      </c>
      <c r="V935" s="55">
        <v>45523</v>
      </c>
      <c r="W935" s="48" t="s">
        <v>1134</v>
      </c>
    </row>
    <row r="936" spans="1:23" x14ac:dyDescent="0.25">
      <c r="A936" s="48">
        <v>9983656</v>
      </c>
      <c r="B936" s="64">
        <v>45523</v>
      </c>
      <c r="C936" s="48" t="s">
        <v>1107</v>
      </c>
      <c r="D936" s="48" t="s">
        <v>2835</v>
      </c>
      <c r="E936" s="55"/>
      <c r="F936" s="64">
        <v>45523</v>
      </c>
      <c r="G936" s="64">
        <v>45523.37222222222</v>
      </c>
      <c r="H936" s="48" t="s">
        <v>1107</v>
      </c>
      <c r="I936" s="55">
        <v>45523</v>
      </c>
      <c r="J936" s="48" t="s">
        <v>697</v>
      </c>
      <c r="K936" s="48" t="s">
        <v>697</v>
      </c>
      <c r="L936" s="48" t="s">
        <v>2843</v>
      </c>
      <c r="M936" s="48" t="s">
        <v>2406</v>
      </c>
      <c r="N936" s="48" t="s">
        <v>2841</v>
      </c>
      <c r="O936" s="48" t="s">
        <v>2608</v>
      </c>
      <c r="P936" s="48" t="s">
        <v>8</v>
      </c>
      <c r="Q936" s="48" t="s">
        <v>28</v>
      </c>
      <c r="R936" s="48" t="s">
        <v>29</v>
      </c>
      <c r="S936" s="48" t="s">
        <v>25</v>
      </c>
      <c r="T936" s="48" t="s">
        <v>475</v>
      </c>
      <c r="U936" s="48" t="s">
        <v>44</v>
      </c>
      <c r="V936" s="55">
        <v>45523</v>
      </c>
      <c r="W936" s="48" t="s">
        <v>1134</v>
      </c>
    </row>
    <row r="937" spans="1:23" x14ac:dyDescent="0.25">
      <c r="A937" s="48">
        <v>9983658</v>
      </c>
      <c r="B937" s="64">
        <v>45523</v>
      </c>
      <c r="C937" s="48" t="s">
        <v>1281</v>
      </c>
      <c r="D937" s="48" t="s">
        <v>2835</v>
      </c>
      <c r="E937" s="55"/>
      <c r="F937" s="64">
        <v>45523</v>
      </c>
      <c r="G937" s="64">
        <v>45523.374305555553</v>
      </c>
      <c r="H937" s="48" t="s">
        <v>1281</v>
      </c>
      <c r="I937" s="55">
        <v>45523</v>
      </c>
      <c r="J937" s="48" t="s">
        <v>697</v>
      </c>
      <c r="K937" s="48" t="s">
        <v>697</v>
      </c>
      <c r="L937" s="48" t="s">
        <v>2809</v>
      </c>
      <c r="M937" s="48" t="s">
        <v>2509</v>
      </c>
      <c r="N937" s="48" t="s">
        <v>1692</v>
      </c>
      <c r="O937" s="48" t="s">
        <v>2844</v>
      </c>
      <c r="P937" s="48" t="s">
        <v>8</v>
      </c>
      <c r="Q937" s="48" t="s">
        <v>15</v>
      </c>
      <c r="R937" s="48" t="s">
        <v>381</v>
      </c>
      <c r="S937" s="48" t="s">
        <v>360</v>
      </c>
      <c r="T937" s="48" t="s">
        <v>12</v>
      </c>
      <c r="U937" s="48" t="s">
        <v>14</v>
      </c>
      <c r="V937" s="55">
        <v>45523</v>
      </c>
      <c r="W937" s="48" t="s">
        <v>1134</v>
      </c>
    </row>
    <row r="938" spans="1:23" x14ac:dyDescent="0.25">
      <c r="A938" s="48">
        <v>9983679</v>
      </c>
      <c r="B938" s="64">
        <v>45523</v>
      </c>
      <c r="C938" s="48" t="s">
        <v>1157</v>
      </c>
      <c r="D938" s="48" t="s">
        <v>46</v>
      </c>
      <c r="E938" s="55"/>
      <c r="F938" s="64">
        <v>45523</v>
      </c>
      <c r="G938" s="64">
        <v>45523.375694444447</v>
      </c>
      <c r="H938" s="48" t="s">
        <v>1157</v>
      </c>
      <c r="I938" s="55"/>
      <c r="J938" s="48" t="s">
        <v>697</v>
      </c>
      <c r="K938" s="48" t="s">
        <v>697</v>
      </c>
      <c r="L938" s="48" t="s">
        <v>2724</v>
      </c>
      <c r="M938" s="48" t="s">
        <v>2845</v>
      </c>
      <c r="N938" s="48" t="s">
        <v>455</v>
      </c>
      <c r="O938" s="48" t="s">
        <v>806</v>
      </c>
      <c r="P938" s="48" t="s">
        <v>22</v>
      </c>
      <c r="Q938" s="48" t="s">
        <v>23</v>
      </c>
      <c r="R938" s="48" t="s">
        <v>89</v>
      </c>
      <c r="S938" s="48" t="s">
        <v>360</v>
      </c>
      <c r="T938" s="48" t="s">
        <v>382</v>
      </c>
      <c r="U938" s="48" t="s">
        <v>14</v>
      </c>
      <c r="V938" s="55">
        <v>45523</v>
      </c>
      <c r="W938" s="48" t="s">
        <v>1134</v>
      </c>
    </row>
    <row r="939" spans="1:23" x14ac:dyDescent="0.25">
      <c r="A939" s="48">
        <v>9983657</v>
      </c>
      <c r="B939" s="64">
        <v>45523</v>
      </c>
      <c r="C939" s="48" t="s">
        <v>1117</v>
      </c>
      <c r="D939" s="48" t="s">
        <v>716</v>
      </c>
      <c r="E939" s="55"/>
      <c r="F939" s="64">
        <v>45523</v>
      </c>
      <c r="G939" s="64">
        <v>45523.386111111111</v>
      </c>
      <c r="H939" s="48" t="s">
        <v>1117</v>
      </c>
      <c r="I939" s="55">
        <v>45524</v>
      </c>
      <c r="J939" s="48" t="s">
        <v>697</v>
      </c>
      <c r="K939" s="48" t="s">
        <v>697</v>
      </c>
      <c r="L939" s="48" t="s">
        <v>2799</v>
      </c>
      <c r="M939" s="48" t="s">
        <v>2406</v>
      </c>
      <c r="N939" s="48" t="s">
        <v>855</v>
      </c>
      <c r="O939" s="48" t="s">
        <v>2608</v>
      </c>
      <c r="P939" s="48" t="s">
        <v>8</v>
      </c>
      <c r="Q939" s="48" t="s">
        <v>10</v>
      </c>
      <c r="R939" s="48" t="s">
        <v>11</v>
      </c>
      <c r="S939" s="48" t="s">
        <v>36</v>
      </c>
      <c r="T939" s="48" t="s">
        <v>12</v>
      </c>
      <c r="U939" s="48" t="s">
        <v>14</v>
      </c>
      <c r="V939" s="55">
        <v>45523</v>
      </c>
      <c r="W939" s="48" t="s">
        <v>1134</v>
      </c>
    </row>
    <row r="940" spans="1:23" x14ac:dyDescent="0.25">
      <c r="A940" s="48">
        <v>9983670</v>
      </c>
      <c r="B940" s="64">
        <v>45523</v>
      </c>
      <c r="C940" s="48" t="s">
        <v>1116</v>
      </c>
      <c r="D940" s="48" t="s">
        <v>716</v>
      </c>
      <c r="E940" s="55"/>
      <c r="F940" s="64">
        <v>45523</v>
      </c>
      <c r="G940" s="64">
        <v>45523.388194444444</v>
      </c>
      <c r="H940" s="48" t="s">
        <v>1116</v>
      </c>
      <c r="I940" s="55"/>
      <c r="J940" s="48" t="s">
        <v>697</v>
      </c>
      <c r="K940" s="48" t="s">
        <v>697</v>
      </c>
      <c r="L940" s="48" t="s">
        <v>2846</v>
      </c>
      <c r="M940" s="48" t="s">
        <v>2406</v>
      </c>
      <c r="N940" s="48" t="s">
        <v>40</v>
      </c>
      <c r="O940" s="48" t="s">
        <v>2766</v>
      </c>
      <c r="P940" s="48" t="s">
        <v>18</v>
      </c>
      <c r="Q940" s="48" t="s">
        <v>19</v>
      </c>
      <c r="R940" s="48" t="s">
        <v>20</v>
      </c>
      <c r="S940" s="48" t="s">
        <v>13</v>
      </c>
      <c r="T940" s="48" t="s">
        <v>385</v>
      </c>
      <c r="U940" s="48" t="s">
        <v>14</v>
      </c>
      <c r="V940" s="55">
        <v>45523</v>
      </c>
      <c r="W940" s="48" t="s">
        <v>1134</v>
      </c>
    </row>
    <row r="941" spans="1:23" x14ac:dyDescent="0.25">
      <c r="A941" s="48">
        <v>9983655</v>
      </c>
      <c r="B941" s="64">
        <v>45523</v>
      </c>
      <c r="C941" s="48" t="s">
        <v>1107</v>
      </c>
      <c r="D941" s="48" t="s">
        <v>2835</v>
      </c>
      <c r="E941" s="55"/>
      <c r="F941" s="64">
        <v>45523</v>
      </c>
      <c r="G941" s="64">
        <v>45523.388194444444</v>
      </c>
      <c r="H941" s="48" t="s">
        <v>1107</v>
      </c>
      <c r="I941" s="55">
        <v>45523</v>
      </c>
      <c r="J941" s="48" t="s">
        <v>697</v>
      </c>
      <c r="K941" s="48" t="s">
        <v>697</v>
      </c>
      <c r="L941" s="48" t="s">
        <v>2847</v>
      </c>
      <c r="M941" s="48" t="s">
        <v>2406</v>
      </c>
      <c r="N941" s="48" t="s">
        <v>2841</v>
      </c>
      <c r="O941" s="48" t="s">
        <v>2045</v>
      </c>
      <c r="P941" s="48" t="s">
        <v>8</v>
      </c>
      <c r="Q941" s="48" t="s">
        <v>28</v>
      </c>
      <c r="R941" s="48" t="s">
        <v>29</v>
      </c>
      <c r="S941" s="48" t="s">
        <v>25</v>
      </c>
      <c r="T941" s="48" t="s">
        <v>475</v>
      </c>
      <c r="U941" s="48" t="s">
        <v>44</v>
      </c>
      <c r="V941" s="55">
        <v>45523</v>
      </c>
      <c r="W941" s="48" t="s">
        <v>1134</v>
      </c>
    </row>
    <row r="942" spans="1:23" x14ac:dyDescent="0.25">
      <c r="A942" s="48">
        <v>9983654</v>
      </c>
      <c r="B942" s="64">
        <v>45523</v>
      </c>
      <c r="C942" s="48" t="s">
        <v>1281</v>
      </c>
      <c r="D942" s="48" t="s">
        <v>2835</v>
      </c>
      <c r="E942" s="55"/>
      <c r="F942" s="64">
        <v>45523</v>
      </c>
      <c r="G942" s="64">
        <v>45523.390277777777</v>
      </c>
      <c r="H942" s="48" t="s">
        <v>1281</v>
      </c>
      <c r="I942" s="55">
        <v>45523</v>
      </c>
      <c r="J942" s="48" t="s">
        <v>697</v>
      </c>
      <c r="K942" s="48" t="s">
        <v>697</v>
      </c>
      <c r="L942" s="48" t="s">
        <v>12</v>
      </c>
      <c r="M942" s="48" t="s">
        <v>2509</v>
      </c>
      <c r="N942" s="48" t="s">
        <v>1692</v>
      </c>
      <c r="O942" s="48" t="s">
        <v>2837</v>
      </c>
      <c r="P942" s="48" t="s">
        <v>8</v>
      </c>
      <c r="Q942" s="48" t="s">
        <v>15</v>
      </c>
      <c r="R942" s="48" t="s">
        <v>381</v>
      </c>
      <c r="S942" s="48" t="s">
        <v>360</v>
      </c>
      <c r="T942" s="48" t="s">
        <v>12</v>
      </c>
      <c r="U942" s="48" t="s">
        <v>14</v>
      </c>
      <c r="V942" s="55">
        <v>45523</v>
      </c>
      <c r="W942" s="48" t="s">
        <v>1134</v>
      </c>
    </row>
    <row r="943" spans="1:23" x14ac:dyDescent="0.25">
      <c r="A943" s="48">
        <v>9983653</v>
      </c>
      <c r="B943" s="64">
        <v>45523</v>
      </c>
      <c r="C943" s="48" t="s">
        <v>1107</v>
      </c>
      <c r="D943" s="48" t="s">
        <v>2835</v>
      </c>
      <c r="E943" s="55"/>
      <c r="F943" s="64">
        <v>45523</v>
      </c>
      <c r="G943" s="64">
        <v>45523.395833333336</v>
      </c>
      <c r="H943" s="48" t="s">
        <v>1107</v>
      </c>
      <c r="I943" s="55">
        <v>45523</v>
      </c>
      <c r="J943" s="48" t="s">
        <v>697</v>
      </c>
      <c r="K943" s="48" t="s">
        <v>697</v>
      </c>
      <c r="L943" s="48" t="s">
        <v>2848</v>
      </c>
      <c r="M943" s="48" t="s">
        <v>2406</v>
      </c>
      <c r="N943" s="48" t="s">
        <v>2836</v>
      </c>
      <c r="O943" s="48" t="s">
        <v>2177</v>
      </c>
      <c r="P943" s="48" t="s">
        <v>8</v>
      </c>
      <c r="Q943" s="48" t="s">
        <v>28</v>
      </c>
      <c r="R943" s="48" t="s">
        <v>35</v>
      </c>
      <c r="S943" s="48" t="s">
        <v>360</v>
      </c>
      <c r="T943" s="48" t="s">
        <v>385</v>
      </c>
      <c r="U943" s="48" t="s">
        <v>14</v>
      </c>
      <c r="V943" s="55">
        <v>45523</v>
      </c>
      <c r="W943" s="48" t="s">
        <v>1134</v>
      </c>
    </row>
    <row r="944" spans="1:23" x14ac:dyDescent="0.25">
      <c r="A944" s="48">
        <v>9983652</v>
      </c>
      <c r="B944" s="64">
        <v>45523</v>
      </c>
      <c r="C944" s="48" t="s">
        <v>1117</v>
      </c>
      <c r="D944" s="48" t="s">
        <v>716</v>
      </c>
      <c r="E944" s="55"/>
      <c r="F944" s="64">
        <v>45523</v>
      </c>
      <c r="G944" s="64">
        <v>45523.397222222222</v>
      </c>
      <c r="H944" s="48" t="s">
        <v>1117</v>
      </c>
      <c r="I944" s="55">
        <v>45528</v>
      </c>
      <c r="J944" s="48" t="s">
        <v>697</v>
      </c>
      <c r="K944" s="48" t="s">
        <v>697</v>
      </c>
      <c r="L944" s="48" t="s">
        <v>2849</v>
      </c>
      <c r="M944" s="48" t="s">
        <v>2406</v>
      </c>
      <c r="N944" s="48" t="s">
        <v>855</v>
      </c>
      <c r="O944" s="48" t="s">
        <v>2600</v>
      </c>
      <c r="P944" s="48" t="s">
        <v>8</v>
      </c>
      <c r="Q944" s="48" t="s">
        <v>15</v>
      </c>
      <c r="R944" s="48" t="s">
        <v>27</v>
      </c>
      <c r="S944" s="48" t="s">
        <v>25</v>
      </c>
      <c r="T944" s="48" t="s">
        <v>385</v>
      </c>
      <c r="U944" s="48" t="s">
        <v>14</v>
      </c>
      <c r="V944" s="55">
        <v>45523</v>
      </c>
      <c r="W944" s="48" t="s">
        <v>1134</v>
      </c>
    </row>
    <row r="945" spans="1:23" x14ac:dyDescent="0.25">
      <c r="A945" s="48">
        <v>9983669</v>
      </c>
      <c r="B945" s="64">
        <v>45523</v>
      </c>
      <c r="C945" s="48" t="s">
        <v>1116</v>
      </c>
      <c r="D945" s="48" t="s">
        <v>878</v>
      </c>
      <c r="E945" s="55"/>
      <c r="F945" s="64">
        <v>45523</v>
      </c>
      <c r="G945" s="64">
        <v>45523.402083333334</v>
      </c>
      <c r="H945" s="48" t="s">
        <v>1116</v>
      </c>
      <c r="I945" s="55"/>
      <c r="J945" s="48" t="s">
        <v>697</v>
      </c>
      <c r="K945" s="48" t="s">
        <v>697</v>
      </c>
      <c r="L945" s="48" t="s">
        <v>2850</v>
      </c>
      <c r="M945" s="48" t="s">
        <v>2406</v>
      </c>
      <c r="N945" s="48" t="s">
        <v>40</v>
      </c>
      <c r="O945" s="48" t="s">
        <v>2588</v>
      </c>
      <c r="P945" s="48" t="s">
        <v>8</v>
      </c>
      <c r="Q945" s="48" t="s">
        <v>28</v>
      </c>
      <c r="R945" s="48" t="s">
        <v>29</v>
      </c>
      <c r="S945" s="48" t="s">
        <v>13</v>
      </c>
      <c r="T945" s="48" t="s">
        <v>385</v>
      </c>
      <c r="U945" s="48" t="s">
        <v>14</v>
      </c>
      <c r="V945" s="55">
        <v>45523</v>
      </c>
      <c r="W945" s="48" t="s">
        <v>1134</v>
      </c>
    </row>
    <row r="946" spans="1:23" x14ac:dyDescent="0.25">
      <c r="A946" s="48">
        <v>9983651</v>
      </c>
      <c r="B946" s="64">
        <v>45523</v>
      </c>
      <c r="C946" s="48" t="s">
        <v>1117</v>
      </c>
      <c r="D946" s="48" t="s">
        <v>903</v>
      </c>
      <c r="E946" s="55"/>
      <c r="F946" s="64">
        <v>45523</v>
      </c>
      <c r="G946" s="64">
        <v>45523.405555555553</v>
      </c>
      <c r="H946" s="48" t="s">
        <v>1117</v>
      </c>
      <c r="I946" s="55"/>
      <c r="J946" s="48" t="s">
        <v>697</v>
      </c>
      <c r="K946" s="48" t="s">
        <v>697</v>
      </c>
      <c r="L946" s="48" t="s">
        <v>2851</v>
      </c>
      <c r="M946" s="48" t="s">
        <v>2406</v>
      </c>
      <c r="N946" s="48" t="s">
        <v>855</v>
      </c>
      <c r="O946" s="48" t="s">
        <v>2534</v>
      </c>
      <c r="P946" s="48" t="s">
        <v>8</v>
      </c>
      <c r="Q946" s="48" t="s">
        <v>28</v>
      </c>
      <c r="R946" s="48" t="s">
        <v>29</v>
      </c>
      <c r="S946" s="48" t="s">
        <v>36</v>
      </c>
      <c r="T946" s="48" t="s">
        <v>385</v>
      </c>
      <c r="U946" s="48" t="s">
        <v>14</v>
      </c>
      <c r="V946" s="55">
        <v>45523</v>
      </c>
      <c r="W946" s="48" t="s">
        <v>1134</v>
      </c>
    </row>
    <row r="947" spans="1:23" x14ac:dyDescent="0.25">
      <c r="A947" s="48">
        <v>9983650</v>
      </c>
      <c r="B947" s="64">
        <v>45523</v>
      </c>
      <c r="C947" s="48" t="s">
        <v>1117</v>
      </c>
      <c r="D947" s="48" t="s">
        <v>716</v>
      </c>
      <c r="E947" s="55"/>
      <c r="F947" s="64">
        <v>45523</v>
      </c>
      <c r="G947" s="64">
        <v>45523.405555555553</v>
      </c>
      <c r="H947" s="48" t="s">
        <v>1117</v>
      </c>
      <c r="I947" s="55">
        <v>45525</v>
      </c>
      <c r="J947" s="48" t="s">
        <v>697</v>
      </c>
      <c r="K947" s="48" t="s">
        <v>697</v>
      </c>
      <c r="L947" s="48" t="s">
        <v>2851</v>
      </c>
      <c r="M947" s="48" t="s">
        <v>2406</v>
      </c>
      <c r="N947" s="48" t="s">
        <v>855</v>
      </c>
      <c r="O947" s="48" t="s">
        <v>2534</v>
      </c>
      <c r="P947" s="48" t="s">
        <v>8</v>
      </c>
      <c r="Q947" s="48" t="s">
        <v>28</v>
      </c>
      <c r="R947" s="48" t="s">
        <v>29</v>
      </c>
      <c r="S947" s="48" t="s">
        <v>25</v>
      </c>
      <c r="T947" s="48" t="s">
        <v>385</v>
      </c>
      <c r="U947" s="48" t="s">
        <v>14</v>
      </c>
      <c r="V947" s="55">
        <v>45523</v>
      </c>
      <c r="W947" s="48" t="s">
        <v>1134</v>
      </c>
    </row>
    <row r="948" spans="1:23" x14ac:dyDescent="0.25">
      <c r="A948" s="48">
        <v>9983680</v>
      </c>
      <c r="B948" s="64">
        <v>45523</v>
      </c>
      <c r="C948" s="48" t="s">
        <v>1157</v>
      </c>
      <c r="D948" s="48" t="s">
        <v>46</v>
      </c>
      <c r="E948" s="55"/>
      <c r="F948" s="64">
        <v>45523</v>
      </c>
      <c r="G948" s="64">
        <v>45523.407638888886</v>
      </c>
      <c r="H948" s="48" t="s">
        <v>1157</v>
      </c>
      <c r="I948" s="55"/>
      <c r="J948" s="48" t="s">
        <v>697</v>
      </c>
      <c r="K948" s="48" t="s">
        <v>697</v>
      </c>
      <c r="L948" s="48" t="s">
        <v>2189</v>
      </c>
      <c r="M948" s="48" t="s">
        <v>2845</v>
      </c>
      <c r="N948" s="48" t="s">
        <v>455</v>
      </c>
      <c r="O948" s="48" t="s">
        <v>806</v>
      </c>
      <c r="P948" s="48" t="s">
        <v>8</v>
      </c>
      <c r="Q948" s="48" t="s">
        <v>10</v>
      </c>
      <c r="R948" s="48" t="s">
        <v>11</v>
      </c>
      <c r="S948" s="48" t="s">
        <v>360</v>
      </c>
      <c r="T948" s="48" t="s">
        <v>500</v>
      </c>
      <c r="U948" s="48" t="s">
        <v>14</v>
      </c>
      <c r="V948" s="55">
        <v>45523</v>
      </c>
      <c r="W948" s="48" t="s">
        <v>1134</v>
      </c>
    </row>
    <row r="949" spans="1:23" x14ac:dyDescent="0.25">
      <c r="A949" s="48">
        <v>9983649</v>
      </c>
      <c r="B949" s="64">
        <v>45523</v>
      </c>
      <c r="C949" s="48" t="s">
        <v>1107</v>
      </c>
      <c r="D949" s="48" t="s">
        <v>716</v>
      </c>
      <c r="E949" s="55"/>
      <c r="F949" s="64">
        <v>45523</v>
      </c>
      <c r="G949" s="64">
        <v>45523.407638888886</v>
      </c>
      <c r="H949" s="48" t="s">
        <v>1107</v>
      </c>
      <c r="I949" s="55">
        <v>45523</v>
      </c>
      <c r="J949" s="48" t="s">
        <v>697</v>
      </c>
      <c r="K949" s="48" t="s">
        <v>697</v>
      </c>
      <c r="L949" s="48" t="s">
        <v>2852</v>
      </c>
      <c r="M949" s="48" t="s">
        <v>2406</v>
      </c>
      <c r="N949" s="48" t="s">
        <v>2836</v>
      </c>
      <c r="O949" s="48" t="s">
        <v>2466</v>
      </c>
      <c r="P949" s="48" t="s">
        <v>8</v>
      </c>
      <c r="Q949" s="48" t="s">
        <v>28</v>
      </c>
      <c r="R949" s="48" t="s">
        <v>35</v>
      </c>
      <c r="S949" s="48" t="s">
        <v>36</v>
      </c>
      <c r="T949" s="48" t="s">
        <v>385</v>
      </c>
      <c r="U949" s="48" t="s">
        <v>14</v>
      </c>
      <c r="V949" s="55">
        <v>45523</v>
      </c>
      <c r="W949" s="48" t="s">
        <v>1134</v>
      </c>
    </row>
    <row r="950" spans="1:23" x14ac:dyDescent="0.25">
      <c r="A950" s="48">
        <v>9983648</v>
      </c>
      <c r="B950" s="64">
        <v>45523</v>
      </c>
      <c r="C950" s="48" t="s">
        <v>1116</v>
      </c>
      <c r="D950" s="48" t="s">
        <v>856</v>
      </c>
      <c r="E950" s="55"/>
      <c r="F950" s="64">
        <v>45523</v>
      </c>
      <c r="G950" s="64">
        <v>45523.416666666664</v>
      </c>
      <c r="H950" s="48" t="s">
        <v>1116</v>
      </c>
      <c r="I950" s="55"/>
      <c r="J950" s="48" t="s">
        <v>697</v>
      </c>
      <c r="K950" s="48" t="s">
        <v>697</v>
      </c>
      <c r="L950" s="48" t="s">
        <v>2853</v>
      </c>
      <c r="M950" s="48" t="s">
        <v>2406</v>
      </c>
      <c r="N950" s="48" t="s">
        <v>40</v>
      </c>
      <c r="O950" s="48" t="s">
        <v>2553</v>
      </c>
      <c r="P950" s="48" t="s">
        <v>18</v>
      </c>
      <c r="Q950" s="48" t="s">
        <v>19</v>
      </c>
      <c r="R950" s="48" t="s">
        <v>20</v>
      </c>
      <c r="S950" s="48" t="s">
        <v>13</v>
      </c>
      <c r="T950" s="48" t="s">
        <v>708</v>
      </c>
      <c r="U950" s="48" t="s">
        <v>44</v>
      </c>
      <c r="V950" s="55">
        <v>45523</v>
      </c>
      <c r="W950" s="48" t="s">
        <v>1134</v>
      </c>
    </row>
    <row r="951" spans="1:23" x14ac:dyDescent="0.25">
      <c r="A951" s="48">
        <v>9983642</v>
      </c>
      <c r="B951" s="64">
        <v>45523</v>
      </c>
      <c r="C951" s="48" t="s">
        <v>1117</v>
      </c>
      <c r="D951" s="48" t="s">
        <v>46</v>
      </c>
      <c r="E951" s="55"/>
      <c r="F951" s="64">
        <v>45523</v>
      </c>
      <c r="G951" s="64">
        <v>45523.427083333336</v>
      </c>
      <c r="H951" s="48" t="s">
        <v>1117</v>
      </c>
      <c r="I951" s="55"/>
      <c r="J951" s="48" t="s">
        <v>697</v>
      </c>
      <c r="K951" s="48" t="s">
        <v>697</v>
      </c>
      <c r="L951" s="48" t="s">
        <v>2816</v>
      </c>
      <c r="M951" s="48" t="s">
        <v>2406</v>
      </c>
      <c r="N951" s="48" t="s">
        <v>855</v>
      </c>
      <c r="O951" s="48" t="s">
        <v>1318</v>
      </c>
      <c r="P951" s="48" t="s">
        <v>8</v>
      </c>
      <c r="Q951" s="48" t="s">
        <v>15</v>
      </c>
      <c r="R951" s="48" t="s">
        <v>16</v>
      </c>
      <c r="S951" s="48" t="s">
        <v>25</v>
      </c>
      <c r="T951" s="48" t="s">
        <v>385</v>
      </c>
      <c r="U951" s="48" t="s">
        <v>14</v>
      </c>
      <c r="V951" s="55">
        <v>45523</v>
      </c>
      <c r="W951" s="48" t="s">
        <v>1134</v>
      </c>
    </row>
    <row r="952" spans="1:23" x14ac:dyDescent="0.25">
      <c r="A952" s="48">
        <v>9983641</v>
      </c>
      <c r="B952" s="64">
        <v>45523</v>
      </c>
      <c r="C952" s="48" t="s">
        <v>1158</v>
      </c>
      <c r="D952" s="48" t="s">
        <v>716</v>
      </c>
      <c r="E952" s="55"/>
      <c r="F952" s="64">
        <v>45523.428472222222</v>
      </c>
      <c r="G952" s="64">
        <v>45523.428472222222</v>
      </c>
      <c r="H952" s="48" t="s">
        <v>1158</v>
      </c>
      <c r="I952" s="55"/>
      <c r="J952" s="48" t="s">
        <v>697</v>
      </c>
      <c r="K952" s="48" t="s">
        <v>697</v>
      </c>
      <c r="L952" s="48" t="s">
        <v>2854</v>
      </c>
      <c r="M952" s="48" t="s">
        <v>736</v>
      </c>
      <c r="N952" s="48" t="s">
        <v>455</v>
      </c>
      <c r="O952" s="48" t="s">
        <v>2855</v>
      </c>
      <c r="P952" s="48" t="s">
        <v>22</v>
      </c>
      <c r="Q952" s="48" t="s">
        <v>23</v>
      </c>
      <c r="R952" s="48" t="s">
        <v>89</v>
      </c>
      <c r="S952" s="48" t="s">
        <v>36</v>
      </c>
      <c r="T952" s="48" t="s">
        <v>706</v>
      </c>
      <c r="U952" s="48" t="s">
        <v>14</v>
      </c>
      <c r="V952" s="55">
        <v>45523</v>
      </c>
      <c r="W952" s="48" t="s">
        <v>1134</v>
      </c>
    </row>
    <row r="953" spans="1:23" x14ac:dyDescent="0.25">
      <c r="A953" s="48">
        <v>9983640</v>
      </c>
      <c r="B953" s="64">
        <v>45523</v>
      </c>
      <c r="C953" s="48" t="s">
        <v>1107</v>
      </c>
      <c r="D953" s="48" t="s">
        <v>716</v>
      </c>
      <c r="E953" s="55"/>
      <c r="F953" s="64">
        <v>45523</v>
      </c>
      <c r="G953" s="64">
        <v>45523.428472222222</v>
      </c>
      <c r="H953" s="48" t="s">
        <v>1107</v>
      </c>
      <c r="I953" s="55"/>
      <c r="J953" s="48" t="s">
        <v>697</v>
      </c>
      <c r="K953" s="48" t="s">
        <v>697</v>
      </c>
      <c r="L953" s="48" t="s">
        <v>2801</v>
      </c>
      <c r="M953" s="48" t="s">
        <v>2406</v>
      </c>
      <c r="N953" s="48" t="s">
        <v>455</v>
      </c>
      <c r="O953" s="48" t="s">
        <v>2459</v>
      </c>
      <c r="P953" s="48" t="s">
        <v>8</v>
      </c>
      <c r="Q953" s="48" t="s">
        <v>10</v>
      </c>
      <c r="R953" s="48" t="s">
        <v>11</v>
      </c>
      <c r="S953" s="48" t="s">
        <v>36</v>
      </c>
      <c r="T953" s="48" t="s">
        <v>385</v>
      </c>
      <c r="U953" s="48" t="s">
        <v>14</v>
      </c>
      <c r="V953" s="55">
        <v>45523</v>
      </c>
      <c r="W953" s="48" t="s">
        <v>1134</v>
      </c>
    </row>
    <row r="954" spans="1:23" x14ac:dyDescent="0.25">
      <c r="A954" s="48">
        <v>9983639</v>
      </c>
      <c r="B954" s="64">
        <v>45523</v>
      </c>
      <c r="C954" s="48" t="s">
        <v>1117</v>
      </c>
      <c r="D954" s="48" t="s">
        <v>716</v>
      </c>
      <c r="E954" s="55"/>
      <c r="F954" s="64">
        <v>45523</v>
      </c>
      <c r="G954" s="64">
        <v>45523.429166666669</v>
      </c>
      <c r="H954" s="48" t="s">
        <v>1117</v>
      </c>
      <c r="I954" s="55">
        <v>45525</v>
      </c>
      <c r="J954" s="48" t="s">
        <v>697</v>
      </c>
      <c r="K954" s="48" t="s">
        <v>697</v>
      </c>
      <c r="L954" s="48" t="s">
        <v>2817</v>
      </c>
      <c r="M954" s="48" t="s">
        <v>2406</v>
      </c>
      <c r="N954" s="48" t="s">
        <v>855</v>
      </c>
      <c r="O954" s="48" t="s">
        <v>2057</v>
      </c>
      <c r="P954" s="48" t="s">
        <v>8</v>
      </c>
      <c r="Q954" s="48" t="s">
        <v>15</v>
      </c>
      <c r="R954" s="48" t="s">
        <v>27</v>
      </c>
      <c r="S954" s="48" t="s">
        <v>25</v>
      </c>
      <c r="T954" s="48" t="s">
        <v>385</v>
      </c>
      <c r="U954" s="48" t="s">
        <v>44</v>
      </c>
      <c r="V954" s="55">
        <v>45523</v>
      </c>
      <c r="W954" s="48" t="s">
        <v>1134</v>
      </c>
    </row>
    <row r="955" spans="1:23" x14ac:dyDescent="0.25">
      <c r="A955" s="48">
        <v>9983638</v>
      </c>
      <c r="B955" s="64">
        <v>45523</v>
      </c>
      <c r="C955" s="48" t="s">
        <v>1117</v>
      </c>
      <c r="D955" s="48" t="s">
        <v>856</v>
      </c>
      <c r="E955" s="55"/>
      <c r="F955" s="64">
        <v>45523</v>
      </c>
      <c r="G955" s="64">
        <v>45523.429166666669</v>
      </c>
      <c r="H955" s="48" t="s">
        <v>1117</v>
      </c>
      <c r="I955" s="55">
        <v>45523</v>
      </c>
      <c r="J955" s="48" t="s">
        <v>697</v>
      </c>
      <c r="K955" s="48" t="s">
        <v>697</v>
      </c>
      <c r="L955" s="48" t="s">
        <v>2817</v>
      </c>
      <c r="M955" s="48" t="s">
        <v>2406</v>
      </c>
      <c r="N955" s="48" t="s">
        <v>855</v>
      </c>
      <c r="O955" s="48" t="s">
        <v>2057</v>
      </c>
      <c r="P955" s="48" t="s">
        <v>8</v>
      </c>
      <c r="Q955" s="48" t="s">
        <v>15</v>
      </c>
      <c r="R955" s="48" t="s">
        <v>27</v>
      </c>
      <c r="S955" s="48" t="s">
        <v>43</v>
      </c>
      <c r="T955" s="48" t="s">
        <v>730</v>
      </c>
      <c r="U955" s="48" t="s">
        <v>14</v>
      </c>
      <c r="V955" s="55">
        <v>45523</v>
      </c>
      <c r="W955" s="48" t="s">
        <v>1134</v>
      </c>
    </row>
    <row r="956" spans="1:23" x14ac:dyDescent="0.25">
      <c r="A956" s="48">
        <v>9983637</v>
      </c>
      <c r="B956" s="64">
        <v>45523</v>
      </c>
      <c r="C956" s="48" t="s">
        <v>1158</v>
      </c>
      <c r="D956" s="48" t="s">
        <v>716</v>
      </c>
      <c r="E956" s="55"/>
      <c r="F956" s="64">
        <v>45523.432638888888</v>
      </c>
      <c r="G956" s="64">
        <v>45523.432638888888</v>
      </c>
      <c r="H956" s="48" t="s">
        <v>1158</v>
      </c>
      <c r="I956" s="55">
        <v>45525</v>
      </c>
      <c r="J956" s="48" t="s">
        <v>697</v>
      </c>
      <c r="K956" s="48" t="s">
        <v>697</v>
      </c>
      <c r="L956" s="48" t="s">
        <v>2856</v>
      </c>
      <c r="M956" s="48" t="s">
        <v>736</v>
      </c>
      <c r="N956" s="48" t="s">
        <v>1692</v>
      </c>
      <c r="O956" s="48" t="s">
        <v>2857</v>
      </c>
      <c r="P956" s="48" t="s">
        <v>8</v>
      </c>
      <c r="Q956" s="48" t="s">
        <v>10</v>
      </c>
      <c r="R956" s="48" t="s">
        <v>11</v>
      </c>
      <c r="S956" s="48" t="s">
        <v>25</v>
      </c>
      <c r="T956" s="48" t="s">
        <v>749</v>
      </c>
      <c r="U956" s="48" t="s">
        <v>14</v>
      </c>
      <c r="V956" s="55">
        <v>45523</v>
      </c>
      <c r="W956" s="48" t="s">
        <v>1134</v>
      </c>
    </row>
    <row r="957" spans="1:23" x14ac:dyDescent="0.25">
      <c r="A957" s="48">
        <v>9983636</v>
      </c>
      <c r="B957" s="64">
        <v>45523</v>
      </c>
      <c r="C957" s="48" t="s">
        <v>1117</v>
      </c>
      <c r="D957" s="48" t="s">
        <v>716</v>
      </c>
      <c r="E957" s="55"/>
      <c r="F957" s="64">
        <v>45523</v>
      </c>
      <c r="G957" s="64">
        <v>45523.435416666667</v>
      </c>
      <c r="H957" s="48" t="s">
        <v>1117</v>
      </c>
      <c r="I957" s="55">
        <v>45525</v>
      </c>
      <c r="J957" s="48" t="s">
        <v>697</v>
      </c>
      <c r="K957" s="48" t="s">
        <v>697</v>
      </c>
      <c r="L957" s="48" t="s">
        <v>2380</v>
      </c>
      <c r="M957" s="48" t="s">
        <v>2406</v>
      </c>
      <c r="N957" s="48" t="s">
        <v>855</v>
      </c>
      <c r="O957" s="48" t="s">
        <v>1218</v>
      </c>
      <c r="P957" s="48" t="s">
        <v>22</v>
      </c>
      <c r="Q957" s="48" t="s">
        <v>23</v>
      </c>
      <c r="R957" s="48" t="s">
        <v>79</v>
      </c>
      <c r="S957" s="48" t="s">
        <v>36</v>
      </c>
      <c r="T957" s="48" t="s">
        <v>385</v>
      </c>
      <c r="U957" s="48" t="s">
        <v>14</v>
      </c>
      <c r="V957" s="55">
        <v>45523</v>
      </c>
      <c r="W957" s="48" t="s">
        <v>1134</v>
      </c>
    </row>
    <row r="958" spans="1:23" x14ac:dyDescent="0.25">
      <c r="A958" s="48">
        <v>9983647</v>
      </c>
      <c r="B958" s="64">
        <v>45523</v>
      </c>
      <c r="C958" s="48" t="s">
        <v>1116</v>
      </c>
      <c r="D958" s="48" t="s">
        <v>878</v>
      </c>
      <c r="E958" s="55"/>
      <c r="F958" s="64">
        <v>45523</v>
      </c>
      <c r="G958" s="64">
        <v>45523.44027777778</v>
      </c>
      <c r="H958" s="48" t="s">
        <v>1116</v>
      </c>
      <c r="I958" s="55"/>
      <c r="J958" s="48" t="s">
        <v>697</v>
      </c>
      <c r="K958" s="48" t="s">
        <v>697</v>
      </c>
      <c r="L958" s="48" t="s">
        <v>2858</v>
      </c>
      <c r="M958" s="48" t="s">
        <v>2406</v>
      </c>
      <c r="N958" s="48" t="s">
        <v>40</v>
      </c>
      <c r="O958" s="48" t="s">
        <v>2596</v>
      </c>
      <c r="P958" s="48" t="s">
        <v>8</v>
      </c>
      <c r="Q958" s="48" t="s">
        <v>28</v>
      </c>
      <c r="R958" s="48" t="s">
        <v>29</v>
      </c>
      <c r="S958" s="48" t="s">
        <v>13</v>
      </c>
      <c r="T958" s="48" t="s">
        <v>385</v>
      </c>
      <c r="U958" s="48" t="s">
        <v>14</v>
      </c>
      <c r="V958" s="55">
        <v>45523</v>
      </c>
      <c r="W958" s="48" t="s">
        <v>1134</v>
      </c>
    </row>
    <row r="959" spans="1:23" x14ac:dyDescent="0.25">
      <c r="A959" s="48">
        <v>9983635</v>
      </c>
      <c r="B959" s="64">
        <v>45523</v>
      </c>
      <c r="C959" s="48" t="s">
        <v>1117</v>
      </c>
      <c r="D959" s="48" t="s">
        <v>46</v>
      </c>
      <c r="E959" s="55"/>
      <c r="F959" s="64">
        <v>45523</v>
      </c>
      <c r="G959" s="64">
        <v>45523.441666666666</v>
      </c>
      <c r="H959" s="48" t="s">
        <v>1117</v>
      </c>
      <c r="I959" s="55"/>
      <c r="J959" s="48" t="s">
        <v>697</v>
      </c>
      <c r="K959" s="48" t="s">
        <v>697</v>
      </c>
      <c r="L959" s="48" t="s">
        <v>2073</v>
      </c>
      <c r="M959" s="48" t="s">
        <v>2406</v>
      </c>
      <c r="N959" s="48" t="s">
        <v>855</v>
      </c>
      <c r="O959" s="48" t="s">
        <v>1689</v>
      </c>
      <c r="P959" s="48" t="s">
        <v>8</v>
      </c>
      <c r="Q959" s="48" t="s">
        <v>15</v>
      </c>
      <c r="R959" s="48" t="s">
        <v>381</v>
      </c>
      <c r="S959" s="48" t="s">
        <v>360</v>
      </c>
      <c r="T959" s="48" t="s">
        <v>2859</v>
      </c>
      <c r="U959" s="48" t="s">
        <v>44</v>
      </c>
      <c r="V959" s="55">
        <v>45523</v>
      </c>
      <c r="W959" s="48" t="s">
        <v>1134</v>
      </c>
    </row>
    <row r="960" spans="1:23" x14ac:dyDescent="0.25">
      <c r="A960" s="48">
        <v>9983634</v>
      </c>
      <c r="B960" s="64">
        <v>45523</v>
      </c>
      <c r="C960" s="48" t="s">
        <v>1117</v>
      </c>
      <c r="D960" s="48" t="s">
        <v>46</v>
      </c>
      <c r="E960" s="55"/>
      <c r="F960" s="64">
        <v>45523</v>
      </c>
      <c r="G960" s="64">
        <v>45523.441666666666</v>
      </c>
      <c r="H960" s="48" t="s">
        <v>1117</v>
      </c>
      <c r="I960" s="55"/>
      <c r="J960" s="48" t="s">
        <v>697</v>
      </c>
      <c r="K960" s="48" t="s">
        <v>697</v>
      </c>
      <c r="L960" s="48" t="s">
        <v>2073</v>
      </c>
      <c r="M960" s="48" t="s">
        <v>2406</v>
      </c>
      <c r="N960" s="48" t="s">
        <v>855</v>
      </c>
      <c r="O960" s="48" t="s">
        <v>1689</v>
      </c>
      <c r="P960" s="48" t="s">
        <v>8</v>
      </c>
      <c r="Q960" s="48" t="s">
        <v>15</v>
      </c>
      <c r="R960" s="48" t="s">
        <v>381</v>
      </c>
      <c r="S960" s="48" t="s">
        <v>360</v>
      </c>
      <c r="T960" s="48" t="s">
        <v>730</v>
      </c>
      <c r="U960" s="48" t="s">
        <v>44</v>
      </c>
      <c r="V960" s="55">
        <v>45523</v>
      </c>
      <c r="W960" s="48" t="s">
        <v>1134</v>
      </c>
    </row>
    <row r="961" spans="1:23" x14ac:dyDescent="0.25">
      <c r="A961" s="48">
        <v>9983633</v>
      </c>
      <c r="B961" s="64">
        <v>45523</v>
      </c>
      <c r="C961" s="48" t="s">
        <v>1107</v>
      </c>
      <c r="D961" s="48" t="s">
        <v>878</v>
      </c>
      <c r="E961" s="55"/>
      <c r="F961" s="64">
        <v>45523</v>
      </c>
      <c r="G961" s="64">
        <v>45523.443749999999</v>
      </c>
      <c r="H961" s="48" t="s">
        <v>1107</v>
      </c>
      <c r="I961" s="55"/>
      <c r="J961" s="48" t="s">
        <v>697</v>
      </c>
      <c r="K961" s="48" t="s">
        <v>697</v>
      </c>
      <c r="L961" s="48" t="s">
        <v>2860</v>
      </c>
      <c r="M961" s="48" t="s">
        <v>2406</v>
      </c>
      <c r="N961" s="48" t="s">
        <v>2861</v>
      </c>
      <c r="O961" s="48" t="s">
        <v>2568</v>
      </c>
      <c r="P961" s="48" t="s">
        <v>8</v>
      </c>
      <c r="Q961" s="48" t="s">
        <v>28</v>
      </c>
      <c r="R961" s="48" t="s">
        <v>29</v>
      </c>
      <c r="S961" s="48" t="s">
        <v>36</v>
      </c>
      <c r="T961" s="48" t="s">
        <v>385</v>
      </c>
      <c r="U961" s="48" t="s">
        <v>14</v>
      </c>
      <c r="V961" s="55">
        <v>45523</v>
      </c>
      <c r="W961" s="48" t="s">
        <v>1134</v>
      </c>
    </row>
    <row r="962" spans="1:23" x14ac:dyDescent="0.25">
      <c r="A962" s="48">
        <v>9983632</v>
      </c>
      <c r="B962" s="64">
        <v>45523</v>
      </c>
      <c r="C962" s="48" t="s">
        <v>1107</v>
      </c>
      <c r="D962" s="48" t="s">
        <v>716</v>
      </c>
      <c r="E962" s="55"/>
      <c r="F962" s="64">
        <v>45523</v>
      </c>
      <c r="G962" s="64">
        <v>45523.443749999999</v>
      </c>
      <c r="H962" s="48" t="s">
        <v>1107</v>
      </c>
      <c r="I962" s="55"/>
      <c r="J962" s="48" t="s">
        <v>697</v>
      </c>
      <c r="K962" s="48" t="s">
        <v>697</v>
      </c>
      <c r="L962" s="48" t="s">
        <v>2860</v>
      </c>
      <c r="M962" s="48" t="s">
        <v>2406</v>
      </c>
      <c r="N962" s="48" t="s">
        <v>2862</v>
      </c>
      <c r="O962" s="48" t="s">
        <v>2568</v>
      </c>
      <c r="P962" s="48" t="s">
        <v>8</v>
      </c>
      <c r="Q962" s="48" t="s">
        <v>28</v>
      </c>
      <c r="R962" s="48" t="s">
        <v>29</v>
      </c>
      <c r="S962" s="48" t="s">
        <v>25</v>
      </c>
      <c r="T962" s="48" t="s">
        <v>385</v>
      </c>
      <c r="U962" s="48" t="s">
        <v>14</v>
      </c>
      <c r="V962" s="55">
        <v>45523</v>
      </c>
      <c r="W962" s="48" t="s">
        <v>1134</v>
      </c>
    </row>
    <row r="963" spans="1:23" x14ac:dyDescent="0.25">
      <c r="A963" s="48">
        <v>9983631</v>
      </c>
      <c r="B963" s="64">
        <v>45523</v>
      </c>
      <c r="C963" s="48" t="s">
        <v>1158</v>
      </c>
      <c r="D963" s="48" t="s">
        <v>716</v>
      </c>
      <c r="E963" s="55"/>
      <c r="F963" s="64">
        <v>45523.443749999999</v>
      </c>
      <c r="G963" s="64">
        <v>45523.443749999999</v>
      </c>
      <c r="H963" s="48" t="s">
        <v>1158</v>
      </c>
      <c r="I963" s="55">
        <v>45525</v>
      </c>
      <c r="J963" s="48" t="s">
        <v>697</v>
      </c>
      <c r="K963" s="48" t="s">
        <v>697</v>
      </c>
      <c r="L963" s="48" t="s">
        <v>2863</v>
      </c>
      <c r="M963" s="48" t="s">
        <v>736</v>
      </c>
      <c r="N963" s="48" t="s">
        <v>455</v>
      </c>
      <c r="O963" s="48" t="s">
        <v>2864</v>
      </c>
      <c r="P963" s="48" t="s">
        <v>22</v>
      </c>
      <c r="Q963" s="48" t="s">
        <v>23</v>
      </c>
      <c r="R963" s="48" t="s">
        <v>89</v>
      </c>
      <c r="S963" s="48" t="s">
        <v>36</v>
      </c>
      <c r="T963" s="48" t="s">
        <v>706</v>
      </c>
      <c r="U963" s="48" t="s">
        <v>14</v>
      </c>
      <c r="V963" s="55">
        <v>45523</v>
      </c>
      <c r="W963" s="48" t="s">
        <v>1134</v>
      </c>
    </row>
    <row r="964" spans="1:23" x14ac:dyDescent="0.25">
      <c r="A964" s="48">
        <v>9983630</v>
      </c>
      <c r="B964" s="64">
        <v>45523</v>
      </c>
      <c r="C964" s="48" t="s">
        <v>1117</v>
      </c>
      <c r="D964" s="48" t="s">
        <v>46</v>
      </c>
      <c r="E964" s="55"/>
      <c r="F964" s="64">
        <v>45523</v>
      </c>
      <c r="G964" s="64">
        <v>45523.447916666664</v>
      </c>
      <c r="H964" s="48" t="s">
        <v>1117</v>
      </c>
      <c r="I964" s="55"/>
      <c r="J964" s="48" t="s">
        <v>697</v>
      </c>
      <c r="K964" s="48" t="s">
        <v>697</v>
      </c>
      <c r="L964" s="48" t="s">
        <v>2500</v>
      </c>
      <c r="M964" s="48" t="s">
        <v>2406</v>
      </c>
      <c r="N964" s="48" t="s">
        <v>855</v>
      </c>
      <c r="O964" s="48" t="s">
        <v>1699</v>
      </c>
      <c r="P964" s="48" t="s">
        <v>8</v>
      </c>
      <c r="Q964" s="48" t="s">
        <v>15</v>
      </c>
      <c r="R964" s="48" t="s">
        <v>381</v>
      </c>
      <c r="S964" s="48" t="s">
        <v>25</v>
      </c>
      <c r="T964" s="48" t="s">
        <v>2865</v>
      </c>
      <c r="U964" s="48" t="s">
        <v>44</v>
      </c>
      <c r="V964" s="55">
        <v>45523</v>
      </c>
      <c r="W964" s="48" t="s">
        <v>1134</v>
      </c>
    </row>
    <row r="965" spans="1:23" x14ac:dyDescent="0.25">
      <c r="A965" s="48">
        <v>9983646</v>
      </c>
      <c r="B965" s="64">
        <v>45523</v>
      </c>
      <c r="C965" s="48" t="s">
        <v>1116</v>
      </c>
      <c r="D965" s="48" t="s">
        <v>46</v>
      </c>
      <c r="E965" s="55"/>
      <c r="F965" s="64">
        <v>45523</v>
      </c>
      <c r="G965" s="64">
        <v>45523.45</v>
      </c>
      <c r="H965" s="48" t="s">
        <v>1116</v>
      </c>
      <c r="I965" s="55"/>
      <c r="J965" s="48" t="s">
        <v>697</v>
      </c>
      <c r="K965" s="48" t="s">
        <v>697</v>
      </c>
      <c r="L965" s="48" t="s">
        <v>2797</v>
      </c>
      <c r="M965" s="48" t="s">
        <v>2406</v>
      </c>
      <c r="N965" s="48" t="s">
        <v>40</v>
      </c>
      <c r="O965" s="48" t="s">
        <v>1092</v>
      </c>
      <c r="P965" s="48" t="s">
        <v>8</v>
      </c>
      <c r="Q965" s="48" t="s">
        <v>10</v>
      </c>
      <c r="R965" s="48" t="s">
        <v>11</v>
      </c>
      <c r="S965" s="48" t="s">
        <v>13</v>
      </c>
      <c r="T965" s="48" t="s">
        <v>385</v>
      </c>
      <c r="U965" s="48" t="s">
        <v>14</v>
      </c>
      <c r="V965" s="55">
        <v>45523</v>
      </c>
      <c r="W965" s="48" t="s">
        <v>1134</v>
      </c>
    </row>
    <row r="966" spans="1:23" x14ac:dyDescent="0.25">
      <c r="A966" s="48">
        <v>9983682</v>
      </c>
      <c r="B966" s="64">
        <v>45523</v>
      </c>
      <c r="C966" s="48" t="s">
        <v>1157</v>
      </c>
      <c r="D966" s="48" t="s">
        <v>46</v>
      </c>
      <c r="E966" s="55"/>
      <c r="F966" s="64">
        <v>45523</v>
      </c>
      <c r="G966" s="64">
        <v>45523.451388888891</v>
      </c>
      <c r="H966" s="48" t="s">
        <v>1157</v>
      </c>
      <c r="I966" s="55"/>
      <c r="J966" s="48" t="s">
        <v>697</v>
      </c>
      <c r="K966" s="48" t="s">
        <v>697</v>
      </c>
      <c r="L966" s="48" t="s">
        <v>1731</v>
      </c>
      <c r="M966" s="48" t="s">
        <v>2845</v>
      </c>
      <c r="N966" s="48" t="s">
        <v>455</v>
      </c>
      <c r="O966" s="48" t="s">
        <v>806</v>
      </c>
      <c r="P966" s="48" t="s">
        <v>8</v>
      </c>
      <c r="Q966" s="48" t="s">
        <v>10</v>
      </c>
      <c r="R966" s="48" t="s">
        <v>11</v>
      </c>
      <c r="S966" s="48" t="s">
        <v>360</v>
      </c>
      <c r="T966" s="48" t="s">
        <v>500</v>
      </c>
      <c r="U966" s="48" t="s">
        <v>14</v>
      </c>
      <c r="V966" s="55">
        <v>45523</v>
      </c>
      <c r="W966" s="48" t="s">
        <v>1134</v>
      </c>
    </row>
    <row r="967" spans="1:23" x14ac:dyDescent="0.25">
      <c r="A967" s="48">
        <v>9983629</v>
      </c>
      <c r="B967" s="64">
        <v>45523</v>
      </c>
      <c r="C967" s="48" t="s">
        <v>1117</v>
      </c>
      <c r="D967" s="48" t="s">
        <v>716</v>
      </c>
      <c r="E967" s="55"/>
      <c r="F967" s="64">
        <v>45523</v>
      </c>
      <c r="G967" s="64">
        <v>45523.45208333333</v>
      </c>
      <c r="H967" s="48" t="s">
        <v>1117</v>
      </c>
      <c r="I967" s="55">
        <v>45525</v>
      </c>
      <c r="J967" s="48" t="s">
        <v>697</v>
      </c>
      <c r="K967" s="48" t="s">
        <v>697</v>
      </c>
      <c r="L967" s="48" t="s">
        <v>2622</v>
      </c>
      <c r="M967" s="48" t="s">
        <v>2406</v>
      </c>
      <c r="N967" s="48" t="s">
        <v>855</v>
      </c>
      <c r="O967" s="48" t="s">
        <v>1138</v>
      </c>
      <c r="P967" s="48" t="s">
        <v>22</v>
      </c>
      <c r="Q967" s="48" t="s">
        <v>23</v>
      </c>
      <c r="R967" s="48" t="s">
        <v>79</v>
      </c>
      <c r="S967" s="48" t="s">
        <v>36</v>
      </c>
      <c r="T967" s="48" t="s">
        <v>385</v>
      </c>
      <c r="U967" s="48" t="s">
        <v>14</v>
      </c>
      <c r="V967" s="55">
        <v>45523</v>
      </c>
      <c r="W967" s="48" t="s">
        <v>1134</v>
      </c>
    </row>
    <row r="968" spans="1:23" x14ac:dyDescent="0.25">
      <c r="A968" s="48">
        <v>9983628</v>
      </c>
      <c r="B968" s="64">
        <v>45523</v>
      </c>
      <c r="C968" s="48" t="s">
        <v>1158</v>
      </c>
      <c r="D968" s="48" t="s">
        <v>716</v>
      </c>
      <c r="E968" s="55"/>
      <c r="F968" s="64">
        <v>45523.454861111109</v>
      </c>
      <c r="G968" s="64">
        <v>45523.454861111109</v>
      </c>
      <c r="H968" s="48" t="s">
        <v>1158</v>
      </c>
      <c r="I968" s="55">
        <v>45525</v>
      </c>
      <c r="J968" s="48" t="s">
        <v>697</v>
      </c>
      <c r="K968" s="48" t="s">
        <v>697</v>
      </c>
      <c r="L968" s="48" t="s">
        <v>2630</v>
      </c>
      <c r="M968" s="48" t="s">
        <v>992</v>
      </c>
      <c r="N968" s="48" t="s">
        <v>853</v>
      </c>
      <c r="O968" s="48" t="s">
        <v>806</v>
      </c>
      <c r="P968" s="48" t="s">
        <v>22</v>
      </c>
      <c r="Q968" s="48" t="s">
        <v>23</v>
      </c>
      <c r="R968" s="48" t="s">
        <v>89</v>
      </c>
      <c r="S968" s="48" t="s">
        <v>36</v>
      </c>
      <c r="T968" s="48" t="s">
        <v>382</v>
      </c>
      <c r="U968" s="48" t="s">
        <v>14</v>
      </c>
      <c r="V968" s="55">
        <v>45523</v>
      </c>
      <c r="W968" s="48" t="s">
        <v>1134</v>
      </c>
    </row>
    <row r="969" spans="1:23" x14ac:dyDescent="0.25">
      <c r="A969" s="48">
        <v>9983681</v>
      </c>
      <c r="B969" s="64">
        <v>45523</v>
      </c>
      <c r="C969" s="48" t="s">
        <v>1157</v>
      </c>
      <c r="D969" s="48" t="s">
        <v>46</v>
      </c>
      <c r="E969" s="55"/>
      <c r="F969" s="64">
        <v>45523</v>
      </c>
      <c r="G969" s="64">
        <v>45523.457638888889</v>
      </c>
      <c r="H969" s="48" t="s">
        <v>1157</v>
      </c>
      <c r="I969" s="55"/>
      <c r="J969" s="48" t="s">
        <v>697</v>
      </c>
      <c r="K969" s="48" t="s">
        <v>697</v>
      </c>
      <c r="L969" s="48" t="s">
        <v>1733</v>
      </c>
      <c r="M969" s="48" t="s">
        <v>2845</v>
      </c>
      <c r="N969" s="48" t="s">
        <v>1692</v>
      </c>
      <c r="O969" s="48" t="s">
        <v>806</v>
      </c>
      <c r="P969" s="48" t="s">
        <v>8</v>
      </c>
      <c r="Q969" s="48" t="s">
        <v>15</v>
      </c>
      <c r="R969" s="48" t="s">
        <v>27</v>
      </c>
      <c r="S969" s="48" t="s">
        <v>360</v>
      </c>
      <c r="T969" s="48" t="s">
        <v>426</v>
      </c>
      <c r="U969" s="48" t="s">
        <v>14</v>
      </c>
      <c r="V969" s="55">
        <v>45523</v>
      </c>
      <c r="W969" s="48" t="s">
        <v>1134</v>
      </c>
    </row>
    <row r="970" spans="1:23" x14ac:dyDescent="0.25">
      <c r="A970" s="48">
        <v>9983645</v>
      </c>
      <c r="B970" s="64">
        <v>45523</v>
      </c>
      <c r="C970" s="48" t="s">
        <v>1116</v>
      </c>
      <c r="D970" s="48" t="s">
        <v>856</v>
      </c>
      <c r="E970" s="55"/>
      <c r="F970" s="64">
        <v>45523</v>
      </c>
      <c r="G970" s="64">
        <v>45523.457638888889</v>
      </c>
      <c r="H970" s="48" t="s">
        <v>1116</v>
      </c>
      <c r="I970" s="55"/>
      <c r="J970" s="48" t="s">
        <v>697</v>
      </c>
      <c r="K970" s="48" t="s">
        <v>697</v>
      </c>
      <c r="L970" s="48" t="s">
        <v>2866</v>
      </c>
      <c r="M970" s="48" t="s">
        <v>2406</v>
      </c>
      <c r="N970" s="48" t="s">
        <v>40</v>
      </c>
      <c r="O970" s="48" t="s">
        <v>907</v>
      </c>
      <c r="P970" s="48" t="s">
        <v>18</v>
      </c>
      <c r="Q970" s="48" t="s">
        <v>19</v>
      </c>
      <c r="R970" s="48" t="s">
        <v>20</v>
      </c>
      <c r="S970" s="48" t="s">
        <v>13</v>
      </c>
      <c r="T970" s="48" t="s">
        <v>537</v>
      </c>
      <c r="U970" s="48" t="s">
        <v>44</v>
      </c>
      <c r="V970" s="55">
        <v>45523</v>
      </c>
      <c r="W970" s="48" t="s">
        <v>1134</v>
      </c>
    </row>
    <row r="971" spans="1:23" x14ac:dyDescent="0.25">
      <c r="A971" s="48">
        <v>9983627</v>
      </c>
      <c r="B971" s="64">
        <v>45523</v>
      </c>
      <c r="C971" s="48" t="s">
        <v>1117</v>
      </c>
      <c r="D971" s="48" t="s">
        <v>46</v>
      </c>
      <c r="E971" s="55"/>
      <c r="F971" s="64">
        <v>45523</v>
      </c>
      <c r="G971" s="64">
        <v>45523.463194444441</v>
      </c>
      <c r="H971" s="48" t="s">
        <v>1117</v>
      </c>
      <c r="I971" s="55"/>
      <c r="J971" s="48" t="s">
        <v>697</v>
      </c>
      <c r="K971" s="48" t="s">
        <v>697</v>
      </c>
      <c r="L971" s="48" t="s">
        <v>2828</v>
      </c>
      <c r="M971" s="48" t="s">
        <v>2406</v>
      </c>
      <c r="N971" s="48" t="s">
        <v>855</v>
      </c>
      <c r="O971" s="48" t="s">
        <v>1664</v>
      </c>
      <c r="P971" s="48" t="s">
        <v>22</v>
      </c>
      <c r="Q971" s="48" t="s">
        <v>23</v>
      </c>
      <c r="R971" s="48" t="s">
        <v>24</v>
      </c>
      <c r="S971" s="48" t="s">
        <v>75</v>
      </c>
      <c r="T971" s="48" t="s">
        <v>2867</v>
      </c>
      <c r="U971" s="48" t="s">
        <v>44</v>
      </c>
      <c r="V971" s="55">
        <v>45523</v>
      </c>
      <c r="W971" s="48" t="s">
        <v>1134</v>
      </c>
    </row>
    <row r="972" spans="1:23" x14ac:dyDescent="0.25">
      <c r="A972" s="48">
        <v>9983626</v>
      </c>
      <c r="B972" s="64">
        <v>45523</v>
      </c>
      <c r="C972" s="48" t="s">
        <v>1117</v>
      </c>
      <c r="D972" s="48" t="s">
        <v>716</v>
      </c>
      <c r="E972" s="55"/>
      <c r="F972" s="64">
        <v>45523</v>
      </c>
      <c r="G972" s="64">
        <v>45523.463194444441</v>
      </c>
      <c r="H972" s="48" t="s">
        <v>1117</v>
      </c>
      <c r="I972" s="55">
        <v>45525</v>
      </c>
      <c r="J972" s="48" t="s">
        <v>697</v>
      </c>
      <c r="K972" s="48" t="s">
        <v>697</v>
      </c>
      <c r="L972" s="48" t="s">
        <v>2828</v>
      </c>
      <c r="M972" s="48" t="s">
        <v>2406</v>
      </c>
      <c r="N972" s="48" t="s">
        <v>855</v>
      </c>
      <c r="O972" s="48" t="s">
        <v>1664</v>
      </c>
      <c r="P972" s="48" t="s">
        <v>22</v>
      </c>
      <c r="Q972" s="48" t="s">
        <v>23</v>
      </c>
      <c r="R972" s="48" t="s">
        <v>24</v>
      </c>
      <c r="S972" s="48" t="s">
        <v>36</v>
      </c>
      <c r="T972" s="48" t="s">
        <v>385</v>
      </c>
      <c r="U972" s="48" t="s">
        <v>14</v>
      </c>
      <c r="V972" s="55">
        <v>45523</v>
      </c>
      <c r="W972" s="48" t="s">
        <v>1134</v>
      </c>
    </row>
    <row r="973" spans="1:23" x14ac:dyDescent="0.25">
      <c r="A973" s="48">
        <v>9983683</v>
      </c>
      <c r="B973" s="64">
        <v>45523</v>
      </c>
      <c r="C973" s="48" t="s">
        <v>1157</v>
      </c>
      <c r="D973" s="48" t="s">
        <v>46</v>
      </c>
      <c r="E973" s="55"/>
      <c r="F973" s="64">
        <v>45523</v>
      </c>
      <c r="G973" s="64">
        <v>45523.467361111114</v>
      </c>
      <c r="H973" s="48" t="s">
        <v>1157</v>
      </c>
      <c r="I973" s="55"/>
      <c r="J973" s="48" t="s">
        <v>697</v>
      </c>
      <c r="K973" s="48" t="s">
        <v>697</v>
      </c>
      <c r="L973" s="48" t="s">
        <v>2483</v>
      </c>
      <c r="M973" s="48" t="s">
        <v>2845</v>
      </c>
      <c r="N973" s="48" t="s">
        <v>1692</v>
      </c>
      <c r="O973" s="48" t="s">
        <v>953</v>
      </c>
      <c r="P973" s="48" t="s">
        <v>8</v>
      </c>
      <c r="Q973" s="48" t="s">
        <v>15</v>
      </c>
      <c r="R973" s="48" t="s">
        <v>27</v>
      </c>
      <c r="S973" s="48" t="s">
        <v>360</v>
      </c>
      <c r="T973" s="48" t="s">
        <v>295</v>
      </c>
      <c r="U973" s="48" t="s">
        <v>14</v>
      </c>
      <c r="V973" s="55">
        <v>45523</v>
      </c>
      <c r="W973" s="48" t="s">
        <v>1134</v>
      </c>
    </row>
    <row r="974" spans="1:23" x14ac:dyDescent="0.25">
      <c r="A974" s="48">
        <v>9983644</v>
      </c>
      <c r="B974" s="64">
        <v>45523</v>
      </c>
      <c r="C974" s="48" t="s">
        <v>1116</v>
      </c>
      <c r="D974" s="48" t="s">
        <v>716</v>
      </c>
      <c r="E974" s="55"/>
      <c r="F974" s="64">
        <v>45523</v>
      </c>
      <c r="G974" s="64">
        <v>45523.470833333333</v>
      </c>
      <c r="H974" s="48" t="s">
        <v>1116</v>
      </c>
      <c r="I974" s="55"/>
      <c r="J974" s="48" t="s">
        <v>697</v>
      </c>
      <c r="K974" s="48" t="s">
        <v>697</v>
      </c>
      <c r="L974" s="48" t="s">
        <v>2868</v>
      </c>
      <c r="M974" s="48" t="s">
        <v>2406</v>
      </c>
      <c r="N974" s="48" t="s">
        <v>40</v>
      </c>
      <c r="O974" s="48" t="s">
        <v>2771</v>
      </c>
      <c r="P974" s="48" t="s">
        <v>8</v>
      </c>
      <c r="Q974" s="48" t="s">
        <v>15</v>
      </c>
      <c r="R974" s="48" t="s">
        <v>69</v>
      </c>
      <c r="S974" s="48" t="s">
        <v>13</v>
      </c>
      <c r="T974" s="48" t="s">
        <v>385</v>
      </c>
      <c r="U974" s="48" t="s">
        <v>14</v>
      </c>
      <c r="V974" s="55">
        <v>45523</v>
      </c>
      <c r="W974" s="48" t="s">
        <v>1134</v>
      </c>
    </row>
    <row r="975" spans="1:23" x14ac:dyDescent="0.25">
      <c r="A975" s="48">
        <v>9983625</v>
      </c>
      <c r="B975" s="64">
        <v>45523</v>
      </c>
      <c r="C975" s="48" t="s">
        <v>1117</v>
      </c>
      <c r="D975" s="48" t="s">
        <v>46</v>
      </c>
      <c r="E975" s="55"/>
      <c r="F975" s="64">
        <v>45523</v>
      </c>
      <c r="G975" s="64">
        <v>45523.472916666666</v>
      </c>
      <c r="H975" s="48" t="s">
        <v>1117</v>
      </c>
      <c r="I975" s="55"/>
      <c r="J975" s="48" t="s">
        <v>697</v>
      </c>
      <c r="K975" s="48" t="s">
        <v>697</v>
      </c>
      <c r="L975" s="48" t="s">
        <v>2798</v>
      </c>
      <c r="M975" s="48" t="s">
        <v>2406</v>
      </c>
      <c r="N975" s="48" t="s">
        <v>855</v>
      </c>
      <c r="O975" s="48" t="s">
        <v>2476</v>
      </c>
      <c r="P975" s="48" t="s">
        <v>8</v>
      </c>
      <c r="Q975" s="48" t="s">
        <v>10</v>
      </c>
      <c r="R975" s="48" t="s">
        <v>11</v>
      </c>
      <c r="S975" s="48" t="s">
        <v>36</v>
      </c>
      <c r="T975" s="48" t="s">
        <v>385</v>
      </c>
      <c r="U975" s="48" t="s">
        <v>14</v>
      </c>
      <c r="V975" s="55">
        <v>45523</v>
      </c>
      <c r="W975" s="48" t="s">
        <v>1134</v>
      </c>
    </row>
    <row r="976" spans="1:23" x14ac:dyDescent="0.25">
      <c r="A976" s="48">
        <v>9983684</v>
      </c>
      <c r="B976" s="64">
        <v>45523</v>
      </c>
      <c r="C976" s="48" t="s">
        <v>1157</v>
      </c>
      <c r="D976" s="48" t="s">
        <v>46</v>
      </c>
      <c r="E976" s="55"/>
      <c r="F976" s="64">
        <v>45523</v>
      </c>
      <c r="G976" s="64">
        <v>45523.480555555558</v>
      </c>
      <c r="H976" s="48" t="s">
        <v>1157</v>
      </c>
      <c r="I976" s="55"/>
      <c r="J976" s="48" t="s">
        <v>697</v>
      </c>
      <c r="K976" s="48" t="s">
        <v>697</v>
      </c>
      <c r="L976" s="48" t="s">
        <v>2415</v>
      </c>
      <c r="M976" s="48" t="s">
        <v>2845</v>
      </c>
      <c r="N976" s="48" t="s">
        <v>455</v>
      </c>
      <c r="O976" s="48" t="s">
        <v>953</v>
      </c>
      <c r="P976" s="48" t="s">
        <v>51</v>
      </c>
      <c r="Q976" s="48" t="s">
        <v>52</v>
      </c>
      <c r="R976" s="48" t="s">
        <v>172</v>
      </c>
      <c r="S976" s="48" t="s">
        <v>360</v>
      </c>
      <c r="T976" s="48" t="s">
        <v>2869</v>
      </c>
      <c r="U976" s="48" t="s">
        <v>14</v>
      </c>
      <c r="V976" s="55">
        <v>45523</v>
      </c>
      <c r="W976" s="48" t="s">
        <v>1134</v>
      </c>
    </row>
    <row r="977" spans="1:23" x14ac:dyDescent="0.25">
      <c r="A977" s="48">
        <v>9983686</v>
      </c>
      <c r="B977" s="64">
        <v>45523</v>
      </c>
      <c r="C977" s="48" t="s">
        <v>1107</v>
      </c>
      <c r="D977" s="48" t="s">
        <v>46</v>
      </c>
      <c r="E977" s="55"/>
      <c r="F977" s="64">
        <v>45523</v>
      </c>
      <c r="G977" s="64">
        <v>45523.481249999997</v>
      </c>
      <c r="H977" s="48" t="s">
        <v>1107</v>
      </c>
      <c r="I977" s="55"/>
      <c r="J977" s="48" t="s">
        <v>2712</v>
      </c>
      <c r="K977" s="48" t="s">
        <v>2712</v>
      </c>
      <c r="L977" s="48" t="s">
        <v>2802</v>
      </c>
      <c r="M977" s="48" t="s">
        <v>2690</v>
      </c>
      <c r="N977" s="48" t="s">
        <v>855</v>
      </c>
      <c r="O977" s="48" t="s">
        <v>2460</v>
      </c>
      <c r="P977" s="48" t="s">
        <v>8</v>
      </c>
      <c r="Q977" s="48" t="s">
        <v>10</v>
      </c>
      <c r="R977" s="48" t="s">
        <v>11</v>
      </c>
      <c r="S977" s="48" t="s">
        <v>360</v>
      </c>
      <c r="T977" s="48" t="s">
        <v>12</v>
      </c>
      <c r="U977" s="48" t="s">
        <v>14</v>
      </c>
      <c r="V977" s="55">
        <v>45523</v>
      </c>
      <c r="W977" s="48" t="s">
        <v>1134</v>
      </c>
    </row>
    <row r="978" spans="1:23" x14ac:dyDescent="0.25">
      <c r="A978" s="48">
        <v>9983685</v>
      </c>
      <c r="B978" s="64">
        <v>45523</v>
      </c>
      <c r="C978" s="48" t="s">
        <v>1157</v>
      </c>
      <c r="D978" s="48" t="s">
        <v>46</v>
      </c>
      <c r="E978" s="55"/>
      <c r="F978" s="64">
        <v>45523</v>
      </c>
      <c r="G978" s="64">
        <v>45523.487500000003</v>
      </c>
      <c r="H978" s="48" t="s">
        <v>1157</v>
      </c>
      <c r="I978" s="55"/>
      <c r="J978" s="48" t="s">
        <v>697</v>
      </c>
      <c r="K978" s="48" t="s">
        <v>697</v>
      </c>
      <c r="L978" s="48" t="s">
        <v>1734</v>
      </c>
      <c r="M978" s="48" t="s">
        <v>2845</v>
      </c>
      <c r="N978" s="48" t="s">
        <v>455</v>
      </c>
      <c r="O978" s="48" t="s">
        <v>806</v>
      </c>
      <c r="P978" s="48" t="s">
        <v>18</v>
      </c>
      <c r="Q978" s="48" t="s">
        <v>19</v>
      </c>
      <c r="R978" s="48" t="s">
        <v>21</v>
      </c>
      <c r="S978" s="48" t="s">
        <v>360</v>
      </c>
      <c r="T978" s="48" t="s">
        <v>743</v>
      </c>
      <c r="U978" s="48" t="s">
        <v>14</v>
      </c>
      <c r="V978" s="55">
        <v>45523</v>
      </c>
      <c r="W978" s="48" t="s">
        <v>1134</v>
      </c>
    </row>
    <row r="979" spans="1:23" x14ac:dyDescent="0.25">
      <c r="A979" s="48">
        <v>9983624</v>
      </c>
      <c r="B979" s="64">
        <v>45523</v>
      </c>
      <c r="C979" s="48" t="s">
        <v>1117</v>
      </c>
      <c r="D979" s="48" t="s">
        <v>46</v>
      </c>
      <c r="E979" s="55"/>
      <c r="F979" s="64">
        <v>45523</v>
      </c>
      <c r="G979" s="64">
        <v>45523.494444444441</v>
      </c>
      <c r="H979" s="48" t="s">
        <v>1117</v>
      </c>
      <c r="I979" s="55"/>
      <c r="J979" s="48" t="s">
        <v>697</v>
      </c>
      <c r="K979" s="48" t="s">
        <v>697</v>
      </c>
      <c r="L979" s="48" t="s">
        <v>2613</v>
      </c>
      <c r="M979" s="48" t="s">
        <v>2406</v>
      </c>
      <c r="N979" s="48" t="s">
        <v>855</v>
      </c>
      <c r="O979" s="48" t="s">
        <v>2469</v>
      </c>
      <c r="P979" s="48" t="s">
        <v>8</v>
      </c>
      <c r="Q979" s="48" t="s">
        <v>10</v>
      </c>
      <c r="R979" s="48" t="s">
        <v>11</v>
      </c>
      <c r="S979" s="48" t="s">
        <v>36</v>
      </c>
      <c r="T979" s="48" t="s">
        <v>385</v>
      </c>
      <c r="U979" s="48" t="s">
        <v>14</v>
      </c>
      <c r="V979" s="55">
        <v>45523</v>
      </c>
      <c r="W979" s="48" t="s">
        <v>1134</v>
      </c>
    </row>
    <row r="980" spans="1:23" x14ac:dyDescent="0.25">
      <c r="A980" s="48">
        <v>9983678</v>
      </c>
      <c r="B980" s="64">
        <v>45523</v>
      </c>
      <c r="C980" s="48" t="s">
        <v>1281</v>
      </c>
      <c r="D980" s="48" t="s">
        <v>46</v>
      </c>
      <c r="E980" s="55"/>
      <c r="F980" s="64">
        <v>45523</v>
      </c>
      <c r="G980" s="64">
        <v>45523.498611111114</v>
      </c>
      <c r="H980" s="48" t="s">
        <v>1281</v>
      </c>
      <c r="I980" s="55"/>
      <c r="J980" s="48" t="s">
        <v>697</v>
      </c>
      <c r="K980" s="48" t="s">
        <v>697</v>
      </c>
      <c r="L980" s="48" t="s">
        <v>12</v>
      </c>
      <c r="M980" s="48" t="s">
        <v>2509</v>
      </c>
      <c r="N980" s="48" t="s">
        <v>331</v>
      </c>
      <c r="O980" s="48" t="s">
        <v>2870</v>
      </c>
      <c r="P980" s="48" t="s">
        <v>8</v>
      </c>
      <c r="Q980" s="48" t="s">
        <v>15</v>
      </c>
      <c r="R980" s="48" t="s">
        <v>381</v>
      </c>
      <c r="S980" s="48" t="s">
        <v>360</v>
      </c>
      <c r="T980" s="48" t="s">
        <v>385</v>
      </c>
      <c r="U980" s="48" t="s">
        <v>14</v>
      </c>
      <c r="V980" s="55">
        <v>45523</v>
      </c>
      <c r="W980" s="48" t="s">
        <v>1134</v>
      </c>
    </row>
    <row r="981" spans="1:23" x14ac:dyDescent="0.25">
      <c r="A981" s="48">
        <v>9983623</v>
      </c>
      <c r="B981" s="64">
        <v>45523</v>
      </c>
      <c r="C981" s="48" t="s">
        <v>1117</v>
      </c>
      <c r="D981" s="48" t="s">
        <v>46</v>
      </c>
      <c r="E981" s="55"/>
      <c r="F981" s="64">
        <v>45523</v>
      </c>
      <c r="G981" s="64">
        <v>45523.515972222223</v>
      </c>
      <c r="H981" s="48" t="s">
        <v>1117</v>
      </c>
      <c r="I981" s="55"/>
      <c r="J981" s="48" t="s">
        <v>697</v>
      </c>
      <c r="K981" s="48" t="s">
        <v>697</v>
      </c>
      <c r="L981" s="48" t="s">
        <v>2614</v>
      </c>
      <c r="M981" s="48" t="s">
        <v>2406</v>
      </c>
      <c r="N981" s="48" t="s">
        <v>855</v>
      </c>
      <c r="O981" s="48" t="s">
        <v>2351</v>
      </c>
      <c r="P981" s="48" t="s">
        <v>8</v>
      </c>
      <c r="Q981" s="48" t="s">
        <v>10</v>
      </c>
      <c r="R981" s="48" t="s">
        <v>11</v>
      </c>
      <c r="S981" s="48" t="s">
        <v>36</v>
      </c>
      <c r="T981" s="48" t="s">
        <v>385</v>
      </c>
      <c r="U981" s="48" t="s">
        <v>14</v>
      </c>
      <c r="V981" s="55">
        <v>45523</v>
      </c>
      <c r="W981" s="48" t="s">
        <v>1134</v>
      </c>
    </row>
    <row r="982" spans="1:23" x14ac:dyDescent="0.25">
      <c r="A982" s="48">
        <v>9983643</v>
      </c>
      <c r="B982" s="64">
        <v>45523</v>
      </c>
      <c r="C982" s="48" t="s">
        <v>1116</v>
      </c>
      <c r="D982" s="48" t="s">
        <v>716</v>
      </c>
      <c r="E982" s="55"/>
      <c r="F982" s="64">
        <v>45523</v>
      </c>
      <c r="G982" s="64">
        <v>45523.518055555556</v>
      </c>
      <c r="H982" s="48" t="s">
        <v>1116</v>
      </c>
      <c r="I982" s="55"/>
      <c r="J982" s="48" t="s">
        <v>697</v>
      </c>
      <c r="K982" s="48" t="s">
        <v>697</v>
      </c>
      <c r="L982" s="48" t="s">
        <v>2629</v>
      </c>
      <c r="M982" s="48" t="s">
        <v>2406</v>
      </c>
      <c r="N982" s="48" t="s">
        <v>40</v>
      </c>
      <c r="O982" s="48" t="s">
        <v>2533</v>
      </c>
      <c r="P982" s="48" t="s">
        <v>8</v>
      </c>
      <c r="Q982" s="48" t="s">
        <v>10</v>
      </c>
      <c r="R982" s="48" t="s">
        <v>11</v>
      </c>
      <c r="S982" s="48" t="s">
        <v>36</v>
      </c>
      <c r="T982" s="48" t="s">
        <v>385</v>
      </c>
      <c r="U982" s="48" t="s">
        <v>14</v>
      </c>
      <c r="V982" s="55">
        <v>45523</v>
      </c>
      <c r="W982" s="48" t="s">
        <v>1134</v>
      </c>
    </row>
    <row r="983" spans="1:23" x14ac:dyDescent="0.25">
      <c r="A983" s="48">
        <v>9983622</v>
      </c>
      <c r="B983" s="64">
        <v>45523</v>
      </c>
      <c r="C983" s="48" t="s">
        <v>1116</v>
      </c>
      <c r="D983" s="48" t="s">
        <v>716</v>
      </c>
      <c r="E983" s="55"/>
      <c r="F983" s="64">
        <v>45523</v>
      </c>
      <c r="G983" s="64">
        <v>45523.524305555555</v>
      </c>
      <c r="H983" s="48" t="s">
        <v>1116</v>
      </c>
      <c r="I983" s="55"/>
      <c r="J983" s="48" t="s">
        <v>697</v>
      </c>
      <c r="K983" s="48" t="s">
        <v>697</v>
      </c>
      <c r="L983" s="48" t="s">
        <v>2800</v>
      </c>
      <c r="M983" s="48" t="s">
        <v>2406</v>
      </c>
      <c r="N983" s="48" t="s">
        <v>40</v>
      </c>
      <c r="O983" s="48" t="s">
        <v>2557</v>
      </c>
      <c r="P983" s="48" t="s">
        <v>8</v>
      </c>
      <c r="Q983" s="48" t="s">
        <v>10</v>
      </c>
      <c r="R983" s="48" t="s">
        <v>11</v>
      </c>
      <c r="S983" s="48" t="s">
        <v>13</v>
      </c>
      <c r="T983" s="48" t="s">
        <v>385</v>
      </c>
      <c r="U983" s="48" t="s">
        <v>14</v>
      </c>
      <c r="V983" s="55">
        <v>45523</v>
      </c>
      <c r="W983" s="48" t="s">
        <v>1134</v>
      </c>
    </row>
    <row r="984" spans="1:23" x14ac:dyDescent="0.25">
      <c r="A984" s="48">
        <v>9983619</v>
      </c>
      <c r="B984" s="64">
        <v>45523</v>
      </c>
      <c r="C984" s="48" t="s">
        <v>1117</v>
      </c>
      <c r="D984" s="48" t="s">
        <v>716</v>
      </c>
      <c r="E984" s="55"/>
      <c r="F984" s="64">
        <v>45523</v>
      </c>
      <c r="G984" s="64">
        <v>45523.524305555555</v>
      </c>
      <c r="H984" s="48" t="s">
        <v>1117</v>
      </c>
      <c r="I984" s="55">
        <v>45523</v>
      </c>
      <c r="J984" s="48" t="s">
        <v>697</v>
      </c>
      <c r="K984" s="48" t="s">
        <v>697</v>
      </c>
      <c r="L984" s="48" t="s">
        <v>2800</v>
      </c>
      <c r="M984" s="48" t="s">
        <v>2406</v>
      </c>
      <c r="N984" s="48" t="s">
        <v>855</v>
      </c>
      <c r="O984" s="48" t="s">
        <v>2557</v>
      </c>
      <c r="P984" s="48" t="s">
        <v>8</v>
      </c>
      <c r="Q984" s="48" t="s">
        <v>10</v>
      </c>
      <c r="R984" s="48" t="s">
        <v>11</v>
      </c>
      <c r="S984" s="48" t="s">
        <v>36</v>
      </c>
      <c r="T984" s="48" t="s">
        <v>385</v>
      </c>
      <c r="U984" s="48" t="s">
        <v>14</v>
      </c>
      <c r="V984" s="55">
        <v>45523</v>
      </c>
      <c r="W984" s="48" t="s">
        <v>1134</v>
      </c>
    </row>
    <row r="985" spans="1:23" x14ac:dyDescent="0.25">
      <c r="A985" s="48">
        <v>9983618</v>
      </c>
      <c r="B985" s="64">
        <v>45523</v>
      </c>
      <c r="C985" s="48" t="s">
        <v>1117</v>
      </c>
      <c r="D985" s="48" t="s">
        <v>716</v>
      </c>
      <c r="E985" s="55"/>
      <c r="F985" s="64">
        <v>45523</v>
      </c>
      <c r="G985" s="64">
        <v>45523.53402777778</v>
      </c>
      <c r="H985" s="48" t="s">
        <v>1117</v>
      </c>
      <c r="I985" s="55">
        <v>45525</v>
      </c>
      <c r="J985" s="48" t="s">
        <v>697</v>
      </c>
      <c r="K985" s="48" t="s">
        <v>697</v>
      </c>
      <c r="L985" s="48" t="s">
        <v>2871</v>
      </c>
      <c r="M985" s="48" t="s">
        <v>2406</v>
      </c>
      <c r="N985" s="48" t="s">
        <v>855</v>
      </c>
      <c r="O985" s="48" t="s">
        <v>2785</v>
      </c>
      <c r="P985" s="48" t="s">
        <v>8</v>
      </c>
      <c r="Q985" s="48" t="s">
        <v>15</v>
      </c>
      <c r="R985" s="48" t="s">
        <v>27</v>
      </c>
      <c r="S985" s="48" t="s">
        <v>25</v>
      </c>
      <c r="T985" s="48" t="s">
        <v>385</v>
      </c>
      <c r="U985" s="48" t="s">
        <v>14</v>
      </c>
      <c r="V985" s="55">
        <v>45523</v>
      </c>
      <c r="W985" s="48" t="s">
        <v>1134</v>
      </c>
    </row>
    <row r="986" spans="1:23" x14ac:dyDescent="0.25">
      <c r="A986" s="48">
        <v>9983621</v>
      </c>
      <c r="B986" s="64">
        <v>45523</v>
      </c>
      <c r="C986" s="48" t="s">
        <v>1116</v>
      </c>
      <c r="D986" s="48" t="s">
        <v>716</v>
      </c>
      <c r="E986" s="55"/>
      <c r="F986" s="64">
        <v>45523</v>
      </c>
      <c r="G986" s="64">
        <v>45523.536111111112</v>
      </c>
      <c r="H986" s="48" t="s">
        <v>1116</v>
      </c>
      <c r="I986" s="55"/>
      <c r="J986" s="48" t="s">
        <v>697</v>
      </c>
      <c r="K986" s="48" t="s">
        <v>697</v>
      </c>
      <c r="L986" s="48" t="s">
        <v>1429</v>
      </c>
      <c r="M986" s="48" t="s">
        <v>2406</v>
      </c>
      <c r="N986" s="48" t="s">
        <v>40</v>
      </c>
      <c r="O986" s="48" t="s">
        <v>724</v>
      </c>
      <c r="P986" s="48" t="s">
        <v>22</v>
      </c>
      <c r="Q986" s="48" t="s">
        <v>23</v>
      </c>
      <c r="R986" s="48" t="s">
        <v>24</v>
      </c>
      <c r="S986" s="48" t="s">
        <v>13</v>
      </c>
      <c r="T986" s="48" t="s">
        <v>385</v>
      </c>
      <c r="U986" s="48" t="s">
        <v>14</v>
      </c>
      <c r="V986" s="55">
        <v>45523</v>
      </c>
      <c r="W986" s="48" t="s">
        <v>1134</v>
      </c>
    </row>
    <row r="987" spans="1:23" x14ac:dyDescent="0.25">
      <c r="A987" s="48">
        <v>9983617</v>
      </c>
      <c r="B987" s="64">
        <v>45523</v>
      </c>
      <c r="C987" s="48" t="s">
        <v>1158</v>
      </c>
      <c r="D987" s="48" t="s">
        <v>716</v>
      </c>
      <c r="E987" s="55"/>
      <c r="F987" s="64">
        <v>45523.540972222225</v>
      </c>
      <c r="G987" s="64">
        <v>45523.540972222225</v>
      </c>
      <c r="H987" s="48" t="s">
        <v>1158</v>
      </c>
      <c r="I987" s="55">
        <v>45525</v>
      </c>
      <c r="J987" s="48" t="s">
        <v>697</v>
      </c>
      <c r="K987" s="48" t="s">
        <v>697</v>
      </c>
      <c r="L987" s="48" t="s">
        <v>2820</v>
      </c>
      <c r="M987" s="48" t="s">
        <v>992</v>
      </c>
      <c r="N987" s="48" t="s">
        <v>1105</v>
      </c>
      <c r="O987" s="48" t="s">
        <v>807</v>
      </c>
      <c r="P987" s="48" t="s">
        <v>8</v>
      </c>
      <c r="Q987" s="48" t="s">
        <v>15</v>
      </c>
      <c r="R987" s="48" t="s">
        <v>381</v>
      </c>
      <c r="S987" s="48" t="s">
        <v>25</v>
      </c>
      <c r="T987" s="48" t="s">
        <v>385</v>
      </c>
      <c r="U987" s="48" t="s">
        <v>14</v>
      </c>
      <c r="V987" s="55">
        <v>45523</v>
      </c>
      <c r="W987" s="48" t="s">
        <v>1134</v>
      </c>
    </row>
    <row r="988" spans="1:23" x14ac:dyDescent="0.25">
      <c r="A988" s="48">
        <v>9983616</v>
      </c>
      <c r="B988" s="64">
        <v>45523</v>
      </c>
      <c r="C988" s="48" t="s">
        <v>1117</v>
      </c>
      <c r="D988" s="48" t="s">
        <v>716</v>
      </c>
      <c r="E988" s="55"/>
      <c r="F988" s="64">
        <v>45523</v>
      </c>
      <c r="G988" s="64">
        <v>45523.547222222223</v>
      </c>
      <c r="H988" s="48" t="s">
        <v>1117</v>
      </c>
      <c r="I988" s="55">
        <v>45523</v>
      </c>
      <c r="J988" s="48" t="s">
        <v>697</v>
      </c>
      <c r="K988" s="48" t="s">
        <v>697</v>
      </c>
      <c r="L988" s="48" t="s">
        <v>2072</v>
      </c>
      <c r="M988" s="48" t="s">
        <v>2406</v>
      </c>
      <c r="N988" s="48" t="s">
        <v>855</v>
      </c>
      <c r="O988" s="48" t="s">
        <v>1697</v>
      </c>
      <c r="P988" s="48" t="s">
        <v>18</v>
      </c>
      <c r="Q988" s="48" t="s">
        <v>19</v>
      </c>
      <c r="R988" s="48" t="s">
        <v>20</v>
      </c>
      <c r="S988" s="48" t="s">
        <v>36</v>
      </c>
      <c r="T988" s="48" t="s">
        <v>385</v>
      </c>
      <c r="U988" s="48" t="s">
        <v>14</v>
      </c>
      <c r="V988" s="55">
        <v>45523</v>
      </c>
      <c r="W988" s="48" t="s">
        <v>1134</v>
      </c>
    </row>
    <row r="989" spans="1:23" x14ac:dyDescent="0.25">
      <c r="A989" s="48">
        <v>9983615</v>
      </c>
      <c r="B989" s="64">
        <v>45523</v>
      </c>
      <c r="C989" s="48" t="s">
        <v>1117</v>
      </c>
      <c r="D989" s="48" t="s">
        <v>46</v>
      </c>
      <c r="E989" s="55"/>
      <c r="F989" s="64">
        <v>45523</v>
      </c>
      <c r="G989" s="64">
        <v>45523.5625</v>
      </c>
      <c r="H989" s="48" t="s">
        <v>1117</v>
      </c>
      <c r="I989" s="55"/>
      <c r="J989" s="48" t="s">
        <v>697</v>
      </c>
      <c r="K989" s="48" t="s">
        <v>697</v>
      </c>
      <c r="L989" s="48" t="s">
        <v>1343</v>
      </c>
      <c r="M989" s="48" t="s">
        <v>2406</v>
      </c>
      <c r="N989" s="48" t="s">
        <v>860</v>
      </c>
      <c r="O989" s="48" t="s">
        <v>875</v>
      </c>
      <c r="P989" s="48" t="s">
        <v>18</v>
      </c>
      <c r="Q989" s="48" t="s">
        <v>19</v>
      </c>
      <c r="R989" s="48" t="s">
        <v>21</v>
      </c>
      <c r="S989" s="48" t="s">
        <v>360</v>
      </c>
      <c r="T989" s="48" t="s">
        <v>385</v>
      </c>
      <c r="U989" s="48" t="s">
        <v>14</v>
      </c>
      <c r="V989" s="55">
        <v>45523</v>
      </c>
      <c r="W989" s="48" t="s">
        <v>1134</v>
      </c>
    </row>
    <row r="990" spans="1:23" x14ac:dyDescent="0.25">
      <c r="A990" s="48">
        <v>9983614</v>
      </c>
      <c r="B990" s="64">
        <v>45523</v>
      </c>
      <c r="C990" s="48" t="s">
        <v>1158</v>
      </c>
      <c r="D990" s="48" t="s">
        <v>716</v>
      </c>
      <c r="E990" s="55"/>
      <c r="F990" s="64">
        <v>45523.577777777777</v>
      </c>
      <c r="G990" s="64">
        <v>45523.577777777777</v>
      </c>
      <c r="H990" s="48" t="s">
        <v>1158</v>
      </c>
      <c r="I990" s="55">
        <v>45525</v>
      </c>
      <c r="J990" s="48" t="s">
        <v>697</v>
      </c>
      <c r="K990" s="48" t="s">
        <v>697</v>
      </c>
      <c r="L990" s="48" t="s">
        <v>2631</v>
      </c>
      <c r="M990" s="48" t="s">
        <v>2872</v>
      </c>
      <c r="N990" s="48" t="s">
        <v>1105</v>
      </c>
      <c r="O990" s="48" t="s">
        <v>806</v>
      </c>
      <c r="P990" s="48" t="s">
        <v>18</v>
      </c>
      <c r="Q990" s="48" t="s">
        <v>19</v>
      </c>
      <c r="R990" s="48" t="s">
        <v>20</v>
      </c>
      <c r="S990" s="48" t="s">
        <v>36</v>
      </c>
      <c r="T990" s="48" t="s">
        <v>539</v>
      </c>
      <c r="U990" s="48" t="s">
        <v>14</v>
      </c>
      <c r="V990" s="55">
        <v>45523</v>
      </c>
      <c r="W990" s="48" t="s">
        <v>1134</v>
      </c>
    </row>
    <row r="991" spans="1:23" x14ac:dyDescent="0.25">
      <c r="A991" s="48">
        <v>9983620</v>
      </c>
      <c r="B991" s="64">
        <v>45523</v>
      </c>
      <c r="C991" s="48" t="s">
        <v>1116</v>
      </c>
      <c r="D991" s="48" t="s">
        <v>716</v>
      </c>
      <c r="E991" s="55"/>
      <c r="F991" s="64">
        <v>45523</v>
      </c>
      <c r="G991" s="64">
        <v>45523.581944444442</v>
      </c>
      <c r="H991" s="48" t="s">
        <v>1116</v>
      </c>
      <c r="I991" s="55"/>
      <c r="J991" s="48" t="s">
        <v>697</v>
      </c>
      <c r="K991" s="48" t="s">
        <v>697</v>
      </c>
      <c r="L991" s="48" t="s">
        <v>2873</v>
      </c>
      <c r="M991" s="48" t="s">
        <v>2406</v>
      </c>
      <c r="N991" s="48" t="s">
        <v>40</v>
      </c>
      <c r="O991" s="48" t="s">
        <v>2782</v>
      </c>
      <c r="P991" s="48" t="s">
        <v>8</v>
      </c>
      <c r="Q991" s="48" t="s">
        <v>10</v>
      </c>
      <c r="R991" s="48" t="s">
        <v>11</v>
      </c>
      <c r="S991" s="48" t="s">
        <v>13</v>
      </c>
      <c r="T991" s="48" t="s">
        <v>385</v>
      </c>
      <c r="U991" s="48" t="s">
        <v>14</v>
      </c>
      <c r="V991" s="55">
        <v>45523</v>
      </c>
      <c r="W991" s="48" t="s">
        <v>1134</v>
      </c>
    </row>
    <row r="992" spans="1:23" x14ac:dyDescent="0.25">
      <c r="A992" s="48">
        <v>9983782</v>
      </c>
      <c r="B992" s="64">
        <v>45524</v>
      </c>
      <c r="C992" s="48" t="s">
        <v>790</v>
      </c>
      <c r="D992" s="48" t="s">
        <v>856</v>
      </c>
      <c r="E992" s="55"/>
      <c r="F992" s="64">
        <v>45524</v>
      </c>
      <c r="G992" s="64">
        <v>45524.341666666667</v>
      </c>
      <c r="H992" s="48" t="s">
        <v>790</v>
      </c>
      <c r="I992" s="55"/>
      <c r="J992" s="48" t="s">
        <v>697</v>
      </c>
      <c r="K992" s="48" t="s">
        <v>697</v>
      </c>
      <c r="L992" s="48" t="s">
        <v>2962</v>
      </c>
      <c r="M992" s="48" t="s">
        <v>287</v>
      </c>
      <c r="N992" s="48" t="s">
        <v>40</v>
      </c>
      <c r="O992" s="48" t="s">
        <v>975</v>
      </c>
      <c r="P992" s="48" t="s">
        <v>8</v>
      </c>
      <c r="Q992" s="48" t="s">
        <v>15</v>
      </c>
      <c r="R992" s="48" t="s">
        <v>69</v>
      </c>
      <c r="S992" s="48" t="s">
        <v>13</v>
      </c>
      <c r="T992" s="48" t="s">
        <v>385</v>
      </c>
      <c r="U992" s="48" t="s">
        <v>14</v>
      </c>
      <c r="V992" s="55">
        <v>45524</v>
      </c>
      <c r="W992" s="48" t="s">
        <v>1134</v>
      </c>
    </row>
    <row r="993" spans="1:23" x14ac:dyDescent="0.25">
      <c r="A993" s="48">
        <v>9983731</v>
      </c>
      <c r="B993" s="64">
        <v>45524</v>
      </c>
      <c r="C993" s="48" t="s">
        <v>739</v>
      </c>
      <c r="D993" s="48" t="s">
        <v>46</v>
      </c>
      <c r="E993" s="55"/>
      <c r="F993" s="64">
        <v>45524</v>
      </c>
      <c r="G993" s="64">
        <v>45524.345138888886</v>
      </c>
      <c r="H993" s="48" t="s">
        <v>739</v>
      </c>
      <c r="I993" s="55"/>
      <c r="J993" s="48" t="s">
        <v>697</v>
      </c>
      <c r="K993" s="48" t="s">
        <v>697</v>
      </c>
      <c r="L993" s="48" t="s">
        <v>2963</v>
      </c>
      <c r="M993" s="48" t="s">
        <v>992</v>
      </c>
      <c r="N993" s="48" t="s">
        <v>455</v>
      </c>
      <c r="O993" s="48" t="s">
        <v>2529</v>
      </c>
      <c r="P993" s="48" t="s">
        <v>8</v>
      </c>
      <c r="Q993" s="48" t="s">
        <v>28</v>
      </c>
      <c r="R993" s="48" t="s">
        <v>35</v>
      </c>
      <c r="S993" s="48" t="s">
        <v>360</v>
      </c>
      <c r="T993" s="48" t="s">
        <v>96</v>
      </c>
      <c r="U993" s="48" t="s">
        <v>14</v>
      </c>
      <c r="V993" s="55">
        <v>45524</v>
      </c>
      <c r="W993" s="48" t="s">
        <v>1134</v>
      </c>
    </row>
    <row r="994" spans="1:23" x14ac:dyDescent="0.25">
      <c r="A994" s="48">
        <v>9983780</v>
      </c>
      <c r="B994" s="64">
        <v>45524</v>
      </c>
      <c r="C994" s="48" t="s">
        <v>746</v>
      </c>
      <c r="D994" s="48" t="s">
        <v>1455</v>
      </c>
      <c r="E994" s="55"/>
      <c r="F994" s="64">
        <v>45524</v>
      </c>
      <c r="G994" s="64">
        <v>45524.345833333333</v>
      </c>
      <c r="H994" s="48" t="s">
        <v>746</v>
      </c>
      <c r="I994" s="55"/>
      <c r="J994" s="48" t="s">
        <v>697</v>
      </c>
      <c r="K994" s="48" t="s">
        <v>697</v>
      </c>
      <c r="L994" s="48" t="s">
        <v>1386</v>
      </c>
      <c r="M994" s="48" t="s">
        <v>736</v>
      </c>
      <c r="N994" s="48" t="s">
        <v>2679</v>
      </c>
      <c r="O994" s="48" t="s">
        <v>1385</v>
      </c>
      <c r="P994" s="48" t="s">
        <v>8</v>
      </c>
      <c r="Q994" s="48" t="s">
        <v>28</v>
      </c>
      <c r="R994" s="48" t="s">
        <v>35</v>
      </c>
      <c r="S994" s="48" t="s">
        <v>13</v>
      </c>
      <c r="T994" s="48" t="s">
        <v>385</v>
      </c>
      <c r="U994" s="48" t="s">
        <v>14</v>
      </c>
      <c r="V994" s="55">
        <v>45524</v>
      </c>
      <c r="W994" s="48" t="s">
        <v>1134</v>
      </c>
    </row>
    <row r="995" spans="1:23" x14ac:dyDescent="0.25">
      <c r="A995" s="48">
        <v>9983781</v>
      </c>
      <c r="B995" s="64">
        <v>45524</v>
      </c>
      <c r="C995" s="48" t="s">
        <v>789</v>
      </c>
      <c r="D995" s="48" t="s">
        <v>1455</v>
      </c>
      <c r="E995" s="55"/>
      <c r="F995" s="64">
        <v>45524</v>
      </c>
      <c r="G995" s="64">
        <v>45524.345833333333</v>
      </c>
      <c r="H995" s="48" t="s">
        <v>789</v>
      </c>
      <c r="I995" s="55"/>
      <c r="J995" s="48" t="s">
        <v>697</v>
      </c>
      <c r="K995" s="48" t="s">
        <v>697</v>
      </c>
      <c r="L995" s="48" t="s">
        <v>2964</v>
      </c>
      <c r="M995" s="48" t="s">
        <v>287</v>
      </c>
      <c r="N995" s="48" t="s">
        <v>860</v>
      </c>
      <c r="O995" s="48" t="s">
        <v>1089</v>
      </c>
      <c r="P995" s="48" t="s">
        <v>8</v>
      </c>
      <c r="Q995" s="48" t="s">
        <v>15</v>
      </c>
      <c r="R995" s="48" t="s">
        <v>381</v>
      </c>
      <c r="S995" s="48" t="s">
        <v>360</v>
      </c>
      <c r="T995" s="48" t="s">
        <v>385</v>
      </c>
      <c r="U995" s="48" t="s">
        <v>14</v>
      </c>
      <c r="V995" s="55">
        <v>45524</v>
      </c>
      <c r="W995" s="48" t="s">
        <v>1134</v>
      </c>
    </row>
    <row r="996" spans="1:23" x14ac:dyDescent="0.25">
      <c r="A996" s="48">
        <v>9983779</v>
      </c>
      <c r="B996" s="64">
        <v>45524</v>
      </c>
      <c r="C996" s="48" t="s">
        <v>831</v>
      </c>
      <c r="D996" s="48" t="s">
        <v>856</v>
      </c>
      <c r="E996" s="55"/>
      <c r="F996" s="64">
        <v>45524</v>
      </c>
      <c r="G996" s="64">
        <v>45524.35</v>
      </c>
      <c r="H996" s="48" t="s">
        <v>831</v>
      </c>
      <c r="I996" s="55"/>
      <c r="J996" s="48" t="s">
        <v>697</v>
      </c>
      <c r="K996" s="48" t="s">
        <v>697</v>
      </c>
      <c r="L996" s="48" t="s">
        <v>2965</v>
      </c>
      <c r="M996" s="48" t="s">
        <v>287</v>
      </c>
      <c r="N996" s="48" t="s">
        <v>855</v>
      </c>
      <c r="O996" s="48" t="s">
        <v>2777</v>
      </c>
      <c r="P996" s="48" t="s">
        <v>8</v>
      </c>
      <c r="Q996" s="48" t="s">
        <v>15</v>
      </c>
      <c r="R996" s="48" t="s">
        <v>381</v>
      </c>
      <c r="S996" s="48" t="s">
        <v>25</v>
      </c>
      <c r="T996" s="48" t="s">
        <v>385</v>
      </c>
      <c r="U996" s="48" t="s">
        <v>14</v>
      </c>
      <c r="V996" s="55">
        <v>45524</v>
      </c>
      <c r="W996" s="48" t="s">
        <v>1134</v>
      </c>
    </row>
    <row r="997" spans="1:23" x14ac:dyDescent="0.25">
      <c r="A997" s="48">
        <v>9983751</v>
      </c>
      <c r="B997" s="64">
        <v>45524</v>
      </c>
      <c r="C997" s="48" t="s">
        <v>739</v>
      </c>
      <c r="D997" s="48" t="s">
        <v>856</v>
      </c>
      <c r="E997" s="55"/>
      <c r="F997" s="64">
        <v>45524</v>
      </c>
      <c r="G997" s="64">
        <v>45524.351388888892</v>
      </c>
      <c r="H997" s="48" t="s">
        <v>739</v>
      </c>
      <c r="I997" s="55"/>
      <c r="J997" s="48" t="s">
        <v>697</v>
      </c>
      <c r="K997" s="48" t="s">
        <v>697</v>
      </c>
      <c r="L997" s="48" t="s">
        <v>2188</v>
      </c>
      <c r="M997" s="48" t="s">
        <v>992</v>
      </c>
      <c r="N997" s="48" t="s">
        <v>1692</v>
      </c>
      <c r="O997" s="48" t="s">
        <v>2530</v>
      </c>
      <c r="P997" s="48" t="s">
        <v>8</v>
      </c>
      <c r="Q997" s="48" t="s">
        <v>15</v>
      </c>
      <c r="R997" s="48" t="s">
        <v>16</v>
      </c>
      <c r="S997" s="48" t="s">
        <v>25</v>
      </c>
      <c r="T997" s="48" t="s">
        <v>298</v>
      </c>
      <c r="U997" s="48" t="s">
        <v>14</v>
      </c>
      <c r="V997" s="55">
        <v>45524</v>
      </c>
      <c r="W997" s="48" t="s">
        <v>1134</v>
      </c>
    </row>
    <row r="998" spans="1:23" x14ac:dyDescent="0.25">
      <c r="A998" s="48">
        <v>9983778</v>
      </c>
      <c r="B998" s="64">
        <v>45524</v>
      </c>
      <c r="C998" s="48" t="s">
        <v>789</v>
      </c>
      <c r="D998" s="48" t="s">
        <v>716</v>
      </c>
      <c r="E998" s="55"/>
      <c r="F998" s="64">
        <v>45524</v>
      </c>
      <c r="G998" s="64">
        <v>45524.352777777778</v>
      </c>
      <c r="H998" s="48" t="s">
        <v>789</v>
      </c>
      <c r="I998" s="55"/>
      <c r="J998" s="48" t="s">
        <v>697</v>
      </c>
      <c r="K998" s="48" t="s">
        <v>697</v>
      </c>
      <c r="L998" s="48" t="s">
        <v>2070</v>
      </c>
      <c r="M998" s="48" t="s">
        <v>287</v>
      </c>
      <c r="N998" s="48" t="s">
        <v>860</v>
      </c>
      <c r="O998" s="48" t="s">
        <v>1660</v>
      </c>
      <c r="P998" s="48" t="s">
        <v>8</v>
      </c>
      <c r="Q998" s="48" t="s">
        <v>15</v>
      </c>
      <c r="R998" s="48" t="s">
        <v>381</v>
      </c>
      <c r="S998" s="48" t="s">
        <v>25</v>
      </c>
      <c r="T998" s="48" t="s">
        <v>385</v>
      </c>
      <c r="U998" s="48" t="s">
        <v>14</v>
      </c>
      <c r="V998" s="55">
        <v>45524</v>
      </c>
      <c r="W998" s="48" t="s">
        <v>1134</v>
      </c>
    </row>
    <row r="999" spans="1:23" x14ac:dyDescent="0.25">
      <c r="A999" s="48">
        <v>9983777</v>
      </c>
      <c r="B999" s="64">
        <v>45524</v>
      </c>
      <c r="C999" s="48" t="s">
        <v>831</v>
      </c>
      <c r="D999" s="48" t="s">
        <v>856</v>
      </c>
      <c r="E999" s="55"/>
      <c r="F999" s="64">
        <v>45524</v>
      </c>
      <c r="G999" s="64">
        <v>45524.352777777778</v>
      </c>
      <c r="H999" s="48" t="s">
        <v>831</v>
      </c>
      <c r="I999" s="55"/>
      <c r="J999" s="48" t="s">
        <v>697</v>
      </c>
      <c r="K999" s="48" t="s">
        <v>697</v>
      </c>
      <c r="L999" s="48" t="s">
        <v>2966</v>
      </c>
      <c r="M999" s="48" t="s">
        <v>287</v>
      </c>
      <c r="N999" s="48" t="s">
        <v>855</v>
      </c>
      <c r="O999" s="48" t="s">
        <v>2776</v>
      </c>
      <c r="P999" s="48" t="s">
        <v>8</v>
      </c>
      <c r="Q999" s="48" t="s">
        <v>30</v>
      </c>
      <c r="R999" s="48" t="s">
        <v>31</v>
      </c>
      <c r="S999" s="48" t="s">
        <v>25</v>
      </c>
      <c r="T999" s="48" t="s">
        <v>385</v>
      </c>
      <c r="U999" s="48" t="s">
        <v>14</v>
      </c>
      <c r="V999" s="55">
        <v>45524</v>
      </c>
      <c r="W999" s="48" t="s">
        <v>1134</v>
      </c>
    </row>
    <row r="1000" spans="1:23" x14ac:dyDescent="0.25">
      <c r="A1000" s="48">
        <v>9983708</v>
      </c>
      <c r="B1000" s="64">
        <v>45524</v>
      </c>
      <c r="C1000" s="48" t="s">
        <v>738</v>
      </c>
      <c r="D1000" s="48" t="s">
        <v>716</v>
      </c>
      <c r="E1000" s="55"/>
      <c r="F1000" s="64">
        <v>45524.352777777778</v>
      </c>
      <c r="G1000" s="64">
        <v>45524.352777777778</v>
      </c>
      <c r="H1000" s="48" t="s">
        <v>738</v>
      </c>
      <c r="I1000" s="55">
        <v>45526</v>
      </c>
      <c r="J1000" s="48" t="s">
        <v>697</v>
      </c>
      <c r="K1000" s="48" t="s">
        <v>697</v>
      </c>
      <c r="L1000" s="48" t="s">
        <v>2967</v>
      </c>
      <c r="M1000" s="48" t="s">
        <v>992</v>
      </c>
      <c r="N1000" s="48" t="s">
        <v>853</v>
      </c>
      <c r="O1000" s="48" t="s">
        <v>2355</v>
      </c>
      <c r="P1000" s="48" t="s">
        <v>18</v>
      </c>
      <c r="Q1000" s="48" t="s">
        <v>19</v>
      </c>
      <c r="R1000" s="48" t="s">
        <v>20</v>
      </c>
      <c r="S1000" s="48" t="s">
        <v>25</v>
      </c>
      <c r="T1000" s="48" t="s">
        <v>812</v>
      </c>
      <c r="U1000" s="48" t="s">
        <v>14</v>
      </c>
      <c r="V1000" s="55">
        <v>45524</v>
      </c>
      <c r="W1000" s="48" t="s">
        <v>1134</v>
      </c>
    </row>
    <row r="1001" spans="1:23" x14ac:dyDescent="0.25">
      <c r="A1001" s="48">
        <v>9983776</v>
      </c>
      <c r="B1001" s="64">
        <v>45524</v>
      </c>
      <c r="C1001" s="48" t="s">
        <v>746</v>
      </c>
      <c r="D1001" s="48" t="s">
        <v>1455</v>
      </c>
      <c r="E1001" s="55"/>
      <c r="F1001" s="64">
        <v>45524</v>
      </c>
      <c r="G1001" s="64">
        <v>45524.355555555558</v>
      </c>
      <c r="H1001" s="48" t="s">
        <v>746</v>
      </c>
      <c r="I1001" s="55"/>
      <c r="J1001" s="48" t="s">
        <v>697</v>
      </c>
      <c r="K1001" s="48" t="s">
        <v>697</v>
      </c>
      <c r="L1001" s="48" t="s">
        <v>2968</v>
      </c>
      <c r="M1001" s="48" t="s">
        <v>736</v>
      </c>
      <c r="N1001" s="48" t="s">
        <v>2679</v>
      </c>
      <c r="O1001" s="48" t="s">
        <v>1598</v>
      </c>
      <c r="P1001" s="48" t="s">
        <v>18</v>
      </c>
      <c r="Q1001" s="48" t="s">
        <v>19</v>
      </c>
      <c r="R1001" s="48" t="s">
        <v>21</v>
      </c>
      <c r="S1001" s="48" t="s">
        <v>13</v>
      </c>
      <c r="T1001" s="48" t="s">
        <v>385</v>
      </c>
      <c r="U1001" s="48" t="s">
        <v>14</v>
      </c>
      <c r="V1001" s="55">
        <v>45524</v>
      </c>
      <c r="W1001" s="48" t="s">
        <v>1134</v>
      </c>
    </row>
    <row r="1002" spans="1:23" x14ac:dyDescent="0.25">
      <c r="A1002" s="48">
        <v>9983752</v>
      </c>
      <c r="B1002" s="64">
        <v>45524</v>
      </c>
      <c r="C1002" s="48" t="s">
        <v>739</v>
      </c>
      <c r="D1002" s="48" t="s">
        <v>878</v>
      </c>
      <c r="E1002" s="55"/>
      <c r="F1002" s="64">
        <v>45524</v>
      </c>
      <c r="G1002" s="64">
        <v>45524.355555555558</v>
      </c>
      <c r="H1002" s="48" t="s">
        <v>739</v>
      </c>
      <c r="I1002" s="55">
        <v>45526</v>
      </c>
      <c r="J1002" s="48" t="s">
        <v>697</v>
      </c>
      <c r="K1002" s="48" t="s">
        <v>697</v>
      </c>
      <c r="L1002" s="48" t="s">
        <v>2969</v>
      </c>
      <c r="M1002" s="48" t="s">
        <v>992</v>
      </c>
      <c r="N1002" s="48" t="s">
        <v>455</v>
      </c>
      <c r="O1002" s="48" t="s">
        <v>2034</v>
      </c>
      <c r="P1002" s="48" t="s">
        <v>18</v>
      </c>
      <c r="Q1002" s="48" t="s">
        <v>19</v>
      </c>
      <c r="R1002" s="48" t="s">
        <v>21</v>
      </c>
      <c r="S1002" s="48" t="s">
        <v>36</v>
      </c>
      <c r="T1002" s="48" t="s">
        <v>98</v>
      </c>
      <c r="U1002" s="48" t="s">
        <v>14</v>
      </c>
      <c r="V1002" s="55">
        <v>45524</v>
      </c>
      <c r="W1002" s="48" t="s">
        <v>1134</v>
      </c>
    </row>
    <row r="1003" spans="1:23" x14ac:dyDescent="0.25">
      <c r="A1003" s="48">
        <v>9983775</v>
      </c>
      <c r="B1003" s="64">
        <v>45524</v>
      </c>
      <c r="C1003" s="48" t="s">
        <v>790</v>
      </c>
      <c r="D1003" s="48" t="s">
        <v>856</v>
      </c>
      <c r="E1003" s="55"/>
      <c r="F1003" s="64">
        <v>45524</v>
      </c>
      <c r="G1003" s="64">
        <v>45524.356944444444</v>
      </c>
      <c r="H1003" s="48" t="s">
        <v>790</v>
      </c>
      <c r="I1003" s="55"/>
      <c r="J1003" s="48" t="s">
        <v>697</v>
      </c>
      <c r="K1003" s="48" t="s">
        <v>697</v>
      </c>
      <c r="L1003" s="48" t="s">
        <v>2970</v>
      </c>
      <c r="M1003" s="48" t="s">
        <v>287</v>
      </c>
      <c r="N1003" s="48" t="s">
        <v>40</v>
      </c>
      <c r="O1003" s="48" t="s">
        <v>1115</v>
      </c>
      <c r="P1003" s="48" t="s">
        <v>8</v>
      </c>
      <c r="Q1003" s="48" t="s">
        <v>28</v>
      </c>
      <c r="R1003" s="48" t="s">
        <v>29</v>
      </c>
      <c r="S1003" s="48" t="s">
        <v>13</v>
      </c>
      <c r="T1003" s="48" t="s">
        <v>385</v>
      </c>
      <c r="U1003" s="48" t="s">
        <v>14</v>
      </c>
      <c r="V1003" s="55">
        <v>45524</v>
      </c>
      <c r="W1003" s="48" t="s">
        <v>1134</v>
      </c>
    </row>
    <row r="1004" spans="1:23" x14ac:dyDescent="0.25">
      <c r="A1004" s="48">
        <v>9983701</v>
      </c>
      <c r="B1004" s="64">
        <v>45524</v>
      </c>
      <c r="C1004" s="48" t="s">
        <v>738</v>
      </c>
      <c r="D1004" s="48" t="s">
        <v>716</v>
      </c>
      <c r="E1004" s="55"/>
      <c r="F1004" s="64">
        <v>45525.366666666669</v>
      </c>
      <c r="G1004" s="64">
        <v>45524.35833333333</v>
      </c>
      <c r="H1004" s="48" t="s">
        <v>738</v>
      </c>
      <c r="I1004" s="55">
        <v>45525</v>
      </c>
      <c r="J1004" s="48" t="s">
        <v>697</v>
      </c>
      <c r="K1004" s="48" t="s">
        <v>697</v>
      </c>
      <c r="L1004" s="48" t="s">
        <v>2496</v>
      </c>
      <c r="M1004" s="48" t="s">
        <v>992</v>
      </c>
      <c r="N1004" s="48" t="s">
        <v>853</v>
      </c>
      <c r="O1004" s="48" t="s">
        <v>2035</v>
      </c>
      <c r="P1004" s="48" t="s">
        <v>8</v>
      </c>
      <c r="Q1004" s="48" t="s">
        <v>15</v>
      </c>
      <c r="R1004" s="48" t="s">
        <v>381</v>
      </c>
      <c r="S1004" s="48" t="s">
        <v>25</v>
      </c>
      <c r="T1004" s="48" t="s">
        <v>536</v>
      </c>
      <c r="U1004" s="48" t="s">
        <v>14</v>
      </c>
      <c r="V1004" s="55">
        <v>45524</v>
      </c>
      <c r="W1004" s="48" t="s">
        <v>1134</v>
      </c>
    </row>
    <row r="1005" spans="1:23" x14ac:dyDescent="0.25">
      <c r="A1005" s="48">
        <v>9983771</v>
      </c>
      <c r="B1005" s="64">
        <v>45524</v>
      </c>
      <c r="C1005" s="48" t="s">
        <v>789</v>
      </c>
      <c r="D1005" s="48" t="s">
        <v>878</v>
      </c>
      <c r="E1005" s="55"/>
      <c r="F1005" s="64">
        <v>45524</v>
      </c>
      <c r="G1005" s="64">
        <v>45524.36041666667</v>
      </c>
      <c r="H1005" s="48" t="s">
        <v>789</v>
      </c>
      <c r="I1005" s="55"/>
      <c r="J1005" s="48" t="s">
        <v>697</v>
      </c>
      <c r="K1005" s="48" t="s">
        <v>697</v>
      </c>
      <c r="L1005" s="48" t="s">
        <v>703</v>
      </c>
      <c r="M1005" s="48" t="s">
        <v>287</v>
      </c>
      <c r="N1005" s="48" t="s">
        <v>860</v>
      </c>
      <c r="O1005" s="48" t="s">
        <v>489</v>
      </c>
      <c r="P1005" s="48" t="s">
        <v>18</v>
      </c>
      <c r="Q1005" s="48" t="s">
        <v>19</v>
      </c>
      <c r="R1005" s="48" t="s">
        <v>20</v>
      </c>
      <c r="S1005" s="48" t="s">
        <v>36</v>
      </c>
      <c r="T1005" s="48" t="s">
        <v>385</v>
      </c>
      <c r="U1005" s="48" t="s">
        <v>14</v>
      </c>
      <c r="V1005" s="55">
        <v>45524</v>
      </c>
      <c r="W1005" s="48" t="s">
        <v>1134</v>
      </c>
    </row>
    <row r="1006" spans="1:23" x14ac:dyDescent="0.25">
      <c r="A1006" s="48">
        <v>9983770</v>
      </c>
      <c r="B1006" s="64">
        <v>45524</v>
      </c>
      <c r="C1006" s="48" t="s">
        <v>796</v>
      </c>
      <c r="D1006" s="48" t="s">
        <v>46</v>
      </c>
      <c r="E1006" s="55"/>
      <c r="F1006" s="64">
        <v>45524</v>
      </c>
      <c r="G1006" s="64">
        <v>45524.362500000003</v>
      </c>
      <c r="H1006" s="48" t="s">
        <v>796</v>
      </c>
      <c r="I1006" s="55"/>
      <c r="J1006" s="48" t="s">
        <v>697</v>
      </c>
      <c r="K1006" s="48" t="s">
        <v>697</v>
      </c>
      <c r="L1006" s="48" t="s">
        <v>2815</v>
      </c>
      <c r="M1006" s="48" t="s">
        <v>1064</v>
      </c>
      <c r="N1006" s="48" t="s">
        <v>455</v>
      </c>
      <c r="O1006" s="48" t="s">
        <v>2814</v>
      </c>
      <c r="P1006" s="48" t="s">
        <v>8</v>
      </c>
      <c r="Q1006" s="48" t="s">
        <v>28</v>
      </c>
      <c r="R1006" s="48" t="s">
        <v>35</v>
      </c>
      <c r="S1006" s="48" t="s">
        <v>360</v>
      </c>
      <c r="T1006" s="48" t="s">
        <v>385</v>
      </c>
      <c r="U1006" s="48" t="s">
        <v>14</v>
      </c>
      <c r="V1006" s="55">
        <v>45524</v>
      </c>
      <c r="W1006" s="48" t="s">
        <v>1134</v>
      </c>
    </row>
    <row r="1007" spans="1:23" x14ac:dyDescent="0.25">
      <c r="A1007" s="48">
        <v>9983707</v>
      </c>
      <c r="B1007" s="64">
        <v>45524</v>
      </c>
      <c r="C1007" s="48" t="s">
        <v>738</v>
      </c>
      <c r="D1007" s="48" t="s">
        <v>46</v>
      </c>
      <c r="E1007" s="55"/>
      <c r="F1007" s="64">
        <v>45524.363888888889</v>
      </c>
      <c r="G1007" s="64">
        <v>45524.363888888889</v>
      </c>
      <c r="H1007" s="48" t="s">
        <v>738</v>
      </c>
      <c r="I1007" s="55">
        <v>45526</v>
      </c>
      <c r="J1007" s="48" t="s">
        <v>697</v>
      </c>
      <c r="K1007" s="48" t="s">
        <v>697</v>
      </c>
      <c r="L1007" s="48" t="s">
        <v>2971</v>
      </c>
      <c r="M1007" s="48" t="s">
        <v>992</v>
      </c>
      <c r="N1007" s="48" t="s">
        <v>853</v>
      </c>
      <c r="O1007" s="48" t="s">
        <v>2748</v>
      </c>
      <c r="P1007" s="48" t="s">
        <v>22</v>
      </c>
      <c r="Q1007" s="48" t="s">
        <v>23</v>
      </c>
      <c r="R1007" s="48" t="s">
        <v>89</v>
      </c>
      <c r="S1007" s="48" t="s">
        <v>360</v>
      </c>
      <c r="T1007" s="48" t="s">
        <v>17</v>
      </c>
      <c r="U1007" s="48" t="s">
        <v>14</v>
      </c>
      <c r="V1007" s="55">
        <v>45524</v>
      </c>
      <c r="W1007" s="48" t="s">
        <v>1134</v>
      </c>
    </row>
    <row r="1008" spans="1:23" x14ac:dyDescent="0.25">
      <c r="A1008" s="48">
        <v>9983706</v>
      </c>
      <c r="B1008" s="64">
        <v>45524</v>
      </c>
      <c r="C1008" s="48" t="s">
        <v>738</v>
      </c>
      <c r="D1008" s="48" t="s">
        <v>716</v>
      </c>
      <c r="E1008" s="55"/>
      <c r="F1008" s="64">
        <v>45524.363888888889</v>
      </c>
      <c r="G1008" s="64">
        <v>45524.363888888889</v>
      </c>
      <c r="H1008" s="48" t="s">
        <v>738</v>
      </c>
      <c r="I1008" s="55">
        <v>45526</v>
      </c>
      <c r="J1008" s="48" t="s">
        <v>697</v>
      </c>
      <c r="K1008" s="48" t="s">
        <v>697</v>
      </c>
      <c r="L1008" s="48" t="s">
        <v>2971</v>
      </c>
      <c r="M1008" s="48" t="s">
        <v>992</v>
      </c>
      <c r="N1008" s="48" t="s">
        <v>853</v>
      </c>
      <c r="O1008" s="48" t="s">
        <v>2748</v>
      </c>
      <c r="P1008" s="48" t="s">
        <v>8</v>
      </c>
      <c r="Q1008" s="48" t="s">
        <v>28</v>
      </c>
      <c r="R1008" s="48" t="s">
        <v>35</v>
      </c>
      <c r="S1008" s="48" t="s">
        <v>36</v>
      </c>
      <c r="T1008" s="48" t="s">
        <v>96</v>
      </c>
      <c r="U1008" s="48" t="s">
        <v>14</v>
      </c>
      <c r="V1008" s="55">
        <v>45524</v>
      </c>
      <c r="W1008" s="48" t="s">
        <v>1134</v>
      </c>
    </row>
    <row r="1009" spans="1:23" x14ac:dyDescent="0.25">
      <c r="A1009" s="48">
        <v>9983753</v>
      </c>
      <c r="B1009" s="64">
        <v>45524</v>
      </c>
      <c r="C1009" s="48" t="s">
        <v>739</v>
      </c>
      <c r="D1009" s="48" t="s">
        <v>716</v>
      </c>
      <c r="E1009" s="55"/>
      <c r="F1009" s="64">
        <v>45524</v>
      </c>
      <c r="G1009" s="64">
        <v>45524.364583333336</v>
      </c>
      <c r="H1009" s="48" t="s">
        <v>739</v>
      </c>
      <c r="I1009" s="55">
        <v>45526</v>
      </c>
      <c r="J1009" s="48" t="s">
        <v>697</v>
      </c>
      <c r="K1009" s="48" t="s">
        <v>697</v>
      </c>
      <c r="L1009" s="48" t="s">
        <v>2972</v>
      </c>
      <c r="M1009" s="48" t="s">
        <v>992</v>
      </c>
      <c r="N1009" s="48" t="s">
        <v>455</v>
      </c>
      <c r="O1009" s="48" t="s">
        <v>2973</v>
      </c>
      <c r="P1009" s="48" t="s">
        <v>18</v>
      </c>
      <c r="Q1009" s="48" t="s">
        <v>19</v>
      </c>
      <c r="R1009" s="48" t="s">
        <v>20</v>
      </c>
      <c r="S1009" s="48" t="s">
        <v>36</v>
      </c>
      <c r="T1009" s="48" t="s">
        <v>405</v>
      </c>
      <c r="U1009" s="48" t="s">
        <v>14</v>
      </c>
      <c r="V1009" s="55">
        <v>45524</v>
      </c>
      <c r="W1009" s="48" t="s">
        <v>1134</v>
      </c>
    </row>
    <row r="1010" spans="1:23" x14ac:dyDescent="0.25">
      <c r="A1010" s="48">
        <v>9983769</v>
      </c>
      <c r="B1010" s="64">
        <v>45524</v>
      </c>
      <c r="C1010" s="48" t="s">
        <v>979</v>
      </c>
      <c r="D1010" s="48" t="s">
        <v>46</v>
      </c>
      <c r="E1010" s="55"/>
      <c r="F1010" s="64">
        <v>45524</v>
      </c>
      <c r="G1010" s="64">
        <v>45524.365972222222</v>
      </c>
      <c r="H1010" s="48" t="s">
        <v>979</v>
      </c>
      <c r="I1010" s="55"/>
      <c r="J1010" s="48" t="s">
        <v>697</v>
      </c>
      <c r="K1010" s="48" t="s">
        <v>697</v>
      </c>
      <c r="L1010" s="48" t="s">
        <v>2808</v>
      </c>
      <c r="M1010" s="48" t="s">
        <v>1064</v>
      </c>
      <c r="N1010" s="48" t="s">
        <v>855</v>
      </c>
      <c r="O1010" s="48" t="s">
        <v>2807</v>
      </c>
      <c r="P1010" s="48" t="s">
        <v>8</v>
      </c>
      <c r="Q1010" s="48" t="s">
        <v>15</v>
      </c>
      <c r="R1010" s="48" t="s">
        <v>381</v>
      </c>
      <c r="S1010" s="48" t="s">
        <v>360</v>
      </c>
      <c r="T1010" s="48" t="s">
        <v>385</v>
      </c>
      <c r="U1010" s="48" t="s">
        <v>14</v>
      </c>
      <c r="V1010" s="55">
        <v>45524</v>
      </c>
      <c r="W1010" s="48" t="s">
        <v>1134</v>
      </c>
    </row>
    <row r="1011" spans="1:23" x14ac:dyDescent="0.25">
      <c r="A1011" s="48">
        <v>9983768</v>
      </c>
      <c r="B1011" s="64">
        <v>45524</v>
      </c>
      <c r="C1011" s="48" t="s">
        <v>831</v>
      </c>
      <c r="D1011" s="48" t="s">
        <v>46</v>
      </c>
      <c r="E1011" s="55"/>
      <c r="F1011" s="64">
        <v>45524</v>
      </c>
      <c r="G1011" s="64">
        <v>45524.365972222222</v>
      </c>
      <c r="H1011" s="48" t="s">
        <v>831</v>
      </c>
      <c r="I1011" s="55"/>
      <c r="J1011" s="48" t="s">
        <v>697</v>
      </c>
      <c r="K1011" s="48" t="s">
        <v>697</v>
      </c>
      <c r="L1011" s="48" t="s">
        <v>2974</v>
      </c>
      <c r="M1011" s="48" t="s">
        <v>287</v>
      </c>
      <c r="N1011" s="48" t="s">
        <v>855</v>
      </c>
      <c r="O1011" s="48" t="s">
        <v>2347</v>
      </c>
      <c r="P1011" s="48" t="s">
        <v>8</v>
      </c>
      <c r="Q1011" s="48" t="s">
        <v>28</v>
      </c>
      <c r="R1011" s="48" t="s">
        <v>35</v>
      </c>
      <c r="S1011" s="48" t="s">
        <v>360</v>
      </c>
      <c r="T1011" s="48" t="s">
        <v>385</v>
      </c>
      <c r="U1011" s="48" t="s">
        <v>14</v>
      </c>
      <c r="V1011" s="55">
        <v>45524</v>
      </c>
      <c r="W1011" s="48" t="s">
        <v>1134</v>
      </c>
    </row>
    <row r="1012" spans="1:23" x14ac:dyDescent="0.25">
      <c r="A1012" s="48">
        <v>9983705</v>
      </c>
      <c r="B1012" s="64">
        <v>45524</v>
      </c>
      <c r="C1012" s="48" t="s">
        <v>738</v>
      </c>
      <c r="D1012" s="48" t="s">
        <v>716</v>
      </c>
      <c r="E1012" s="55"/>
      <c r="F1012" s="64">
        <v>45524.367361111108</v>
      </c>
      <c r="G1012" s="64">
        <v>45524.367361111108</v>
      </c>
      <c r="H1012" s="48" t="s">
        <v>738</v>
      </c>
      <c r="I1012" s="55">
        <v>45526</v>
      </c>
      <c r="J1012" s="48" t="s">
        <v>697</v>
      </c>
      <c r="K1012" s="48" t="s">
        <v>697</v>
      </c>
      <c r="L1012" s="48" t="s">
        <v>2975</v>
      </c>
      <c r="M1012" s="48" t="s">
        <v>992</v>
      </c>
      <c r="N1012" s="48" t="s">
        <v>853</v>
      </c>
      <c r="O1012" s="48" t="s">
        <v>2746</v>
      </c>
      <c r="P1012" s="48" t="s">
        <v>22</v>
      </c>
      <c r="Q1012" s="48" t="s">
        <v>23</v>
      </c>
      <c r="R1012" s="48" t="s">
        <v>89</v>
      </c>
      <c r="S1012" s="48" t="s">
        <v>36</v>
      </c>
      <c r="T1012" s="48" t="s">
        <v>706</v>
      </c>
      <c r="U1012" s="48" t="s">
        <v>14</v>
      </c>
      <c r="V1012" s="55">
        <v>45524</v>
      </c>
      <c r="W1012" s="48" t="s">
        <v>1134</v>
      </c>
    </row>
    <row r="1013" spans="1:23" x14ac:dyDescent="0.25">
      <c r="A1013" s="48">
        <v>9983767</v>
      </c>
      <c r="B1013" s="64">
        <v>45524</v>
      </c>
      <c r="C1013" s="48" t="s">
        <v>789</v>
      </c>
      <c r="D1013" s="48" t="s">
        <v>46</v>
      </c>
      <c r="E1013" s="55"/>
      <c r="F1013" s="64">
        <v>45524</v>
      </c>
      <c r="G1013" s="64">
        <v>45524.368750000001</v>
      </c>
      <c r="H1013" s="48" t="s">
        <v>789</v>
      </c>
      <c r="I1013" s="55"/>
      <c r="J1013" s="48" t="s">
        <v>697</v>
      </c>
      <c r="K1013" s="48" t="s">
        <v>697</v>
      </c>
      <c r="L1013" s="48" t="s">
        <v>2976</v>
      </c>
      <c r="M1013" s="48" t="s">
        <v>287</v>
      </c>
      <c r="N1013" s="48" t="s">
        <v>860</v>
      </c>
      <c r="O1013" s="48" t="s">
        <v>1400</v>
      </c>
      <c r="P1013" s="48" t="s">
        <v>18</v>
      </c>
      <c r="Q1013" s="48" t="s">
        <v>19</v>
      </c>
      <c r="R1013" s="48" t="s">
        <v>20</v>
      </c>
      <c r="S1013" s="48" t="s">
        <v>360</v>
      </c>
      <c r="T1013" s="48" t="s">
        <v>385</v>
      </c>
      <c r="U1013" s="48" t="s">
        <v>14</v>
      </c>
      <c r="V1013" s="55">
        <v>45524</v>
      </c>
      <c r="W1013" s="48" t="s">
        <v>1134</v>
      </c>
    </row>
    <row r="1014" spans="1:23" x14ac:dyDescent="0.25">
      <c r="A1014" s="48">
        <v>9983766</v>
      </c>
      <c r="B1014" s="64">
        <v>45524</v>
      </c>
      <c r="C1014" s="48" t="s">
        <v>789</v>
      </c>
      <c r="D1014" s="48" t="s">
        <v>46</v>
      </c>
      <c r="E1014" s="55"/>
      <c r="F1014" s="64">
        <v>45524</v>
      </c>
      <c r="G1014" s="64">
        <v>45524.371527777781</v>
      </c>
      <c r="H1014" s="48" t="s">
        <v>789</v>
      </c>
      <c r="I1014" s="55"/>
      <c r="J1014" s="48" t="s">
        <v>697</v>
      </c>
      <c r="K1014" s="48" t="s">
        <v>697</v>
      </c>
      <c r="L1014" s="48" t="s">
        <v>1043</v>
      </c>
      <c r="M1014" s="48" t="s">
        <v>287</v>
      </c>
      <c r="N1014" s="48" t="s">
        <v>860</v>
      </c>
      <c r="O1014" s="48" t="s">
        <v>935</v>
      </c>
      <c r="P1014" s="48" t="s">
        <v>8</v>
      </c>
      <c r="Q1014" s="48" t="s">
        <v>15</v>
      </c>
      <c r="R1014" s="48" t="s">
        <v>27</v>
      </c>
      <c r="S1014" s="48" t="s">
        <v>25</v>
      </c>
      <c r="T1014" s="48" t="s">
        <v>385</v>
      </c>
      <c r="U1014" s="48" t="s">
        <v>14</v>
      </c>
      <c r="V1014" s="55">
        <v>45524</v>
      </c>
      <c r="W1014" s="48" t="s">
        <v>1134</v>
      </c>
    </row>
    <row r="1015" spans="1:23" x14ac:dyDescent="0.25">
      <c r="A1015" s="48">
        <v>9983754</v>
      </c>
      <c r="B1015" s="64">
        <v>45524</v>
      </c>
      <c r="C1015" s="48" t="s">
        <v>739</v>
      </c>
      <c r="D1015" s="48" t="s">
        <v>46</v>
      </c>
      <c r="E1015" s="55"/>
      <c r="F1015" s="64">
        <v>45524</v>
      </c>
      <c r="G1015" s="64">
        <v>45524.375</v>
      </c>
      <c r="H1015" s="48" t="s">
        <v>739</v>
      </c>
      <c r="I1015" s="55"/>
      <c r="J1015" s="48" t="s">
        <v>697</v>
      </c>
      <c r="K1015" s="48" t="s">
        <v>697</v>
      </c>
      <c r="L1015" s="48" t="s">
        <v>2367</v>
      </c>
      <c r="M1015" s="48" t="s">
        <v>992</v>
      </c>
      <c r="N1015" s="48" t="s">
        <v>455</v>
      </c>
      <c r="O1015" s="48" t="s">
        <v>1159</v>
      </c>
      <c r="P1015" s="48" t="s">
        <v>18</v>
      </c>
      <c r="Q1015" s="48" t="s">
        <v>19</v>
      </c>
      <c r="R1015" s="48" t="s">
        <v>20</v>
      </c>
      <c r="S1015" s="48" t="s">
        <v>360</v>
      </c>
      <c r="T1015" s="48" t="s">
        <v>405</v>
      </c>
      <c r="U1015" s="48" t="s">
        <v>14</v>
      </c>
      <c r="V1015" s="55">
        <v>45524</v>
      </c>
      <c r="W1015" s="48" t="s">
        <v>1134</v>
      </c>
    </row>
    <row r="1016" spans="1:23" x14ac:dyDescent="0.25">
      <c r="A1016" s="48">
        <v>9983774</v>
      </c>
      <c r="B1016" s="64">
        <v>45524</v>
      </c>
      <c r="C1016" s="48" t="s">
        <v>790</v>
      </c>
      <c r="D1016" s="48" t="s">
        <v>716</v>
      </c>
      <c r="E1016" s="55"/>
      <c r="F1016" s="64">
        <v>45524</v>
      </c>
      <c r="G1016" s="64">
        <v>45524.381944444445</v>
      </c>
      <c r="H1016" s="48" t="s">
        <v>790</v>
      </c>
      <c r="I1016" s="55"/>
      <c r="J1016" s="48" t="s">
        <v>697</v>
      </c>
      <c r="K1016" s="48" t="s">
        <v>697</v>
      </c>
      <c r="L1016" s="48" t="s">
        <v>2977</v>
      </c>
      <c r="M1016" s="48" t="s">
        <v>992</v>
      </c>
      <c r="N1016" s="48" t="s">
        <v>737</v>
      </c>
      <c r="O1016" s="48" t="s">
        <v>2759</v>
      </c>
      <c r="P1016" s="48" t="s">
        <v>8</v>
      </c>
      <c r="Q1016" s="48" t="s">
        <v>15</v>
      </c>
      <c r="R1016" s="48" t="s">
        <v>69</v>
      </c>
      <c r="S1016" s="48" t="s">
        <v>13</v>
      </c>
      <c r="T1016" s="48" t="s">
        <v>385</v>
      </c>
      <c r="U1016" s="48" t="s">
        <v>14</v>
      </c>
      <c r="V1016" s="55">
        <v>45524</v>
      </c>
      <c r="W1016" s="48" t="s">
        <v>1134</v>
      </c>
    </row>
    <row r="1017" spans="1:23" x14ac:dyDescent="0.25">
      <c r="A1017" s="48">
        <v>9983765</v>
      </c>
      <c r="B1017" s="64">
        <v>45524</v>
      </c>
      <c r="C1017" s="48" t="s">
        <v>831</v>
      </c>
      <c r="D1017" s="48" t="s">
        <v>46</v>
      </c>
      <c r="E1017" s="55"/>
      <c r="F1017" s="64">
        <v>45524</v>
      </c>
      <c r="G1017" s="64">
        <v>45524.383333333331</v>
      </c>
      <c r="H1017" s="48" t="s">
        <v>831</v>
      </c>
      <c r="I1017" s="55"/>
      <c r="J1017" s="48" t="s">
        <v>697</v>
      </c>
      <c r="K1017" s="48" t="s">
        <v>697</v>
      </c>
      <c r="L1017" s="48" t="s">
        <v>2849</v>
      </c>
      <c r="M1017" s="48" t="s">
        <v>287</v>
      </c>
      <c r="N1017" s="48" t="s">
        <v>855</v>
      </c>
      <c r="O1017" s="48" t="s">
        <v>2600</v>
      </c>
      <c r="P1017" s="48" t="s">
        <v>8</v>
      </c>
      <c r="Q1017" s="48" t="s">
        <v>15</v>
      </c>
      <c r="R1017" s="48" t="s">
        <v>381</v>
      </c>
      <c r="S1017" s="48" t="s">
        <v>360</v>
      </c>
      <c r="T1017" s="48" t="s">
        <v>385</v>
      </c>
      <c r="U1017" s="48" t="s">
        <v>14</v>
      </c>
      <c r="V1017" s="55">
        <v>45524</v>
      </c>
      <c r="W1017" s="48" t="s">
        <v>1134</v>
      </c>
    </row>
    <row r="1018" spans="1:23" x14ac:dyDescent="0.25">
      <c r="A1018" s="48">
        <v>9983764</v>
      </c>
      <c r="B1018" s="64">
        <v>45524</v>
      </c>
      <c r="C1018" s="48" t="s">
        <v>789</v>
      </c>
      <c r="D1018" s="48" t="s">
        <v>46</v>
      </c>
      <c r="E1018" s="55"/>
      <c r="F1018" s="64">
        <v>45524</v>
      </c>
      <c r="G1018" s="64">
        <v>45524.383333333331</v>
      </c>
      <c r="H1018" s="48" t="s">
        <v>789</v>
      </c>
      <c r="I1018" s="55"/>
      <c r="J1018" s="48" t="s">
        <v>697</v>
      </c>
      <c r="K1018" s="48" t="s">
        <v>697</v>
      </c>
      <c r="L1018" s="48" t="s">
        <v>2978</v>
      </c>
      <c r="M1018" s="48" t="s">
        <v>287</v>
      </c>
      <c r="N1018" s="48" t="s">
        <v>860</v>
      </c>
      <c r="O1018" s="48" t="s">
        <v>2575</v>
      </c>
      <c r="P1018" s="48" t="s">
        <v>8</v>
      </c>
      <c r="Q1018" s="48" t="s">
        <v>10</v>
      </c>
      <c r="R1018" s="48" t="s">
        <v>11</v>
      </c>
      <c r="S1018" s="48" t="s">
        <v>25</v>
      </c>
      <c r="T1018" s="48" t="s">
        <v>296</v>
      </c>
      <c r="U1018" s="48" t="s">
        <v>44</v>
      </c>
      <c r="V1018" s="55">
        <v>45524</v>
      </c>
      <c r="W1018" s="48" t="s">
        <v>1134</v>
      </c>
    </row>
    <row r="1019" spans="1:23" x14ac:dyDescent="0.25">
      <c r="A1019" s="48">
        <v>9983762</v>
      </c>
      <c r="B1019" s="64">
        <v>45524</v>
      </c>
      <c r="C1019" s="48" t="s">
        <v>789</v>
      </c>
      <c r="D1019" s="48" t="s">
        <v>1455</v>
      </c>
      <c r="E1019" s="55"/>
      <c r="F1019" s="64">
        <v>45524</v>
      </c>
      <c r="G1019" s="64">
        <v>45524.383333333331</v>
      </c>
      <c r="H1019" s="48" t="s">
        <v>789</v>
      </c>
      <c r="I1019" s="55"/>
      <c r="J1019" s="48" t="s">
        <v>697</v>
      </c>
      <c r="K1019" s="48" t="s">
        <v>697</v>
      </c>
      <c r="L1019" s="48" t="s">
        <v>2498</v>
      </c>
      <c r="M1019" s="48" t="s">
        <v>287</v>
      </c>
      <c r="N1019" s="48" t="s">
        <v>860</v>
      </c>
      <c r="O1019" s="48" t="s">
        <v>1101</v>
      </c>
      <c r="P1019" s="48" t="s">
        <v>18</v>
      </c>
      <c r="Q1019" s="48" t="s">
        <v>19</v>
      </c>
      <c r="R1019" s="48" t="s">
        <v>20</v>
      </c>
      <c r="S1019" s="48" t="s">
        <v>36</v>
      </c>
      <c r="T1019" s="48" t="s">
        <v>385</v>
      </c>
      <c r="U1019" s="48" t="s">
        <v>14</v>
      </c>
      <c r="V1019" s="55">
        <v>45524</v>
      </c>
      <c r="W1019" s="48" t="s">
        <v>1134</v>
      </c>
    </row>
    <row r="1020" spans="1:23" x14ac:dyDescent="0.25">
      <c r="A1020" s="48">
        <v>9983763</v>
      </c>
      <c r="B1020" s="64">
        <v>45524</v>
      </c>
      <c r="C1020" s="48" t="s">
        <v>746</v>
      </c>
      <c r="D1020" s="48" t="s">
        <v>1455</v>
      </c>
      <c r="E1020" s="55"/>
      <c r="F1020" s="64">
        <v>45524</v>
      </c>
      <c r="G1020" s="64">
        <v>45524.393055555556</v>
      </c>
      <c r="H1020" s="48" t="s">
        <v>746</v>
      </c>
      <c r="I1020" s="55"/>
      <c r="J1020" s="48" t="s">
        <v>697</v>
      </c>
      <c r="K1020" s="48" t="s">
        <v>697</v>
      </c>
      <c r="L1020" s="48" t="s">
        <v>1725</v>
      </c>
      <c r="M1020" s="48" t="s">
        <v>736</v>
      </c>
      <c r="N1020" s="48" t="s">
        <v>2679</v>
      </c>
      <c r="O1020" s="48" t="s">
        <v>1724</v>
      </c>
      <c r="P1020" s="48" t="s">
        <v>22</v>
      </c>
      <c r="Q1020" s="48" t="s">
        <v>23</v>
      </c>
      <c r="R1020" s="48" t="s">
        <v>89</v>
      </c>
      <c r="S1020" s="48" t="s">
        <v>13</v>
      </c>
      <c r="T1020" s="48" t="s">
        <v>385</v>
      </c>
      <c r="U1020" s="48" t="s">
        <v>14</v>
      </c>
      <c r="V1020" s="55">
        <v>45524</v>
      </c>
      <c r="W1020" s="48" t="s">
        <v>1134</v>
      </c>
    </row>
    <row r="1021" spans="1:23" x14ac:dyDescent="0.25">
      <c r="A1021" s="48">
        <v>9983761</v>
      </c>
      <c r="B1021" s="64">
        <v>45524</v>
      </c>
      <c r="C1021" s="48" t="s">
        <v>831</v>
      </c>
      <c r="D1021" s="48" t="s">
        <v>716</v>
      </c>
      <c r="E1021" s="55"/>
      <c r="F1021" s="64">
        <v>45524</v>
      </c>
      <c r="G1021" s="64">
        <v>45524.397916666669</v>
      </c>
      <c r="H1021" s="48" t="s">
        <v>831</v>
      </c>
      <c r="I1021" s="55"/>
      <c r="J1021" s="48" t="s">
        <v>697</v>
      </c>
      <c r="K1021" s="48" t="s">
        <v>697</v>
      </c>
      <c r="L1021" s="48" t="s">
        <v>2979</v>
      </c>
      <c r="M1021" s="48" t="s">
        <v>287</v>
      </c>
      <c r="N1021" s="48" t="s">
        <v>855</v>
      </c>
      <c r="O1021" s="48" t="s">
        <v>2890</v>
      </c>
      <c r="P1021" s="48" t="s">
        <v>22</v>
      </c>
      <c r="Q1021" s="48" t="s">
        <v>23</v>
      </c>
      <c r="R1021" s="48" t="s">
        <v>55</v>
      </c>
      <c r="S1021" s="48" t="s">
        <v>36</v>
      </c>
      <c r="T1021" s="48" t="s">
        <v>385</v>
      </c>
      <c r="U1021" s="48" t="s">
        <v>14</v>
      </c>
      <c r="V1021" s="55">
        <v>45524</v>
      </c>
      <c r="W1021" s="48" t="s">
        <v>1134</v>
      </c>
    </row>
    <row r="1022" spans="1:23" x14ac:dyDescent="0.25">
      <c r="A1022" s="48">
        <v>9983760</v>
      </c>
      <c r="B1022" s="64">
        <v>45524</v>
      </c>
      <c r="C1022" s="48" t="s">
        <v>746</v>
      </c>
      <c r="D1022" s="48" t="s">
        <v>1455</v>
      </c>
      <c r="E1022" s="55"/>
      <c r="F1022" s="64">
        <v>45524</v>
      </c>
      <c r="G1022" s="64">
        <v>45524.407638888886</v>
      </c>
      <c r="H1022" s="48" t="s">
        <v>746</v>
      </c>
      <c r="I1022" s="55"/>
      <c r="J1022" s="48" t="s">
        <v>697</v>
      </c>
      <c r="K1022" s="48" t="s">
        <v>697</v>
      </c>
      <c r="L1022" s="48" t="s">
        <v>2980</v>
      </c>
      <c r="M1022" s="48" t="s">
        <v>736</v>
      </c>
      <c r="N1022" s="48" t="s">
        <v>2679</v>
      </c>
      <c r="O1022" s="48" t="s">
        <v>2981</v>
      </c>
      <c r="P1022" s="48" t="s">
        <v>22</v>
      </c>
      <c r="Q1022" s="48" t="s">
        <v>73</v>
      </c>
      <c r="R1022" s="48" t="s">
        <v>74</v>
      </c>
      <c r="S1022" s="48" t="s">
        <v>13</v>
      </c>
      <c r="T1022" s="48" t="s">
        <v>385</v>
      </c>
      <c r="U1022" s="48" t="s">
        <v>14</v>
      </c>
      <c r="V1022" s="55">
        <v>45524</v>
      </c>
      <c r="W1022" s="48" t="s">
        <v>1134</v>
      </c>
    </row>
    <row r="1023" spans="1:23" x14ac:dyDescent="0.25">
      <c r="A1023" s="48">
        <v>9983756</v>
      </c>
      <c r="B1023" s="64">
        <v>45524</v>
      </c>
      <c r="C1023" s="48" t="s">
        <v>739</v>
      </c>
      <c r="D1023" s="48" t="s">
        <v>716</v>
      </c>
      <c r="E1023" s="55"/>
      <c r="F1023" s="64">
        <v>45524</v>
      </c>
      <c r="G1023" s="64">
        <v>45524.409722222219</v>
      </c>
      <c r="H1023" s="48" t="s">
        <v>739</v>
      </c>
      <c r="I1023" s="55">
        <v>45526</v>
      </c>
      <c r="J1023" s="48" t="s">
        <v>697</v>
      </c>
      <c r="K1023" s="48" t="s">
        <v>697</v>
      </c>
      <c r="L1023" s="48" t="s">
        <v>2982</v>
      </c>
      <c r="M1023" s="48" t="s">
        <v>992</v>
      </c>
      <c r="N1023" s="48" t="s">
        <v>1692</v>
      </c>
      <c r="O1023" s="48" t="s">
        <v>2983</v>
      </c>
      <c r="P1023" s="48" t="s">
        <v>8</v>
      </c>
      <c r="Q1023" s="48" t="s">
        <v>10</v>
      </c>
      <c r="R1023" s="48" t="s">
        <v>11</v>
      </c>
      <c r="S1023" s="48" t="s">
        <v>25</v>
      </c>
      <c r="T1023" s="48" t="s">
        <v>380</v>
      </c>
      <c r="U1023" s="48" t="s">
        <v>14</v>
      </c>
      <c r="V1023" s="55">
        <v>45524</v>
      </c>
      <c r="W1023" s="48" t="s">
        <v>1134</v>
      </c>
    </row>
    <row r="1024" spans="1:23" x14ac:dyDescent="0.25">
      <c r="A1024" s="48">
        <v>9983704</v>
      </c>
      <c r="B1024" s="64">
        <v>45524</v>
      </c>
      <c r="C1024" s="48" t="s">
        <v>738</v>
      </c>
      <c r="D1024" s="48" t="s">
        <v>716</v>
      </c>
      <c r="E1024" s="55"/>
      <c r="F1024" s="64">
        <v>45524.409722222219</v>
      </c>
      <c r="G1024" s="64">
        <v>45524.409722222219</v>
      </c>
      <c r="H1024" s="48" t="s">
        <v>738</v>
      </c>
      <c r="I1024" s="55">
        <v>45526</v>
      </c>
      <c r="J1024" s="48" t="s">
        <v>697</v>
      </c>
      <c r="K1024" s="48" t="s">
        <v>697</v>
      </c>
      <c r="L1024" s="48" t="s">
        <v>2984</v>
      </c>
      <c r="M1024" s="48" t="s">
        <v>992</v>
      </c>
      <c r="N1024" s="48" t="s">
        <v>853</v>
      </c>
      <c r="O1024" s="48" t="s">
        <v>2985</v>
      </c>
      <c r="P1024" s="48" t="s">
        <v>8</v>
      </c>
      <c r="Q1024" s="48" t="s">
        <v>10</v>
      </c>
      <c r="R1024" s="48" t="s">
        <v>11</v>
      </c>
      <c r="S1024" s="48" t="s">
        <v>25</v>
      </c>
      <c r="T1024" s="48" t="s">
        <v>380</v>
      </c>
      <c r="U1024" s="48" t="s">
        <v>14</v>
      </c>
      <c r="V1024" s="55">
        <v>45524</v>
      </c>
      <c r="W1024" s="48" t="s">
        <v>1134</v>
      </c>
    </row>
    <row r="1025" spans="1:23" x14ac:dyDescent="0.25">
      <c r="A1025" s="48">
        <v>9983773</v>
      </c>
      <c r="B1025" s="64">
        <v>45524</v>
      </c>
      <c r="C1025" s="48" t="s">
        <v>790</v>
      </c>
      <c r="D1025" s="48" t="s">
        <v>1455</v>
      </c>
      <c r="E1025" s="55"/>
      <c r="F1025" s="64">
        <v>45524</v>
      </c>
      <c r="G1025" s="64">
        <v>45524.411111111112</v>
      </c>
      <c r="H1025" s="48" t="s">
        <v>790</v>
      </c>
      <c r="I1025" s="55"/>
      <c r="J1025" s="48" t="s">
        <v>697</v>
      </c>
      <c r="K1025" s="48" t="s">
        <v>697</v>
      </c>
      <c r="L1025" s="48" t="s">
        <v>2986</v>
      </c>
      <c r="M1025" s="48" t="s">
        <v>992</v>
      </c>
      <c r="N1025" s="48" t="s">
        <v>737</v>
      </c>
      <c r="O1025" s="48" t="s">
        <v>2762</v>
      </c>
      <c r="P1025" s="48" t="s">
        <v>8</v>
      </c>
      <c r="Q1025" s="48" t="s">
        <v>30</v>
      </c>
      <c r="R1025" s="48" t="s">
        <v>47</v>
      </c>
      <c r="S1025" s="48" t="s">
        <v>13</v>
      </c>
      <c r="T1025" s="48" t="s">
        <v>385</v>
      </c>
      <c r="U1025" s="48" t="s">
        <v>14</v>
      </c>
      <c r="V1025" s="55">
        <v>45524</v>
      </c>
      <c r="W1025" s="48" t="s">
        <v>1134</v>
      </c>
    </row>
    <row r="1026" spans="1:23" x14ac:dyDescent="0.25">
      <c r="A1026" s="48">
        <v>9983755</v>
      </c>
      <c r="B1026" s="64">
        <v>45524</v>
      </c>
      <c r="C1026" s="48" t="s">
        <v>739</v>
      </c>
      <c r="D1026" s="48" t="s">
        <v>856</v>
      </c>
      <c r="E1026" s="55"/>
      <c r="F1026" s="64">
        <v>45524</v>
      </c>
      <c r="G1026" s="64">
        <v>45524.413194444445</v>
      </c>
      <c r="H1026" s="48" t="s">
        <v>739</v>
      </c>
      <c r="I1026" s="55"/>
      <c r="J1026" s="48" t="s">
        <v>697</v>
      </c>
      <c r="K1026" s="48" t="s">
        <v>697</v>
      </c>
      <c r="L1026" s="48" t="s">
        <v>2987</v>
      </c>
      <c r="M1026" s="48" t="s">
        <v>992</v>
      </c>
      <c r="N1026" s="48" t="s">
        <v>1692</v>
      </c>
      <c r="O1026" s="48" t="s">
        <v>2874</v>
      </c>
      <c r="P1026" s="48" t="s">
        <v>8</v>
      </c>
      <c r="Q1026" s="48" t="s">
        <v>10</v>
      </c>
      <c r="R1026" s="48" t="s">
        <v>11</v>
      </c>
      <c r="S1026" s="48" t="s">
        <v>25</v>
      </c>
      <c r="T1026" s="48" t="s">
        <v>380</v>
      </c>
      <c r="U1026" s="48" t="s">
        <v>14</v>
      </c>
      <c r="V1026" s="55">
        <v>45524</v>
      </c>
      <c r="W1026" s="48" t="s">
        <v>1134</v>
      </c>
    </row>
    <row r="1027" spans="1:23" x14ac:dyDescent="0.25">
      <c r="A1027" s="48">
        <v>9983759</v>
      </c>
      <c r="B1027" s="64">
        <v>45524</v>
      </c>
      <c r="C1027" s="48" t="s">
        <v>831</v>
      </c>
      <c r="D1027" s="48" t="s">
        <v>716</v>
      </c>
      <c r="E1027" s="55"/>
      <c r="F1027" s="64">
        <v>45524</v>
      </c>
      <c r="G1027" s="64">
        <v>45524.414583333331</v>
      </c>
      <c r="H1027" s="48" t="s">
        <v>831</v>
      </c>
      <c r="I1027" s="55"/>
      <c r="J1027" s="48" t="s">
        <v>697</v>
      </c>
      <c r="K1027" s="48" t="s">
        <v>697</v>
      </c>
      <c r="L1027" s="48" t="s">
        <v>2988</v>
      </c>
      <c r="M1027" s="48" t="s">
        <v>287</v>
      </c>
      <c r="N1027" s="48" t="s">
        <v>860</v>
      </c>
      <c r="O1027" s="48" t="s">
        <v>2899</v>
      </c>
      <c r="P1027" s="48" t="s">
        <v>8</v>
      </c>
      <c r="Q1027" s="48" t="s">
        <v>10</v>
      </c>
      <c r="R1027" s="48" t="s">
        <v>11</v>
      </c>
      <c r="S1027" s="48" t="s">
        <v>25</v>
      </c>
      <c r="T1027" s="48" t="s">
        <v>385</v>
      </c>
      <c r="U1027" s="48" t="s">
        <v>14</v>
      </c>
      <c r="V1027" s="55">
        <v>45524</v>
      </c>
      <c r="W1027" s="48" t="s">
        <v>1134</v>
      </c>
    </row>
    <row r="1028" spans="1:23" x14ac:dyDescent="0.25">
      <c r="A1028" s="48">
        <v>9983758</v>
      </c>
      <c r="B1028" s="64">
        <v>45524</v>
      </c>
      <c r="C1028" s="48" t="s">
        <v>789</v>
      </c>
      <c r="D1028" s="48" t="s">
        <v>1455</v>
      </c>
      <c r="E1028" s="55"/>
      <c r="F1028" s="64">
        <v>45524</v>
      </c>
      <c r="G1028" s="64">
        <v>45524.415277777778</v>
      </c>
      <c r="H1028" s="48" t="s">
        <v>789</v>
      </c>
      <c r="I1028" s="55"/>
      <c r="J1028" s="48" t="s">
        <v>697</v>
      </c>
      <c r="K1028" s="48" t="s">
        <v>697</v>
      </c>
      <c r="L1028" s="48" t="s">
        <v>2989</v>
      </c>
      <c r="M1028" s="48" t="s">
        <v>287</v>
      </c>
      <c r="N1028" s="48" t="s">
        <v>860</v>
      </c>
      <c r="O1028" s="48" t="s">
        <v>1324</v>
      </c>
      <c r="P1028" s="48" t="s">
        <v>8</v>
      </c>
      <c r="Q1028" s="48" t="s">
        <v>28</v>
      </c>
      <c r="R1028" s="48" t="s">
        <v>21</v>
      </c>
      <c r="S1028" s="48" t="s">
        <v>360</v>
      </c>
      <c r="T1028" s="48" t="s">
        <v>385</v>
      </c>
      <c r="U1028" s="48" t="s">
        <v>14</v>
      </c>
      <c r="V1028" s="55">
        <v>45524</v>
      </c>
      <c r="W1028" s="48" t="s">
        <v>1134</v>
      </c>
    </row>
    <row r="1029" spans="1:23" x14ac:dyDescent="0.25">
      <c r="A1029" s="48">
        <v>9983757</v>
      </c>
      <c r="B1029" s="64">
        <v>45524</v>
      </c>
      <c r="C1029" s="48" t="s">
        <v>739</v>
      </c>
      <c r="D1029" s="48" t="s">
        <v>856</v>
      </c>
      <c r="E1029" s="55"/>
      <c r="F1029" s="64">
        <v>45524</v>
      </c>
      <c r="G1029" s="64">
        <v>45524.416666666664</v>
      </c>
      <c r="H1029" s="48" t="s">
        <v>739</v>
      </c>
      <c r="I1029" s="55">
        <v>45524</v>
      </c>
      <c r="J1029" s="48" t="s">
        <v>697</v>
      </c>
      <c r="K1029" s="48" t="s">
        <v>697</v>
      </c>
      <c r="L1029" s="48" t="s">
        <v>2990</v>
      </c>
      <c r="M1029" s="48" t="s">
        <v>992</v>
      </c>
      <c r="N1029" s="48" t="s">
        <v>860</v>
      </c>
      <c r="O1029" s="48" t="s">
        <v>2991</v>
      </c>
      <c r="P1029" s="48" t="s">
        <v>18</v>
      </c>
      <c r="Q1029" s="48" t="s">
        <v>19</v>
      </c>
      <c r="R1029" s="48" t="s">
        <v>20</v>
      </c>
      <c r="S1029" s="48" t="s">
        <v>43</v>
      </c>
      <c r="T1029" s="48" t="s">
        <v>99</v>
      </c>
      <c r="U1029" s="48" t="s">
        <v>44</v>
      </c>
      <c r="V1029" s="55">
        <v>45524</v>
      </c>
      <c r="W1029" s="48" t="s">
        <v>1134</v>
      </c>
    </row>
    <row r="1030" spans="1:23" x14ac:dyDescent="0.25">
      <c r="A1030" s="48">
        <v>9983703</v>
      </c>
      <c r="B1030" s="64">
        <v>45524</v>
      </c>
      <c r="C1030" s="48" t="s">
        <v>738</v>
      </c>
      <c r="D1030" s="48" t="s">
        <v>46</v>
      </c>
      <c r="E1030" s="55"/>
      <c r="F1030" s="64">
        <v>45524.419444444444</v>
      </c>
      <c r="G1030" s="64">
        <v>45524.419444444444</v>
      </c>
      <c r="H1030" s="48" t="s">
        <v>738</v>
      </c>
      <c r="I1030" s="55"/>
      <c r="J1030" s="48" t="s">
        <v>697</v>
      </c>
      <c r="K1030" s="48" t="s">
        <v>697</v>
      </c>
      <c r="L1030" s="48" t="s">
        <v>2992</v>
      </c>
      <c r="M1030" s="48" t="s">
        <v>992</v>
      </c>
      <c r="N1030" s="48" t="s">
        <v>853</v>
      </c>
      <c r="O1030" s="48" t="s">
        <v>1161</v>
      </c>
      <c r="P1030" s="48" t="s">
        <v>8</v>
      </c>
      <c r="Q1030" s="48" t="s">
        <v>10</v>
      </c>
      <c r="R1030" s="48" t="s">
        <v>11</v>
      </c>
      <c r="S1030" s="48" t="s">
        <v>360</v>
      </c>
      <c r="T1030" s="48" t="s">
        <v>17</v>
      </c>
      <c r="U1030" s="48" t="s">
        <v>14</v>
      </c>
      <c r="V1030" s="55">
        <v>45524</v>
      </c>
      <c r="W1030" s="48" t="s">
        <v>1134</v>
      </c>
    </row>
    <row r="1031" spans="1:23" x14ac:dyDescent="0.25">
      <c r="A1031" s="48">
        <v>9983750</v>
      </c>
      <c r="B1031" s="64">
        <v>45524</v>
      </c>
      <c r="C1031" s="48" t="s">
        <v>746</v>
      </c>
      <c r="D1031" s="48" t="s">
        <v>1455</v>
      </c>
      <c r="E1031" s="55"/>
      <c r="F1031" s="64">
        <v>45524</v>
      </c>
      <c r="G1031" s="64">
        <v>45524.427083333336</v>
      </c>
      <c r="H1031" s="48" t="s">
        <v>746</v>
      </c>
      <c r="I1031" s="55"/>
      <c r="J1031" s="48" t="s">
        <v>697</v>
      </c>
      <c r="K1031" s="48" t="s">
        <v>697</v>
      </c>
      <c r="L1031" s="48" t="s">
        <v>2993</v>
      </c>
      <c r="M1031" s="48" t="s">
        <v>736</v>
      </c>
      <c r="N1031" s="48" t="s">
        <v>2679</v>
      </c>
      <c r="O1031" s="48" t="s">
        <v>2994</v>
      </c>
      <c r="P1031" s="48" t="s">
        <v>8</v>
      </c>
      <c r="Q1031" s="48" t="s">
        <v>10</v>
      </c>
      <c r="R1031" s="48" t="s">
        <v>82</v>
      </c>
      <c r="S1031" s="48" t="s">
        <v>13</v>
      </c>
      <c r="T1031" s="48" t="s">
        <v>385</v>
      </c>
      <c r="U1031" s="48" t="s">
        <v>14</v>
      </c>
      <c r="V1031" s="55">
        <v>45524</v>
      </c>
      <c r="W1031" s="48" t="s">
        <v>1134</v>
      </c>
    </row>
    <row r="1032" spans="1:23" x14ac:dyDescent="0.25">
      <c r="A1032" s="48">
        <v>9983749</v>
      </c>
      <c r="B1032" s="64">
        <v>45524</v>
      </c>
      <c r="C1032" s="48" t="s">
        <v>831</v>
      </c>
      <c r="D1032" s="48" t="s">
        <v>716</v>
      </c>
      <c r="E1032" s="55"/>
      <c r="F1032" s="64">
        <v>45524</v>
      </c>
      <c r="G1032" s="64">
        <v>45524.431250000001</v>
      </c>
      <c r="H1032" s="48" t="s">
        <v>831</v>
      </c>
      <c r="I1032" s="55">
        <v>45526</v>
      </c>
      <c r="J1032" s="48" t="s">
        <v>697</v>
      </c>
      <c r="K1032" s="48" t="s">
        <v>697</v>
      </c>
      <c r="L1032" s="48" t="s">
        <v>2995</v>
      </c>
      <c r="M1032" s="48" t="s">
        <v>287</v>
      </c>
      <c r="N1032" s="48" t="s">
        <v>860</v>
      </c>
      <c r="O1032" s="48" t="s">
        <v>2901</v>
      </c>
      <c r="P1032" s="48" t="s">
        <v>8</v>
      </c>
      <c r="Q1032" s="48" t="s">
        <v>28</v>
      </c>
      <c r="R1032" s="48" t="s">
        <v>35</v>
      </c>
      <c r="S1032" s="48" t="s">
        <v>36</v>
      </c>
      <c r="T1032" s="48" t="s">
        <v>385</v>
      </c>
      <c r="U1032" s="48" t="s">
        <v>14</v>
      </c>
      <c r="V1032" s="55">
        <v>45524</v>
      </c>
      <c r="W1032" s="48" t="s">
        <v>1134</v>
      </c>
    </row>
    <row r="1033" spans="1:23" x14ac:dyDescent="0.25">
      <c r="A1033" s="48">
        <v>9983748</v>
      </c>
      <c r="B1033" s="64">
        <v>45524</v>
      </c>
      <c r="C1033" s="48" t="s">
        <v>831</v>
      </c>
      <c r="D1033" s="48" t="s">
        <v>716</v>
      </c>
      <c r="E1033" s="55"/>
      <c r="F1033" s="64">
        <v>45524</v>
      </c>
      <c r="G1033" s="64">
        <v>45524.438194444447</v>
      </c>
      <c r="H1033" s="48" t="s">
        <v>831</v>
      </c>
      <c r="I1033" s="55">
        <v>45526</v>
      </c>
      <c r="J1033" s="48" t="s">
        <v>697</v>
      </c>
      <c r="K1033" s="48" t="s">
        <v>697</v>
      </c>
      <c r="L1033" s="48" t="s">
        <v>2996</v>
      </c>
      <c r="M1033" s="48" t="s">
        <v>287</v>
      </c>
      <c r="N1033" s="48" t="s">
        <v>855</v>
      </c>
      <c r="O1033" s="48" t="s">
        <v>2902</v>
      </c>
      <c r="P1033" s="48" t="s">
        <v>18</v>
      </c>
      <c r="Q1033" s="48" t="s">
        <v>19</v>
      </c>
      <c r="R1033" s="48" t="s">
        <v>21</v>
      </c>
      <c r="S1033" s="48" t="s">
        <v>36</v>
      </c>
      <c r="T1033" s="48" t="s">
        <v>385</v>
      </c>
      <c r="U1033" s="48" t="s">
        <v>14</v>
      </c>
      <c r="V1033" s="55">
        <v>45524</v>
      </c>
      <c r="W1033" s="48" t="s">
        <v>1134</v>
      </c>
    </row>
    <row r="1034" spans="1:23" x14ac:dyDescent="0.25">
      <c r="A1034" s="48">
        <v>9983772</v>
      </c>
      <c r="B1034" s="64">
        <v>45524</v>
      </c>
      <c r="C1034" s="48" t="s">
        <v>790</v>
      </c>
      <c r="D1034" s="48" t="s">
        <v>716</v>
      </c>
      <c r="E1034" s="55"/>
      <c r="F1034" s="64">
        <v>45524</v>
      </c>
      <c r="G1034" s="64">
        <v>45524.438888888886</v>
      </c>
      <c r="H1034" s="48" t="s">
        <v>790</v>
      </c>
      <c r="I1034" s="55"/>
      <c r="J1034" s="48" t="s">
        <v>697</v>
      </c>
      <c r="K1034" s="48" t="s">
        <v>697</v>
      </c>
      <c r="L1034" s="48" t="s">
        <v>2946</v>
      </c>
      <c r="M1034" s="48" t="s">
        <v>992</v>
      </c>
      <c r="N1034" s="48" t="s">
        <v>737</v>
      </c>
      <c r="O1034" s="48" t="s">
        <v>1918</v>
      </c>
      <c r="P1034" s="48" t="s">
        <v>18</v>
      </c>
      <c r="Q1034" s="48" t="s">
        <v>19</v>
      </c>
      <c r="R1034" s="48" t="s">
        <v>20</v>
      </c>
      <c r="S1034" s="48" t="s">
        <v>13</v>
      </c>
      <c r="T1034" s="48" t="s">
        <v>385</v>
      </c>
      <c r="U1034" s="48" t="s">
        <v>14</v>
      </c>
      <c r="V1034" s="55">
        <v>45524</v>
      </c>
      <c r="W1034" s="48" t="s">
        <v>1134</v>
      </c>
    </row>
    <row r="1035" spans="1:23" x14ac:dyDescent="0.25">
      <c r="A1035" s="48">
        <v>9983747</v>
      </c>
      <c r="B1035" s="64">
        <v>45524</v>
      </c>
      <c r="C1035" s="48" t="s">
        <v>746</v>
      </c>
      <c r="D1035" s="48" t="s">
        <v>1455</v>
      </c>
      <c r="E1035" s="55"/>
      <c r="F1035" s="64">
        <v>45524</v>
      </c>
      <c r="G1035" s="64">
        <v>45524.440972222219</v>
      </c>
      <c r="H1035" s="48" t="s">
        <v>746</v>
      </c>
      <c r="I1035" s="55"/>
      <c r="J1035" s="48" t="s">
        <v>697</v>
      </c>
      <c r="K1035" s="48" t="s">
        <v>697</v>
      </c>
      <c r="L1035" s="48" t="s">
        <v>2997</v>
      </c>
      <c r="M1035" s="48" t="s">
        <v>736</v>
      </c>
      <c r="N1035" s="48" t="s">
        <v>2679</v>
      </c>
      <c r="O1035" s="48" t="s">
        <v>2998</v>
      </c>
      <c r="P1035" s="48" t="s">
        <v>8</v>
      </c>
      <c r="Q1035" s="48" t="s">
        <v>15</v>
      </c>
      <c r="R1035" s="48" t="s">
        <v>27</v>
      </c>
      <c r="S1035" s="48" t="s">
        <v>13</v>
      </c>
      <c r="T1035" s="48" t="s">
        <v>385</v>
      </c>
      <c r="U1035" s="48" t="s">
        <v>14</v>
      </c>
      <c r="V1035" s="55">
        <v>45524</v>
      </c>
      <c r="W1035" s="48" t="s">
        <v>1134</v>
      </c>
    </row>
    <row r="1036" spans="1:23" x14ac:dyDescent="0.25">
      <c r="A1036" s="48">
        <v>9983702</v>
      </c>
      <c r="B1036" s="64">
        <v>45524</v>
      </c>
      <c r="C1036" s="48" t="s">
        <v>738</v>
      </c>
      <c r="D1036" s="48" t="s">
        <v>716</v>
      </c>
      <c r="E1036" s="55"/>
      <c r="F1036" s="64">
        <v>45524.442361111112</v>
      </c>
      <c r="G1036" s="64">
        <v>45524.442361111112</v>
      </c>
      <c r="H1036" s="48" t="s">
        <v>738</v>
      </c>
      <c r="I1036" s="55">
        <v>45526</v>
      </c>
      <c r="J1036" s="48" t="s">
        <v>697</v>
      </c>
      <c r="K1036" s="48" t="s">
        <v>697</v>
      </c>
      <c r="L1036" s="48" t="s">
        <v>2818</v>
      </c>
      <c r="M1036" s="48" t="s">
        <v>992</v>
      </c>
      <c r="N1036" s="48" t="s">
        <v>853</v>
      </c>
      <c r="O1036" s="48" t="s">
        <v>1671</v>
      </c>
      <c r="P1036" s="48" t="s">
        <v>8</v>
      </c>
      <c r="Q1036" s="48" t="s">
        <v>28</v>
      </c>
      <c r="R1036" s="48" t="s">
        <v>35</v>
      </c>
      <c r="S1036" s="48" t="s">
        <v>36</v>
      </c>
      <c r="T1036" s="48" t="s">
        <v>96</v>
      </c>
      <c r="U1036" s="48" t="s">
        <v>14</v>
      </c>
      <c r="V1036" s="55">
        <v>45524</v>
      </c>
      <c r="W1036" s="48" t="s">
        <v>1134</v>
      </c>
    </row>
    <row r="1037" spans="1:23" x14ac:dyDescent="0.25">
      <c r="A1037" s="48">
        <v>9983746</v>
      </c>
      <c r="B1037" s="64">
        <v>45524</v>
      </c>
      <c r="C1037" s="48" t="s">
        <v>831</v>
      </c>
      <c r="D1037" s="48" t="s">
        <v>716</v>
      </c>
      <c r="E1037" s="55"/>
      <c r="F1037" s="64">
        <v>45524</v>
      </c>
      <c r="G1037" s="64">
        <v>45524.443055555559</v>
      </c>
      <c r="H1037" s="48" t="s">
        <v>831</v>
      </c>
      <c r="I1037" s="55">
        <v>45526</v>
      </c>
      <c r="J1037" s="48" t="s">
        <v>697</v>
      </c>
      <c r="K1037" s="48" t="s">
        <v>697</v>
      </c>
      <c r="L1037" s="48" t="s">
        <v>2999</v>
      </c>
      <c r="M1037" s="48" t="s">
        <v>287</v>
      </c>
      <c r="N1037" s="48" t="s">
        <v>860</v>
      </c>
      <c r="O1037" s="48" t="s">
        <v>2903</v>
      </c>
      <c r="P1037" s="48" t="s">
        <v>8</v>
      </c>
      <c r="Q1037" s="48" t="s">
        <v>10</v>
      </c>
      <c r="R1037" s="48" t="s">
        <v>11</v>
      </c>
      <c r="S1037" s="48" t="s">
        <v>36</v>
      </c>
      <c r="T1037" s="48" t="s">
        <v>385</v>
      </c>
      <c r="U1037" s="48" t="s">
        <v>14</v>
      </c>
      <c r="V1037" s="55">
        <v>45524</v>
      </c>
      <c r="W1037" s="48" t="s">
        <v>1134</v>
      </c>
    </row>
    <row r="1038" spans="1:23" x14ac:dyDescent="0.25">
      <c r="A1038" s="48">
        <v>9983745</v>
      </c>
      <c r="B1038" s="64">
        <v>45524</v>
      </c>
      <c r="C1038" s="48" t="s">
        <v>790</v>
      </c>
      <c r="D1038" s="48" t="s">
        <v>716</v>
      </c>
      <c r="E1038" s="55"/>
      <c r="F1038" s="64">
        <v>45524</v>
      </c>
      <c r="G1038" s="64">
        <v>45524.456944444442</v>
      </c>
      <c r="H1038" s="48" t="s">
        <v>790</v>
      </c>
      <c r="I1038" s="55"/>
      <c r="J1038" s="48" t="s">
        <v>697</v>
      </c>
      <c r="K1038" s="48" t="s">
        <v>697</v>
      </c>
      <c r="L1038" s="48" t="s">
        <v>3000</v>
      </c>
      <c r="M1038" s="48" t="s">
        <v>992</v>
      </c>
      <c r="N1038" s="48" t="s">
        <v>3001</v>
      </c>
      <c r="O1038" s="48" t="s">
        <v>2039</v>
      </c>
      <c r="P1038" s="48" t="s">
        <v>8</v>
      </c>
      <c r="Q1038" s="48" t="s">
        <v>15</v>
      </c>
      <c r="R1038" s="48" t="s">
        <v>381</v>
      </c>
      <c r="S1038" s="48" t="s">
        <v>13</v>
      </c>
      <c r="T1038" s="48" t="s">
        <v>385</v>
      </c>
      <c r="U1038" s="48" t="s">
        <v>14</v>
      </c>
      <c r="V1038" s="55">
        <v>45524</v>
      </c>
      <c r="W1038" s="48" t="s">
        <v>1134</v>
      </c>
    </row>
    <row r="1039" spans="1:23" x14ac:dyDescent="0.25">
      <c r="A1039" s="48">
        <v>9983740</v>
      </c>
      <c r="B1039" s="64">
        <v>45524</v>
      </c>
      <c r="C1039" s="48" t="s">
        <v>746</v>
      </c>
      <c r="D1039" s="48" t="s">
        <v>1455</v>
      </c>
      <c r="E1039" s="55"/>
      <c r="F1039" s="64">
        <v>45524</v>
      </c>
      <c r="G1039" s="64">
        <v>45524.456944444442</v>
      </c>
      <c r="H1039" s="48" t="s">
        <v>746</v>
      </c>
      <c r="I1039" s="55">
        <v>45524</v>
      </c>
      <c r="J1039" s="48" t="s">
        <v>697</v>
      </c>
      <c r="K1039" s="48" t="s">
        <v>697</v>
      </c>
      <c r="L1039" s="48" t="s">
        <v>2315</v>
      </c>
      <c r="M1039" s="48" t="s">
        <v>736</v>
      </c>
      <c r="N1039" s="48" t="s">
        <v>2679</v>
      </c>
      <c r="O1039" s="48" t="s">
        <v>1279</v>
      </c>
      <c r="P1039" s="48" t="s">
        <v>18</v>
      </c>
      <c r="Q1039" s="48" t="s">
        <v>19</v>
      </c>
      <c r="R1039" s="48" t="s">
        <v>21</v>
      </c>
      <c r="S1039" s="48" t="s">
        <v>360</v>
      </c>
      <c r="T1039" s="48" t="s">
        <v>385</v>
      </c>
      <c r="U1039" s="48" t="s">
        <v>14</v>
      </c>
      <c r="V1039" s="55">
        <v>45524</v>
      </c>
      <c r="W1039" s="48" t="s">
        <v>1134</v>
      </c>
    </row>
    <row r="1040" spans="1:23" x14ac:dyDescent="0.25">
      <c r="A1040" s="48">
        <v>9983739</v>
      </c>
      <c r="B1040" s="64">
        <v>45524</v>
      </c>
      <c r="C1040" s="48" t="s">
        <v>789</v>
      </c>
      <c r="D1040" s="48" t="s">
        <v>716</v>
      </c>
      <c r="E1040" s="55"/>
      <c r="F1040" s="64">
        <v>45524</v>
      </c>
      <c r="G1040" s="64">
        <v>45524.456944444442</v>
      </c>
      <c r="H1040" s="48" t="s">
        <v>789</v>
      </c>
      <c r="I1040" s="55">
        <v>45524</v>
      </c>
      <c r="J1040" s="48" t="s">
        <v>697</v>
      </c>
      <c r="K1040" s="48" t="s">
        <v>697</v>
      </c>
      <c r="L1040" s="48" t="s">
        <v>3002</v>
      </c>
      <c r="M1040" s="48" t="s">
        <v>287</v>
      </c>
      <c r="N1040" s="48" t="s">
        <v>860</v>
      </c>
      <c r="O1040" s="48" t="s">
        <v>1683</v>
      </c>
      <c r="P1040" s="48" t="s">
        <v>8</v>
      </c>
      <c r="Q1040" s="48" t="s">
        <v>10</v>
      </c>
      <c r="R1040" s="48" t="s">
        <v>11</v>
      </c>
      <c r="S1040" s="48" t="s">
        <v>25</v>
      </c>
      <c r="T1040" s="48" t="s">
        <v>385</v>
      </c>
      <c r="U1040" s="48" t="s">
        <v>14</v>
      </c>
      <c r="V1040" s="55">
        <v>45524</v>
      </c>
      <c r="W1040" s="48" t="s">
        <v>1134</v>
      </c>
    </row>
    <row r="1041" spans="1:23" x14ac:dyDescent="0.25">
      <c r="A1041" s="48">
        <v>9983744</v>
      </c>
      <c r="B1041" s="64">
        <v>45524</v>
      </c>
      <c r="C1041" s="48" t="s">
        <v>790</v>
      </c>
      <c r="D1041" s="48" t="s">
        <v>856</v>
      </c>
      <c r="E1041" s="55"/>
      <c r="F1041" s="64">
        <v>45524</v>
      </c>
      <c r="G1041" s="64">
        <v>45524.461805555555</v>
      </c>
      <c r="H1041" s="48" t="s">
        <v>790</v>
      </c>
      <c r="I1041" s="55"/>
      <c r="J1041" s="48" t="s">
        <v>697</v>
      </c>
      <c r="K1041" s="48" t="s">
        <v>697</v>
      </c>
      <c r="L1041" s="48" t="s">
        <v>3000</v>
      </c>
      <c r="M1041" s="48" t="s">
        <v>992</v>
      </c>
      <c r="N1041" s="48" t="s">
        <v>3001</v>
      </c>
      <c r="O1041" s="48" t="s">
        <v>2039</v>
      </c>
      <c r="P1041" s="48" t="s">
        <v>8</v>
      </c>
      <c r="Q1041" s="48" t="s">
        <v>15</v>
      </c>
      <c r="R1041" s="48" t="s">
        <v>381</v>
      </c>
      <c r="S1041" s="48" t="s">
        <v>13</v>
      </c>
      <c r="T1041" s="48" t="s">
        <v>440</v>
      </c>
      <c r="U1041" s="48" t="s">
        <v>44</v>
      </c>
      <c r="V1041" s="55">
        <v>45524</v>
      </c>
      <c r="W1041" s="48" t="s">
        <v>1134</v>
      </c>
    </row>
    <row r="1042" spans="1:23" x14ac:dyDescent="0.25">
      <c r="A1042" s="48">
        <v>9983730</v>
      </c>
      <c r="B1042" s="64">
        <v>45524</v>
      </c>
      <c r="C1042" s="48" t="s">
        <v>739</v>
      </c>
      <c r="D1042" s="48" t="s">
        <v>716</v>
      </c>
      <c r="E1042" s="55"/>
      <c r="F1042" s="64">
        <v>45524</v>
      </c>
      <c r="G1042" s="64">
        <v>45524.461805555555</v>
      </c>
      <c r="H1042" s="48" t="s">
        <v>739</v>
      </c>
      <c r="I1042" s="55">
        <v>45526</v>
      </c>
      <c r="J1042" s="48" t="s">
        <v>697</v>
      </c>
      <c r="K1042" s="48" t="s">
        <v>697</v>
      </c>
      <c r="L1042" s="48" t="s">
        <v>3003</v>
      </c>
      <c r="M1042" s="48" t="s">
        <v>992</v>
      </c>
      <c r="N1042" s="48" t="s">
        <v>455</v>
      </c>
      <c r="O1042" s="48" t="s">
        <v>3004</v>
      </c>
      <c r="P1042" s="48" t="s">
        <v>22</v>
      </c>
      <c r="Q1042" s="48" t="s">
        <v>23</v>
      </c>
      <c r="R1042" s="48" t="s">
        <v>24</v>
      </c>
      <c r="S1042" s="48" t="s">
        <v>36</v>
      </c>
      <c r="T1042" s="48" t="s">
        <v>382</v>
      </c>
      <c r="U1042" s="48" t="s">
        <v>14</v>
      </c>
      <c r="V1042" s="55">
        <v>45524</v>
      </c>
      <c r="W1042" s="48" t="s">
        <v>1134</v>
      </c>
    </row>
    <row r="1043" spans="1:23" x14ac:dyDescent="0.25">
      <c r="A1043" s="48">
        <v>9983738</v>
      </c>
      <c r="B1043" s="64">
        <v>45524</v>
      </c>
      <c r="C1043" s="48" t="s">
        <v>831</v>
      </c>
      <c r="D1043" s="48" t="s">
        <v>716</v>
      </c>
      <c r="E1043" s="55"/>
      <c r="F1043" s="64">
        <v>45524</v>
      </c>
      <c r="G1043" s="64">
        <v>45524.462500000001</v>
      </c>
      <c r="H1043" s="48" t="s">
        <v>831</v>
      </c>
      <c r="I1043" s="55">
        <v>45526</v>
      </c>
      <c r="J1043" s="48" t="s">
        <v>697</v>
      </c>
      <c r="K1043" s="48" t="s">
        <v>697</v>
      </c>
      <c r="L1043" s="48" t="s">
        <v>3005</v>
      </c>
      <c r="M1043" s="48" t="s">
        <v>287</v>
      </c>
      <c r="N1043" s="48" t="s">
        <v>860</v>
      </c>
      <c r="O1043" s="48" t="s">
        <v>2905</v>
      </c>
      <c r="P1043" s="48" t="s">
        <v>8</v>
      </c>
      <c r="Q1043" s="48" t="s">
        <v>10</v>
      </c>
      <c r="R1043" s="48" t="s">
        <v>11</v>
      </c>
      <c r="S1043" s="48" t="s">
        <v>36</v>
      </c>
      <c r="T1043" s="48" t="s">
        <v>385</v>
      </c>
      <c r="U1043" s="48" t="s">
        <v>14</v>
      </c>
      <c r="V1043" s="55">
        <v>45524</v>
      </c>
      <c r="W1043" s="48" t="s">
        <v>1134</v>
      </c>
    </row>
    <row r="1044" spans="1:23" x14ac:dyDescent="0.25">
      <c r="A1044" s="48">
        <v>9983728</v>
      </c>
      <c r="B1044" s="64">
        <v>45524</v>
      </c>
      <c r="C1044" s="48" t="s">
        <v>739</v>
      </c>
      <c r="D1044" s="48" t="s">
        <v>856</v>
      </c>
      <c r="E1044" s="55"/>
      <c r="F1044" s="64">
        <v>45524</v>
      </c>
      <c r="G1044" s="64">
        <v>45524.46597222222</v>
      </c>
      <c r="H1044" s="48" t="s">
        <v>739</v>
      </c>
      <c r="I1044" s="55">
        <v>45526</v>
      </c>
      <c r="J1044" s="48" t="s">
        <v>697</v>
      </c>
      <c r="K1044" s="48" t="s">
        <v>697</v>
      </c>
      <c r="L1044" s="48" t="s">
        <v>3006</v>
      </c>
      <c r="M1044" s="48" t="s">
        <v>992</v>
      </c>
      <c r="N1044" s="48" t="s">
        <v>1692</v>
      </c>
      <c r="O1044" s="48" t="s">
        <v>3007</v>
      </c>
      <c r="P1044" s="48" t="s">
        <v>8</v>
      </c>
      <c r="Q1044" s="48" t="s">
        <v>10</v>
      </c>
      <c r="R1044" s="48" t="s">
        <v>11</v>
      </c>
      <c r="S1044" s="48" t="s">
        <v>25</v>
      </c>
      <c r="T1044" s="48" t="s">
        <v>380</v>
      </c>
      <c r="U1044" s="48" t="s">
        <v>14</v>
      </c>
      <c r="V1044" s="55">
        <v>45524</v>
      </c>
      <c r="W1044" s="48" t="s">
        <v>1134</v>
      </c>
    </row>
    <row r="1045" spans="1:23" x14ac:dyDescent="0.25">
      <c r="A1045" s="48">
        <v>9983737</v>
      </c>
      <c r="B1045" s="64">
        <v>45524</v>
      </c>
      <c r="C1045" s="48" t="s">
        <v>789</v>
      </c>
      <c r="D1045" s="48" t="s">
        <v>1455</v>
      </c>
      <c r="E1045" s="55"/>
      <c r="F1045" s="64">
        <v>45524</v>
      </c>
      <c r="G1045" s="64">
        <v>45524.470138888886</v>
      </c>
      <c r="H1045" s="48" t="s">
        <v>789</v>
      </c>
      <c r="I1045" s="55">
        <v>45526</v>
      </c>
      <c r="J1045" s="48" t="s">
        <v>697</v>
      </c>
      <c r="K1045" s="48" t="s">
        <v>697</v>
      </c>
      <c r="L1045" s="48" t="s">
        <v>3008</v>
      </c>
      <c r="M1045" s="48" t="s">
        <v>287</v>
      </c>
      <c r="N1045" s="48" t="s">
        <v>860</v>
      </c>
      <c r="O1045" s="48" t="s">
        <v>1706</v>
      </c>
      <c r="P1045" s="48" t="s">
        <v>8</v>
      </c>
      <c r="Q1045" s="48" t="s">
        <v>15</v>
      </c>
      <c r="R1045" s="48" t="s">
        <v>11</v>
      </c>
      <c r="S1045" s="48" t="s">
        <v>25</v>
      </c>
      <c r="T1045" s="48" t="s">
        <v>385</v>
      </c>
      <c r="U1045" s="48" t="s">
        <v>14</v>
      </c>
      <c r="V1045" s="55">
        <v>45524</v>
      </c>
      <c r="W1045" s="48" t="s">
        <v>1134</v>
      </c>
    </row>
    <row r="1046" spans="1:23" x14ac:dyDescent="0.25">
      <c r="A1046" s="48">
        <v>9983736</v>
      </c>
      <c r="B1046" s="64">
        <v>45524</v>
      </c>
      <c r="C1046" s="48" t="s">
        <v>789</v>
      </c>
      <c r="D1046" s="48" t="s">
        <v>716</v>
      </c>
      <c r="E1046" s="55"/>
      <c r="F1046" s="64">
        <v>45524</v>
      </c>
      <c r="G1046" s="64">
        <v>45524.470138888886</v>
      </c>
      <c r="H1046" s="48" t="s">
        <v>789</v>
      </c>
      <c r="I1046" s="55">
        <v>45526</v>
      </c>
      <c r="J1046" s="48" t="s">
        <v>697</v>
      </c>
      <c r="K1046" s="48" t="s">
        <v>697</v>
      </c>
      <c r="L1046" s="48" t="s">
        <v>3008</v>
      </c>
      <c r="M1046" s="48" t="s">
        <v>287</v>
      </c>
      <c r="N1046" s="48" t="s">
        <v>860</v>
      </c>
      <c r="O1046" s="48" t="s">
        <v>1706</v>
      </c>
      <c r="P1046" s="48" t="s">
        <v>8</v>
      </c>
      <c r="Q1046" s="48" t="s">
        <v>15</v>
      </c>
      <c r="R1046" s="48" t="s">
        <v>11</v>
      </c>
      <c r="S1046" s="48" t="s">
        <v>25</v>
      </c>
      <c r="T1046" s="48" t="s">
        <v>385</v>
      </c>
      <c r="U1046" s="48" t="s">
        <v>14</v>
      </c>
      <c r="V1046" s="55">
        <v>45524</v>
      </c>
      <c r="W1046" s="48" t="s">
        <v>1134</v>
      </c>
    </row>
    <row r="1047" spans="1:23" x14ac:dyDescent="0.25">
      <c r="A1047" s="48">
        <v>9983727</v>
      </c>
      <c r="B1047" s="64">
        <v>45524</v>
      </c>
      <c r="C1047" s="48" t="s">
        <v>739</v>
      </c>
      <c r="D1047" s="48" t="s">
        <v>856</v>
      </c>
      <c r="E1047" s="55"/>
      <c r="F1047" s="64">
        <v>45524</v>
      </c>
      <c r="G1047" s="64">
        <v>45524.470833333333</v>
      </c>
      <c r="H1047" s="48" t="s">
        <v>739</v>
      </c>
      <c r="I1047" s="55">
        <v>45527</v>
      </c>
      <c r="J1047" s="48" t="s">
        <v>697</v>
      </c>
      <c r="K1047" s="48" t="s">
        <v>697</v>
      </c>
      <c r="L1047" s="48" t="s">
        <v>2819</v>
      </c>
      <c r="M1047" s="48" t="s">
        <v>992</v>
      </c>
      <c r="N1047" s="48" t="s">
        <v>1692</v>
      </c>
      <c r="O1047" s="48" t="s">
        <v>2179</v>
      </c>
      <c r="P1047" s="48" t="s">
        <v>8</v>
      </c>
      <c r="Q1047" s="48" t="s">
        <v>15</v>
      </c>
      <c r="R1047" s="48" t="s">
        <v>27</v>
      </c>
      <c r="S1047" s="48" t="s">
        <v>25</v>
      </c>
      <c r="T1047" s="48" t="s">
        <v>295</v>
      </c>
      <c r="U1047" s="48" t="s">
        <v>14</v>
      </c>
      <c r="V1047" s="55">
        <v>45524</v>
      </c>
      <c r="W1047" s="48" t="s">
        <v>1134</v>
      </c>
    </row>
    <row r="1048" spans="1:23" x14ac:dyDescent="0.25">
      <c r="A1048" s="48">
        <v>9983735</v>
      </c>
      <c r="B1048" s="64">
        <v>45524</v>
      </c>
      <c r="C1048" s="48" t="s">
        <v>831</v>
      </c>
      <c r="D1048" s="48" t="s">
        <v>46</v>
      </c>
      <c r="E1048" s="55"/>
      <c r="F1048" s="64">
        <v>45524</v>
      </c>
      <c r="G1048" s="64">
        <v>45524.477083333331</v>
      </c>
      <c r="H1048" s="48" t="s">
        <v>831</v>
      </c>
      <c r="I1048" s="55"/>
      <c r="J1048" s="48" t="s">
        <v>697</v>
      </c>
      <c r="K1048" s="48" t="s">
        <v>697</v>
      </c>
      <c r="L1048" s="48" t="s">
        <v>2612</v>
      </c>
      <c r="M1048" s="48" t="s">
        <v>287</v>
      </c>
      <c r="N1048" s="48" t="s">
        <v>860</v>
      </c>
      <c r="O1048" s="48" t="s">
        <v>2611</v>
      </c>
      <c r="P1048" s="48" t="s">
        <v>8</v>
      </c>
      <c r="Q1048" s="48" t="s">
        <v>15</v>
      </c>
      <c r="R1048" s="48" t="s">
        <v>106</v>
      </c>
      <c r="S1048" s="48" t="s">
        <v>25</v>
      </c>
      <c r="T1048" s="48" t="s">
        <v>385</v>
      </c>
      <c r="U1048" s="48" t="s">
        <v>14</v>
      </c>
      <c r="V1048" s="55">
        <v>45524</v>
      </c>
      <c r="W1048" s="48" t="s">
        <v>1134</v>
      </c>
    </row>
    <row r="1049" spans="1:23" x14ac:dyDescent="0.25">
      <c r="A1049" s="48">
        <v>9983700</v>
      </c>
      <c r="B1049" s="64">
        <v>45524</v>
      </c>
      <c r="C1049" s="48" t="s">
        <v>738</v>
      </c>
      <c r="D1049" s="48" t="s">
        <v>46</v>
      </c>
      <c r="E1049" s="55"/>
      <c r="F1049" s="64">
        <v>45524.477083333331</v>
      </c>
      <c r="G1049" s="64">
        <v>45524.477083333331</v>
      </c>
      <c r="H1049" s="48" t="s">
        <v>738</v>
      </c>
      <c r="I1049" s="55"/>
      <c r="J1049" s="48" t="s">
        <v>697</v>
      </c>
      <c r="K1049" s="48" t="s">
        <v>697</v>
      </c>
      <c r="L1049" s="48" t="s">
        <v>2619</v>
      </c>
      <c r="M1049" s="48" t="s">
        <v>992</v>
      </c>
      <c r="N1049" s="48" t="s">
        <v>853</v>
      </c>
      <c r="O1049" s="48" t="s">
        <v>2358</v>
      </c>
      <c r="P1049" s="48" t="s">
        <v>8</v>
      </c>
      <c r="Q1049" s="48" t="s">
        <v>10</v>
      </c>
      <c r="R1049" s="48" t="s">
        <v>11</v>
      </c>
      <c r="S1049" s="48" t="s">
        <v>360</v>
      </c>
      <c r="T1049" s="48" t="s">
        <v>17</v>
      </c>
      <c r="U1049" s="48" t="s">
        <v>14</v>
      </c>
      <c r="V1049" s="55">
        <v>45524</v>
      </c>
      <c r="W1049" s="48" t="s">
        <v>1134</v>
      </c>
    </row>
    <row r="1050" spans="1:23" x14ac:dyDescent="0.25">
      <c r="A1050" s="48">
        <v>9983699</v>
      </c>
      <c r="B1050" s="64">
        <v>45524</v>
      </c>
      <c r="C1050" s="48" t="s">
        <v>738</v>
      </c>
      <c r="D1050" s="48" t="s">
        <v>716</v>
      </c>
      <c r="E1050" s="55"/>
      <c r="F1050" s="64">
        <v>45524.479166666664</v>
      </c>
      <c r="G1050" s="64">
        <v>45524.479166666664</v>
      </c>
      <c r="H1050" s="48" t="s">
        <v>738</v>
      </c>
      <c r="I1050" s="55">
        <v>45526</v>
      </c>
      <c r="J1050" s="48" t="s">
        <v>697</v>
      </c>
      <c r="K1050" s="48" t="s">
        <v>697</v>
      </c>
      <c r="L1050" s="48" t="s">
        <v>2943</v>
      </c>
      <c r="M1050" s="48" t="s">
        <v>992</v>
      </c>
      <c r="N1050" s="48" t="s">
        <v>853</v>
      </c>
      <c r="O1050" s="48" t="s">
        <v>2528</v>
      </c>
      <c r="P1050" s="48" t="s">
        <v>8</v>
      </c>
      <c r="Q1050" s="48" t="s">
        <v>15</v>
      </c>
      <c r="R1050" s="48" t="s">
        <v>159</v>
      </c>
      <c r="S1050" s="48" t="s">
        <v>25</v>
      </c>
      <c r="T1050" s="48" t="s">
        <v>536</v>
      </c>
      <c r="U1050" s="48" t="s">
        <v>14</v>
      </c>
      <c r="V1050" s="55">
        <v>45524</v>
      </c>
      <c r="W1050" s="48" t="s">
        <v>1134</v>
      </c>
    </row>
    <row r="1051" spans="1:23" x14ac:dyDescent="0.25">
      <c r="A1051" s="48">
        <v>9983734</v>
      </c>
      <c r="B1051" s="64">
        <v>45524</v>
      </c>
      <c r="C1051" s="48" t="s">
        <v>789</v>
      </c>
      <c r="D1051" s="48" t="s">
        <v>716</v>
      </c>
      <c r="E1051" s="55"/>
      <c r="F1051" s="64">
        <v>45524</v>
      </c>
      <c r="G1051" s="64">
        <v>45524.479861111111</v>
      </c>
      <c r="H1051" s="48" t="s">
        <v>789</v>
      </c>
      <c r="I1051" s="55">
        <v>45526</v>
      </c>
      <c r="J1051" s="48" t="s">
        <v>697</v>
      </c>
      <c r="K1051" s="48" t="s">
        <v>697</v>
      </c>
      <c r="L1051" s="48" t="s">
        <v>3009</v>
      </c>
      <c r="M1051" s="48" t="s">
        <v>287</v>
      </c>
      <c r="N1051" s="48" t="s">
        <v>860</v>
      </c>
      <c r="O1051" s="48" t="s">
        <v>1709</v>
      </c>
      <c r="P1051" s="48" t="s">
        <v>8</v>
      </c>
      <c r="Q1051" s="48" t="s">
        <v>10</v>
      </c>
      <c r="R1051" s="48" t="s">
        <v>11</v>
      </c>
      <c r="S1051" s="48" t="s">
        <v>25</v>
      </c>
      <c r="T1051" s="48" t="s">
        <v>385</v>
      </c>
      <c r="U1051" s="48" t="s">
        <v>14</v>
      </c>
      <c r="V1051" s="55">
        <v>45524</v>
      </c>
      <c r="W1051" s="48" t="s">
        <v>1134</v>
      </c>
    </row>
    <row r="1052" spans="1:23" x14ac:dyDescent="0.25">
      <c r="A1052" s="48">
        <v>9983733</v>
      </c>
      <c r="B1052" s="64">
        <v>45524</v>
      </c>
      <c r="C1052" s="48" t="s">
        <v>831</v>
      </c>
      <c r="D1052" s="48" t="s">
        <v>716</v>
      </c>
      <c r="E1052" s="55"/>
      <c r="F1052" s="64">
        <v>45524</v>
      </c>
      <c r="G1052" s="64">
        <v>45524.482638888891</v>
      </c>
      <c r="H1052" s="48" t="s">
        <v>831</v>
      </c>
      <c r="I1052" s="55">
        <v>45526</v>
      </c>
      <c r="J1052" s="48" t="s">
        <v>697</v>
      </c>
      <c r="K1052" s="48" t="s">
        <v>697</v>
      </c>
      <c r="L1052" s="48" t="s">
        <v>2795</v>
      </c>
      <c r="M1052" s="48" t="s">
        <v>287</v>
      </c>
      <c r="N1052" s="48" t="s">
        <v>860</v>
      </c>
      <c r="O1052" s="48" t="s">
        <v>1661</v>
      </c>
      <c r="P1052" s="48" t="s">
        <v>8</v>
      </c>
      <c r="Q1052" s="48" t="s">
        <v>10</v>
      </c>
      <c r="R1052" s="48" t="s">
        <v>11</v>
      </c>
      <c r="S1052" s="48" t="s">
        <v>25</v>
      </c>
      <c r="T1052" s="48" t="s">
        <v>385</v>
      </c>
      <c r="U1052" s="48" t="s">
        <v>14</v>
      </c>
      <c r="V1052" s="55">
        <v>45524</v>
      </c>
      <c r="W1052" s="48" t="s">
        <v>1134</v>
      </c>
    </row>
    <row r="1053" spans="1:23" x14ac:dyDescent="0.25">
      <c r="A1053" s="48">
        <v>9983698</v>
      </c>
      <c r="B1053" s="64">
        <v>45524</v>
      </c>
      <c r="C1053" s="48" t="s">
        <v>738</v>
      </c>
      <c r="D1053" s="48" t="s">
        <v>716</v>
      </c>
      <c r="E1053" s="55"/>
      <c r="F1053" s="64">
        <v>45524.482638888891</v>
      </c>
      <c r="G1053" s="64">
        <v>45524.482638888891</v>
      </c>
      <c r="H1053" s="48" t="s">
        <v>738</v>
      </c>
      <c r="I1053" s="55">
        <v>45525</v>
      </c>
      <c r="J1053" s="48" t="s">
        <v>697</v>
      </c>
      <c r="K1053" s="48" t="s">
        <v>697</v>
      </c>
      <c r="L1053" s="48" t="s">
        <v>2630</v>
      </c>
      <c r="M1053" s="48" t="s">
        <v>992</v>
      </c>
      <c r="N1053" s="48" t="s">
        <v>853</v>
      </c>
      <c r="O1053" s="48" t="s">
        <v>1914</v>
      </c>
      <c r="P1053" s="48" t="s">
        <v>22</v>
      </c>
      <c r="Q1053" s="48" t="s">
        <v>23</v>
      </c>
      <c r="R1053" s="48" t="s">
        <v>89</v>
      </c>
      <c r="S1053" s="48" t="s">
        <v>962</v>
      </c>
      <c r="T1053" s="48" t="s">
        <v>3010</v>
      </c>
      <c r="U1053" s="48" t="s">
        <v>14</v>
      </c>
      <c r="V1053" s="55">
        <v>45524</v>
      </c>
      <c r="W1053" s="48" t="s">
        <v>1134</v>
      </c>
    </row>
    <row r="1054" spans="1:23" x14ac:dyDescent="0.25">
      <c r="A1054" s="48">
        <v>9983743</v>
      </c>
      <c r="B1054" s="64">
        <v>45524</v>
      </c>
      <c r="C1054" s="48" t="s">
        <v>790</v>
      </c>
      <c r="D1054" s="48" t="s">
        <v>856</v>
      </c>
      <c r="E1054" s="55"/>
      <c r="F1054" s="64">
        <v>45524</v>
      </c>
      <c r="G1054" s="64">
        <v>45524.486111111109</v>
      </c>
      <c r="H1054" s="48" t="s">
        <v>790</v>
      </c>
      <c r="I1054" s="55"/>
      <c r="J1054" s="48" t="s">
        <v>697</v>
      </c>
      <c r="K1054" s="48" t="s">
        <v>697</v>
      </c>
      <c r="L1054" s="48" t="s">
        <v>3011</v>
      </c>
      <c r="M1054" s="48" t="s">
        <v>992</v>
      </c>
      <c r="N1054" s="48" t="s">
        <v>3001</v>
      </c>
      <c r="O1054" s="48" t="s">
        <v>3012</v>
      </c>
      <c r="P1054" s="48" t="s">
        <v>8</v>
      </c>
      <c r="Q1054" s="48" t="s">
        <v>10</v>
      </c>
      <c r="R1054" s="48" t="s">
        <v>11</v>
      </c>
      <c r="S1054" s="48" t="s">
        <v>13</v>
      </c>
      <c r="T1054" s="48" t="s">
        <v>385</v>
      </c>
      <c r="U1054" s="48" t="s">
        <v>14</v>
      </c>
      <c r="V1054" s="55">
        <v>45524</v>
      </c>
      <c r="W1054" s="48" t="s">
        <v>1134</v>
      </c>
    </row>
    <row r="1055" spans="1:23" x14ac:dyDescent="0.25">
      <c r="A1055" s="48">
        <v>9983697</v>
      </c>
      <c r="B1055" s="64">
        <v>45524</v>
      </c>
      <c r="C1055" s="48" t="s">
        <v>738</v>
      </c>
      <c r="D1055" s="48" t="s">
        <v>46</v>
      </c>
      <c r="E1055" s="55"/>
      <c r="F1055" s="64">
        <v>45524.493750000001</v>
      </c>
      <c r="G1055" s="64">
        <v>45524.493750000001</v>
      </c>
      <c r="H1055" s="48" t="s">
        <v>738</v>
      </c>
      <c r="I1055" s="55"/>
      <c r="J1055" s="48" t="s">
        <v>697</v>
      </c>
      <c r="K1055" s="48" t="s">
        <v>697</v>
      </c>
      <c r="L1055" s="48" t="s">
        <v>2820</v>
      </c>
      <c r="M1055" s="48" t="s">
        <v>992</v>
      </c>
      <c r="N1055" s="48" t="s">
        <v>853</v>
      </c>
      <c r="O1055" s="48" t="s">
        <v>2357</v>
      </c>
      <c r="P1055" s="48" t="s">
        <v>8</v>
      </c>
      <c r="Q1055" s="48" t="s">
        <v>15</v>
      </c>
      <c r="R1055" s="48" t="s">
        <v>16</v>
      </c>
      <c r="S1055" s="48" t="s">
        <v>360</v>
      </c>
      <c r="T1055" s="48" t="s">
        <v>298</v>
      </c>
      <c r="U1055" s="48" t="s">
        <v>14</v>
      </c>
      <c r="V1055" s="55">
        <v>45524</v>
      </c>
      <c r="W1055" s="48" t="s">
        <v>1134</v>
      </c>
    </row>
    <row r="1056" spans="1:23" x14ac:dyDescent="0.25">
      <c r="A1056" s="48">
        <v>9983729</v>
      </c>
      <c r="B1056" s="64">
        <v>45524</v>
      </c>
      <c r="C1056" s="48" t="s">
        <v>739</v>
      </c>
      <c r="D1056" s="48" t="s">
        <v>46</v>
      </c>
      <c r="E1056" s="55"/>
      <c r="F1056" s="64">
        <v>45524</v>
      </c>
      <c r="G1056" s="64">
        <v>45524.495833333334</v>
      </c>
      <c r="H1056" s="48" t="s">
        <v>739</v>
      </c>
      <c r="I1056" s="55"/>
      <c r="J1056" s="48" t="s">
        <v>697</v>
      </c>
      <c r="K1056" s="48" t="s">
        <v>697</v>
      </c>
      <c r="L1056" s="48" t="s">
        <v>3013</v>
      </c>
      <c r="M1056" s="48" t="s">
        <v>992</v>
      </c>
      <c r="N1056" s="48" t="s">
        <v>1692</v>
      </c>
      <c r="O1056" s="48" t="s">
        <v>2750</v>
      </c>
      <c r="P1056" s="48" t="s">
        <v>8</v>
      </c>
      <c r="Q1056" s="48" t="s">
        <v>10</v>
      </c>
      <c r="R1056" s="48" t="s">
        <v>11</v>
      </c>
      <c r="S1056" s="48" t="s">
        <v>25</v>
      </c>
      <c r="T1056" s="48" t="s">
        <v>380</v>
      </c>
      <c r="U1056" s="48" t="s">
        <v>14</v>
      </c>
      <c r="V1056" s="55">
        <v>45524</v>
      </c>
      <c r="W1056" s="48" t="s">
        <v>1134</v>
      </c>
    </row>
    <row r="1057" spans="1:23" x14ac:dyDescent="0.25">
      <c r="A1057" s="48">
        <v>9983732</v>
      </c>
      <c r="B1057" s="64">
        <v>45524</v>
      </c>
      <c r="C1057" s="48" t="s">
        <v>746</v>
      </c>
      <c r="D1057" s="48" t="s">
        <v>1455</v>
      </c>
      <c r="E1057" s="55"/>
      <c r="F1057" s="64">
        <v>45524</v>
      </c>
      <c r="G1057" s="64">
        <v>45524.498611111114</v>
      </c>
      <c r="H1057" s="48" t="s">
        <v>746</v>
      </c>
      <c r="I1057" s="55"/>
      <c r="J1057" s="48" t="s">
        <v>697</v>
      </c>
      <c r="K1057" s="48" t="s">
        <v>697</v>
      </c>
      <c r="L1057" s="48" t="s">
        <v>2954</v>
      </c>
      <c r="M1057" s="48" t="s">
        <v>736</v>
      </c>
      <c r="N1057" s="48" t="s">
        <v>2679</v>
      </c>
      <c r="O1057" s="48" t="s">
        <v>1921</v>
      </c>
      <c r="P1057" s="48" t="s">
        <v>18</v>
      </c>
      <c r="Q1057" s="48" t="s">
        <v>19</v>
      </c>
      <c r="R1057" s="48" t="s">
        <v>21</v>
      </c>
      <c r="S1057" s="48" t="s">
        <v>360</v>
      </c>
      <c r="T1057" s="48" t="s">
        <v>385</v>
      </c>
      <c r="U1057" s="48" t="s">
        <v>14</v>
      </c>
      <c r="V1057" s="55">
        <v>45524</v>
      </c>
      <c r="W1057" s="48" t="s">
        <v>1134</v>
      </c>
    </row>
    <row r="1058" spans="1:23" x14ac:dyDescent="0.25">
      <c r="A1058" s="48">
        <v>9983726</v>
      </c>
      <c r="B1058" s="64">
        <v>45524</v>
      </c>
      <c r="C1058" s="48" t="s">
        <v>739</v>
      </c>
      <c r="D1058" s="48" t="s">
        <v>716</v>
      </c>
      <c r="E1058" s="55"/>
      <c r="F1058" s="64">
        <v>45524</v>
      </c>
      <c r="G1058" s="64">
        <v>45524.498611111114</v>
      </c>
      <c r="H1058" s="48" t="s">
        <v>739</v>
      </c>
      <c r="I1058" s="55"/>
      <c r="J1058" s="48" t="s">
        <v>697</v>
      </c>
      <c r="K1058" s="48" t="s">
        <v>697</v>
      </c>
      <c r="L1058" s="48" t="s">
        <v>3014</v>
      </c>
      <c r="M1058" s="48" t="s">
        <v>992</v>
      </c>
      <c r="N1058" s="48" t="s">
        <v>455</v>
      </c>
      <c r="O1058" s="48" t="s">
        <v>2749</v>
      </c>
      <c r="P1058" s="48" t="s">
        <v>18</v>
      </c>
      <c r="Q1058" s="48" t="s">
        <v>19</v>
      </c>
      <c r="R1058" s="48" t="s">
        <v>129</v>
      </c>
      <c r="S1058" s="48" t="s">
        <v>36</v>
      </c>
      <c r="T1058" s="48" t="s">
        <v>780</v>
      </c>
      <c r="U1058" s="48" t="s">
        <v>14</v>
      </c>
      <c r="V1058" s="55">
        <v>45524</v>
      </c>
      <c r="W1058" s="48" t="s">
        <v>1134</v>
      </c>
    </row>
    <row r="1059" spans="1:23" x14ac:dyDescent="0.25">
      <c r="A1059" s="48">
        <v>9983696</v>
      </c>
      <c r="B1059" s="64">
        <v>45524</v>
      </c>
      <c r="C1059" s="48" t="s">
        <v>738</v>
      </c>
      <c r="D1059" s="48" t="s">
        <v>716</v>
      </c>
      <c r="E1059" s="55"/>
      <c r="F1059" s="64">
        <v>45524.498611111114</v>
      </c>
      <c r="G1059" s="64">
        <v>45524.498611111114</v>
      </c>
      <c r="H1059" s="48" t="s">
        <v>738</v>
      </c>
      <c r="I1059" s="55">
        <v>45526</v>
      </c>
      <c r="J1059" s="48" t="s">
        <v>697</v>
      </c>
      <c r="K1059" s="48" t="s">
        <v>697</v>
      </c>
      <c r="L1059" s="48" t="s">
        <v>2944</v>
      </c>
      <c r="M1059" s="48" t="s">
        <v>992</v>
      </c>
      <c r="N1059" s="48" t="s">
        <v>853</v>
      </c>
      <c r="O1059" s="48" t="s">
        <v>2527</v>
      </c>
      <c r="P1059" s="48" t="s">
        <v>8</v>
      </c>
      <c r="Q1059" s="48" t="s">
        <v>15</v>
      </c>
      <c r="R1059" s="48" t="s">
        <v>381</v>
      </c>
      <c r="S1059" s="48" t="s">
        <v>962</v>
      </c>
      <c r="T1059" s="48" t="s">
        <v>295</v>
      </c>
      <c r="U1059" s="48" t="s">
        <v>14</v>
      </c>
      <c r="V1059" s="55">
        <v>45524</v>
      </c>
      <c r="W1059" s="48" t="s">
        <v>1134</v>
      </c>
    </row>
    <row r="1060" spans="1:23" x14ac:dyDescent="0.25">
      <c r="A1060" s="48">
        <v>9983695</v>
      </c>
      <c r="B1060" s="64">
        <v>45524</v>
      </c>
      <c r="C1060" s="48" t="s">
        <v>738</v>
      </c>
      <c r="D1060" s="48" t="s">
        <v>716</v>
      </c>
      <c r="E1060" s="55"/>
      <c r="F1060" s="64">
        <v>45524.509027777778</v>
      </c>
      <c r="G1060" s="64">
        <v>45524.509027777778</v>
      </c>
      <c r="H1060" s="48" t="s">
        <v>738</v>
      </c>
      <c r="I1060" s="55">
        <v>45526</v>
      </c>
      <c r="J1060" s="48" t="s">
        <v>697</v>
      </c>
      <c r="K1060" s="48" t="s">
        <v>697</v>
      </c>
      <c r="L1060" s="48" t="s">
        <v>2945</v>
      </c>
      <c r="M1060" s="48" t="s">
        <v>992</v>
      </c>
      <c r="N1060" s="48" t="s">
        <v>889</v>
      </c>
      <c r="O1060" s="48" t="s">
        <v>2356</v>
      </c>
      <c r="P1060" s="48" t="s">
        <v>8</v>
      </c>
      <c r="Q1060" s="48" t="s">
        <v>15</v>
      </c>
      <c r="R1060" s="48" t="s">
        <v>381</v>
      </c>
      <c r="S1060" s="48" t="s">
        <v>962</v>
      </c>
      <c r="T1060" s="48" t="s">
        <v>295</v>
      </c>
      <c r="U1060" s="48" t="s">
        <v>14</v>
      </c>
      <c r="V1060" s="55">
        <v>45524</v>
      </c>
      <c r="W1060" s="48" t="s">
        <v>1134</v>
      </c>
    </row>
    <row r="1061" spans="1:23" x14ac:dyDescent="0.25">
      <c r="A1061" s="48">
        <v>9983694</v>
      </c>
      <c r="B1061" s="64">
        <v>45524</v>
      </c>
      <c r="C1061" s="48" t="s">
        <v>738</v>
      </c>
      <c r="D1061" s="48" t="s">
        <v>716</v>
      </c>
      <c r="E1061" s="55"/>
      <c r="F1061" s="64">
        <v>45524.51458333333</v>
      </c>
      <c r="G1061" s="64">
        <v>45524.51458333333</v>
      </c>
      <c r="H1061" s="48" t="s">
        <v>738</v>
      </c>
      <c r="I1061" s="55"/>
      <c r="J1061" s="48" t="s">
        <v>697</v>
      </c>
      <c r="K1061" s="48" t="s">
        <v>697</v>
      </c>
      <c r="L1061" s="48" t="s">
        <v>2631</v>
      </c>
      <c r="M1061" s="48" t="s">
        <v>992</v>
      </c>
      <c r="N1061" s="48" t="s">
        <v>889</v>
      </c>
      <c r="O1061" s="48" t="s">
        <v>2033</v>
      </c>
      <c r="P1061" s="48" t="s">
        <v>18</v>
      </c>
      <c r="Q1061" s="48" t="s">
        <v>19</v>
      </c>
      <c r="R1061" s="48" t="s">
        <v>24</v>
      </c>
      <c r="S1061" s="48" t="s">
        <v>981</v>
      </c>
      <c r="T1061" s="48" t="s">
        <v>3010</v>
      </c>
      <c r="U1061" s="48" t="s">
        <v>14</v>
      </c>
      <c r="V1061" s="55">
        <v>45524</v>
      </c>
      <c r="W1061" s="48" t="s">
        <v>1134</v>
      </c>
    </row>
    <row r="1062" spans="1:23" x14ac:dyDescent="0.25">
      <c r="A1062" s="48">
        <v>9983725</v>
      </c>
      <c r="B1062" s="64">
        <v>45524</v>
      </c>
      <c r="C1062" s="48" t="s">
        <v>746</v>
      </c>
      <c r="D1062" s="48" t="s">
        <v>1455</v>
      </c>
      <c r="E1062" s="55"/>
      <c r="F1062" s="64">
        <v>45524</v>
      </c>
      <c r="G1062" s="64">
        <v>45524.520138888889</v>
      </c>
      <c r="H1062" s="48" t="s">
        <v>746</v>
      </c>
      <c r="I1062" s="55"/>
      <c r="J1062" s="48" t="s">
        <v>697</v>
      </c>
      <c r="K1062" s="48" t="s">
        <v>697</v>
      </c>
      <c r="L1062" s="48" t="s">
        <v>2955</v>
      </c>
      <c r="M1062" s="48" t="s">
        <v>736</v>
      </c>
      <c r="N1062" s="48" t="s">
        <v>2679</v>
      </c>
      <c r="O1062" s="48" t="s">
        <v>2164</v>
      </c>
      <c r="P1062" s="48" t="s">
        <v>8</v>
      </c>
      <c r="Q1062" s="48" t="s">
        <v>15</v>
      </c>
      <c r="R1062" s="48" t="s">
        <v>16</v>
      </c>
      <c r="S1062" s="48" t="s">
        <v>360</v>
      </c>
      <c r="T1062" s="48" t="s">
        <v>385</v>
      </c>
      <c r="U1062" s="48" t="s">
        <v>14</v>
      </c>
      <c r="V1062" s="55">
        <v>45524</v>
      </c>
      <c r="W1062" s="48" t="s">
        <v>1134</v>
      </c>
    </row>
    <row r="1063" spans="1:23" x14ac:dyDescent="0.25">
      <c r="A1063" s="48">
        <v>9983723</v>
      </c>
      <c r="B1063" s="64">
        <v>45524</v>
      </c>
      <c r="C1063" s="48" t="s">
        <v>746</v>
      </c>
      <c r="D1063" s="48" t="s">
        <v>1455</v>
      </c>
      <c r="E1063" s="55"/>
      <c r="F1063" s="64">
        <v>45524</v>
      </c>
      <c r="G1063" s="64">
        <v>45524.525694444441</v>
      </c>
      <c r="H1063" s="48" t="s">
        <v>746</v>
      </c>
      <c r="I1063" s="55"/>
      <c r="J1063" s="48" t="s">
        <v>697</v>
      </c>
      <c r="K1063" s="48" t="s">
        <v>697</v>
      </c>
      <c r="L1063" s="48" t="s">
        <v>2074</v>
      </c>
      <c r="M1063" s="48" t="s">
        <v>736</v>
      </c>
      <c r="N1063" s="48" t="s">
        <v>2679</v>
      </c>
      <c r="O1063" s="48" t="s">
        <v>1675</v>
      </c>
      <c r="P1063" s="48" t="s">
        <v>8</v>
      </c>
      <c r="Q1063" s="48" t="s">
        <v>15</v>
      </c>
      <c r="R1063" s="48" t="s">
        <v>27</v>
      </c>
      <c r="S1063" s="48" t="s">
        <v>360</v>
      </c>
      <c r="T1063" s="48" t="s">
        <v>12</v>
      </c>
      <c r="U1063" s="48" t="s">
        <v>14</v>
      </c>
      <c r="V1063" s="55">
        <v>45524</v>
      </c>
      <c r="W1063" s="48" t="s">
        <v>1134</v>
      </c>
    </row>
    <row r="1064" spans="1:23" x14ac:dyDescent="0.25">
      <c r="A1064" s="48">
        <v>9983724</v>
      </c>
      <c r="B1064" s="64">
        <v>45524</v>
      </c>
      <c r="C1064" s="48" t="s">
        <v>796</v>
      </c>
      <c r="D1064" s="48" t="s">
        <v>1455</v>
      </c>
      <c r="E1064" s="55"/>
      <c r="F1064" s="64">
        <v>45524</v>
      </c>
      <c r="G1064" s="64">
        <v>45524.526388888888</v>
      </c>
      <c r="H1064" s="48" t="s">
        <v>796</v>
      </c>
      <c r="I1064" s="55"/>
      <c r="J1064" s="48" t="s">
        <v>697</v>
      </c>
      <c r="K1064" s="48" t="s">
        <v>697</v>
      </c>
      <c r="L1064" s="48" t="s">
        <v>2492</v>
      </c>
      <c r="M1064" s="48" t="s">
        <v>1064</v>
      </c>
      <c r="N1064" s="48" t="s">
        <v>455</v>
      </c>
      <c r="O1064" s="48" t="s">
        <v>2491</v>
      </c>
      <c r="P1064" s="48" t="s">
        <v>18</v>
      </c>
      <c r="Q1064" s="48" t="s">
        <v>19</v>
      </c>
      <c r="R1064" s="48" t="s">
        <v>20</v>
      </c>
      <c r="S1064" s="48" t="s">
        <v>360</v>
      </c>
      <c r="T1064" s="48" t="s">
        <v>12</v>
      </c>
      <c r="U1064" s="48" t="s">
        <v>14</v>
      </c>
      <c r="V1064" s="55">
        <v>45524</v>
      </c>
      <c r="W1064" s="48" t="s">
        <v>1134</v>
      </c>
    </row>
    <row r="1065" spans="1:23" x14ac:dyDescent="0.25">
      <c r="A1065" s="48">
        <v>9983722</v>
      </c>
      <c r="B1065" s="64">
        <v>45524</v>
      </c>
      <c r="C1065" s="48" t="s">
        <v>796</v>
      </c>
      <c r="D1065" s="48" t="s">
        <v>1455</v>
      </c>
      <c r="E1065" s="55"/>
      <c r="F1065" s="64">
        <v>45524</v>
      </c>
      <c r="G1065" s="64">
        <v>45524.527777777781</v>
      </c>
      <c r="H1065" s="48" t="s">
        <v>796</v>
      </c>
      <c r="I1065" s="55"/>
      <c r="J1065" s="48" t="s">
        <v>697</v>
      </c>
      <c r="K1065" s="48" t="s">
        <v>697</v>
      </c>
      <c r="L1065" s="48" t="s">
        <v>2492</v>
      </c>
      <c r="M1065" s="48" t="s">
        <v>1064</v>
      </c>
      <c r="N1065" s="48" t="s">
        <v>331</v>
      </c>
      <c r="O1065" s="48" t="s">
        <v>2491</v>
      </c>
      <c r="P1065" s="48" t="s">
        <v>18</v>
      </c>
      <c r="Q1065" s="48" t="s">
        <v>19</v>
      </c>
      <c r="R1065" s="48" t="s">
        <v>20</v>
      </c>
      <c r="S1065" s="48" t="s">
        <v>360</v>
      </c>
      <c r="T1065" s="48" t="s">
        <v>12</v>
      </c>
      <c r="U1065" s="48" t="s">
        <v>14</v>
      </c>
      <c r="V1065" s="55">
        <v>45524</v>
      </c>
      <c r="W1065" s="48" t="s">
        <v>1134</v>
      </c>
    </row>
    <row r="1066" spans="1:23" x14ac:dyDescent="0.25">
      <c r="A1066" s="48">
        <v>9983721</v>
      </c>
      <c r="B1066" s="64">
        <v>45524</v>
      </c>
      <c r="C1066" s="48" t="s">
        <v>796</v>
      </c>
      <c r="D1066" s="48" t="s">
        <v>1455</v>
      </c>
      <c r="E1066" s="55"/>
      <c r="F1066" s="64">
        <v>45524</v>
      </c>
      <c r="G1066" s="64">
        <v>45524.527777777781</v>
      </c>
      <c r="H1066" s="48" t="s">
        <v>796</v>
      </c>
      <c r="I1066" s="55"/>
      <c r="J1066" s="48" t="s">
        <v>697</v>
      </c>
      <c r="K1066" s="48" t="s">
        <v>697</v>
      </c>
      <c r="L1066" s="48" t="s">
        <v>2635</v>
      </c>
      <c r="M1066" s="48" t="s">
        <v>1064</v>
      </c>
      <c r="N1066" s="48" t="s">
        <v>1692</v>
      </c>
      <c r="O1066" s="48" t="s">
        <v>2634</v>
      </c>
      <c r="P1066" s="48" t="s">
        <v>8</v>
      </c>
      <c r="Q1066" s="48" t="s">
        <v>15</v>
      </c>
      <c r="R1066" s="48" t="s">
        <v>381</v>
      </c>
      <c r="S1066" s="48" t="s">
        <v>360</v>
      </c>
      <c r="T1066" s="48" t="s">
        <v>12</v>
      </c>
      <c r="U1066" s="48" t="s">
        <v>14</v>
      </c>
      <c r="V1066" s="55">
        <v>45524</v>
      </c>
      <c r="W1066" s="48" t="s">
        <v>1134</v>
      </c>
    </row>
    <row r="1067" spans="1:23" x14ac:dyDescent="0.25">
      <c r="A1067" s="48">
        <v>9983720</v>
      </c>
      <c r="B1067" s="64">
        <v>45524</v>
      </c>
      <c r="C1067" s="48" t="s">
        <v>746</v>
      </c>
      <c r="D1067" s="48" t="s">
        <v>1455</v>
      </c>
      <c r="E1067" s="55"/>
      <c r="F1067" s="64">
        <v>45524</v>
      </c>
      <c r="G1067" s="64">
        <v>45524.542361111111</v>
      </c>
      <c r="H1067" s="48" t="s">
        <v>746</v>
      </c>
      <c r="I1067" s="55"/>
      <c r="J1067" s="48" t="s">
        <v>697</v>
      </c>
      <c r="K1067" s="48" t="s">
        <v>697</v>
      </c>
      <c r="L1067" s="48" t="s">
        <v>2957</v>
      </c>
      <c r="M1067" s="48" t="s">
        <v>736</v>
      </c>
      <c r="N1067" s="48" t="s">
        <v>2679</v>
      </c>
      <c r="O1067" s="48" t="s">
        <v>993</v>
      </c>
      <c r="P1067" s="48" t="s">
        <v>18</v>
      </c>
      <c r="Q1067" s="48" t="s">
        <v>19</v>
      </c>
      <c r="R1067" s="48" t="s">
        <v>21</v>
      </c>
      <c r="S1067" s="48" t="s">
        <v>13</v>
      </c>
      <c r="T1067" s="48" t="s">
        <v>12</v>
      </c>
      <c r="U1067" s="48" t="s">
        <v>14</v>
      </c>
      <c r="V1067" s="55">
        <v>45524</v>
      </c>
      <c r="W1067" s="48" t="s">
        <v>1134</v>
      </c>
    </row>
    <row r="1068" spans="1:23" x14ac:dyDescent="0.25">
      <c r="A1068" s="48">
        <v>9983719</v>
      </c>
      <c r="B1068" s="64">
        <v>45524</v>
      </c>
      <c r="C1068" s="48" t="s">
        <v>831</v>
      </c>
      <c r="D1068" s="48" t="s">
        <v>856</v>
      </c>
      <c r="E1068" s="55"/>
      <c r="F1068" s="64">
        <v>45524</v>
      </c>
      <c r="G1068" s="64">
        <v>45524.545138888891</v>
      </c>
      <c r="H1068" s="48" t="s">
        <v>831</v>
      </c>
      <c r="I1068" s="55">
        <v>45524</v>
      </c>
      <c r="J1068" s="48" t="s">
        <v>697</v>
      </c>
      <c r="K1068" s="48" t="s">
        <v>697</v>
      </c>
      <c r="L1068" s="48" t="s">
        <v>3015</v>
      </c>
      <c r="M1068" s="48" t="s">
        <v>287</v>
      </c>
      <c r="N1068" s="48" t="s">
        <v>855</v>
      </c>
      <c r="O1068" s="48" t="s">
        <v>2573</v>
      </c>
      <c r="P1068" s="48" t="s">
        <v>8</v>
      </c>
      <c r="Q1068" s="48" t="s">
        <v>10</v>
      </c>
      <c r="R1068" s="48" t="s">
        <v>11</v>
      </c>
      <c r="S1068" s="48" t="s">
        <v>43</v>
      </c>
      <c r="T1068" s="48" t="s">
        <v>308</v>
      </c>
      <c r="U1068" s="48" t="s">
        <v>44</v>
      </c>
      <c r="V1068" s="55">
        <v>45524</v>
      </c>
      <c r="W1068" s="48" t="s">
        <v>1134</v>
      </c>
    </row>
    <row r="1069" spans="1:23" x14ac:dyDescent="0.25">
      <c r="A1069" s="48">
        <v>9983718</v>
      </c>
      <c r="B1069" s="64">
        <v>45524</v>
      </c>
      <c r="C1069" s="48" t="s">
        <v>796</v>
      </c>
      <c r="D1069" s="48" t="s">
        <v>1455</v>
      </c>
      <c r="E1069" s="55"/>
      <c r="F1069" s="64">
        <v>45524</v>
      </c>
      <c r="G1069" s="64">
        <v>45524.551388888889</v>
      </c>
      <c r="H1069" s="48" t="s">
        <v>796</v>
      </c>
      <c r="I1069" s="55"/>
      <c r="J1069" s="48" t="s">
        <v>697</v>
      </c>
      <c r="K1069" s="48" t="s">
        <v>697</v>
      </c>
      <c r="L1069" s="48" t="s">
        <v>2618</v>
      </c>
      <c r="M1069" s="48" t="s">
        <v>1064</v>
      </c>
      <c r="N1069" s="48" t="s">
        <v>1692</v>
      </c>
      <c r="O1069" s="48" t="s">
        <v>2617</v>
      </c>
      <c r="P1069" s="48" t="s">
        <v>8</v>
      </c>
      <c r="Q1069" s="48" t="s">
        <v>15</v>
      </c>
      <c r="R1069" s="48" t="s">
        <v>381</v>
      </c>
      <c r="S1069" s="48" t="s">
        <v>360</v>
      </c>
      <c r="T1069" s="48" t="s">
        <v>12</v>
      </c>
      <c r="U1069" s="48" t="s">
        <v>14</v>
      </c>
      <c r="V1069" s="55">
        <v>45524</v>
      </c>
      <c r="W1069" s="48" t="s">
        <v>1134</v>
      </c>
    </row>
    <row r="1070" spans="1:23" x14ac:dyDescent="0.25">
      <c r="A1070" s="48">
        <v>9983717</v>
      </c>
      <c r="B1070" s="64">
        <v>45524</v>
      </c>
      <c r="C1070" s="48" t="s">
        <v>796</v>
      </c>
      <c r="D1070" s="48" t="s">
        <v>1455</v>
      </c>
      <c r="E1070" s="55"/>
      <c r="F1070" s="64">
        <v>45524</v>
      </c>
      <c r="G1070" s="64">
        <v>45524.551388888889</v>
      </c>
      <c r="H1070" s="48" t="s">
        <v>796</v>
      </c>
      <c r="I1070" s="55"/>
      <c r="J1070" s="48" t="s">
        <v>697</v>
      </c>
      <c r="K1070" s="48" t="s">
        <v>697</v>
      </c>
      <c r="L1070" s="48" t="s">
        <v>2618</v>
      </c>
      <c r="M1070" s="48" t="s">
        <v>1064</v>
      </c>
      <c r="N1070" s="48" t="s">
        <v>1692</v>
      </c>
      <c r="O1070" s="48" t="s">
        <v>2617</v>
      </c>
      <c r="P1070" s="48" t="s">
        <v>8</v>
      </c>
      <c r="Q1070" s="48" t="s">
        <v>15</v>
      </c>
      <c r="R1070" s="48" t="s">
        <v>381</v>
      </c>
      <c r="S1070" s="48" t="s">
        <v>360</v>
      </c>
      <c r="T1070" s="48" t="s">
        <v>12</v>
      </c>
      <c r="U1070" s="48" t="s">
        <v>14</v>
      </c>
      <c r="V1070" s="55">
        <v>45524</v>
      </c>
      <c r="W1070" s="48" t="s">
        <v>1134</v>
      </c>
    </row>
    <row r="1071" spans="1:23" x14ac:dyDescent="0.25">
      <c r="A1071" s="48">
        <v>9983716</v>
      </c>
      <c r="B1071" s="64">
        <v>45524</v>
      </c>
      <c r="C1071" s="48" t="s">
        <v>796</v>
      </c>
      <c r="D1071" s="48" t="s">
        <v>1455</v>
      </c>
      <c r="E1071" s="55"/>
      <c r="F1071" s="64">
        <v>45524</v>
      </c>
      <c r="G1071" s="64">
        <v>45524.555555555555</v>
      </c>
      <c r="H1071" s="48" t="s">
        <v>796</v>
      </c>
      <c r="I1071" s="55"/>
      <c r="J1071" s="48" t="s">
        <v>697</v>
      </c>
      <c r="K1071" s="48" t="s">
        <v>697</v>
      </c>
      <c r="L1071" s="48" t="s">
        <v>2633</v>
      </c>
      <c r="M1071" s="48" t="s">
        <v>1064</v>
      </c>
      <c r="N1071" s="48" t="s">
        <v>1692</v>
      </c>
      <c r="O1071" s="48" t="s">
        <v>2632</v>
      </c>
      <c r="P1071" s="48" t="s">
        <v>18</v>
      </c>
      <c r="Q1071" s="48" t="s">
        <v>19</v>
      </c>
      <c r="R1071" s="48" t="s">
        <v>20</v>
      </c>
      <c r="S1071" s="48" t="s">
        <v>360</v>
      </c>
      <c r="T1071" s="48" t="s">
        <v>12</v>
      </c>
      <c r="U1071" s="48" t="s">
        <v>14</v>
      </c>
      <c r="V1071" s="55">
        <v>45524</v>
      </c>
      <c r="W1071" s="48" t="s">
        <v>1134</v>
      </c>
    </row>
    <row r="1072" spans="1:23" x14ac:dyDescent="0.25">
      <c r="A1072" s="48">
        <v>9983715</v>
      </c>
      <c r="B1072" s="64">
        <v>45524</v>
      </c>
      <c r="C1072" s="48" t="s">
        <v>796</v>
      </c>
      <c r="D1072" s="48" t="s">
        <v>1455</v>
      </c>
      <c r="E1072" s="55"/>
      <c r="F1072" s="64">
        <v>45524</v>
      </c>
      <c r="G1072" s="64">
        <v>45524.555555555555</v>
      </c>
      <c r="H1072" s="48" t="s">
        <v>796</v>
      </c>
      <c r="I1072" s="55"/>
      <c r="J1072" s="48" t="s">
        <v>697</v>
      </c>
      <c r="K1072" s="48" t="s">
        <v>697</v>
      </c>
      <c r="L1072" s="48" t="s">
        <v>2633</v>
      </c>
      <c r="M1072" s="48" t="s">
        <v>1064</v>
      </c>
      <c r="N1072" s="48" t="s">
        <v>331</v>
      </c>
      <c r="O1072" s="48" t="s">
        <v>2632</v>
      </c>
      <c r="P1072" s="48" t="s">
        <v>18</v>
      </c>
      <c r="Q1072" s="48" t="s">
        <v>19</v>
      </c>
      <c r="R1072" s="48" t="s">
        <v>20</v>
      </c>
      <c r="S1072" s="48" t="s">
        <v>360</v>
      </c>
      <c r="T1072" s="48" t="s">
        <v>12</v>
      </c>
      <c r="U1072" s="48" t="s">
        <v>14</v>
      </c>
      <c r="V1072" s="55">
        <v>45524</v>
      </c>
      <c r="W1072" s="48" t="s">
        <v>1134</v>
      </c>
    </row>
    <row r="1073" spans="1:23" x14ac:dyDescent="0.25">
      <c r="A1073" s="48">
        <v>9983714</v>
      </c>
      <c r="B1073" s="64">
        <v>45524</v>
      </c>
      <c r="C1073" s="48" t="s">
        <v>831</v>
      </c>
      <c r="D1073" s="48" t="s">
        <v>856</v>
      </c>
      <c r="E1073" s="55"/>
      <c r="F1073" s="64">
        <v>45524</v>
      </c>
      <c r="G1073" s="64">
        <v>45524.558333333334</v>
      </c>
      <c r="H1073" s="48" t="s">
        <v>831</v>
      </c>
      <c r="I1073" s="55">
        <v>45526</v>
      </c>
      <c r="J1073" s="48" t="s">
        <v>697</v>
      </c>
      <c r="K1073" s="48" t="s">
        <v>697</v>
      </c>
      <c r="L1073" s="48" t="s">
        <v>3016</v>
      </c>
      <c r="M1073" s="48" t="s">
        <v>287</v>
      </c>
      <c r="N1073" s="48" t="s">
        <v>855</v>
      </c>
      <c r="O1073" s="48" t="s">
        <v>2913</v>
      </c>
      <c r="P1073" s="48" t="s">
        <v>8</v>
      </c>
      <c r="Q1073" s="48" t="s">
        <v>10</v>
      </c>
      <c r="R1073" s="48" t="s">
        <v>11</v>
      </c>
      <c r="S1073" s="48" t="s">
        <v>25</v>
      </c>
      <c r="T1073" s="48" t="s">
        <v>385</v>
      </c>
      <c r="U1073" s="48" t="s">
        <v>14</v>
      </c>
      <c r="V1073" s="55">
        <v>45524</v>
      </c>
      <c r="W1073" s="48" t="s">
        <v>1134</v>
      </c>
    </row>
    <row r="1074" spans="1:23" x14ac:dyDescent="0.25">
      <c r="A1074" s="48">
        <v>9983713</v>
      </c>
      <c r="B1074" s="64">
        <v>45524</v>
      </c>
      <c r="C1074" s="48" t="s">
        <v>746</v>
      </c>
      <c r="D1074" s="48" t="s">
        <v>1455</v>
      </c>
      <c r="E1074" s="55"/>
      <c r="F1074" s="64">
        <v>45524</v>
      </c>
      <c r="G1074" s="64">
        <v>45524.55972222222</v>
      </c>
      <c r="H1074" s="48" t="s">
        <v>746</v>
      </c>
      <c r="I1074" s="55"/>
      <c r="J1074" s="48" t="s">
        <v>697</v>
      </c>
      <c r="K1074" s="48" t="s">
        <v>697</v>
      </c>
      <c r="L1074" s="48" t="s">
        <v>1943</v>
      </c>
      <c r="M1074" s="48" t="s">
        <v>736</v>
      </c>
      <c r="N1074" s="48" t="s">
        <v>2679</v>
      </c>
      <c r="O1074" s="48" t="s">
        <v>1601</v>
      </c>
      <c r="P1074" s="48" t="s">
        <v>8</v>
      </c>
      <c r="Q1074" s="48" t="s">
        <v>15</v>
      </c>
      <c r="R1074" s="48" t="s">
        <v>27</v>
      </c>
      <c r="S1074" s="48" t="s">
        <v>360</v>
      </c>
      <c r="T1074" s="48" t="s">
        <v>12</v>
      </c>
      <c r="U1074" s="48" t="s">
        <v>14</v>
      </c>
      <c r="V1074" s="55">
        <v>45524</v>
      </c>
      <c r="W1074" s="48" t="s">
        <v>1134</v>
      </c>
    </row>
    <row r="1075" spans="1:23" x14ac:dyDescent="0.25">
      <c r="A1075" s="48">
        <v>9983712</v>
      </c>
      <c r="B1075" s="64">
        <v>45524</v>
      </c>
      <c r="C1075" s="48" t="s">
        <v>831</v>
      </c>
      <c r="D1075" s="48" t="s">
        <v>856</v>
      </c>
      <c r="E1075" s="55"/>
      <c r="F1075" s="64">
        <v>45524</v>
      </c>
      <c r="G1075" s="64">
        <v>45524.565972222219</v>
      </c>
      <c r="H1075" s="48" t="s">
        <v>831</v>
      </c>
      <c r="I1075" s="55">
        <v>45524</v>
      </c>
      <c r="J1075" s="48" t="s">
        <v>697</v>
      </c>
      <c r="K1075" s="48" t="s">
        <v>697</v>
      </c>
      <c r="L1075" s="48" t="s">
        <v>3017</v>
      </c>
      <c r="M1075" s="48" t="s">
        <v>287</v>
      </c>
      <c r="N1075" s="48" t="s">
        <v>855</v>
      </c>
      <c r="O1075" s="48" t="s">
        <v>2914</v>
      </c>
      <c r="P1075" s="48" t="s">
        <v>18</v>
      </c>
      <c r="Q1075" s="48" t="s">
        <v>19</v>
      </c>
      <c r="R1075" s="48" t="s">
        <v>20</v>
      </c>
      <c r="S1075" s="48" t="s">
        <v>43</v>
      </c>
      <c r="T1075" s="48" t="s">
        <v>537</v>
      </c>
      <c r="U1075" s="48" t="s">
        <v>44</v>
      </c>
      <c r="V1075" s="55">
        <v>45524</v>
      </c>
      <c r="W1075" s="48" t="s">
        <v>1134</v>
      </c>
    </row>
    <row r="1076" spans="1:23" x14ac:dyDescent="0.25">
      <c r="A1076" s="48">
        <v>9983693</v>
      </c>
      <c r="B1076" s="64">
        <v>45524</v>
      </c>
      <c r="C1076" s="48" t="s">
        <v>738</v>
      </c>
      <c r="D1076" s="48" t="s">
        <v>716</v>
      </c>
      <c r="E1076" s="55"/>
      <c r="F1076" s="64">
        <v>45524.570138888892</v>
      </c>
      <c r="G1076" s="64">
        <v>45524.570138888892</v>
      </c>
      <c r="H1076" s="48" t="s">
        <v>738</v>
      </c>
      <c r="I1076" s="55">
        <v>45525</v>
      </c>
      <c r="J1076" s="48" t="s">
        <v>697</v>
      </c>
      <c r="K1076" s="48" t="s">
        <v>697</v>
      </c>
      <c r="L1076" s="48" t="s">
        <v>2803</v>
      </c>
      <c r="M1076" s="48" t="s">
        <v>992</v>
      </c>
      <c r="N1076" s="48" t="s">
        <v>3018</v>
      </c>
      <c r="O1076" s="48" t="s">
        <v>1912</v>
      </c>
      <c r="P1076" s="48" t="s">
        <v>18</v>
      </c>
      <c r="Q1076" s="48" t="s">
        <v>19</v>
      </c>
      <c r="R1076" s="48" t="s">
        <v>24</v>
      </c>
      <c r="S1076" s="48" t="s">
        <v>981</v>
      </c>
      <c r="T1076" s="48" t="s">
        <v>3010</v>
      </c>
      <c r="U1076" s="48" t="s">
        <v>14</v>
      </c>
      <c r="V1076" s="55">
        <v>45524</v>
      </c>
      <c r="W1076" s="48" t="s">
        <v>1134</v>
      </c>
    </row>
    <row r="1077" spans="1:23" x14ac:dyDescent="0.25">
      <c r="A1077" s="48">
        <v>9983741</v>
      </c>
      <c r="B1077" s="64">
        <v>45524</v>
      </c>
      <c r="C1077" s="48" t="s">
        <v>790</v>
      </c>
      <c r="D1077" s="48" t="s">
        <v>1455</v>
      </c>
      <c r="E1077" s="55"/>
      <c r="F1077" s="64">
        <v>45524</v>
      </c>
      <c r="G1077" s="64">
        <v>45524.571527777778</v>
      </c>
      <c r="H1077" s="48" t="s">
        <v>790</v>
      </c>
      <c r="I1077" s="55"/>
      <c r="J1077" s="48" t="s">
        <v>697</v>
      </c>
      <c r="K1077" s="48" t="s">
        <v>697</v>
      </c>
      <c r="L1077" s="48" t="s">
        <v>3019</v>
      </c>
      <c r="M1077" s="48" t="s">
        <v>287</v>
      </c>
      <c r="N1077" s="48" t="s">
        <v>860</v>
      </c>
      <c r="O1077" s="48" t="s">
        <v>3020</v>
      </c>
      <c r="P1077" s="48" t="s">
        <v>8</v>
      </c>
      <c r="Q1077" s="48" t="s">
        <v>28</v>
      </c>
      <c r="R1077" s="48" t="s">
        <v>29</v>
      </c>
      <c r="S1077" s="48" t="s">
        <v>13</v>
      </c>
      <c r="T1077" s="48" t="s">
        <v>385</v>
      </c>
      <c r="U1077" s="48" t="s">
        <v>14</v>
      </c>
      <c r="V1077" s="55">
        <v>45524</v>
      </c>
      <c r="W1077" s="48" t="s">
        <v>1134</v>
      </c>
    </row>
    <row r="1078" spans="1:23" x14ac:dyDescent="0.25">
      <c r="A1078" s="48">
        <v>9983742</v>
      </c>
      <c r="B1078" s="64">
        <v>45524</v>
      </c>
      <c r="C1078" s="48" t="s">
        <v>790</v>
      </c>
      <c r="D1078" s="48" t="s">
        <v>1455</v>
      </c>
      <c r="E1078" s="55"/>
      <c r="F1078" s="64">
        <v>45524</v>
      </c>
      <c r="G1078" s="64">
        <v>45524.572916666664</v>
      </c>
      <c r="H1078" s="48" t="s">
        <v>790</v>
      </c>
      <c r="I1078" s="55"/>
      <c r="J1078" s="48" t="s">
        <v>697</v>
      </c>
      <c r="K1078" s="48" t="s">
        <v>697</v>
      </c>
      <c r="L1078" s="48" t="s">
        <v>2435</v>
      </c>
      <c r="M1078" s="48" t="s">
        <v>287</v>
      </c>
      <c r="N1078" s="48" t="s">
        <v>860</v>
      </c>
      <c r="O1078" s="48" t="s">
        <v>2052</v>
      </c>
      <c r="P1078" s="48" t="s">
        <v>8</v>
      </c>
      <c r="Q1078" s="48" t="s">
        <v>28</v>
      </c>
      <c r="R1078" s="48" t="s">
        <v>29</v>
      </c>
      <c r="S1078" s="48" t="s">
        <v>13</v>
      </c>
      <c r="T1078" s="48" t="s">
        <v>385</v>
      </c>
      <c r="U1078" s="48" t="s">
        <v>14</v>
      </c>
      <c r="V1078" s="55">
        <v>45524</v>
      </c>
      <c r="W1078" s="48" t="s">
        <v>1134</v>
      </c>
    </row>
    <row r="1079" spans="1:23" x14ac:dyDescent="0.25">
      <c r="A1079" s="48">
        <v>9983711</v>
      </c>
      <c r="B1079" s="64">
        <v>45524</v>
      </c>
      <c r="C1079" s="48" t="s">
        <v>831</v>
      </c>
      <c r="D1079" s="48" t="s">
        <v>856</v>
      </c>
      <c r="E1079" s="55"/>
      <c r="F1079" s="64">
        <v>45524</v>
      </c>
      <c r="G1079" s="64">
        <v>45524.57708333333</v>
      </c>
      <c r="H1079" s="48" t="s">
        <v>831</v>
      </c>
      <c r="I1079" s="55">
        <v>45524</v>
      </c>
      <c r="J1079" s="48" t="s">
        <v>697</v>
      </c>
      <c r="K1079" s="48" t="s">
        <v>697</v>
      </c>
      <c r="L1079" s="48" t="s">
        <v>3021</v>
      </c>
      <c r="M1079" s="48" t="s">
        <v>287</v>
      </c>
      <c r="N1079" s="48" t="s">
        <v>855</v>
      </c>
      <c r="O1079" s="48" t="s">
        <v>2582</v>
      </c>
      <c r="P1079" s="48" t="s">
        <v>8</v>
      </c>
      <c r="Q1079" s="48" t="s">
        <v>28</v>
      </c>
      <c r="R1079" s="48" t="s">
        <v>104</v>
      </c>
      <c r="S1079" s="48" t="s">
        <v>43</v>
      </c>
      <c r="T1079" s="48" t="s">
        <v>3022</v>
      </c>
      <c r="U1079" s="48" t="s">
        <v>44</v>
      </c>
      <c r="V1079" s="55">
        <v>45524</v>
      </c>
      <c r="W1079" s="48" t="s">
        <v>1134</v>
      </c>
    </row>
    <row r="1080" spans="1:23" x14ac:dyDescent="0.25">
      <c r="A1080" s="48">
        <v>9983710</v>
      </c>
      <c r="B1080" s="64">
        <v>45524</v>
      </c>
      <c r="C1080" s="48" t="s">
        <v>831</v>
      </c>
      <c r="D1080" s="48" t="s">
        <v>856</v>
      </c>
      <c r="E1080" s="55"/>
      <c r="F1080" s="64">
        <v>45524</v>
      </c>
      <c r="G1080" s="64">
        <v>45524.581250000003</v>
      </c>
      <c r="H1080" s="48" t="s">
        <v>831</v>
      </c>
      <c r="I1080" s="55">
        <v>45524</v>
      </c>
      <c r="J1080" s="48" t="s">
        <v>697</v>
      </c>
      <c r="K1080" s="48" t="s">
        <v>697</v>
      </c>
      <c r="L1080" s="48" t="s">
        <v>3023</v>
      </c>
      <c r="M1080" s="48" t="s">
        <v>287</v>
      </c>
      <c r="N1080" s="48" t="s">
        <v>855</v>
      </c>
      <c r="O1080" s="48" t="s">
        <v>2915</v>
      </c>
      <c r="P1080" s="48" t="s">
        <v>18</v>
      </c>
      <c r="Q1080" s="48" t="s">
        <v>19</v>
      </c>
      <c r="R1080" s="48" t="s">
        <v>20</v>
      </c>
      <c r="S1080" s="48" t="s">
        <v>43</v>
      </c>
      <c r="T1080" s="48" t="s">
        <v>537</v>
      </c>
      <c r="U1080" s="48" t="s">
        <v>44</v>
      </c>
      <c r="V1080" s="55">
        <v>45524</v>
      </c>
      <c r="W1080" s="48" t="s">
        <v>1134</v>
      </c>
    </row>
    <row r="1081" spans="1:23" x14ac:dyDescent="0.25">
      <c r="A1081" s="48">
        <v>9983709</v>
      </c>
      <c r="B1081" s="64">
        <v>45524</v>
      </c>
      <c r="C1081" s="48" t="s">
        <v>795</v>
      </c>
      <c r="D1081" s="48" t="s">
        <v>1455</v>
      </c>
      <c r="E1081" s="55"/>
      <c r="F1081" s="64">
        <v>45524</v>
      </c>
      <c r="G1081" s="64">
        <v>45524.592361111114</v>
      </c>
      <c r="H1081" s="48" t="s">
        <v>795</v>
      </c>
      <c r="I1081" s="55">
        <v>45523</v>
      </c>
      <c r="J1081" s="48" t="s">
        <v>697</v>
      </c>
      <c r="K1081" s="48" t="s">
        <v>697</v>
      </c>
      <c r="L1081" s="48" t="s">
        <v>2928</v>
      </c>
      <c r="M1081" s="48" t="s">
        <v>287</v>
      </c>
      <c r="N1081" s="48" t="s">
        <v>855</v>
      </c>
      <c r="O1081" s="48" t="s">
        <v>2555</v>
      </c>
      <c r="P1081" s="48" t="s">
        <v>51</v>
      </c>
      <c r="Q1081" s="48" t="s">
        <v>80</v>
      </c>
      <c r="R1081" s="48" t="s">
        <v>53</v>
      </c>
      <c r="S1081" s="48" t="s">
        <v>360</v>
      </c>
      <c r="T1081" s="48" t="s">
        <v>12</v>
      </c>
      <c r="U1081" s="48" t="s">
        <v>12</v>
      </c>
      <c r="V1081" s="55">
        <v>45524</v>
      </c>
      <c r="W1081" s="48" t="s">
        <v>1134</v>
      </c>
    </row>
    <row r="1082" spans="1:23" x14ac:dyDescent="0.25">
      <c r="A1082" s="48">
        <v>9983619</v>
      </c>
      <c r="B1082" s="64">
        <v>45525</v>
      </c>
      <c r="C1082" s="48" t="s">
        <v>831</v>
      </c>
      <c r="D1082" s="48" t="s">
        <v>716</v>
      </c>
      <c r="E1082" s="55"/>
      <c r="F1082" s="64">
        <v>45525</v>
      </c>
      <c r="G1082" s="64">
        <v>45525.336805555555</v>
      </c>
      <c r="H1082" s="48" t="s">
        <v>831</v>
      </c>
      <c r="I1082" s="55">
        <v>45529</v>
      </c>
      <c r="J1082" s="48" t="s">
        <v>697</v>
      </c>
      <c r="K1082" s="48" t="s">
        <v>697</v>
      </c>
      <c r="L1082" s="48" t="s">
        <v>3111</v>
      </c>
      <c r="M1082" s="48" t="s">
        <v>2406</v>
      </c>
      <c r="N1082" s="48" t="s">
        <v>855</v>
      </c>
      <c r="O1082" s="48" t="s">
        <v>2793</v>
      </c>
      <c r="P1082" s="48" t="s">
        <v>8</v>
      </c>
      <c r="Q1082" s="48" t="s">
        <v>10</v>
      </c>
      <c r="R1082" s="48" t="s">
        <v>11</v>
      </c>
      <c r="S1082" s="48" t="s">
        <v>25</v>
      </c>
      <c r="T1082" s="48" t="s">
        <v>385</v>
      </c>
      <c r="U1082" s="48" t="s">
        <v>14</v>
      </c>
      <c r="V1082" s="55">
        <v>45525</v>
      </c>
      <c r="W1082" s="48" t="s">
        <v>1134</v>
      </c>
    </row>
    <row r="1083" spans="1:23" x14ac:dyDescent="0.25">
      <c r="A1083" s="48">
        <v>9983617</v>
      </c>
      <c r="B1083" s="64">
        <v>45525</v>
      </c>
      <c r="C1083" s="48" t="s">
        <v>831</v>
      </c>
      <c r="D1083" s="48" t="s">
        <v>716</v>
      </c>
      <c r="E1083" s="55"/>
      <c r="F1083" s="64">
        <v>45525</v>
      </c>
      <c r="G1083" s="64">
        <v>45525.340277777781</v>
      </c>
      <c r="H1083" s="48" t="s">
        <v>831</v>
      </c>
      <c r="I1083" s="55">
        <v>45528</v>
      </c>
      <c r="J1083" s="48" t="s">
        <v>697</v>
      </c>
      <c r="K1083" s="48" t="s">
        <v>697</v>
      </c>
      <c r="L1083" s="48" t="s">
        <v>3112</v>
      </c>
      <c r="M1083" s="48" t="s">
        <v>2406</v>
      </c>
      <c r="N1083" s="48" t="s">
        <v>855</v>
      </c>
      <c r="O1083" s="48" t="s">
        <v>2607</v>
      </c>
      <c r="P1083" s="48" t="s">
        <v>8</v>
      </c>
      <c r="Q1083" s="48" t="s">
        <v>15</v>
      </c>
      <c r="R1083" s="48" t="s">
        <v>381</v>
      </c>
      <c r="S1083" s="48" t="s">
        <v>25</v>
      </c>
      <c r="T1083" s="48" t="s">
        <v>385</v>
      </c>
      <c r="U1083" s="48" t="s">
        <v>14</v>
      </c>
      <c r="V1083" s="55">
        <v>45525</v>
      </c>
      <c r="W1083" s="48" t="s">
        <v>1134</v>
      </c>
    </row>
    <row r="1084" spans="1:23" x14ac:dyDescent="0.25">
      <c r="A1084" s="48">
        <v>9983618</v>
      </c>
      <c r="B1084" s="64">
        <v>45525</v>
      </c>
      <c r="C1084" s="48" t="s">
        <v>796</v>
      </c>
      <c r="D1084" s="48" t="s">
        <v>1455</v>
      </c>
      <c r="E1084" s="55"/>
      <c r="F1084" s="64">
        <v>45525</v>
      </c>
      <c r="G1084" s="64">
        <v>45525.340277777781</v>
      </c>
      <c r="H1084" s="48" t="s">
        <v>796</v>
      </c>
      <c r="I1084" s="55"/>
      <c r="J1084" s="48" t="s">
        <v>697</v>
      </c>
      <c r="K1084" s="48" t="s">
        <v>697</v>
      </c>
      <c r="L1084" s="48" t="s">
        <v>2811</v>
      </c>
      <c r="M1084" s="48" t="s">
        <v>2509</v>
      </c>
      <c r="N1084" s="48" t="s">
        <v>455</v>
      </c>
      <c r="O1084" s="48" t="s">
        <v>2810</v>
      </c>
      <c r="P1084" s="48" t="s">
        <v>8</v>
      </c>
      <c r="Q1084" s="48" t="s">
        <v>28</v>
      </c>
      <c r="R1084" s="48" t="s">
        <v>35</v>
      </c>
      <c r="S1084" s="48" t="s">
        <v>360</v>
      </c>
      <c r="T1084" s="48" t="s">
        <v>12</v>
      </c>
      <c r="U1084" s="48" t="s">
        <v>12</v>
      </c>
      <c r="V1084" s="55">
        <v>45525</v>
      </c>
      <c r="W1084" s="48" t="s">
        <v>1134</v>
      </c>
    </row>
    <row r="1085" spans="1:23" x14ac:dyDescent="0.25">
      <c r="A1085" s="48">
        <v>9983615</v>
      </c>
      <c r="B1085" s="64">
        <v>45525</v>
      </c>
      <c r="C1085" s="48" t="s">
        <v>790</v>
      </c>
      <c r="D1085" s="48" t="s">
        <v>856</v>
      </c>
      <c r="E1085" s="55"/>
      <c r="F1085" s="64">
        <v>45525</v>
      </c>
      <c r="G1085" s="64">
        <v>45525.342361111114</v>
      </c>
      <c r="H1085" s="48" t="s">
        <v>790</v>
      </c>
      <c r="I1085" s="55"/>
      <c r="J1085" s="48" t="s">
        <v>697</v>
      </c>
      <c r="K1085" s="48" t="s">
        <v>697</v>
      </c>
      <c r="L1085" s="48" t="s">
        <v>3113</v>
      </c>
      <c r="M1085" s="48" t="s">
        <v>737</v>
      </c>
      <c r="N1085" s="48" t="s">
        <v>853</v>
      </c>
      <c r="O1085" s="48" t="s">
        <v>2761</v>
      </c>
      <c r="P1085" s="48" t="s">
        <v>18</v>
      </c>
      <c r="Q1085" s="48" t="s">
        <v>19</v>
      </c>
      <c r="R1085" s="48" t="s">
        <v>129</v>
      </c>
      <c r="S1085" s="48" t="s">
        <v>13</v>
      </c>
      <c r="T1085" s="48" t="s">
        <v>442</v>
      </c>
      <c r="U1085" s="48" t="s">
        <v>44</v>
      </c>
      <c r="V1085" s="55">
        <v>45525</v>
      </c>
      <c r="W1085" s="48" t="s">
        <v>1134</v>
      </c>
    </row>
    <row r="1086" spans="1:23" x14ac:dyDescent="0.25">
      <c r="A1086" s="48">
        <v>9983616</v>
      </c>
      <c r="B1086" s="64">
        <v>45525</v>
      </c>
      <c r="C1086" s="48" t="s">
        <v>831</v>
      </c>
      <c r="D1086" s="48" t="s">
        <v>716</v>
      </c>
      <c r="E1086" s="55"/>
      <c r="F1086" s="64">
        <v>45525</v>
      </c>
      <c r="G1086" s="64">
        <v>45525.343055555553</v>
      </c>
      <c r="H1086" s="48" t="s">
        <v>831</v>
      </c>
      <c r="I1086" s="55">
        <v>45526</v>
      </c>
      <c r="J1086" s="48" t="s">
        <v>697</v>
      </c>
      <c r="K1086" s="48" t="s">
        <v>697</v>
      </c>
      <c r="L1086" s="48" t="s">
        <v>2965</v>
      </c>
      <c r="M1086" s="48" t="s">
        <v>2406</v>
      </c>
      <c r="N1086" s="48" t="s">
        <v>855</v>
      </c>
      <c r="O1086" s="48" t="s">
        <v>2777</v>
      </c>
      <c r="P1086" s="48" t="s">
        <v>8</v>
      </c>
      <c r="Q1086" s="48" t="s">
        <v>15</v>
      </c>
      <c r="R1086" s="48" t="s">
        <v>381</v>
      </c>
      <c r="S1086" s="48" t="s">
        <v>25</v>
      </c>
      <c r="T1086" s="48" t="s">
        <v>385</v>
      </c>
      <c r="U1086" s="48" t="s">
        <v>14</v>
      </c>
      <c r="V1086" s="55">
        <v>45525</v>
      </c>
      <c r="W1086" s="48" t="s">
        <v>1134</v>
      </c>
    </row>
    <row r="1087" spans="1:23" x14ac:dyDescent="0.25">
      <c r="A1087" s="48">
        <v>9983614</v>
      </c>
      <c r="B1087" s="64">
        <v>45525</v>
      </c>
      <c r="C1087" s="48" t="s">
        <v>790</v>
      </c>
      <c r="D1087" s="48" t="s">
        <v>716</v>
      </c>
      <c r="E1087" s="55"/>
      <c r="F1087" s="64">
        <v>45525</v>
      </c>
      <c r="G1087" s="64">
        <v>45525.344444444447</v>
      </c>
      <c r="H1087" s="48" t="s">
        <v>790</v>
      </c>
      <c r="I1087" s="55"/>
      <c r="J1087" s="48" t="s">
        <v>697</v>
      </c>
      <c r="K1087" s="48" t="s">
        <v>697</v>
      </c>
      <c r="L1087" s="48" t="s">
        <v>3113</v>
      </c>
      <c r="M1087" s="48" t="s">
        <v>737</v>
      </c>
      <c r="N1087" s="48" t="s">
        <v>853</v>
      </c>
      <c r="O1087" s="48" t="s">
        <v>2761</v>
      </c>
      <c r="P1087" s="48" t="s">
        <v>18</v>
      </c>
      <c r="Q1087" s="48" t="s">
        <v>19</v>
      </c>
      <c r="R1087" s="48" t="s">
        <v>129</v>
      </c>
      <c r="S1087" s="48" t="s">
        <v>13</v>
      </c>
      <c r="T1087" s="48" t="s">
        <v>442</v>
      </c>
      <c r="U1087" s="48" t="s">
        <v>44</v>
      </c>
      <c r="V1087" s="55">
        <v>45525</v>
      </c>
      <c r="W1087" s="48" t="s">
        <v>1134</v>
      </c>
    </row>
    <row r="1088" spans="1:23" x14ac:dyDescent="0.25">
      <c r="A1088" s="48">
        <v>9983574</v>
      </c>
      <c r="B1088" s="64">
        <v>45525</v>
      </c>
      <c r="C1088" s="48" t="s">
        <v>831</v>
      </c>
      <c r="D1088" s="48" t="s">
        <v>856</v>
      </c>
      <c r="E1088" s="55"/>
      <c r="F1088" s="64">
        <v>45525</v>
      </c>
      <c r="G1088" s="64">
        <v>45525.344444444447</v>
      </c>
      <c r="H1088" s="48" t="s">
        <v>831</v>
      </c>
      <c r="I1088" s="55"/>
      <c r="J1088" s="48" t="s">
        <v>697</v>
      </c>
      <c r="K1088" s="48" t="s">
        <v>697</v>
      </c>
      <c r="L1088" s="48" t="s">
        <v>3114</v>
      </c>
      <c r="M1088" s="48" t="s">
        <v>7</v>
      </c>
      <c r="N1088" s="48" t="s">
        <v>855</v>
      </c>
      <c r="O1088" s="48" t="s">
        <v>2537</v>
      </c>
      <c r="P1088" s="48" t="s">
        <v>8</v>
      </c>
      <c r="Q1088" s="48" t="s">
        <v>15</v>
      </c>
      <c r="R1088" s="48" t="s">
        <v>381</v>
      </c>
      <c r="S1088" s="48" t="s">
        <v>25</v>
      </c>
      <c r="T1088" s="48" t="s">
        <v>385</v>
      </c>
      <c r="U1088" s="48" t="s">
        <v>14</v>
      </c>
      <c r="V1088" s="55">
        <v>45525</v>
      </c>
      <c r="W1088" s="48" t="s">
        <v>1134</v>
      </c>
    </row>
    <row r="1089" spans="1:23" x14ac:dyDescent="0.25">
      <c r="A1089" s="48">
        <v>9983573</v>
      </c>
      <c r="B1089" s="64">
        <v>45525</v>
      </c>
      <c r="C1089" s="48" t="s">
        <v>831</v>
      </c>
      <c r="D1089" s="48" t="s">
        <v>716</v>
      </c>
      <c r="E1089" s="55"/>
      <c r="F1089" s="64">
        <v>45525</v>
      </c>
      <c r="G1089" s="64">
        <v>45525.347222222219</v>
      </c>
      <c r="H1089" s="48" t="s">
        <v>831</v>
      </c>
      <c r="I1089" s="55">
        <v>45527</v>
      </c>
      <c r="J1089" s="48" t="s">
        <v>697</v>
      </c>
      <c r="K1089" s="48" t="s">
        <v>697</v>
      </c>
      <c r="L1089" s="48" t="s">
        <v>3115</v>
      </c>
      <c r="M1089" s="48" t="s">
        <v>7</v>
      </c>
      <c r="N1089" s="48" t="s">
        <v>855</v>
      </c>
      <c r="O1089" s="48" t="s">
        <v>3087</v>
      </c>
      <c r="P1089" s="48" t="s">
        <v>8</v>
      </c>
      <c r="Q1089" s="48" t="s">
        <v>10</v>
      </c>
      <c r="R1089" s="48" t="s">
        <v>11</v>
      </c>
      <c r="S1089" s="48" t="s">
        <v>25</v>
      </c>
      <c r="T1089" s="48" t="s">
        <v>385</v>
      </c>
      <c r="U1089" s="48" t="s">
        <v>14</v>
      </c>
      <c r="V1089" s="55">
        <v>45525</v>
      </c>
      <c r="W1089" s="48" t="s">
        <v>1134</v>
      </c>
    </row>
    <row r="1090" spans="1:23" x14ac:dyDescent="0.25">
      <c r="A1090" s="48">
        <v>9983609</v>
      </c>
      <c r="B1090" s="64">
        <v>45525</v>
      </c>
      <c r="C1090" s="48" t="s">
        <v>796</v>
      </c>
      <c r="D1090" s="48" t="s">
        <v>1455</v>
      </c>
      <c r="E1090" s="55"/>
      <c r="F1090" s="64">
        <v>45525</v>
      </c>
      <c r="G1090" s="64">
        <v>45525.352777777778</v>
      </c>
      <c r="H1090" s="48" t="s">
        <v>796</v>
      </c>
      <c r="I1090" s="55"/>
      <c r="J1090" s="48" t="s">
        <v>697</v>
      </c>
      <c r="K1090" s="48" t="s">
        <v>697</v>
      </c>
      <c r="L1090" s="48" t="s">
        <v>2813</v>
      </c>
      <c r="M1090" s="48" t="s">
        <v>2509</v>
      </c>
      <c r="N1090" s="48" t="s">
        <v>455</v>
      </c>
      <c r="O1090" s="48" t="s">
        <v>2812</v>
      </c>
      <c r="P1090" s="48" t="s">
        <v>8</v>
      </c>
      <c r="Q1090" s="48" t="s">
        <v>28</v>
      </c>
      <c r="R1090" s="48" t="s">
        <v>35</v>
      </c>
      <c r="S1090" s="48" t="s">
        <v>360</v>
      </c>
      <c r="T1090" s="48" t="s">
        <v>296</v>
      </c>
      <c r="U1090" s="48" t="s">
        <v>44</v>
      </c>
      <c r="V1090" s="55">
        <v>45525</v>
      </c>
      <c r="W1090" s="48" t="s">
        <v>1134</v>
      </c>
    </row>
    <row r="1091" spans="1:23" x14ac:dyDescent="0.25">
      <c r="A1091" s="48">
        <v>9983537</v>
      </c>
      <c r="B1091" s="64">
        <v>45525</v>
      </c>
      <c r="C1091" s="48" t="s">
        <v>738</v>
      </c>
      <c r="D1091" s="48" t="s">
        <v>716</v>
      </c>
      <c r="E1091" s="55"/>
      <c r="F1091" s="64">
        <v>45525.353472222225</v>
      </c>
      <c r="G1091" s="64">
        <v>45525.353472222225</v>
      </c>
      <c r="H1091" s="48" t="s">
        <v>738</v>
      </c>
      <c r="I1091" s="55">
        <v>45525</v>
      </c>
      <c r="J1091" s="48" t="s">
        <v>697</v>
      </c>
      <c r="K1091" s="48" t="s">
        <v>697</v>
      </c>
      <c r="L1091" s="48" t="s">
        <v>2944</v>
      </c>
      <c r="M1091" s="48" t="s">
        <v>2872</v>
      </c>
      <c r="N1091" s="48" t="s">
        <v>889</v>
      </c>
      <c r="O1091" s="48" t="s">
        <v>2527</v>
      </c>
      <c r="P1091" s="48" t="s">
        <v>8</v>
      </c>
      <c r="Q1091" s="48" t="s">
        <v>15</v>
      </c>
      <c r="R1091" s="48" t="s">
        <v>381</v>
      </c>
      <c r="S1091" s="48" t="s">
        <v>962</v>
      </c>
      <c r="T1091" s="48" t="s">
        <v>295</v>
      </c>
      <c r="U1091" s="48" t="s">
        <v>14</v>
      </c>
      <c r="V1091" s="55">
        <v>45525</v>
      </c>
      <c r="W1091" s="48" t="s">
        <v>1134</v>
      </c>
    </row>
    <row r="1092" spans="1:23" x14ac:dyDescent="0.25">
      <c r="A1092" s="48">
        <v>9983572</v>
      </c>
      <c r="B1092" s="64">
        <v>45525</v>
      </c>
      <c r="C1092" s="48" t="s">
        <v>831</v>
      </c>
      <c r="D1092" s="48" t="s">
        <v>716</v>
      </c>
      <c r="E1092" s="55"/>
      <c r="F1092" s="64">
        <v>45525</v>
      </c>
      <c r="G1092" s="64">
        <v>45525.355555555558</v>
      </c>
      <c r="H1092" s="48" t="s">
        <v>831</v>
      </c>
      <c r="I1092" s="55"/>
      <c r="J1092" s="48" t="s">
        <v>697</v>
      </c>
      <c r="K1092" s="48" t="s">
        <v>697</v>
      </c>
      <c r="L1092" s="48" t="s">
        <v>2834</v>
      </c>
      <c r="M1092" s="48" t="s">
        <v>7</v>
      </c>
      <c r="N1092" s="48" t="s">
        <v>855</v>
      </c>
      <c r="O1092" s="48" t="s">
        <v>2775</v>
      </c>
      <c r="P1092" s="48" t="s">
        <v>8</v>
      </c>
      <c r="Q1092" s="48" t="s">
        <v>28</v>
      </c>
      <c r="R1092" s="48" t="s">
        <v>29</v>
      </c>
      <c r="S1092" s="48" t="s">
        <v>25</v>
      </c>
      <c r="T1092" s="48" t="s">
        <v>385</v>
      </c>
      <c r="U1092" s="48" t="s">
        <v>14</v>
      </c>
      <c r="V1092" s="55">
        <v>45525</v>
      </c>
      <c r="W1092" s="48" t="s">
        <v>1134</v>
      </c>
    </row>
    <row r="1093" spans="1:23" x14ac:dyDescent="0.25">
      <c r="A1093" s="48">
        <v>9983608</v>
      </c>
      <c r="B1093" s="64">
        <v>45525</v>
      </c>
      <c r="C1093" s="48" t="s">
        <v>746</v>
      </c>
      <c r="D1093" s="48" t="s">
        <v>1455</v>
      </c>
      <c r="E1093" s="55"/>
      <c r="F1093" s="64">
        <v>45525</v>
      </c>
      <c r="G1093" s="64">
        <v>45525.356249999997</v>
      </c>
      <c r="H1093" s="48" t="s">
        <v>746</v>
      </c>
      <c r="I1093" s="55"/>
      <c r="J1093" s="48" t="s">
        <v>697</v>
      </c>
      <c r="K1093" s="48" t="s">
        <v>697</v>
      </c>
      <c r="L1093" s="48" t="s">
        <v>3116</v>
      </c>
      <c r="M1093" s="48" t="s">
        <v>736</v>
      </c>
      <c r="N1093" s="48" t="s">
        <v>2666</v>
      </c>
      <c r="O1093" s="48" t="s">
        <v>1923</v>
      </c>
      <c r="P1093" s="48" t="s">
        <v>22</v>
      </c>
      <c r="Q1093" s="48" t="s">
        <v>23</v>
      </c>
      <c r="R1093" s="48" t="s">
        <v>89</v>
      </c>
      <c r="S1093" s="48" t="s">
        <v>360</v>
      </c>
      <c r="T1093" s="48" t="s">
        <v>385</v>
      </c>
      <c r="U1093" s="48" t="s">
        <v>14</v>
      </c>
      <c r="V1093" s="55">
        <v>45525</v>
      </c>
      <c r="W1093" s="48" t="s">
        <v>1134</v>
      </c>
    </row>
    <row r="1094" spans="1:23" x14ac:dyDescent="0.25">
      <c r="A1094" s="48">
        <v>9983536</v>
      </c>
      <c r="B1094" s="64">
        <v>45525</v>
      </c>
      <c r="C1094" s="48" t="s">
        <v>738</v>
      </c>
      <c r="D1094" s="48" t="s">
        <v>716</v>
      </c>
      <c r="E1094" s="55"/>
      <c r="F1094" s="64">
        <v>45525.359027777777</v>
      </c>
      <c r="G1094" s="64">
        <v>45525.359027777777</v>
      </c>
      <c r="H1094" s="48" t="s">
        <v>738</v>
      </c>
      <c r="I1094" s="55">
        <v>45527</v>
      </c>
      <c r="J1094" s="48" t="s">
        <v>697</v>
      </c>
      <c r="K1094" s="48" t="s">
        <v>697</v>
      </c>
      <c r="L1094" s="48" t="s">
        <v>3117</v>
      </c>
      <c r="M1094" s="48" t="s">
        <v>2872</v>
      </c>
      <c r="N1094" s="48" t="s">
        <v>853</v>
      </c>
      <c r="O1094" s="48" t="s">
        <v>2875</v>
      </c>
      <c r="P1094" s="48" t="s">
        <v>8</v>
      </c>
      <c r="Q1094" s="48" t="s">
        <v>10</v>
      </c>
      <c r="R1094" s="48" t="s">
        <v>11</v>
      </c>
      <c r="S1094" s="48" t="s">
        <v>962</v>
      </c>
      <c r="T1094" s="48" t="s">
        <v>380</v>
      </c>
      <c r="U1094" s="48" t="s">
        <v>14</v>
      </c>
      <c r="V1094" s="55">
        <v>45525</v>
      </c>
      <c r="W1094" s="48" t="s">
        <v>1134</v>
      </c>
    </row>
    <row r="1095" spans="1:23" x14ac:dyDescent="0.25">
      <c r="A1095" s="48">
        <v>9983607</v>
      </c>
      <c r="B1095" s="64">
        <v>45525</v>
      </c>
      <c r="C1095" s="48" t="s">
        <v>746</v>
      </c>
      <c r="D1095" s="48" t="s">
        <v>1455</v>
      </c>
      <c r="E1095" s="55"/>
      <c r="F1095" s="64">
        <v>45525</v>
      </c>
      <c r="G1095" s="64">
        <v>45525.361111111109</v>
      </c>
      <c r="H1095" s="48" t="s">
        <v>746</v>
      </c>
      <c r="I1095" s="55"/>
      <c r="J1095" s="48" t="s">
        <v>697</v>
      </c>
      <c r="K1095" s="48" t="s">
        <v>697</v>
      </c>
      <c r="L1095" s="48" t="s">
        <v>3118</v>
      </c>
      <c r="M1095" s="48" t="s">
        <v>736</v>
      </c>
      <c r="N1095" s="48" t="s">
        <v>2679</v>
      </c>
      <c r="O1095" s="48" t="s">
        <v>1080</v>
      </c>
      <c r="P1095" s="48" t="s">
        <v>18</v>
      </c>
      <c r="Q1095" s="48" t="s">
        <v>19</v>
      </c>
      <c r="R1095" s="48" t="s">
        <v>21</v>
      </c>
      <c r="S1095" s="48" t="s">
        <v>360</v>
      </c>
      <c r="T1095" s="48" t="s">
        <v>385</v>
      </c>
      <c r="U1095" s="48" t="s">
        <v>14</v>
      </c>
      <c r="V1095" s="55">
        <v>45525</v>
      </c>
      <c r="W1095" s="48" t="s">
        <v>1134</v>
      </c>
    </row>
    <row r="1096" spans="1:23" x14ac:dyDescent="0.25">
      <c r="A1096" s="48">
        <v>9983571</v>
      </c>
      <c r="B1096" s="64">
        <v>45525</v>
      </c>
      <c r="C1096" s="48" t="s">
        <v>831</v>
      </c>
      <c r="D1096" s="48" t="s">
        <v>716</v>
      </c>
      <c r="E1096" s="55"/>
      <c r="F1096" s="64">
        <v>45525</v>
      </c>
      <c r="G1096" s="64">
        <v>45525.361111111109</v>
      </c>
      <c r="H1096" s="48" t="s">
        <v>831</v>
      </c>
      <c r="I1096" s="55"/>
      <c r="J1096" s="48" t="s">
        <v>697</v>
      </c>
      <c r="K1096" s="48" t="s">
        <v>697</v>
      </c>
      <c r="L1096" s="48" t="s">
        <v>3119</v>
      </c>
      <c r="M1096" s="48" t="s">
        <v>7</v>
      </c>
      <c r="N1096" s="48" t="s">
        <v>855</v>
      </c>
      <c r="O1096" s="48" t="s">
        <v>1695</v>
      </c>
      <c r="P1096" s="48" t="s">
        <v>8</v>
      </c>
      <c r="Q1096" s="48" t="s">
        <v>28</v>
      </c>
      <c r="R1096" s="48" t="s">
        <v>29</v>
      </c>
      <c r="S1096" s="48" t="s">
        <v>25</v>
      </c>
      <c r="T1096" s="48" t="s">
        <v>385</v>
      </c>
      <c r="U1096" s="48" t="s">
        <v>14</v>
      </c>
      <c r="V1096" s="55">
        <v>45525</v>
      </c>
      <c r="W1096" s="48" t="s">
        <v>1134</v>
      </c>
    </row>
    <row r="1097" spans="1:23" x14ac:dyDescent="0.25">
      <c r="A1097" s="48">
        <v>9983570</v>
      </c>
      <c r="B1097" s="64">
        <v>45525</v>
      </c>
      <c r="C1097" s="48" t="s">
        <v>831</v>
      </c>
      <c r="D1097" s="48" t="s">
        <v>46</v>
      </c>
      <c r="E1097" s="55"/>
      <c r="F1097" s="64">
        <v>45525</v>
      </c>
      <c r="G1097" s="64">
        <v>45525.363888888889</v>
      </c>
      <c r="H1097" s="48" t="s">
        <v>831</v>
      </c>
      <c r="I1097" s="55"/>
      <c r="J1097" s="48" t="s">
        <v>697</v>
      </c>
      <c r="K1097" s="48" t="s">
        <v>697</v>
      </c>
      <c r="L1097" s="48" t="s">
        <v>2849</v>
      </c>
      <c r="M1097" s="48" t="s">
        <v>7</v>
      </c>
      <c r="N1097" s="48" t="s">
        <v>855</v>
      </c>
      <c r="O1097" s="48" t="s">
        <v>2600</v>
      </c>
      <c r="P1097" s="48" t="s">
        <v>8</v>
      </c>
      <c r="Q1097" s="48" t="s">
        <v>15</v>
      </c>
      <c r="R1097" s="48" t="s">
        <v>27</v>
      </c>
      <c r="S1097" s="48" t="s">
        <v>25</v>
      </c>
      <c r="T1097" s="48" t="s">
        <v>385</v>
      </c>
      <c r="U1097" s="48" t="s">
        <v>14</v>
      </c>
      <c r="V1097" s="55">
        <v>45525</v>
      </c>
      <c r="W1097" s="48" t="s">
        <v>1134</v>
      </c>
    </row>
    <row r="1098" spans="1:23" x14ac:dyDescent="0.25">
      <c r="A1098" s="48">
        <v>9983613</v>
      </c>
      <c r="B1098" s="64">
        <v>45525</v>
      </c>
      <c r="C1098" s="48" t="s">
        <v>790</v>
      </c>
      <c r="D1098" s="48" t="s">
        <v>856</v>
      </c>
      <c r="E1098" s="55"/>
      <c r="F1098" s="64">
        <v>45525</v>
      </c>
      <c r="G1098" s="64">
        <v>45525.365277777775</v>
      </c>
      <c r="H1098" s="48" t="s">
        <v>790</v>
      </c>
      <c r="I1098" s="55"/>
      <c r="J1098" s="48" t="s">
        <v>697</v>
      </c>
      <c r="K1098" s="48" t="s">
        <v>697</v>
      </c>
      <c r="L1098" s="48" t="s">
        <v>3120</v>
      </c>
      <c r="M1098" s="48" t="s">
        <v>737</v>
      </c>
      <c r="N1098" s="48" t="s">
        <v>853</v>
      </c>
      <c r="O1098" s="48" t="s">
        <v>2041</v>
      </c>
      <c r="P1098" s="48" t="s">
        <v>18</v>
      </c>
      <c r="Q1098" s="48" t="s">
        <v>19</v>
      </c>
      <c r="R1098" s="48" t="s">
        <v>20</v>
      </c>
      <c r="S1098" s="48" t="s">
        <v>13</v>
      </c>
      <c r="T1098" s="48" t="s">
        <v>537</v>
      </c>
      <c r="U1098" s="48" t="s">
        <v>44</v>
      </c>
      <c r="V1098" s="55">
        <v>45525</v>
      </c>
      <c r="W1098" s="48" t="s">
        <v>1134</v>
      </c>
    </row>
    <row r="1099" spans="1:23" x14ac:dyDescent="0.25">
      <c r="A1099" s="48">
        <v>9983606</v>
      </c>
      <c r="B1099" s="64">
        <v>45525</v>
      </c>
      <c r="C1099" s="48" t="s">
        <v>979</v>
      </c>
      <c r="D1099" s="48" t="s">
        <v>1455</v>
      </c>
      <c r="E1099" s="55"/>
      <c r="F1099" s="64">
        <v>45525</v>
      </c>
      <c r="G1099" s="64">
        <v>45525.365972222222</v>
      </c>
      <c r="H1099" s="48" t="s">
        <v>979</v>
      </c>
      <c r="I1099" s="55"/>
      <c r="J1099" s="48" t="s">
        <v>697</v>
      </c>
      <c r="K1099" s="48" t="s">
        <v>697</v>
      </c>
      <c r="L1099" s="48" t="s">
        <v>3054</v>
      </c>
      <c r="M1099" s="48" t="s">
        <v>2509</v>
      </c>
      <c r="N1099" s="48" t="s">
        <v>855</v>
      </c>
      <c r="O1099" s="48" t="s">
        <v>3053</v>
      </c>
      <c r="P1099" s="48" t="s">
        <v>8</v>
      </c>
      <c r="Q1099" s="48" t="s">
        <v>28</v>
      </c>
      <c r="R1099" s="48" t="s">
        <v>35</v>
      </c>
      <c r="S1099" s="48" t="s">
        <v>360</v>
      </c>
      <c r="T1099" s="48" t="s">
        <v>96</v>
      </c>
      <c r="U1099" s="48" t="s">
        <v>14</v>
      </c>
      <c r="V1099" s="55">
        <v>45525</v>
      </c>
      <c r="W1099" s="48" t="s">
        <v>1134</v>
      </c>
    </row>
    <row r="1100" spans="1:23" x14ac:dyDescent="0.25">
      <c r="A1100" s="48">
        <v>9983535</v>
      </c>
      <c r="B1100" s="64">
        <v>45525</v>
      </c>
      <c r="C1100" s="48" t="s">
        <v>738</v>
      </c>
      <c r="D1100" s="48" t="s">
        <v>878</v>
      </c>
      <c r="E1100" s="55"/>
      <c r="F1100" s="64">
        <v>45525.368055555555</v>
      </c>
      <c r="G1100" s="64">
        <v>45525.368055555555</v>
      </c>
      <c r="H1100" s="48" t="s">
        <v>738</v>
      </c>
      <c r="I1100" s="55">
        <v>45527</v>
      </c>
      <c r="J1100" s="48" t="s">
        <v>697</v>
      </c>
      <c r="K1100" s="48" t="s">
        <v>697</v>
      </c>
      <c r="L1100" s="48" t="s">
        <v>2741</v>
      </c>
      <c r="M1100" s="48" t="s">
        <v>2872</v>
      </c>
      <c r="N1100" s="48" t="s">
        <v>853</v>
      </c>
      <c r="O1100" s="48" t="s">
        <v>2875</v>
      </c>
      <c r="P1100" s="48" t="s">
        <v>8</v>
      </c>
      <c r="Q1100" s="48" t="s">
        <v>10</v>
      </c>
      <c r="R1100" s="48" t="s">
        <v>11</v>
      </c>
      <c r="S1100" s="48" t="s">
        <v>962</v>
      </c>
      <c r="T1100" s="48" t="s">
        <v>380</v>
      </c>
      <c r="U1100" s="48" t="s">
        <v>14</v>
      </c>
      <c r="V1100" s="55">
        <v>45525</v>
      </c>
      <c r="W1100" s="48" t="s">
        <v>1134</v>
      </c>
    </row>
    <row r="1101" spans="1:23" x14ac:dyDescent="0.25">
      <c r="A1101" s="48">
        <v>9983605</v>
      </c>
      <c r="B1101" s="64">
        <v>45525</v>
      </c>
      <c r="C1101" s="48" t="s">
        <v>746</v>
      </c>
      <c r="D1101" s="48" t="s">
        <v>1455</v>
      </c>
      <c r="E1101" s="55"/>
      <c r="F1101" s="64">
        <v>45525</v>
      </c>
      <c r="G1101" s="64">
        <v>45525.370833333334</v>
      </c>
      <c r="H1101" s="48" t="s">
        <v>746</v>
      </c>
      <c r="I1101" s="55"/>
      <c r="J1101" s="48" t="s">
        <v>697</v>
      </c>
      <c r="K1101" s="48" t="s">
        <v>697</v>
      </c>
      <c r="L1101" s="48" t="s">
        <v>3121</v>
      </c>
      <c r="M1101" s="48" t="s">
        <v>736</v>
      </c>
      <c r="N1101" s="48" t="s">
        <v>2679</v>
      </c>
      <c r="O1101" s="48" t="s">
        <v>3064</v>
      </c>
      <c r="P1101" s="48" t="s">
        <v>22</v>
      </c>
      <c r="Q1101" s="48" t="s">
        <v>23</v>
      </c>
      <c r="R1101" s="48" t="s">
        <v>89</v>
      </c>
      <c r="S1101" s="48" t="s">
        <v>360</v>
      </c>
      <c r="T1101" s="48" t="s">
        <v>385</v>
      </c>
      <c r="U1101" s="48" t="s">
        <v>14</v>
      </c>
      <c r="V1101" s="55">
        <v>45525</v>
      </c>
      <c r="W1101" s="48" t="s">
        <v>1134</v>
      </c>
    </row>
    <row r="1102" spans="1:23" x14ac:dyDescent="0.25">
      <c r="A1102" s="48">
        <v>9983603</v>
      </c>
      <c r="B1102" s="64">
        <v>45525</v>
      </c>
      <c r="C1102" s="48" t="s">
        <v>795</v>
      </c>
      <c r="D1102" s="48" t="s">
        <v>1455</v>
      </c>
      <c r="E1102" s="55"/>
      <c r="F1102" s="64">
        <v>45525</v>
      </c>
      <c r="G1102" s="64">
        <v>45525.373611111114</v>
      </c>
      <c r="H1102" s="48" t="s">
        <v>795</v>
      </c>
      <c r="I1102" s="55"/>
      <c r="J1102" s="48" t="s">
        <v>697</v>
      </c>
      <c r="K1102" s="48" t="s">
        <v>697</v>
      </c>
      <c r="L1102" s="48" t="s">
        <v>2373</v>
      </c>
      <c r="M1102" s="48" t="s">
        <v>3122</v>
      </c>
      <c r="N1102" s="48" t="s">
        <v>12</v>
      </c>
      <c r="O1102" s="48" t="s">
        <v>919</v>
      </c>
      <c r="P1102" s="48" t="s">
        <v>18</v>
      </c>
      <c r="Q1102" s="48" t="s">
        <v>19</v>
      </c>
      <c r="R1102" s="48" t="s">
        <v>21</v>
      </c>
      <c r="S1102" s="48" t="s">
        <v>360</v>
      </c>
      <c r="T1102" s="48" t="s">
        <v>108</v>
      </c>
      <c r="U1102" s="48" t="s">
        <v>44</v>
      </c>
      <c r="V1102" s="55">
        <v>45525</v>
      </c>
      <c r="W1102" s="48" t="s">
        <v>1134</v>
      </c>
    </row>
    <row r="1103" spans="1:23" x14ac:dyDescent="0.25">
      <c r="A1103" s="48">
        <v>9983602</v>
      </c>
      <c r="B1103" s="64">
        <v>45525</v>
      </c>
      <c r="C1103" s="48" t="s">
        <v>979</v>
      </c>
      <c r="D1103" s="48" t="s">
        <v>1455</v>
      </c>
      <c r="E1103" s="55"/>
      <c r="F1103" s="64">
        <v>45525</v>
      </c>
      <c r="G1103" s="64">
        <v>45525.377083333333</v>
      </c>
      <c r="H1103" s="48" t="s">
        <v>979</v>
      </c>
      <c r="I1103" s="55"/>
      <c r="J1103" s="48" t="s">
        <v>697</v>
      </c>
      <c r="K1103" s="48" t="s">
        <v>697</v>
      </c>
      <c r="L1103" s="48" t="s">
        <v>2942</v>
      </c>
      <c r="M1103" s="48" t="s">
        <v>2509</v>
      </c>
      <c r="N1103" s="48" t="s">
        <v>855</v>
      </c>
      <c r="O1103" s="48" t="s">
        <v>2941</v>
      </c>
      <c r="P1103" s="48" t="s">
        <v>8</v>
      </c>
      <c r="Q1103" s="48" t="s">
        <v>15</v>
      </c>
      <c r="R1103" s="48" t="s">
        <v>27</v>
      </c>
      <c r="S1103" s="48" t="s">
        <v>360</v>
      </c>
      <c r="T1103" s="48" t="s">
        <v>295</v>
      </c>
      <c r="U1103" s="48" t="s">
        <v>14</v>
      </c>
      <c r="V1103" s="55">
        <v>45525</v>
      </c>
      <c r="W1103" s="48" t="s">
        <v>1134</v>
      </c>
    </row>
    <row r="1104" spans="1:23" x14ac:dyDescent="0.25">
      <c r="A1104" s="48">
        <v>9983604</v>
      </c>
      <c r="B1104" s="64">
        <v>45525</v>
      </c>
      <c r="C1104" s="48" t="s">
        <v>746</v>
      </c>
      <c r="D1104" s="48" t="s">
        <v>1455</v>
      </c>
      <c r="E1104" s="55"/>
      <c r="F1104" s="64">
        <v>45525</v>
      </c>
      <c r="G1104" s="64">
        <v>45525.384027777778</v>
      </c>
      <c r="H1104" s="48" t="s">
        <v>746</v>
      </c>
      <c r="I1104" s="55"/>
      <c r="J1104" s="48" t="s">
        <v>697</v>
      </c>
      <c r="K1104" s="48" t="s">
        <v>697</v>
      </c>
      <c r="L1104" s="48" t="s">
        <v>3048</v>
      </c>
      <c r="M1104" s="48" t="s">
        <v>736</v>
      </c>
      <c r="N1104" s="48" t="s">
        <v>2679</v>
      </c>
      <c r="O1104" s="48" t="s">
        <v>3047</v>
      </c>
      <c r="P1104" s="48" t="s">
        <v>22</v>
      </c>
      <c r="Q1104" s="48" t="s">
        <v>73</v>
      </c>
      <c r="R1104" s="48" t="s">
        <v>74</v>
      </c>
      <c r="S1104" s="48" t="s">
        <v>360</v>
      </c>
      <c r="T1104" s="48" t="s">
        <v>385</v>
      </c>
      <c r="U1104" s="48" t="s">
        <v>14</v>
      </c>
      <c r="V1104" s="55">
        <v>45525</v>
      </c>
      <c r="W1104" s="48" t="s">
        <v>1134</v>
      </c>
    </row>
    <row r="1105" spans="1:23" x14ac:dyDescent="0.25">
      <c r="A1105" s="48">
        <v>9983601</v>
      </c>
      <c r="B1105" s="64">
        <v>45525</v>
      </c>
      <c r="C1105" s="48" t="s">
        <v>789</v>
      </c>
      <c r="D1105" s="48" t="s">
        <v>1455</v>
      </c>
      <c r="E1105" s="55"/>
      <c r="F1105" s="64">
        <v>45525</v>
      </c>
      <c r="G1105" s="64">
        <v>45525.386111111111</v>
      </c>
      <c r="H1105" s="48" t="s">
        <v>789</v>
      </c>
      <c r="I1105" s="55"/>
      <c r="J1105" s="48" t="s">
        <v>697</v>
      </c>
      <c r="K1105" s="48" t="s">
        <v>697</v>
      </c>
      <c r="L1105" s="48" t="s">
        <v>3123</v>
      </c>
      <c r="M1105" s="48" t="s">
        <v>7</v>
      </c>
      <c r="N1105" s="48" t="s">
        <v>860</v>
      </c>
      <c r="O1105" s="48" t="s">
        <v>1960</v>
      </c>
      <c r="P1105" s="48" t="s">
        <v>8</v>
      </c>
      <c r="Q1105" s="48" t="s">
        <v>10</v>
      </c>
      <c r="R1105" s="48" t="s">
        <v>11</v>
      </c>
      <c r="S1105" s="48" t="s">
        <v>360</v>
      </c>
      <c r="T1105" s="48" t="s">
        <v>385</v>
      </c>
      <c r="U1105" s="48" t="s">
        <v>14</v>
      </c>
      <c r="V1105" s="55">
        <v>45525</v>
      </c>
      <c r="W1105" s="48" t="s">
        <v>1134</v>
      </c>
    </row>
    <row r="1106" spans="1:23" x14ac:dyDescent="0.25">
      <c r="A1106" s="48">
        <v>9983600</v>
      </c>
      <c r="B1106" s="64">
        <v>45525</v>
      </c>
      <c r="C1106" s="48" t="s">
        <v>746</v>
      </c>
      <c r="D1106" s="48" t="s">
        <v>1455</v>
      </c>
      <c r="E1106" s="55"/>
      <c r="F1106" s="64">
        <v>45525</v>
      </c>
      <c r="G1106" s="64">
        <v>45525.388194444444</v>
      </c>
      <c r="H1106" s="48" t="s">
        <v>746</v>
      </c>
      <c r="I1106" s="55"/>
      <c r="J1106" s="48" t="s">
        <v>697</v>
      </c>
      <c r="K1106" s="48" t="s">
        <v>697</v>
      </c>
      <c r="L1106" s="48" t="s">
        <v>3048</v>
      </c>
      <c r="M1106" s="48" t="s">
        <v>1678</v>
      </c>
      <c r="N1106" s="48" t="s">
        <v>2679</v>
      </c>
      <c r="O1106" s="48" t="s">
        <v>3047</v>
      </c>
      <c r="P1106" s="48" t="s">
        <v>22</v>
      </c>
      <c r="Q1106" s="48" t="s">
        <v>73</v>
      </c>
      <c r="R1106" s="48" t="s">
        <v>74</v>
      </c>
      <c r="S1106" s="48" t="s">
        <v>360</v>
      </c>
      <c r="T1106" s="48" t="s">
        <v>385</v>
      </c>
      <c r="U1106" s="48" t="s">
        <v>14</v>
      </c>
      <c r="V1106" s="55">
        <v>45525</v>
      </c>
      <c r="W1106" s="48" t="s">
        <v>1134</v>
      </c>
    </row>
    <row r="1107" spans="1:23" x14ac:dyDescent="0.25">
      <c r="A1107" s="48">
        <v>9983568</v>
      </c>
      <c r="B1107" s="64">
        <v>45525</v>
      </c>
      <c r="C1107" s="48" t="s">
        <v>831</v>
      </c>
      <c r="D1107" s="48" t="s">
        <v>856</v>
      </c>
      <c r="E1107" s="55"/>
      <c r="F1107" s="64">
        <v>45525</v>
      </c>
      <c r="G1107" s="64">
        <v>45525.390277777777</v>
      </c>
      <c r="H1107" s="48" t="s">
        <v>831</v>
      </c>
      <c r="I1107" s="55"/>
      <c r="J1107" s="48" t="s">
        <v>697</v>
      </c>
      <c r="K1107" s="48" t="s">
        <v>697</v>
      </c>
      <c r="L1107" s="48" t="s">
        <v>1608</v>
      </c>
      <c r="M1107" s="48" t="s">
        <v>7</v>
      </c>
      <c r="N1107" s="48" t="s">
        <v>855</v>
      </c>
      <c r="O1107" s="48" t="s">
        <v>1404</v>
      </c>
      <c r="P1107" s="48" t="s">
        <v>8</v>
      </c>
      <c r="Q1107" s="48" t="s">
        <v>15</v>
      </c>
      <c r="R1107" s="48" t="s">
        <v>69</v>
      </c>
      <c r="S1107" s="48" t="s">
        <v>25</v>
      </c>
      <c r="T1107" s="48" t="s">
        <v>385</v>
      </c>
      <c r="U1107" s="48" t="s">
        <v>14</v>
      </c>
      <c r="V1107" s="55">
        <v>45525</v>
      </c>
      <c r="W1107" s="48" t="s">
        <v>1134</v>
      </c>
    </row>
    <row r="1108" spans="1:23" x14ac:dyDescent="0.25">
      <c r="A1108" s="48">
        <v>9983599</v>
      </c>
      <c r="B1108" s="64">
        <v>45525</v>
      </c>
      <c r="C1108" s="48" t="s">
        <v>746</v>
      </c>
      <c r="D1108" s="48" t="s">
        <v>1455</v>
      </c>
      <c r="E1108" s="55"/>
      <c r="F1108" s="64">
        <v>45525</v>
      </c>
      <c r="G1108" s="64">
        <v>45525.390972222223</v>
      </c>
      <c r="H1108" s="48" t="s">
        <v>746</v>
      </c>
      <c r="I1108" s="55"/>
      <c r="J1108" s="48" t="s">
        <v>697</v>
      </c>
      <c r="K1108" s="48" t="s">
        <v>697</v>
      </c>
      <c r="L1108" s="48" t="s">
        <v>3124</v>
      </c>
      <c r="M1108" s="48" t="s">
        <v>1678</v>
      </c>
      <c r="N1108" s="48" t="s">
        <v>2679</v>
      </c>
      <c r="O1108" s="48" t="s">
        <v>2037</v>
      </c>
      <c r="P1108" s="48" t="s">
        <v>22</v>
      </c>
      <c r="Q1108" s="48" t="s">
        <v>23</v>
      </c>
      <c r="R1108" s="48" t="s">
        <v>89</v>
      </c>
      <c r="S1108" s="48" t="s">
        <v>360</v>
      </c>
      <c r="T1108" s="48" t="s">
        <v>385</v>
      </c>
      <c r="U1108" s="48" t="s">
        <v>14</v>
      </c>
      <c r="V1108" s="55">
        <v>45525</v>
      </c>
      <c r="W1108" s="48" t="s">
        <v>1134</v>
      </c>
    </row>
    <row r="1109" spans="1:23" x14ac:dyDescent="0.25">
      <c r="A1109" s="48">
        <v>9983598</v>
      </c>
      <c r="B1109" s="64">
        <v>45525</v>
      </c>
      <c r="C1109" s="48" t="s">
        <v>796</v>
      </c>
      <c r="D1109" s="48" t="s">
        <v>1455</v>
      </c>
      <c r="E1109" s="55"/>
      <c r="F1109" s="64">
        <v>45525</v>
      </c>
      <c r="G1109" s="64">
        <v>45525.394444444442</v>
      </c>
      <c r="H1109" s="48" t="s">
        <v>796</v>
      </c>
      <c r="I1109" s="55"/>
      <c r="J1109" s="48" t="s">
        <v>697</v>
      </c>
      <c r="K1109" s="48" t="s">
        <v>697</v>
      </c>
      <c r="L1109" s="48" t="s">
        <v>3056</v>
      </c>
      <c r="M1109" s="48" t="s">
        <v>2509</v>
      </c>
      <c r="N1109" s="48" t="s">
        <v>1692</v>
      </c>
      <c r="O1109" s="48" t="s">
        <v>3055</v>
      </c>
      <c r="P1109" s="48" t="s">
        <v>8</v>
      </c>
      <c r="Q1109" s="48" t="s">
        <v>15</v>
      </c>
      <c r="R1109" s="48" t="s">
        <v>381</v>
      </c>
      <c r="S1109" s="48" t="s">
        <v>360</v>
      </c>
      <c r="T1109" s="48" t="s">
        <v>12</v>
      </c>
      <c r="U1109" s="48" t="s">
        <v>14</v>
      </c>
      <c r="V1109" s="55">
        <v>45525</v>
      </c>
      <c r="W1109" s="48" t="s">
        <v>1134</v>
      </c>
    </row>
    <row r="1110" spans="1:23" x14ac:dyDescent="0.25">
      <c r="A1110" s="48">
        <v>9983567</v>
      </c>
      <c r="B1110" s="64">
        <v>45525</v>
      </c>
      <c r="C1110" s="48" t="s">
        <v>831</v>
      </c>
      <c r="D1110" s="48" t="s">
        <v>856</v>
      </c>
      <c r="E1110" s="55"/>
      <c r="F1110" s="64">
        <v>45525</v>
      </c>
      <c r="G1110" s="64">
        <v>45525.394444444442</v>
      </c>
      <c r="H1110" s="48" t="s">
        <v>831</v>
      </c>
      <c r="I1110" s="55"/>
      <c r="J1110" s="48" t="s">
        <v>697</v>
      </c>
      <c r="K1110" s="48" t="s">
        <v>697</v>
      </c>
      <c r="L1110" s="48" t="s">
        <v>3125</v>
      </c>
      <c r="M1110" s="48" t="s">
        <v>7</v>
      </c>
      <c r="N1110" s="48" t="s">
        <v>855</v>
      </c>
      <c r="O1110" s="48" t="s">
        <v>2536</v>
      </c>
      <c r="P1110" s="48" t="s">
        <v>18</v>
      </c>
      <c r="Q1110" s="48" t="s">
        <v>19</v>
      </c>
      <c r="R1110" s="48" t="s">
        <v>20</v>
      </c>
      <c r="S1110" s="48" t="s">
        <v>43</v>
      </c>
      <c r="T1110" s="48" t="s">
        <v>405</v>
      </c>
      <c r="U1110" s="48" t="s">
        <v>44</v>
      </c>
      <c r="V1110" s="55">
        <v>45525</v>
      </c>
      <c r="W1110" s="48" t="s">
        <v>1134</v>
      </c>
    </row>
    <row r="1111" spans="1:23" x14ac:dyDescent="0.25">
      <c r="A1111" s="48">
        <v>9983597</v>
      </c>
      <c r="B1111" s="64">
        <v>45525</v>
      </c>
      <c r="C1111" s="48" t="s">
        <v>789</v>
      </c>
      <c r="D1111" s="48" t="s">
        <v>716</v>
      </c>
      <c r="E1111" s="55"/>
      <c r="F1111" s="64">
        <v>45525</v>
      </c>
      <c r="G1111" s="64">
        <v>45525.398611111108</v>
      </c>
      <c r="H1111" s="48" t="s">
        <v>789</v>
      </c>
      <c r="I1111" s="55"/>
      <c r="J1111" s="48" t="s">
        <v>697</v>
      </c>
      <c r="K1111" s="48" t="s">
        <v>697</v>
      </c>
      <c r="L1111" s="48" t="s">
        <v>3126</v>
      </c>
      <c r="M1111" s="48" t="s">
        <v>7</v>
      </c>
      <c r="N1111" s="48" t="s">
        <v>860</v>
      </c>
      <c r="O1111" s="48" t="s">
        <v>1408</v>
      </c>
      <c r="P1111" s="48" t="s">
        <v>8</v>
      </c>
      <c r="Q1111" s="48" t="s">
        <v>28</v>
      </c>
      <c r="R1111" s="48" t="s">
        <v>29</v>
      </c>
      <c r="S1111" s="48" t="s">
        <v>25</v>
      </c>
      <c r="T1111" s="48" t="s">
        <v>12</v>
      </c>
      <c r="U1111" s="48" t="s">
        <v>14</v>
      </c>
      <c r="V1111" s="55">
        <v>45525</v>
      </c>
      <c r="W1111" s="48" t="s">
        <v>1134</v>
      </c>
    </row>
    <row r="1112" spans="1:23" x14ac:dyDescent="0.25">
      <c r="A1112" s="48">
        <v>9983566</v>
      </c>
      <c r="B1112" s="64">
        <v>45525</v>
      </c>
      <c r="C1112" s="48" t="s">
        <v>831</v>
      </c>
      <c r="D1112" s="48" t="s">
        <v>856</v>
      </c>
      <c r="E1112" s="55"/>
      <c r="F1112" s="64">
        <v>45525</v>
      </c>
      <c r="G1112" s="64">
        <v>45525.398611111108</v>
      </c>
      <c r="H1112" s="48" t="s">
        <v>831</v>
      </c>
      <c r="I1112" s="55"/>
      <c r="J1112" s="48" t="s">
        <v>697</v>
      </c>
      <c r="K1112" s="48" t="s">
        <v>697</v>
      </c>
      <c r="L1112" s="48" t="s">
        <v>3016</v>
      </c>
      <c r="M1112" s="48" t="s">
        <v>7</v>
      </c>
      <c r="N1112" s="48" t="s">
        <v>855</v>
      </c>
      <c r="O1112" s="48" t="s">
        <v>2913</v>
      </c>
      <c r="P1112" s="48" t="s">
        <v>8</v>
      </c>
      <c r="Q1112" s="48" t="s">
        <v>10</v>
      </c>
      <c r="R1112" s="48" t="s">
        <v>11</v>
      </c>
      <c r="S1112" s="48" t="s">
        <v>25</v>
      </c>
      <c r="T1112" s="48" t="s">
        <v>385</v>
      </c>
      <c r="U1112" s="48" t="s">
        <v>14</v>
      </c>
      <c r="V1112" s="55">
        <v>45525</v>
      </c>
      <c r="W1112" s="48" t="s">
        <v>1134</v>
      </c>
    </row>
    <row r="1113" spans="1:23" x14ac:dyDescent="0.25">
      <c r="A1113" s="48">
        <v>9983612</v>
      </c>
      <c r="B1113" s="64">
        <v>45525</v>
      </c>
      <c r="C1113" s="48" t="s">
        <v>790</v>
      </c>
      <c r="D1113" s="48" t="s">
        <v>716</v>
      </c>
      <c r="E1113" s="55"/>
      <c r="F1113" s="64">
        <v>45525</v>
      </c>
      <c r="G1113" s="64">
        <v>45525.399305555555</v>
      </c>
      <c r="H1113" s="48" t="s">
        <v>790</v>
      </c>
      <c r="I1113" s="55"/>
      <c r="J1113" s="48" t="s">
        <v>697</v>
      </c>
      <c r="K1113" s="48" t="s">
        <v>697</v>
      </c>
      <c r="L1113" s="48" t="s">
        <v>3127</v>
      </c>
      <c r="M1113" s="48" t="s">
        <v>737</v>
      </c>
      <c r="N1113" s="48" t="s">
        <v>853</v>
      </c>
      <c r="O1113" s="48" t="s">
        <v>2760</v>
      </c>
      <c r="P1113" s="48" t="s">
        <v>18</v>
      </c>
      <c r="Q1113" s="48" t="s">
        <v>19</v>
      </c>
      <c r="R1113" s="48" t="s">
        <v>21</v>
      </c>
      <c r="S1113" s="48" t="s">
        <v>13</v>
      </c>
      <c r="T1113" s="48" t="s">
        <v>385</v>
      </c>
      <c r="U1113" s="48" t="s">
        <v>14</v>
      </c>
      <c r="V1113" s="55">
        <v>45525</v>
      </c>
      <c r="W1113" s="48" t="s">
        <v>1134</v>
      </c>
    </row>
    <row r="1114" spans="1:23" x14ac:dyDescent="0.25">
      <c r="A1114" s="48">
        <v>9983538</v>
      </c>
      <c r="B1114" s="64">
        <v>45524</v>
      </c>
      <c r="C1114" s="48" t="s">
        <v>738</v>
      </c>
      <c r="D1114" s="48" t="s">
        <v>716</v>
      </c>
      <c r="E1114" s="55"/>
      <c r="F1114" s="64">
        <v>45525.402777777781</v>
      </c>
      <c r="G1114" s="64">
        <v>45525.404861111114</v>
      </c>
      <c r="H1114" s="48" t="s">
        <v>738</v>
      </c>
      <c r="I1114" s="55">
        <v>45525</v>
      </c>
      <c r="J1114" s="48" t="s">
        <v>697</v>
      </c>
      <c r="K1114" s="48" t="s">
        <v>697</v>
      </c>
      <c r="L1114" s="48" t="s">
        <v>2496</v>
      </c>
      <c r="M1114" s="48" t="s">
        <v>2872</v>
      </c>
      <c r="N1114" s="48" t="s">
        <v>853</v>
      </c>
      <c r="O1114" s="48" t="s">
        <v>2035</v>
      </c>
      <c r="P1114" s="48" t="s">
        <v>8</v>
      </c>
      <c r="Q1114" s="48" t="s">
        <v>15</v>
      </c>
      <c r="R1114" s="48" t="s">
        <v>381</v>
      </c>
      <c r="S1114" s="48" t="s">
        <v>25</v>
      </c>
      <c r="T1114" s="48" t="s">
        <v>536</v>
      </c>
      <c r="U1114" s="48" t="s">
        <v>14</v>
      </c>
      <c r="V1114" s="55">
        <v>45525</v>
      </c>
      <c r="W1114" s="48" t="s">
        <v>1134</v>
      </c>
    </row>
    <row r="1115" spans="1:23" x14ac:dyDescent="0.25">
      <c r="A1115" s="48">
        <v>9983611</v>
      </c>
      <c r="B1115" s="64">
        <v>45525</v>
      </c>
      <c r="C1115" s="48" t="s">
        <v>790</v>
      </c>
      <c r="D1115" s="48" t="s">
        <v>716</v>
      </c>
      <c r="E1115" s="55"/>
      <c r="F1115" s="64">
        <v>45525</v>
      </c>
      <c r="G1115" s="64">
        <v>45525.411805555559</v>
      </c>
      <c r="H1115" s="48" t="s">
        <v>790</v>
      </c>
      <c r="I1115" s="55"/>
      <c r="J1115" s="48" t="s">
        <v>697</v>
      </c>
      <c r="K1115" s="48" t="s">
        <v>697</v>
      </c>
      <c r="L1115" s="48" t="s">
        <v>3128</v>
      </c>
      <c r="M1115" s="48" t="s">
        <v>737</v>
      </c>
      <c r="N1115" s="48" t="s">
        <v>853</v>
      </c>
      <c r="O1115" s="48" t="s">
        <v>2040</v>
      </c>
      <c r="P1115" s="48" t="s">
        <v>8</v>
      </c>
      <c r="Q1115" s="48" t="s">
        <v>28</v>
      </c>
      <c r="R1115" s="48" t="s">
        <v>29</v>
      </c>
      <c r="S1115" s="48" t="s">
        <v>13</v>
      </c>
      <c r="T1115" s="48" t="s">
        <v>440</v>
      </c>
      <c r="U1115" s="48" t="s">
        <v>44</v>
      </c>
      <c r="V1115" s="55">
        <v>45525</v>
      </c>
      <c r="W1115" s="48" t="s">
        <v>1134</v>
      </c>
    </row>
    <row r="1116" spans="1:23" x14ac:dyDescent="0.25">
      <c r="A1116" s="48">
        <v>9983610</v>
      </c>
      <c r="B1116" s="64">
        <v>45525</v>
      </c>
      <c r="C1116" s="48" t="s">
        <v>790</v>
      </c>
      <c r="D1116" s="48" t="s">
        <v>856</v>
      </c>
      <c r="E1116" s="55"/>
      <c r="F1116" s="64">
        <v>45525</v>
      </c>
      <c r="G1116" s="64">
        <v>45525.413194444445</v>
      </c>
      <c r="H1116" s="48" t="s">
        <v>790</v>
      </c>
      <c r="I1116" s="55"/>
      <c r="J1116" s="48" t="s">
        <v>697</v>
      </c>
      <c r="K1116" s="48" t="s">
        <v>697</v>
      </c>
      <c r="L1116" s="48" t="s">
        <v>3128</v>
      </c>
      <c r="M1116" s="48" t="s">
        <v>737</v>
      </c>
      <c r="N1116" s="48" t="s">
        <v>853</v>
      </c>
      <c r="O1116" s="48" t="s">
        <v>2040</v>
      </c>
      <c r="P1116" s="48" t="s">
        <v>8</v>
      </c>
      <c r="Q1116" s="48" t="s">
        <v>28</v>
      </c>
      <c r="R1116" s="48" t="s">
        <v>29</v>
      </c>
      <c r="S1116" s="48" t="s">
        <v>13</v>
      </c>
      <c r="T1116" s="48" t="s">
        <v>440</v>
      </c>
      <c r="U1116" s="48" t="s">
        <v>44</v>
      </c>
      <c r="V1116" s="55">
        <v>45525</v>
      </c>
      <c r="W1116" s="48" t="s">
        <v>1134</v>
      </c>
    </row>
    <row r="1117" spans="1:23" x14ac:dyDescent="0.25">
      <c r="A1117" s="48">
        <v>9983534</v>
      </c>
      <c r="B1117" s="64">
        <v>45525</v>
      </c>
      <c r="C1117" s="48" t="s">
        <v>441</v>
      </c>
      <c r="D1117" s="48" t="s">
        <v>878</v>
      </c>
      <c r="E1117" s="55"/>
      <c r="F1117" s="64">
        <v>45525.415277777778</v>
      </c>
      <c r="G1117" s="64">
        <v>45525.413888888892</v>
      </c>
      <c r="H1117" s="48" t="s">
        <v>441</v>
      </c>
      <c r="I1117" s="55">
        <v>45525</v>
      </c>
      <c r="J1117" s="48" t="s">
        <v>697</v>
      </c>
      <c r="K1117" s="48" t="s">
        <v>697</v>
      </c>
      <c r="L1117" s="48" t="s">
        <v>3129</v>
      </c>
      <c r="M1117" s="48" t="s">
        <v>2406</v>
      </c>
      <c r="N1117" s="48" t="s">
        <v>1515</v>
      </c>
      <c r="O1117" s="48" t="s">
        <v>2887</v>
      </c>
      <c r="P1117" s="48" t="s">
        <v>8</v>
      </c>
      <c r="Q1117" s="48" t="s">
        <v>28</v>
      </c>
      <c r="R1117" s="48" t="s">
        <v>29</v>
      </c>
      <c r="S1117" s="48" t="s">
        <v>36</v>
      </c>
      <c r="T1117" s="48" t="s">
        <v>388</v>
      </c>
      <c r="U1117" s="48" t="s">
        <v>14</v>
      </c>
      <c r="V1117" s="55">
        <v>45525</v>
      </c>
      <c r="W1117" s="48" t="s">
        <v>1134</v>
      </c>
    </row>
    <row r="1118" spans="1:23" x14ac:dyDescent="0.25">
      <c r="A1118" s="48">
        <v>9983533</v>
      </c>
      <c r="B1118" s="64">
        <v>45525</v>
      </c>
      <c r="C1118" s="48" t="s">
        <v>738</v>
      </c>
      <c r="D1118" s="48" t="s">
        <v>716</v>
      </c>
      <c r="E1118" s="55"/>
      <c r="F1118" s="64">
        <v>45525.414583333331</v>
      </c>
      <c r="G1118" s="64">
        <v>45525.414583333331</v>
      </c>
      <c r="H1118" s="48" t="s">
        <v>738</v>
      </c>
      <c r="I1118" s="55">
        <v>45527</v>
      </c>
      <c r="J1118" s="48" t="s">
        <v>697</v>
      </c>
      <c r="K1118" s="48" t="s">
        <v>697</v>
      </c>
      <c r="L1118" s="48" t="s">
        <v>3130</v>
      </c>
      <c r="M1118" s="48" t="s">
        <v>2872</v>
      </c>
      <c r="N1118" s="48" t="s">
        <v>853</v>
      </c>
      <c r="O1118" s="48" t="s">
        <v>1356</v>
      </c>
      <c r="P1118" s="48" t="s">
        <v>8</v>
      </c>
      <c r="Q1118" s="48" t="s">
        <v>28</v>
      </c>
      <c r="R1118" s="48" t="s">
        <v>29</v>
      </c>
      <c r="S1118" s="48" t="s">
        <v>25</v>
      </c>
      <c r="T1118" s="48" t="s">
        <v>388</v>
      </c>
      <c r="U1118" s="48" t="s">
        <v>14</v>
      </c>
      <c r="V1118" s="55">
        <v>45525</v>
      </c>
      <c r="W1118" s="48" t="s">
        <v>1134</v>
      </c>
    </row>
    <row r="1119" spans="1:23" x14ac:dyDescent="0.25">
      <c r="A1119" s="48">
        <v>9983565</v>
      </c>
      <c r="B1119" s="64">
        <v>45525</v>
      </c>
      <c r="C1119" s="48" t="s">
        <v>831</v>
      </c>
      <c r="D1119" s="48" t="s">
        <v>46</v>
      </c>
      <c r="E1119" s="55"/>
      <c r="F1119" s="64">
        <v>45525</v>
      </c>
      <c r="G1119" s="64">
        <v>45525.415277777778</v>
      </c>
      <c r="H1119" s="48" t="s">
        <v>831</v>
      </c>
      <c r="I1119" s="55"/>
      <c r="J1119" s="48" t="s">
        <v>697</v>
      </c>
      <c r="K1119" s="48" t="s">
        <v>697</v>
      </c>
      <c r="L1119" s="48" t="s">
        <v>2974</v>
      </c>
      <c r="M1119" s="48" t="s">
        <v>7</v>
      </c>
      <c r="N1119" s="48" t="s">
        <v>855</v>
      </c>
      <c r="O1119" s="48" t="s">
        <v>2347</v>
      </c>
      <c r="P1119" s="48" t="s">
        <v>8</v>
      </c>
      <c r="Q1119" s="48" t="s">
        <v>28</v>
      </c>
      <c r="R1119" s="48" t="s">
        <v>35</v>
      </c>
      <c r="S1119" s="48" t="s">
        <v>75</v>
      </c>
      <c r="T1119" s="48" t="s">
        <v>3131</v>
      </c>
      <c r="U1119" s="48" t="s">
        <v>44</v>
      </c>
      <c r="V1119" s="55">
        <v>45525</v>
      </c>
      <c r="W1119" s="48" t="s">
        <v>1134</v>
      </c>
    </row>
    <row r="1120" spans="1:23" x14ac:dyDescent="0.25">
      <c r="A1120" s="48">
        <v>9983532</v>
      </c>
      <c r="B1120" s="64">
        <v>45525</v>
      </c>
      <c r="C1120" s="48" t="s">
        <v>441</v>
      </c>
      <c r="D1120" s="48" t="s">
        <v>716</v>
      </c>
      <c r="E1120" s="55"/>
      <c r="F1120" s="64">
        <v>45525.415277777778</v>
      </c>
      <c r="G1120" s="64">
        <v>45525.415277777778</v>
      </c>
      <c r="H1120" s="48" t="s">
        <v>441</v>
      </c>
      <c r="I1120" s="55">
        <v>45525</v>
      </c>
      <c r="J1120" s="48" t="s">
        <v>697</v>
      </c>
      <c r="K1120" s="48" t="s">
        <v>697</v>
      </c>
      <c r="L1120" s="48" t="s">
        <v>3129</v>
      </c>
      <c r="M1120" s="48" t="s">
        <v>2406</v>
      </c>
      <c r="N1120" s="48" t="s">
        <v>1515</v>
      </c>
      <c r="O1120" s="48" t="s">
        <v>2887</v>
      </c>
      <c r="P1120" s="48" t="s">
        <v>8</v>
      </c>
      <c r="Q1120" s="48" t="s">
        <v>28</v>
      </c>
      <c r="R1120" s="48" t="s">
        <v>29</v>
      </c>
      <c r="S1120" s="48" t="s">
        <v>25</v>
      </c>
      <c r="T1120" s="48" t="s">
        <v>388</v>
      </c>
      <c r="U1120" s="48" t="s">
        <v>14</v>
      </c>
      <c r="V1120" s="55">
        <v>45525</v>
      </c>
      <c r="W1120" s="48" t="s">
        <v>1134</v>
      </c>
    </row>
    <row r="1121" spans="1:23" x14ac:dyDescent="0.25">
      <c r="A1121" s="48">
        <v>9983596</v>
      </c>
      <c r="B1121" s="64">
        <v>45525</v>
      </c>
      <c r="C1121" s="48" t="s">
        <v>746</v>
      </c>
      <c r="D1121" s="48" t="s">
        <v>1455</v>
      </c>
      <c r="E1121" s="55"/>
      <c r="F1121" s="64">
        <v>45525</v>
      </c>
      <c r="G1121" s="64">
        <v>45525.415972222225</v>
      </c>
      <c r="H1121" s="48" t="s">
        <v>746</v>
      </c>
      <c r="I1121" s="55"/>
      <c r="J1121" s="48" t="s">
        <v>697</v>
      </c>
      <c r="K1121" s="48" t="s">
        <v>697</v>
      </c>
      <c r="L1121" s="48" t="s">
        <v>2936</v>
      </c>
      <c r="M1121" s="48" t="s">
        <v>3132</v>
      </c>
      <c r="N1121" s="48" t="s">
        <v>2679</v>
      </c>
      <c r="O1121" s="48" t="s">
        <v>2935</v>
      </c>
      <c r="P1121" s="48" t="s">
        <v>22</v>
      </c>
      <c r="Q1121" s="48" t="s">
        <v>73</v>
      </c>
      <c r="R1121" s="48" t="s">
        <v>74</v>
      </c>
      <c r="S1121" s="48" t="s">
        <v>360</v>
      </c>
      <c r="T1121" s="48" t="s">
        <v>385</v>
      </c>
      <c r="U1121" s="48" t="s">
        <v>14</v>
      </c>
      <c r="V1121" s="55">
        <v>45525</v>
      </c>
      <c r="W1121" s="48" t="s">
        <v>1134</v>
      </c>
    </row>
    <row r="1122" spans="1:23" x14ac:dyDescent="0.25">
      <c r="A1122" s="48">
        <v>9983564</v>
      </c>
      <c r="B1122" s="64">
        <v>45525</v>
      </c>
      <c r="C1122" s="48" t="s">
        <v>831</v>
      </c>
      <c r="D1122" s="48" t="s">
        <v>716</v>
      </c>
      <c r="E1122" s="55"/>
      <c r="F1122" s="64">
        <v>45525</v>
      </c>
      <c r="G1122" s="64">
        <v>45525.416666666664</v>
      </c>
      <c r="H1122" s="48" t="s">
        <v>831</v>
      </c>
      <c r="I1122" s="55"/>
      <c r="J1122" s="48" t="s">
        <v>697</v>
      </c>
      <c r="K1122" s="48" t="s">
        <v>697</v>
      </c>
      <c r="L1122" s="48" t="s">
        <v>3133</v>
      </c>
      <c r="M1122" s="48" t="s">
        <v>7</v>
      </c>
      <c r="N1122" s="48" t="s">
        <v>855</v>
      </c>
      <c r="O1122" s="48" t="s">
        <v>2911</v>
      </c>
      <c r="P1122" s="48" t="s">
        <v>8</v>
      </c>
      <c r="Q1122" s="48" t="s">
        <v>10</v>
      </c>
      <c r="R1122" s="48" t="s">
        <v>11</v>
      </c>
      <c r="S1122" s="48" t="s">
        <v>36</v>
      </c>
      <c r="T1122" s="48" t="s">
        <v>385</v>
      </c>
      <c r="U1122" s="48" t="s">
        <v>14</v>
      </c>
      <c r="V1122" s="55">
        <v>45525</v>
      </c>
      <c r="W1122" s="48" t="s">
        <v>1134</v>
      </c>
    </row>
    <row r="1123" spans="1:23" x14ac:dyDescent="0.25">
      <c r="A1123" s="48">
        <v>9983594</v>
      </c>
      <c r="B1123" s="64">
        <v>45525</v>
      </c>
      <c r="C1123" s="48" t="s">
        <v>789</v>
      </c>
      <c r="D1123" s="48" t="s">
        <v>716</v>
      </c>
      <c r="E1123" s="55"/>
      <c r="F1123" s="64">
        <v>45525</v>
      </c>
      <c r="G1123" s="64">
        <v>45525.42291666667</v>
      </c>
      <c r="H1123" s="48" t="s">
        <v>789</v>
      </c>
      <c r="I1123" s="55"/>
      <c r="J1123" s="48" t="s">
        <v>697</v>
      </c>
      <c r="K1123" s="48" t="s">
        <v>697</v>
      </c>
      <c r="L1123" s="48" t="s">
        <v>3134</v>
      </c>
      <c r="M1123" s="48" t="s">
        <v>7</v>
      </c>
      <c r="N1123" s="48" t="s">
        <v>3135</v>
      </c>
      <c r="O1123" s="48" t="s">
        <v>2898</v>
      </c>
      <c r="P1123" s="48" t="s">
        <v>8</v>
      </c>
      <c r="Q1123" s="48" t="s">
        <v>28</v>
      </c>
      <c r="R1123" s="48" t="s">
        <v>29</v>
      </c>
      <c r="S1123" s="48" t="s">
        <v>25</v>
      </c>
      <c r="T1123" s="48" t="s">
        <v>12</v>
      </c>
      <c r="U1123" s="48" t="s">
        <v>14</v>
      </c>
      <c r="V1123" s="55">
        <v>45525</v>
      </c>
      <c r="W1123" s="48" t="s">
        <v>1134</v>
      </c>
    </row>
    <row r="1124" spans="1:23" x14ac:dyDescent="0.25">
      <c r="A1124" s="48">
        <v>9983595</v>
      </c>
      <c r="B1124" s="64">
        <v>45525</v>
      </c>
      <c r="C1124" s="48" t="s">
        <v>789</v>
      </c>
      <c r="D1124" s="48" t="s">
        <v>878</v>
      </c>
      <c r="E1124" s="55"/>
      <c r="F1124" s="64">
        <v>45525</v>
      </c>
      <c r="G1124" s="64">
        <v>45525.42291666667</v>
      </c>
      <c r="H1124" s="48" t="s">
        <v>789</v>
      </c>
      <c r="I1124" s="55"/>
      <c r="J1124" s="48" t="s">
        <v>697</v>
      </c>
      <c r="K1124" s="48" t="s">
        <v>697</v>
      </c>
      <c r="L1124" s="48" t="s">
        <v>3134</v>
      </c>
      <c r="M1124" s="48" t="s">
        <v>7</v>
      </c>
      <c r="N1124" s="48" t="s">
        <v>3136</v>
      </c>
      <c r="O1124" s="48" t="s">
        <v>2898</v>
      </c>
      <c r="P1124" s="48" t="s">
        <v>8</v>
      </c>
      <c r="Q1124" s="48" t="s">
        <v>28</v>
      </c>
      <c r="R1124" s="48" t="s">
        <v>29</v>
      </c>
      <c r="S1124" s="48" t="s">
        <v>36</v>
      </c>
      <c r="T1124" s="48" t="s">
        <v>12</v>
      </c>
      <c r="U1124" s="48" t="s">
        <v>14</v>
      </c>
      <c r="V1124" s="55">
        <v>45525</v>
      </c>
      <c r="W1124" s="48" t="s">
        <v>1134</v>
      </c>
    </row>
    <row r="1125" spans="1:23" x14ac:dyDescent="0.25">
      <c r="A1125" s="48">
        <v>9983563</v>
      </c>
      <c r="B1125" s="64">
        <v>45525</v>
      </c>
      <c r="C1125" s="48" t="s">
        <v>831</v>
      </c>
      <c r="D1125" s="48" t="s">
        <v>716</v>
      </c>
      <c r="E1125" s="55"/>
      <c r="F1125" s="64">
        <v>45525</v>
      </c>
      <c r="G1125" s="64">
        <v>45525.423611111109</v>
      </c>
      <c r="H1125" s="48" t="s">
        <v>831</v>
      </c>
      <c r="I1125" s="55"/>
      <c r="J1125" s="48" t="s">
        <v>697</v>
      </c>
      <c r="K1125" s="48" t="s">
        <v>697</v>
      </c>
      <c r="L1125" s="48" t="s">
        <v>3137</v>
      </c>
      <c r="M1125" s="48" t="s">
        <v>7</v>
      </c>
      <c r="N1125" s="48" t="s">
        <v>855</v>
      </c>
      <c r="O1125" s="48" t="s">
        <v>2461</v>
      </c>
      <c r="P1125" s="48" t="s">
        <v>8</v>
      </c>
      <c r="Q1125" s="48" t="s">
        <v>10</v>
      </c>
      <c r="R1125" s="48" t="s">
        <v>11</v>
      </c>
      <c r="S1125" s="48" t="s">
        <v>25</v>
      </c>
      <c r="T1125" s="48" t="s">
        <v>385</v>
      </c>
      <c r="U1125" s="48" t="s">
        <v>14</v>
      </c>
      <c r="V1125" s="55">
        <v>45525</v>
      </c>
      <c r="W1125" s="48" t="s">
        <v>1134</v>
      </c>
    </row>
    <row r="1126" spans="1:23" x14ac:dyDescent="0.25">
      <c r="A1126" s="48">
        <v>9983575</v>
      </c>
      <c r="B1126" s="64">
        <v>45525</v>
      </c>
      <c r="C1126" s="48" t="s">
        <v>739</v>
      </c>
      <c r="D1126" s="48" t="s">
        <v>46</v>
      </c>
      <c r="E1126" s="55"/>
      <c r="F1126" s="64">
        <v>45525</v>
      </c>
      <c r="G1126" s="64">
        <v>45525.427777777775</v>
      </c>
      <c r="H1126" s="48" t="s">
        <v>739</v>
      </c>
      <c r="I1126" s="55"/>
      <c r="J1126" s="48" t="s">
        <v>697</v>
      </c>
      <c r="K1126" s="48" t="s">
        <v>697</v>
      </c>
      <c r="L1126" s="48" t="s">
        <v>2372</v>
      </c>
      <c r="M1126" s="48" t="s">
        <v>992</v>
      </c>
      <c r="N1126" s="48" t="s">
        <v>455</v>
      </c>
      <c r="O1126" s="48" t="s">
        <v>1670</v>
      </c>
      <c r="P1126" s="48" t="s">
        <v>18</v>
      </c>
      <c r="Q1126" s="48" t="s">
        <v>19</v>
      </c>
      <c r="R1126" s="48" t="s">
        <v>20</v>
      </c>
      <c r="S1126" s="48" t="s">
        <v>36</v>
      </c>
      <c r="T1126" s="48" t="s">
        <v>99</v>
      </c>
      <c r="U1126" s="48" t="s">
        <v>44</v>
      </c>
      <c r="V1126" s="55">
        <v>45525</v>
      </c>
      <c r="W1126" s="48" t="s">
        <v>1134</v>
      </c>
    </row>
    <row r="1127" spans="1:23" x14ac:dyDescent="0.25">
      <c r="A1127" s="48">
        <v>9983593</v>
      </c>
      <c r="B1127" s="64">
        <v>45525</v>
      </c>
      <c r="C1127" s="48" t="s">
        <v>746</v>
      </c>
      <c r="D1127" s="48" t="s">
        <v>1455</v>
      </c>
      <c r="E1127" s="55"/>
      <c r="F1127" s="64">
        <v>45525</v>
      </c>
      <c r="G1127" s="64">
        <v>45525.431250000001</v>
      </c>
      <c r="H1127" s="48" t="s">
        <v>746</v>
      </c>
      <c r="I1127" s="55"/>
      <c r="J1127" s="48" t="s">
        <v>697</v>
      </c>
      <c r="K1127" s="48" t="s">
        <v>697</v>
      </c>
      <c r="L1127" s="48" t="s">
        <v>3138</v>
      </c>
      <c r="M1127" s="48" t="s">
        <v>736</v>
      </c>
      <c r="N1127" s="48" t="s">
        <v>2679</v>
      </c>
      <c r="O1127" s="48" t="s">
        <v>3065</v>
      </c>
      <c r="P1127" s="48" t="s">
        <v>8</v>
      </c>
      <c r="Q1127" s="48" t="s">
        <v>10</v>
      </c>
      <c r="R1127" s="48" t="s">
        <v>11</v>
      </c>
      <c r="S1127" s="48" t="s">
        <v>360</v>
      </c>
      <c r="T1127" s="48" t="s">
        <v>385</v>
      </c>
      <c r="U1127" s="48" t="s">
        <v>14</v>
      </c>
      <c r="V1127" s="55">
        <v>45525</v>
      </c>
      <c r="W1127" s="48" t="s">
        <v>1134</v>
      </c>
    </row>
    <row r="1128" spans="1:23" x14ac:dyDescent="0.25">
      <c r="A1128" s="48">
        <v>9983576</v>
      </c>
      <c r="B1128" s="64">
        <v>45525</v>
      </c>
      <c r="C1128" s="48" t="s">
        <v>739</v>
      </c>
      <c r="D1128" s="48" t="s">
        <v>716</v>
      </c>
      <c r="E1128" s="55"/>
      <c r="F1128" s="64">
        <v>45525</v>
      </c>
      <c r="G1128" s="64">
        <v>45525.431250000001</v>
      </c>
      <c r="H1128" s="48" t="s">
        <v>739</v>
      </c>
      <c r="I1128" s="55"/>
      <c r="J1128" s="48" t="s">
        <v>697</v>
      </c>
      <c r="K1128" s="48" t="s">
        <v>697</v>
      </c>
      <c r="L1128" s="48" t="s">
        <v>2372</v>
      </c>
      <c r="M1128" s="48" t="s">
        <v>992</v>
      </c>
      <c r="N1128" s="48" t="s">
        <v>455</v>
      </c>
      <c r="O1128" s="48" t="s">
        <v>1670</v>
      </c>
      <c r="P1128" s="48" t="s">
        <v>18</v>
      </c>
      <c r="Q1128" s="48" t="s">
        <v>19</v>
      </c>
      <c r="R1128" s="48" t="s">
        <v>20</v>
      </c>
      <c r="S1128" s="48" t="s">
        <v>36</v>
      </c>
      <c r="T1128" s="48" t="s">
        <v>99</v>
      </c>
      <c r="U1128" s="48" t="s">
        <v>14</v>
      </c>
      <c r="V1128" s="55">
        <v>45525</v>
      </c>
      <c r="W1128" s="48" t="s">
        <v>1134</v>
      </c>
    </row>
    <row r="1129" spans="1:23" x14ac:dyDescent="0.25">
      <c r="A1129" s="48">
        <v>9983558</v>
      </c>
      <c r="B1129" s="64">
        <v>45525</v>
      </c>
      <c r="C1129" s="48" t="s">
        <v>831</v>
      </c>
      <c r="D1129" s="48" t="s">
        <v>716</v>
      </c>
      <c r="E1129" s="55"/>
      <c r="F1129" s="64">
        <v>45525</v>
      </c>
      <c r="G1129" s="64">
        <v>45525.431944444441</v>
      </c>
      <c r="H1129" s="48" t="s">
        <v>831</v>
      </c>
      <c r="I1129" s="55"/>
      <c r="J1129" s="48" t="s">
        <v>697</v>
      </c>
      <c r="K1129" s="48" t="s">
        <v>697</v>
      </c>
      <c r="L1129" s="48" t="s">
        <v>3139</v>
      </c>
      <c r="M1129" s="48" t="s">
        <v>7</v>
      </c>
      <c r="N1129" s="48" t="s">
        <v>855</v>
      </c>
      <c r="O1129" s="48" t="s">
        <v>3089</v>
      </c>
      <c r="P1129" s="48" t="s">
        <v>8</v>
      </c>
      <c r="Q1129" s="48" t="s">
        <v>10</v>
      </c>
      <c r="R1129" s="48" t="s">
        <v>11</v>
      </c>
      <c r="S1129" s="48" t="s">
        <v>25</v>
      </c>
      <c r="T1129" s="48" t="s">
        <v>385</v>
      </c>
      <c r="U1129" s="48" t="s">
        <v>14</v>
      </c>
      <c r="V1129" s="55">
        <v>45525</v>
      </c>
      <c r="W1129" s="48" t="s">
        <v>1134</v>
      </c>
    </row>
    <row r="1130" spans="1:23" x14ac:dyDescent="0.25">
      <c r="A1130" s="48">
        <v>9983592</v>
      </c>
      <c r="B1130" s="64">
        <v>45525</v>
      </c>
      <c r="C1130" s="48" t="s">
        <v>790</v>
      </c>
      <c r="D1130" s="48" t="s">
        <v>716</v>
      </c>
      <c r="E1130" s="55"/>
      <c r="F1130" s="64">
        <v>45525</v>
      </c>
      <c r="G1130" s="64">
        <v>45525.433333333334</v>
      </c>
      <c r="H1130" s="48" t="s">
        <v>790</v>
      </c>
      <c r="I1130" s="55"/>
      <c r="J1130" s="48" t="s">
        <v>697</v>
      </c>
      <c r="K1130" s="48" t="s">
        <v>697</v>
      </c>
      <c r="L1130" s="48" t="s">
        <v>3140</v>
      </c>
      <c r="M1130" s="48" t="s">
        <v>737</v>
      </c>
      <c r="N1130" s="48" t="s">
        <v>853</v>
      </c>
      <c r="O1130" s="48" t="s">
        <v>3071</v>
      </c>
      <c r="P1130" s="48" t="s">
        <v>8</v>
      </c>
      <c r="Q1130" s="48" t="s">
        <v>15</v>
      </c>
      <c r="R1130" s="48" t="s">
        <v>381</v>
      </c>
      <c r="S1130" s="48" t="s">
        <v>13</v>
      </c>
      <c r="T1130" s="48" t="s">
        <v>385</v>
      </c>
      <c r="U1130" s="48" t="s">
        <v>14</v>
      </c>
      <c r="V1130" s="55">
        <v>45525</v>
      </c>
      <c r="W1130" s="48" t="s">
        <v>1134</v>
      </c>
    </row>
    <row r="1131" spans="1:23" x14ac:dyDescent="0.25">
      <c r="A1131" s="48">
        <v>9983577</v>
      </c>
      <c r="B1131" s="64">
        <v>45525</v>
      </c>
      <c r="C1131" s="48" t="s">
        <v>739</v>
      </c>
      <c r="D1131" s="48" t="s">
        <v>46</v>
      </c>
      <c r="E1131" s="55"/>
      <c r="F1131" s="64">
        <v>45525</v>
      </c>
      <c r="G1131" s="64">
        <v>45525.444444444445</v>
      </c>
      <c r="H1131" s="48" t="s">
        <v>739</v>
      </c>
      <c r="I1131" s="55"/>
      <c r="J1131" s="48" t="s">
        <v>697</v>
      </c>
      <c r="K1131" s="48" t="s">
        <v>697</v>
      </c>
      <c r="L1131" s="48" t="s">
        <v>1938</v>
      </c>
      <c r="M1131" s="48" t="s">
        <v>992</v>
      </c>
      <c r="N1131" s="48" t="s">
        <v>455</v>
      </c>
      <c r="O1131" s="48" t="s">
        <v>1162</v>
      </c>
      <c r="P1131" s="48" t="s">
        <v>18</v>
      </c>
      <c r="Q1131" s="48" t="s">
        <v>19</v>
      </c>
      <c r="R1131" s="48" t="s">
        <v>129</v>
      </c>
      <c r="S1131" s="48" t="s">
        <v>43</v>
      </c>
      <c r="T1131" s="48" t="s">
        <v>780</v>
      </c>
      <c r="U1131" s="48" t="s">
        <v>44</v>
      </c>
      <c r="V1131" s="55">
        <v>45525</v>
      </c>
      <c r="W1131" s="48" t="s">
        <v>1134</v>
      </c>
    </row>
    <row r="1132" spans="1:23" x14ac:dyDescent="0.25">
      <c r="A1132" s="48">
        <v>9983587</v>
      </c>
      <c r="B1132" s="64">
        <v>45525</v>
      </c>
      <c r="C1132" s="48" t="s">
        <v>746</v>
      </c>
      <c r="D1132" s="48" t="s">
        <v>1455</v>
      </c>
      <c r="E1132" s="55"/>
      <c r="F1132" s="64">
        <v>45525</v>
      </c>
      <c r="G1132" s="64">
        <v>45525.445138888892</v>
      </c>
      <c r="H1132" s="48" t="s">
        <v>746</v>
      </c>
      <c r="I1132" s="55"/>
      <c r="J1132" s="48" t="s">
        <v>697</v>
      </c>
      <c r="K1132" s="48" t="s">
        <v>697</v>
      </c>
      <c r="L1132" s="48" t="s">
        <v>385</v>
      </c>
      <c r="M1132" s="48" t="s">
        <v>736</v>
      </c>
      <c r="N1132" s="48" t="s">
        <v>2679</v>
      </c>
      <c r="O1132" s="48" t="s">
        <v>3066</v>
      </c>
      <c r="P1132" s="48" t="s">
        <v>22</v>
      </c>
      <c r="Q1132" s="48" t="s">
        <v>23</v>
      </c>
      <c r="R1132" s="48" t="s">
        <v>89</v>
      </c>
      <c r="S1132" s="48" t="s">
        <v>360</v>
      </c>
      <c r="T1132" s="48" t="s">
        <v>12</v>
      </c>
      <c r="U1132" s="48" t="s">
        <v>14</v>
      </c>
      <c r="V1132" s="55">
        <v>45525</v>
      </c>
      <c r="W1132" s="48" t="s">
        <v>1134</v>
      </c>
    </row>
    <row r="1133" spans="1:23" x14ac:dyDescent="0.25">
      <c r="A1133" s="48">
        <v>9983578</v>
      </c>
      <c r="B1133" s="64">
        <v>45525</v>
      </c>
      <c r="C1133" s="48" t="s">
        <v>739</v>
      </c>
      <c r="D1133" s="48" t="s">
        <v>716</v>
      </c>
      <c r="E1133" s="55"/>
      <c r="F1133" s="64">
        <v>45525</v>
      </c>
      <c r="G1133" s="64">
        <v>45525.445833333331</v>
      </c>
      <c r="H1133" s="48" t="s">
        <v>739</v>
      </c>
      <c r="I1133" s="55"/>
      <c r="J1133" s="48" t="s">
        <v>697</v>
      </c>
      <c r="K1133" s="48" t="s">
        <v>697</v>
      </c>
      <c r="L1133" s="48" t="s">
        <v>1938</v>
      </c>
      <c r="M1133" s="48" t="s">
        <v>992</v>
      </c>
      <c r="N1133" s="48" t="s">
        <v>455</v>
      </c>
      <c r="O1133" s="48" t="s">
        <v>1162</v>
      </c>
      <c r="P1133" s="48" t="s">
        <v>18</v>
      </c>
      <c r="Q1133" s="48" t="s">
        <v>19</v>
      </c>
      <c r="R1133" s="48" t="s">
        <v>129</v>
      </c>
      <c r="S1133" s="48" t="s">
        <v>36</v>
      </c>
      <c r="T1133" s="48" t="s">
        <v>780</v>
      </c>
      <c r="U1133" s="48" t="s">
        <v>14</v>
      </c>
      <c r="V1133" s="55">
        <v>45525</v>
      </c>
      <c r="W1133" s="48" t="s">
        <v>1134</v>
      </c>
    </row>
    <row r="1134" spans="1:23" x14ac:dyDescent="0.25">
      <c r="A1134" s="48">
        <v>9983579</v>
      </c>
      <c r="B1134" s="64">
        <v>45525</v>
      </c>
      <c r="C1134" s="48" t="s">
        <v>739</v>
      </c>
      <c r="D1134" s="48" t="s">
        <v>46</v>
      </c>
      <c r="E1134" s="55"/>
      <c r="F1134" s="64">
        <v>45525</v>
      </c>
      <c r="G1134" s="64">
        <v>45525.447222222225</v>
      </c>
      <c r="H1134" s="48" t="s">
        <v>739</v>
      </c>
      <c r="I1134" s="55"/>
      <c r="J1134" s="48" t="s">
        <v>697</v>
      </c>
      <c r="K1134" s="48" t="s">
        <v>697</v>
      </c>
      <c r="L1134" s="48" t="s">
        <v>1938</v>
      </c>
      <c r="M1134" s="48" t="s">
        <v>992</v>
      </c>
      <c r="N1134" s="48" t="s">
        <v>455</v>
      </c>
      <c r="O1134" s="48" t="s">
        <v>1162</v>
      </c>
      <c r="P1134" s="48" t="s">
        <v>18</v>
      </c>
      <c r="Q1134" s="48" t="s">
        <v>19</v>
      </c>
      <c r="R1134" s="48" t="s">
        <v>129</v>
      </c>
      <c r="S1134" s="48" t="s">
        <v>36</v>
      </c>
      <c r="T1134" s="48" t="s">
        <v>780</v>
      </c>
      <c r="U1134" s="48" t="s">
        <v>14</v>
      </c>
      <c r="V1134" s="55">
        <v>45525</v>
      </c>
      <c r="W1134" s="48" t="s">
        <v>1134</v>
      </c>
    </row>
    <row r="1135" spans="1:23" x14ac:dyDescent="0.25">
      <c r="A1135" s="48">
        <v>9983580</v>
      </c>
      <c r="B1135" s="64">
        <v>45525</v>
      </c>
      <c r="C1135" s="48" t="s">
        <v>739</v>
      </c>
      <c r="D1135" s="48" t="s">
        <v>46</v>
      </c>
      <c r="E1135" s="55"/>
      <c r="F1135" s="64">
        <v>45525</v>
      </c>
      <c r="G1135" s="64">
        <v>45525.447916666664</v>
      </c>
      <c r="H1135" s="48" t="s">
        <v>739</v>
      </c>
      <c r="I1135" s="55"/>
      <c r="J1135" s="48" t="s">
        <v>697</v>
      </c>
      <c r="K1135" s="48" t="s">
        <v>697</v>
      </c>
      <c r="L1135" s="48" t="s">
        <v>985</v>
      </c>
      <c r="M1135" s="48" t="s">
        <v>992</v>
      </c>
      <c r="N1135" s="48" t="s">
        <v>1692</v>
      </c>
      <c r="O1135" s="48" t="s">
        <v>1051</v>
      </c>
      <c r="P1135" s="48" t="s">
        <v>8</v>
      </c>
      <c r="Q1135" s="48" t="s">
        <v>15</v>
      </c>
      <c r="R1135" s="48" t="s">
        <v>27</v>
      </c>
      <c r="S1135" s="48" t="s">
        <v>43</v>
      </c>
      <c r="T1135" s="48" t="s">
        <v>536</v>
      </c>
      <c r="U1135" s="48" t="s">
        <v>44</v>
      </c>
      <c r="V1135" s="55">
        <v>45525</v>
      </c>
      <c r="W1135" s="48" t="s">
        <v>1134</v>
      </c>
    </row>
    <row r="1136" spans="1:23" x14ac:dyDescent="0.25">
      <c r="A1136" s="48">
        <v>9983581</v>
      </c>
      <c r="B1136" s="64">
        <v>45525</v>
      </c>
      <c r="C1136" s="48" t="s">
        <v>739</v>
      </c>
      <c r="D1136" s="48" t="s">
        <v>716</v>
      </c>
      <c r="E1136" s="55"/>
      <c r="F1136" s="64">
        <v>45525</v>
      </c>
      <c r="G1136" s="64">
        <v>45525.449305555558</v>
      </c>
      <c r="H1136" s="48" t="s">
        <v>739</v>
      </c>
      <c r="I1136" s="55"/>
      <c r="J1136" s="48" t="s">
        <v>697</v>
      </c>
      <c r="K1136" s="48" t="s">
        <v>697</v>
      </c>
      <c r="L1136" s="48" t="s">
        <v>2496</v>
      </c>
      <c r="M1136" s="48" t="s">
        <v>992</v>
      </c>
      <c r="N1136" s="48" t="s">
        <v>1692</v>
      </c>
      <c r="O1136" s="48" t="s">
        <v>2035</v>
      </c>
      <c r="P1136" s="48" t="s">
        <v>8</v>
      </c>
      <c r="Q1136" s="48" t="s">
        <v>15</v>
      </c>
      <c r="R1136" s="48" t="s">
        <v>27</v>
      </c>
      <c r="S1136" s="48" t="s">
        <v>25</v>
      </c>
      <c r="T1136" s="48" t="s">
        <v>536</v>
      </c>
      <c r="U1136" s="48" t="s">
        <v>14</v>
      </c>
      <c r="V1136" s="55">
        <v>45525</v>
      </c>
      <c r="W1136" s="48" t="s">
        <v>1134</v>
      </c>
    </row>
    <row r="1137" spans="1:23" x14ac:dyDescent="0.25">
      <c r="A1137" s="48">
        <v>9983557</v>
      </c>
      <c r="B1137" s="64">
        <v>45525</v>
      </c>
      <c r="C1137" s="48" t="s">
        <v>831</v>
      </c>
      <c r="D1137" s="48" t="s">
        <v>46</v>
      </c>
      <c r="E1137" s="55"/>
      <c r="F1137" s="64">
        <v>45525</v>
      </c>
      <c r="G1137" s="64">
        <v>45525.45</v>
      </c>
      <c r="H1137" s="48" t="s">
        <v>831</v>
      </c>
      <c r="I1137" s="55"/>
      <c r="J1137" s="48" t="s">
        <v>697</v>
      </c>
      <c r="K1137" s="48" t="s">
        <v>697</v>
      </c>
      <c r="L1137" s="48" t="s">
        <v>3141</v>
      </c>
      <c r="M1137" s="48" t="s">
        <v>7</v>
      </c>
      <c r="N1137" s="48" t="s">
        <v>855</v>
      </c>
      <c r="O1137" s="48" t="s">
        <v>2602</v>
      </c>
      <c r="P1137" s="48" t="s">
        <v>8</v>
      </c>
      <c r="Q1137" s="48" t="s">
        <v>28</v>
      </c>
      <c r="R1137" s="48" t="s">
        <v>29</v>
      </c>
      <c r="S1137" s="48" t="s">
        <v>13</v>
      </c>
      <c r="T1137" s="48" t="s">
        <v>385</v>
      </c>
      <c r="U1137" s="48" t="s">
        <v>14</v>
      </c>
      <c r="V1137" s="55">
        <v>45525</v>
      </c>
      <c r="W1137" s="48" t="s">
        <v>1134</v>
      </c>
    </row>
    <row r="1138" spans="1:23" x14ac:dyDescent="0.25">
      <c r="A1138" s="48">
        <v>9983586</v>
      </c>
      <c r="B1138" s="64">
        <v>45525</v>
      </c>
      <c r="C1138" s="48" t="s">
        <v>746</v>
      </c>
      <c r="D1138" s="48" t="s">
        <v>1455</v>
      </c>
      <c r="E1138" s="55"/>
      <c r="F1138" s="64">
        <v>45525</v>
      </c>
      <c r="G1138" s="64">
        <v>45525.450694444444</v>
      </c>
      <c r="H1138" s="48" t="s">
        <v>746</v>
      </c>
      <c r="I1138" s="55"/>
      <c r="J1138" s="48" t="s">
        <v>697</v>
      </c>
      <c r="K1138" s="48" t="s">
        <v>697</v>
      </c>
      <c r="L1138" s="48" t="s">
        <v>3142</v>
      </c>
      <c r="M1138" s="48" t="s">
        <v>736</v>
      </c>
      <c r="N1138" s="48" t="s">
        <v>2679</v>
      </c>
      <c r="O1138" s="48" t="s">
        <v>3067</v>
      </c>
      <c r="P1138" s="48" t="s">
        <v>8</v>
      </c>
      <c r="Q1138" s="48" t="s">
        <v>10</v>
      </c>
      <c r="R1138" s="48" t="s">
        <v>11</v>
      </c>
      <c r="S1138" s="48" t="s">
        <v>360</v>
      </c>
      <c r="T1138" s="48" t="s">
        <v>12</v>
      </c>
      <c r="U1138" s="48" t="s">
        <v>14</v>
      </c>
      <c r="V1138" s="55">
        <v>45525</v>
      </c>
      <c r="W1138" s="48" t="s">
        <v>1134</v>
      </c>
    </row>
    <row r="1139" spans="1:23" x14ac:dyDescent="0.25">
      <c r="A1139" s="48">
        <v>9983582</v>
      </c>
      <c r="B1139" s="64">
        <v>45525</v>
      </c>
      <c r="C1139" s="48" t="s">
        <v>739</v>
      </c>
      <c r="D1139" s="48" t="s">
        <v>716</v>
      </c>
      <c r="E1139" s="55"/>
      <c r="F1139" s="64">
        <v>45525</v>
      </c>
      <c r="G1139" s="64">
        <v>45525.454861111109</v>
      </c>
      <c r="H1139" s="48" t="s">
        <v>739</v>
      </c>
      <c r="I1139" s="55"/>
      <c r="J1139" s="48" t="s">
        <v>697</v>
      </c>
      <c r="K1139" s="48" t="s">
        <v>697</v>
      </c>
      <c r="L1139" s="48" t="s">
        <v>3057</v>
      </c>
      <c r="M1139" s="48" t="s">
        <v>992</v>
      </c>
      <c r="N1139" s="48" t="s">
        <v>1692</v>
      </c>
      <c r="O1139" s="48" t="s">
        <v>2526</v>
      </c>
      <c r="P1139" s="48" t="s">
        <v>8</v>
      </c>
      <c r="Q1139" s="48" t="s">
        <v>15</v>
      </c>
      <c r="R1139" s="48" t="s">
        <v>27</v>
      </c>
      <c r="S1139" s="48" t="s">
        <v>25</v>
      </c>
      <c r="T1139" s="48" t="s">
        <v>536</v>
      </c>
      <c r="U1139" s="48" t="s">
        <v>14</v>
      </c>
      <c r="V1139" s="55">
        <v>45525</v>
      </c>
      <c r="W1139" s="48" t="s">
        <v>1134</v>
      </c>
    </row>
    <row r="1140" spans="1:23" x14ac:dyDescent="0.25">
      <c r="A1140" s="48">
        <v>9983583</v>
      </c>
      <c r="B1140" s="64">
        <v>45525</v>
      </c>
      <c r="C1140" s="48" t="s">
        <v>739</v>
      </c>
      <c r="D1140" s="48" t="s">
        <v>856</v>
      </c>
      <c r="E1140" s="55"/>
      <c r="F1140" s="64">
        <v>45525</v>
      </c>
      <c r="G1140" s="64">
        <v>45525.456944444442</v>
      </c>
      <c r="H1140" s="48" t="s">
        <v>739</v>
      </c>
      <c r="I1140" s="55"/>
      <c r="J1140" s="48" t="s">
        <v>697</v>
      </c>
      <c r="K1140" s="48" t="s">
        <v>697</v>
      </c>
      <c r="L1140" s="48" t="s">
        <v>3058</v>
      </c>
      <c r="M1140" s="48" t="s">
        <v>992</v>
      </c>
      <c r="N1140" s="48" t="s">
        <v>1692</v>
      </c>
      <c r="O1140" s="48" t="s">
        <v>3027</v>
      </c>
      <c r="P1140" s="48" t="s">
        <v>8</v>
      </c>
      <c r="Q1140" s="48" t="s">
        <v>10</v>
      </c>
      <c r="R1140" s="48" t="s">
        <v>11</v>
      </c>
      <c r="S1140" s="48" t="s">
        <v>25</v>
      </c>
      <c r="T1140" s="48" t="s">
        <v>744</v>
      </c>
      <c r="U1140" s="48" t="s">
        <v>14</v>
      </c>
      <c r="V1140" s="55">
        <v>45525</v>
      </c>
      <c r="W1140" s="48" t="s">
        <v>1134</v>
      </c>
    </row>
    <row r="1141" spans="1:23" x14ac:dyDescent="0.25">
      <c r="A1141" s="48">
        <v>9983585</v>
      </c>
      <c r="B1141" s="64">
        <v>45525</v>
      </c>
      <c r="C1141" s="48" t="s">
        <v>789</v>
      </c>
      <c r="D1141" s="48" t="s">
        <v>716</v>
      </c>
      <c r="E1141" s="55"/>
      <c r="F1141" s="64">
        <v>45525</v>
      </c>
      <c r="G1141" s="64">
        <v>45525.457638888889</v>
      </c>
      <c r="H1141" s="48" t="s">
        <v>789</v>
      </c>
      <c r="I1141" s="55"/>
      <c r="J1141" s="48" t="s">
        <v>697</v>
      </c>
      <c r="K1141" s="48" t="s">
        <v>697</v>
      </c>
      <c r="L1141" s="48" t="s">
        <v>3143</v>
      </c>
      <c r="M1141" s="48" t="s">
        <v>7</v>
      </c>
      <c r="N1141" s="48" t="s">
        <v>3136</v>
      </c>
      <c r="O1141" s="48" t="s">
        <v>2917</v>
      </c>
      <c r="P1141" s="48" t="s">
        <v>18</v>
      </c>
      <c r="Q1141" s="48" t="s">
        <v>19</v>
      </c>
      <c r="R1141" s="48" t="s">
        <v>21</v>
      </c>
      <c r="S1141" s="48" t="s">
        <v>36</v>
      </c>
      <c r="T1141" s="48" t="s">
        <v>12</v>
      </c>
      <c r="U1141" s="48" t="s">
        <v>14</v>
      </c>
      <c r="V1141" s="55">
        <v>45525</v>
      </c>
      <c r="W1141" s="48" t="s">
        <v>1134</v>
      </c>
    </row>
    <row r="1142" spans="1:23" x14ac:dyDescent="0.25">
      <c r="A1142" s="48">
        <v>9983556</v>
      </c>
      <c r="B1142" s="64">
        <v>45525</v>
      </c>
      <c r="C1142" s="48" t="s">
        <v>831</v>
      </c>
      <c r="D1142" s="48" t="s">
        <v>856</v>
      </c>
      <c r="E1142" s="55"/>
      <c r="F1142" s="64">
        <v>45525</v>
      </c>
      <c r="G1142" s="64">
        <v>45525.459722222222</v>
      </c>
      <c r="H1142" s="48" t="s">
        <v>831</v>
      </c>
      <c r="I1142" s="55">
        <v>45525</v>
      </c>
      <c r="J1142" s="48" t="s">
        <v>697</v>
      </c>
      <c r="K1142" s="48" t="s">
        <v>697</v>
      </c>
      <c r="L1142" s="48" t="s">
        <v>3144</v>
      </c>
      <c r="M1142" s="48" t="s">
        <v>7</v>
      </c>
      <c r="N1142" s="48" t="s">
        <v>855</v>
      </c>
      <c r="O1142" s="48" t="s">
        <v>2583</v>
      </c>
      <c r="P1142" s="48" t="s">
        <v>8</v>
      </c>
      <c r="Q1142" s="48" t="s">
        <v>10</v>
      </c>
      <c r="R1142" s="48" t="s">
        <v>11</v>
      </c>
      <c r="S1142" s="48" t="s">
        <v>43</v>
      </c>
      <c r="T1142" s="48" t="s">
        <v>730</v>
      </c>
      <c r="U1142" s="48" t="s">
        <v>44</v>
      </c>
      <c r="V1142" s="55">
        <v>45525</v>
      </c>
      <c r="W1142" s="48" t="s">
        <v>1134</v>
      </c>
    </row>
    <row r="1143" spans="1:23" x14ac:dyDescent="0.25">
      <c r="A1143" s="48">
        <v>9983584</v>
      </c>
      <c r="B1143" s="64">
        <v>45525</v>
      </c>
      <c r="C1143" s="48" t="s">
        <v>739</v>
      </c>
      <c r="D1143" s="48" t="s">
        <v>46</v>
      </c>
      <c r="E1143" s="55"/>
      <c r="F1143" s="64">
        <v>45525</v>
      </c>
      <c r="G1143" s="64">
        <v>45525.461111111108</v>
      </c>
      <c r="H1143" s="48" t="s">
        <v>739</v>
      </c>
      <c r="I1143" s="55"/>
      <c r="J1143" s="48" t="s">
        <v>697</v>
      </c>
      <c r="K1143" s="48" t="s">
        <v>697</v>
      </c>
      <c r="L1143" s="48" t="s">
        <v>3059</v>
      </c>
      <c r="M1143" s="48" t="s">
        <v>992</v>
      </c>
      <c r="N1143" s="48" t="s">
        <v>455</v>
      </c>
      <c r="O1143" s="48" t="s">
        <v>3026</v>
      </c>
      <c r="P1143" s="48" t="s">
        <v>8</v>
      </c>
      <c r="Q1143" s="48" t="s">
        <v>10</v>
      </c>
      <c r="R1143" s="48" t="s">
        <v>11</v>
      </c>
      <c r="S1143" s="48" t="s">
        <v>36</v>
      </c>
      <c r="T1143" s="48" t="s">
        <v>500</v>
      </c>
      <c r="U1143" s="48" t="s">
        <v>14</v>
      </c>
      <c r="V1143" s="55">
        <v>45525</v>
      </c>
      <c r="W1143" s="48" t="s">
        <v>1134</v>
      </c>
    </row>
    <row r="1144" spans="1:23" x14ac:dyDescent="0.25">
      <c r="A1144" s="48">
        <v>9983531</v>
      </c>
      <c r="B1144" s="64"/>
      <c r="C1144" s="48" t="s">
        <v>441</v>
      </c>
      <c r="D1144" s="48" t="s">
        <v>1103</v>
      </c>
      <c r="E1144" s="55"/>
      <c r="F1144" s="64">
        <v>45525.461111111108</v>
      </c>
      <c r="G1144" s="64">
        <v>45525.461111111108</v>
      </c>
      <c r="H1144" s="48" t="s">
        <v>441</v>
      </c>
      <c r="I1144" s="55">
        <v>45525</v>
      </c>
      <c r="J1144" s="48" t="s">
        <v>697</v>
      </c>
      <c r="K1144" s="48" t="s">
        <v>697</v>
      </c>
      <c r="L1144" s="48" t="s">
        <v>3145</v>
      </c>
      <c r="M1144" s="48" t="s">
        <v>2406</v>
      </c>
      <c r="N1144" s="48" t="s">
        <v>1515</v>
      </c>
      <c r="O1144" s="48" t="s">
        <v>1354</v>
      </c>
      <c r="P1144" s="48" t="s">
        <v>22</v>
      </c>
      <c r="Q1144" s="48" t="s">
        <v>23</v>
      </c>
      <c r="R1144" s="48" t="s">
        <v>89</v>
      </c>
      <c r="S1144" s="48" t="s">
        <v>358</v>
      </c>
      <c r="T1144" s="48" t="s">
        <v>396</v>
      </c>
      <c r="U1144" s="48" t="s">
        <v>14</v>
      </c>
      <c r="V1144" s="55">
        <v>45525</v>
      </c>
      <c r="W1144" s="48" t="s">
        <v>1134</v>
      </c>
    </row>
    <row r="1145" spans="1:23" x14ac:dyDescent="0.25">
      <c r="A1145" s="48">
        <v>9983551</v>
      </c>
      <c r="B1145" s="64">
        <v>45525</v>
      </c>
      <c r="C1145" s="48" t="s">
        <v>831</v>
      </c>
      <c r="D1145" s="48" t="s">
        <v>856</v>
      </c>
      <c r="E1145" s="55"/>
      <c r="F1145" s="64">
        <v>45525</v>
      </c>
      <c r="G1145" s="64">
        <v>45525.466666666667</v>
      </c>
      <c r="H1145" s="48" t="s">
        <v>831</v>
      </c>
      <c r="I1145" s="55"/>
      <c r="J1145" s="48" t="s">
        <v>697</v>
      </c>
      <c r="K1145" s="48" t="s">
        <v>697</v>
      </c>
      <c r="L1145" s="48" t="s">
        <v>2827</v>
      </c>
      <c r="M1145" s="48" t="s">
        <v>7</v>
      </c>
      <c r="N1145" s="48" t="s">
        <v>855</v>
      </c>
      <c r="O1145" s="48" t="s">
        <v>2604</v>
      </c>
      <c r="P1145" s="48" t="s">
        <v>8</v>
      </c>
      <c r="Q1145" s="48" t="s">
        <v>15</v>
      </c>
      <c r="R1145" s="48" t="s">
        <v>16</v>
      </c>
      <c r="S1145" s="48" t="s">
        <v>25</v>
      </c>
      <c r="T1145" s="48" t="s">
        <v>385</v>
      </c>
      <c r="U1145" s="48" t="s">
        <v>14</v>
      </c>
      <c r="V1145" s="55">
        <v>45525</v>
      </c>
      <c r="W1145" s="48" t="s">
        <v>1134</v>
      </c>
    </row>
    <row r="1146" spans="1:23" x14ac:dyDescent="0.25">
      <c r="A1146" s="48">
        <v>9983591</v>
      </c>
      <c r="B1146" s="64">
        <v>45525</v>
      </c>
      <c r="C1146" s="48" t="s">
        <v>790</v>
      </c>
      <c r="D1146" s="48" t="s">
        <v>1455</v>
      </c>
      <c r="E1146" s="55"/>
      <c r="F1146" s="64">
        <v>45525</v>
      </c>
      <c r="G1146" s="64">
        <v>45525.468055555553</v>
      </c>
      <c r="H1146" s="48" t="s">
        <v>790</v>
      </c>
      <c r="I1146" s="55"/>
      <c r="J1146" s="48" t="s">
        <v>697</v>
      </c>
      <c r="K1146" s="48" t="s">
        <v>697</v>
      </c>
      <c r="L1146" s="48" t="s">
        <v>3146</v>
      </c>
      <c r="M1146" s="48" t="s">
        <v>737</v>
      </c>
      <c r="N1146" s="48" t="s">
        <v>853</v>
      </c>
      <c r="O1146" s="48" t="s">
        <v>2364</v>
      </c>
      <c r="P1146" s="48" t="s">
        <v>8</v>
      </c>
      <c r="Q1146" s="48" t="s">
        <v>28</v>
      </c>
      <c r="R1146" s="48" t="s">
        <v>29</v>
      </c>
      <c r="S1146" s="48" t="s">
        <v>13</v>
      </c>
      <c r="T1146" s="48" t="s">
        <v>385</v>
      </c>
      <c r="U1146" s="48" t="s">
        <v>14</v>
      </c>
      <c r="V1146" s="55">
        <v>45525</v>
      </c>
      <c r="W1146" s="48" t="s">
        <v>1134</v>
      </c>
    </row>
    <row r="1147" spans="1:23" x14ac:dyDescent="0.25">
      <c r="A1147" s="48">
        <v>9983530</v>
      </c>
      <c r="B1147" s="64">
        <v>45525</v>
      </c>
      <c r="C1147" s="48" t="s">
        <v>738</v>
      </c>
      <c r="D1147" s="48" t="s">
        <v>1103</v>
      </c>
      <c r="E1147" s="55"/>
      <c r="F1147" s="64">
        <v>45525.470833333333</v>
      </c>
      <c r="G1147" s="64">
        <v>45525.470833333333</v>
      </c>
      <c r="H1147" s="48" t="s">
        <v>738</v>
      </c>
      <c r="I1147" s="55"/>
      <c r="J1147" s="48" t="s">
        <v>697</v>
      </c>
      <c r="K1147" s="48" t="s">
        <v>697</v>
      </c>
      <c r="L1147" s="48" t="s">
        <v>2833</v>
      </c>
      <c r="M1147" s="48" t="s">
        <v>2872</v>
      </c>
      <c r="N1147" s="48" t="s">
        <v>853</v>
      </c>
      <c r="O1147" s="48" t="s">
        <v>2876</v>
      </c>
      <c r="P1147" s="48" t="s">
        <v>22</v>
      </c>
      <c r="Q1147" s="48" t="s">
        <v>23</v>
      </c>
      <c r="R1147" s="48" t="s">
        <v>89</v>
      </c>
      <c r="S1147" s="48" t="s">
        <v>360</v>
      </c>
      <c r="T1147" s="48" t="s">
        <v>382</v>
      </c>
      <c r="U1147" s="48" t="s">
        <v>14</v>
      </c>
      <c r="V1147" s="55">
        <v>45525</v>
      </c>
      <c r="W1147" s="48" t="s">
        <v>1134</v>
      </c>
    </row>
    <row r="1148" spans="1:23" x14ac:dyDescent="0.25">
      <c r="A1148" s="48">
        <v>9983529</v>
      </c>
      <c r="B1148" s="64">
        <v>45525</v>
      </c>
      <c r="C1148" s="48" t="s">
        <v>738</v>
      </c>
      <c r="D1148" s="48" t="s">
        <v>1103</v>
      </c>
      <c r="E1148" s="55"/>
      <c r="F1148" s="64">
        <v>45525.470833333333</v>
      </c>
      <c r="G1148" s="64">
        <v>45525.470833333333</v>
      </c>
      <c r="H1148" s="48" t="s">
        <v>738</v>
      </c>
      <c r="I1148" s="55"/>
      <c r="J1148" s="48" t="s">
        <v>697</v>
      </c>
      <c r="K1148" s="48" t="s">
        <v>697</v>
      </c>
      <c r="L1148" s="48" t="s">
        <v>2830</v>
      </c>
      <c r="M1148" s="48" t="s">
        <v>2872</v>
      </c>
      <c r="N1148" s="48" t="s">
        <v>853</v>
      </c>
      <c r="O1148" s="48" t="s">
        <v>2876</v>
      </c>
      <c r="P1148" s="48" t="s">
        <v>22</v>
      </c>
      <c r="Q1148" s="48" t="s">
        <v>23</v>
      </c>
      <c r="R1148" s="48" t="s">
        <v>89</v>
      </c>
      <c r="S1148" s="48" t="s">
        <v>360</v>
      </c>
      <c r="T1148" s="48" t="s">
        <v>382</v>
      </c>
      <c r="U1148" s="48" t="s">
        <v>14</v>
      </c>
      <c r="V1148" s="55">
        <v>45525</v>
      </c>
      <c r="W1148" s="48" t="s">
        <v>1134</v>
      </c>
    </row>
    <row r="1149" spans="1:23" x14ac:dyDescent="0.25">
      <c r="A1149" s="48">
        <v>9983590</v>
      </c>
      <c r="B1149" s="64">
        <v>45525</v>
      </c>
      <c r="C1149" s="48" t="s">
        <v>790</v>
      </c>
      <c r="D1149" s="48" t="s">
        <v>716</v>
      </c>
      <c r="E1149" s="55"/>
      <c r="F1149" s="64">
        <v>45525</v>
      </c>
      <c r="G1149" s="64">
        <v>45525.474999999999</v>
      </c>
      <c r="H1149" s="48" t="s">
        <v>790</v>
      </c>
      <c r="I1149" s="55"/>
      <c r="J1149" s="48" t="s">
        <v>697</v>
      </c>
      <c r="K1149" s="48" t="s">
        <v>697</v>
      </c>
      <c r="L1149" s="48" t="s">
        <v>3147</v>
      </c>
      <c r="M1149" s="48" t="s">
        <v>737</v>
      </c>
      <c r="N1149" s="48" t="s">
        <v>853</v>
      </c>
      <c r="O1149" s="48" t="s">
        <v>2364</v>
      </c>
      <c r="P1149" s="48" t="s">
        <v>8</v>
      </c>
      <c r="Q1149" s="48" t="s">
        <v>28</v>
      </c>
      <c r="R1149" s="48" t="s">
        <v>29</v>
      </c>
      <c r="S1149" s="48" t="s">
        <v>13</v>
      </c>
      <c r="T1149" s="48" t="s">
        <v>385</v>
      </c>
      <c r="U1149" s="48" t="s">
        <v>14</v>
      </c>
      <c r="V1149" s="55">
        <v>45525</v>
      </c>
      <c r="W1149" s="48" t="s">
        <v>1134</v>
      </c>
    </row>
    <row r="1150" spans="1:23" x14ac:dyDescent="0.25">
      <c r="A1150" s="48">
        <v>9983589</v>
      </c>
      <c r="B1150" s="64">
        <v>45525</v>
      </c>
      <c r="C1150" s="48" t="s">
        <v>790</v>
      </c>
      <c r="D1150" s="48" t="s">
        <v>878</v>
      </c>
      <c r="E1150" s="55"/>
      <c r="F1150" s="64">
        <v>45525</v>
      </c>
      <c r="G1150" s="64">
        <v>45525.476388888892</v>
      </c>
      <c r="H1150" s="48" t="s">
        <v>790</v>
      </c>
      <c r="I1150" s="55"/>
      <c r="J1150" s="48" t="s">
        <v>697</v>
      </c>
      <c r="K1150" s="48" t="s">
        <v>697</v>
      </c>
      <c r="L1150" s="48" t="s">
        <v>3148</v>
      </c>
      <c r="M1150" s="48" t="s">
        <v>737</v>
      </c>
      <c r="N1150" s="48" t="s">
        <v>853</v>
      </c>
      <c r="O1150" s="48" t="s">
        <v>2364</v>
      </c>
      <c r="P1150" s="48" t="s">
        <v>8</v>
      </c>
      <c r="Q1150" s="48" t="s">
        <v>28</v>
      </c>
      <c r="R1150" s="48" t="s">
        <v>29</v>
      </c>
      <c r="S1150" s="48" t="s">
        <v>13</v>
      </c>
      <c r="T1150" s="48" t="s">
        <v>385</v>
      </c>
      <c r="U1150" s="48" t="s">
        <v>14</v>
      </c>
      <c r="V1150" s="55">
        <v>45525</v>
      </c>
      <c r="W1150" s="48" t="s">
        <v>1134</v>
      </c>
    </row>
    <row r="1151" spans="1:23" x14ac:dyDescent="0.25">
      <c r="A1151" s="48">
        <v>9983569</v>
      </c>
      <c r="B1151" s="64">
        <v>45525</v>
      </c>
      <c r="C1151" s="48" t="s">
        <v>831</v>
      </c>
      <c r="D1151" s="48" t="s">
        <v>716</v>
      </c>
      <c r="E1151" s="55"/>
      <c r="F1151" s="64">
        <v>45525</v>
      </c>
      <c r="G1151" s="64">
        <v>45525.477083333331</v>
      </c>
      <c r="H1151" s="48" t="s">
        <v>831</v>
      </c>
      <c r="I1151" s="55">
        <v>45527</v>
      </c>
      <c r="J1151" s="48" t="s">
        <v>697</v>
      </c>
      <c r="K1151" s="48" t="s">
        <v>697</v>
      </c>
      <c r="L1151" s="48" t="s">
        <v>2928</v>
      </c>
      <c r="M1151" s="48" t="s">
        <v>7</v>
      </c>
      <c r="N1151" s="48" t="s">
        <v>855</v>
      </c>
      <c r="O1151" s="48" t="s">
        <v>2555</v>
      </c>
      <c r="P1151" s="48" t="s">
        <v>51</v>
      </c>
      <c r="Q1151" s="48" t="s">
        <v>52</v>
      </c>
      <c r="R1151" s="48" t="s">
        <v>53</v>
      </c>
      <c r="S1151" s="48" t="s">
        <v>36</v>
      </c>
      <c r="T1151" s="48" t="s">
        <v>385</v>
      </c>
      <c r="U1151" s="48" t="s">
        <v>14</v>
      </c>
      <c r="V1151" s="55">
        <v>45525</v>
      </c>
      <c r="W1151" s="48" t="s">
        <v>1134</v>
      </c>
    </row>
    <row r="1152" spans="1:23" x14ac:dyDescent="0.25">
      <c r="A1152" s="48">
        <v>9983541</v>
      </c>
      <c r="B1152" s="64">
        <v>45525</v>
      </c>
      <c r="C1152" s="48" t="s">
        <v>739</v>
      </c>
      <c r="D1152" s="48" t="s">
        <v>856</v>
      </c>
      <c r="E1152" s="55"/>
      <c r="F1152" s="64">
        <v>45525</v>
      </c>
      <c r="G1152" s="64">
        <v>45525.479166666664</v>
      </c>
      <c r="H1152" s="48" t="s">
        <v>739</v>
      </c>
      <c r="I1152" s="55"/>
      <c r="J1152" s="48" t="s">
        <v>697</v>
      </c>
      <c r="K1152" s="48" t="s">
        <v>697</v>
      </c>
      <c r="L1152" s="48" t="s">
        <v>3060</v>
      </c>
      <c r="M1152" s="48" t="s">
        <v>992</v>
      </c>
      <c r="N1152" s="48" t="s">
        <v>455</v>
      </c>
      <c r="O1152" s="48" t="s">
        <v>1668</v>
      </c>
      <c r="P1152" s="48" t="s">
        <v>18</v>
      </c>
      <c r="Q1152" s="48" t="s">
        <v>19</v>
      </c>
      <c r="R1152" s="48" t="s">
        <v>21</v>
      </c>
      <c r="S1152" s="48" t="s">
        <v>36</v>
      </c>
      <c r="T1152" s="48" t="s">
        <v>379</v>
      </c>
      <c r="U1152" s="48" t="s">
        <v>14</v>
      </c>
      <c r="V1152" s="55">
        <v>45525</v>
      </c>
      <c r="W1152" s="48" t="s">
        <v>1134</v>
      </c>
    </row>
    <row r="1153" spans="1:23" x14ac:dyDescent="0.25">
      <c r="A1153" s="48">
        <v>9983588</v>
      </c>
      <c r="B1153" s="64">
        <v>45525</v>
      </c>
      <c r="C1153" s="48" t="s">
        <v>790</v>
      </c>
      <c r="D1153" s="48" t="s">
        <v>46</v>
      </c>
      <c r="E1153" s="55"/>
      <c r="F1153" s="64">
        <v>45525</v>
      </c>
      <c r="G1153" s="64">
        <v>45525.48333333333</v>
      </c>
      <c r="H1153" s="48" t="s">
        <v>790</v>
      </c>
      <c r="I1153" s="55"/>
      <c r="J1153" s="48" t="s">
        <v>697</v>
      </c>
      <c r="K1153" s="48" t="s">
        <v>697</v>
      </c>
      <c r="L1153" s="48" t="s">
        <v>3149</v>
      </c>
      <c r="M1153" s="48" t="s">
        <v>737</v>
      </c>
      <c r="N1153" s="48" t="s">
        <v>853</v>
      </c>
      <c r="O1153" s="48" t="s">
        <v>3030</v>
      </c>
      <c r="P1153" s="48" t="s">
        <v>22</v>
      </c>
      <c r="Q1153" s="48" t="s">
        <v>23</v>
      </c>
      <c r="R1153" s="48" t="s">
        <v>89</v>
      </c>
      <c r="S1153" s="48" t="s">
        <v>13</v>
      </c>
      <c r="T1153" s="48" t="s">
        <v>385</v>
      </c>
      <c r="U1153" s="48" t="s">
        <v>14</v>
      </c>
      <c r="V1153" s="55">
        <v>45525</v>
      </c>
      <c r="W1153" s="48" t="s">
        <v>1134</v>
      </c>
    </row>
    <row r="1154" spans="1:23" x14ac:dyDescent="0.25">
      <c r="A1154" s="48">
        <v>9983562</v>
      </c>
      <c r="B1154" s="64">
        <v>45525</v>
      </c>
      <c r="C1154" s="48" t="s">
        <v>831</v>
      </c>
      <c r="D1154" s="48" t="s">
        <v>856</v>
      </c>
      <c r="E1154" s="55"/>
      <c r="F1154" s="64">
        <v>45525</v>
      </c>
      <c r="G1154" s="64">
        <v>45525.48541666667</v>
      </c>
      <c r="H1154" s="48" t="s">
        <v>831</v>
      </c>
      <c r="I1154" s="55">
        <v>45527</v>
      </c>
      <c r="J1154" s="48" t="s">
        <v>697</v>
      </c>
      <c r="K1154" s="48" t="s">
        <v>697</v>
      </c>
      <c r="L1154" s="48" t="s">
        <v>3150</v>
      </c>
      <c r="M1154" s="48" t="s">
        <v>7</v>
      </c>
      <c r="N1154" s="48" t="s">
        <v>855</v>
      </c>
      <c r="O1154" s="48" t="s">
        <v>3090</v>
      </c>
      <c r="P1154" s="48" t="s">
        <v>8</v>
      </c>
      <c r="Q1154" s="48" t="s">
        <v>10</v>
      </c>
      <c r="R1154" s="48" t="s">
        <v>82</v>
      </c>
      <c r="S1154" s="48" t="s">
        <v>25</v>
      </c>
      <c r="T1154" s="48" t="s">
        <v>385</v>
      </c>
      <c r="U1154" s="48" t="s">
        <v>14</v>
      </c>
      <c r="V1154" s="55">
        <v>45525</v>
      </c>
      <c r="W1154" s="48" t="s">
        <v>1134</v>
      </c>
    </row>
    <row r="1155" spans="1:23" x14ac:dyDescent="0.25">
      <c r="A1155" s="48">
        <v>9983561</v>
      </c>
      <c r="B1155" s="64">
        <v>45525</v>
      </c>
      <c r="C1155" s="48" t="s">
        <v>796</v>
      </c>
      <c r="D1155" s="48" t="s">
        <v>46</v>
      </c>
      <c r="E1155" s="55"/>
      <c r="F1155" s="64">
        <v>45525</v>
      </c>
      <c r="G1155" s="64">
        <v>45525.491666666669</v>
      </c>
      <c r="H1155" s="48" t="s">
        <v>796</v>
      </c>
      <c r="I1155" s="55"/>
      <c r="J1155" s="48" t="s">
        <v>697</v>
      </c>
      <c r="K1155" s="48" t="s">
        <v>697</v>
      </c>
      <c r="L1155" s="48" t="s">
        <v>3151</v>
      </c>
      <c r="M1155" s="48" t="s">
        <v>2509</v>
      </c>
      <c r="N1155" s="48" t="s">
        <v>1692</v>
      </c>
      <c r="O1155" s="48" t="s">
        <v>3152</v>
      </c>
      <c r="P1155" s="48" t="s">
        <v>8</v>
      </c>
      <c r="Q1155" s="48" t="s">
        <v>10</v>
      </c>
      <c r="R1155" s="48" t="s">
        <v>11</v>
      </c>
      <c r="S1155" s="48" t="s">
        <v>360</v>
      </c>
      <c r="T1155" s="48" t="s">
        <v>385</v>
      </c>
      <c r="U1155" s="48" t="s">
        <v>14</v>
      </c>
      <c r="V1155" s="55">
        <v>45525</v>
      </c>
      <c r="W1155" s="48" t="s">
        <v>1134</v>
      </c>
    </row>
    <row r="1156" spans="1:23" x14ac:dyDescent="0.25">
      <c r="A1156" s="48">
        <v>9983560</v>
      </c>
      <c r="B1156" s="64">
        <v>45525</v>
      </c>
      <c r="C1156" s="48" t="s">
        <v>831</v>
      </c>
      <c r="D1156" s="48" t="s">
        <v>716</v>
      </c>
      <c r="E1156" s="55"/>
      <c r="F1156" s="64">
        <v>45525</v>
      </c>
      <c r="G1156" s="64">
        <v>45525.492361111108</v>
      </c>
      <c r="H1156" s="48" t="s">
        <v>831</v>
      </c>
      <c r="I1156" s="55">
        <v>45527</v>
      </c>
      <c r="J1156" s="48" t="s">
        <v>697</v>
      </c>
      <c r="K1156" s="48" t="s">
        <v>697</v>
      </c>
      <c r="L1156" s="48" t="s">
        <v>3153</v>
      </c>
      <c r="M1156" s="48" t="s">
        <v>7</v>
      </c>
      <c r="N1156" s="48" t="s">
        <v>855</v>
      </c>
      <c r="O1156" s="48" t="s">
        <v>2571</v>
      </c>
      <c r="P1156" s="48" t="s">
        <v>8</v>
      </c>
      <c r="Q1156" s="48" t="s">
        <v>10</v>
      </c>
      <c r="R1156" s="48" t="s">
        <v>11</v>
      </c>
      <c r="S1156" s="48" t="s">
        <v>25</v>
      </c>
      <c r="T1156" s="48" t="s">
        <v>385</v>
      </c>
      <c r="U1156" s="48" t="s">
        <v>14</v>
      </c>
      <c r="V1156" s="55">
        <v>45525</v>
      </c>
      <c r="W1156" s="48" t="s">
        <v>1134</v>
      </c>
    </row>
    <row r="1157" spans="1:23" x14ac:dyDescent="0.25">
      <c r="A1157" s="48">
        <v>9983559</v>
      </c>
      <c r="B1157" s="64">
        <v>45525</v>
      </c>
      <c r="C1157" s="48" t="s">
        <v>789</v>
      </c>
      <c r="D1157" s="48" t="s">
        <v>46</v>
      </c>
      <c r="E1157" s="55"/>
      <c r="F1157" s="64">
        <v>45525</v>
      </c>
      <c r="G1157" s="64">
        <v>45525.493055555555</v>
      </c>
      <c r="H1157" s="48" t="s">
        <v>789</v>
      </c>
      <c r="I1157" s="55">
        <v>45527</v>
      </c>
      <c r="J1157" s="48" t="s">
        <v>697</v>
      </c>
      <c r="K1157" s="48" t="s">
        <v>697</v>
      </c>
      <c r="L1157" s="48" t="s">
        <v>1253</v>
      </c>
      <c r="M1157" s="48" t="s">
        <v>7</v>
      </c>
      <c r="N1157" s="48" t="s">
        <v>860</v>
      </c>
      <c r="O1157" s="48" t="s">
        <v>947</v>
      </c>
      <c r="P1157" s="48" t="s">
        <v>18</v>
      </c>
      <c r="Q1157" s="48" t="s">
        <v>19</v>
      </c>
      <c r="R1157" s="48" t="s">
        <v>20</v>
      </c>
      <c r="S1157" s="48" t="s">
        <v>360</v>
      </c>
      <c r="T1157" s="48" t="s">
        <v>385</v>
      </c>
      <c r="U1157" s="48" t="s">
        <v>14</v>
      </c>
      <c r="V1157" s="55">
        <v>45525</v>
      </c>
      <c r="W1157" s="48" t="s">
        <v>1134</v>
      </c>
    </row>
    <row r="1158" spans="1:23" x14ac:dyDescent="0.25">
      <c r="A1158" s="48">
        <v>9983555</v>
      </c>
      <c r="B1158" s="64">
        <v>45525</v>
      </c>
      <c r="C1158" s="48" t="s">
        <v>790</v>
      </c>
      <c r="D1158" s="48" t="s">
        <v>716</v>
      </c>
      <c r="E1158" s="55"/>
      <c r="F1158" s="64">
        <v>45525</v>
      </c>
      <c r="G1158" s="64">
        <v>45525.496527777781</v>
      </c>
      <c r="H1158" s="48" t="s">
        <v>790</v>
      </c>
      <c r="I1158" s="55"/>
      <c r="J1158" s="48" t="s">
        <v>697</v>
      </c>
      <c r="K1158" s="48" t="s">
        <v>697</v>
      </c>
      <c r="L1158" s="48" t="s">
        <v>3154</v>
      </c>
      <c r="M1158" s="48" t="s">
        <v>737</v>
      </c>
      <c r="N1158" s="48" t="s">
        <v>853</v>
      </c>
      <c r="O1158" s="48" t="s">
        <v>2365</v>
      </c>
      <c r="P1158" s="48" t="s">
        <v>18</v>
      </c>
      <c r="Q1158" s="48" t="s">
        <v>19</v>
      </c>
      <c r="R1158" s="48" t="s">
        <v>21</v>
      </c>
      <c r="S1158" s="48" t="s">
        <v>13</v>
      </c>
      <c r="T1158" s="48" t="s">
        <v>385</v>
      </c>
      <c r="U1158" s="48" t="s">
        <v>14</v>
      </c>
      <c r="V1158" s="55">
        <v>45525</v>
      </c>
      <c r="W1158" s="48" t="s">
        <v>1134</v>
      </c>
    </row>
    <row r="1159" spans="1:23" x14ac:dyDescent="0.25">
      <c r="A1159" s="48">
        <v>9983554</v>
      </c>
      <c r="B1159" s="64">
        <v>45525</v>
      </c>
      <c r="C1159" s="48" t="s">
        <v>790</v>
      </c>
      <c r="D1159" s="48" t="s">
        <v>716</v>
      </c>
      <c r="E1159" s="55"/>
      <c r="F1159" s="64">
        <v>45525</v>
      </c>
      <c r="G1159" s="64">
        <v>45525.518750000003</v>
      </c>
      <c r="H1159" s="48" t="s">
        <v>790</v>
      </c>
      <c r="I1159" s="55"/>
      <c r="J1159" s="48" t="s">
        <v>697</v>
      </c>
      <c r="K1159" s="48" t="s">
        <v>697</v>
      </c>
      <c r="L1159" s="48" t="s">
        <v>2924</v>
      </c>
      <c r="M1159" s="48" t="s">
        <v>7</v>
      </c>
      <c r="N1159" s="48" t="s">
        <v>40</v>
      </c>
      <c r="O1159" s="48" t="s">
        <v>2768</v>
      </c>
      <c r="P1159" s="48" t="s">
        <v>8</v>
      </c>
      <c r="Q1159" s="48" t="s">
        <v>10</v>
      </c>
      <c r="R1159" s="48" t="s">
        <v>11</v>
      </c>
      <c r="S1159" s="48" t="s">
        <v>13</v>
      </c>
      <c r="T1159" s="48" t="s">
        <v>385</v>
      </c>
      <c r="U1159" s="48" t="s">
        <v>14</v>
      </c>
      <c r="V1159" s="55">
        <v>45525</v>
      </c>
      <c r="W1159" s="48" t="s">
        <v>1134</v>
      </c>
    </row>
    <row r="1160" spans="1:23" x14ac:dyDescent="0.25">
      <c r="A1160" s="48">
        <v>9983553</v>
      </c>
      <c r="B1160" s="64">
        <v>45525</v>
      </c>
      <c r="C1160" s="48" t="s">
        <v>790</v>
      </c>
      <c r="D1160" s="48" t="s">
        <v>46</v>
      </c>
      <c r="E1160" s="55"/>
      <c r="F1160" s="64">
        <v>45525</v>
      </c>
      <c r="G1160" s="64">
        <v>45525.525694444441</v>
      </c>
      <c r="H1160" s="48" t="s">
        <v>790</v>
      </c>
      <c r="I1160" s="55"/>
      <c r="J1160" s="48" t="s">
        <v>697</v>
      </c>
      <c r="K1160" s="48" t="s">
        <v>697</v>
      </c>
      <c r="L1160" s="48" t="s">
        <v>3037</v>
      </c>
      <c r="M1160" s="48" t="s">
        <v>7</v>
      </c>
      <c r="N1160" s="48" t="s">
        <v>40</v>
      </c>
      <c r="O1160" s="48" t="s">
        <v>2783</v>
      </c>
      <c r="P1160" s="48" t="s">
        <v>8</v>
      </c>
      <c r="Q1160" s="48" t="s">
        <v>10</v>
      </c>
      <c r="R1160" s="48" t="s">
        <v>11</v>
      </c>
      <c r="S1160" s="48" t="s">
        <v>13</v>
      </c>
      <c r="T1160" s="48" t="s">
        <v>385</v>
      </c>
      <c r="U1160" s="48" t="s">
        <v>14</v>
      </c>
      <c r="V1160" s="55">
        <v>45525</v>
      </c>
      <c r="W1160" s="48" t="s">
        <v>1134</v>
      </c>
    </row>
    <row r="1161" spans="1:23" x14ac:dyDescent="0.25">
      <c r="A1161" s="48">
        <v>9983550</v>
      </c>
      <c r="B1161" s="64">
        <v>45525</v>
      </c>
      <c r="C1161" s="48" t="s">
        <v>831</v>
      </c>
      <c r="D1161" s="48" t="s">
        <v>46</v>
      </c>
      <c r="E1161" s="55"/>
      <c r="F1161" s="64">
        <v>45525</v>
      </c>
      <c r="G1161" s="64">
        <v>45525.527777777781</v>
      </c>
      <c r="H1161" s="48" t="s">
        <v>831</v>
      </c>
      <c r="I1161" s="55"/>
      <c r="J1161" s="48" t="s">
        <v>697</v>
      </c>
      <c r="K1161" s="48" t="s">
        <v>697</v>
      </c>
      <c r="L1161" s="48" t="s">
        <v>3155</v>
      </c>
      <c r="M1161" s="48" t="s">
        <v>7</v>
      </c>
      <c r="N1161" s="48" t="s">
        <v>855</v>
      </c>
      <c r="O1161" s="48" t="s">
        <v>2599</v>
      </c>
      <c r="P1161" s="48" t="s">
        <v>8</v>
      </c>
      <c r="Q1161" s="48" t="s">
        <v>15</v>
      </c>
      <c r="R1161" s="48" t="s">
        <v>381</v>
      </c>
      <c r="S1161" s="48" t="s">
        <v>25</v>
      </c>
      <c r="T1161" s="48" t="s">
        <v>385</v>
      </c>
      <c r="U1161" s="48" t="s">
        <v>14</v>
      </c>
      <c r="V1161" s="55">
        <v>45525</v>
      </c>
      <c r="W1161" s="48" t="s">
        <v>1134</v>
      </c>
    </row>
    <row r="1162" spans="1:23" x14ac:dyDescent="0.25">
      <c r="A1162" s="48">
        <v>9983528</v>
      </c>
      <c r="B1162" s="64">
        <v>45525</v>
      </c>
      <c r="C1162" s="48" t="s">
        <v>441</v>
      </c>
      <c r="D1162" s="48" t="s">
        <v>1103</v>
      </c>
      <c r="E1162" s="55"/>
      <c r="F1162" s="64">
        <v>45525.527777777781</v>
      </c>
      <c r="G1162" s="64">
        <v>45525.527777777781</v>
      </c>
      <c r="H1162" s="48" t="s">
        <v>441</v>
      </c>
      <c r="I1162" s="55">
        <v>45525</v>
      </c>
      <c r="J1162" s="48" t="s">
        <v>697</v>
      </c>
      <c r="K1162" s="48" t="s">
        <v>697</v>
      </c>
      <c r="L1162" s="48" t="s">
        <v>2374</v>
      </c>
      <c r="M1162" s="48" t="s">
        <v>2406</v>
      </c>
      <c r="N1162" s="48" t="s">
        <v>1515</v>
      </c>
      <c r="O1162" s="48" t="s">
        <v>1944</v>
      </c>
      <c r="P1162" s="48" t="s">
        <v>8</v>
      </c>
      <c r="Q1162" s="48" t="s">
        <v>15</v>
      </c>
      <c r="R1162" s="48" t="s">
        <v>381</v>
      </c>
      <c r="S1162" s="48" t="s">
        <v>358</v>
      </c>
      <c r="T1162" s="48" t="s">
        <v>536</v>
      </c>
      <c r="U1162" s="48" t="s">
        <v>14</v>
      </c>
      <c r="V1162" s="55">
        <v>45525</v>
      </c>
      <c r="W1162" s="48" t="s">
        <v>1134</v>
      </c>
    </row>
    <row r="1163" spans="1:23" x14ac:dyDescent="0.25">
      <c r="A1163" s="48">
        <v>9983549</v>
      </c>
      <c r="B1163" s="64">
        <v>45525</v>
      </c>
      <c r="C1163" s="48" t="s">
        <v>831</v>
      </c>
      <c r="D1163" s="48" t="s">
        <v>856</v>
      </c>
      <c r="E1163" s="55"/>
      <c r="F1163" s="64">
        <v>45525</v>
      </c>
      <c r="G1163" s="64">
        <v>45525.529861111114</v>
      </c>
      <c r="H1163" s="48" t="s">
        <v>831</v>
      </c>
      <c r="I1163" s="55">
        <v>45527</v>
      </c>
      <c r="J1163" s="48" t="s">
        <v>697</v>
      </c>
      <c r="K1163" s="48" t="s">
        <v>697</v>
      </c>
      <c r="L1163" s="48" t="s">
        <v>3156</v>
      </c>
      <c r="M1163" s="48" t="s">
        <v>7</v>
      </c>
      <c r="N1163" s="48" t="s">
        <v>855</v>
      </c>
      <c r="O1163" s="48" t="s">
        <v>3091</v>
      </c>
      <c r="P1163" s="48" t="s">
        <v>8</v>
      </c>
      <c r="Q1163" s="48" t="s">
        <v>10</v>
      </c>
      <c r="R1163" s="48" t="s">
        <v>11</v>
      </c>
      <c r="S1163" s="48" t="s">
        <v>25</v>
      </c>
      <c r="T1163" s="48" t="s">
        <v>385</v>
      </c>
      <c r="U1163" s="48" t="s">
        <v>14</v>
      </c>
      <c r="V1163" s="55">
        <v>45525</v>
      </c>
      <c r="W1163" s="48" t="s">
        <v>1134</v>
      </c>
    </row>
    <row r="1164" spans="1:23" x14ac:dyDescent="0.25">
      <c r="A1164" s="48">
        <v>9983527</v>
      </c>
      <c r="B1164" s="64">
        <v>45525</v>
      </c>
      <c r="C1164" s="48" t="s">
        <v>441</v>
      </c>
      <c r="D1164" s="48" t="s">
        <v>878</v>
      </c>
      <c r="E1164" s="55"/>
      <c r="F1164" s="64">
        <v>45525.536111111112</v>
      </c>
      <c r="G1164" s="64">
        <v>45525.536111111112</v>
      </c>
      <c r="H1164" s="48" t="s">
        <v>441</v>
      </c>
      <c r="I1164" s="55">
        <v>45525</v>
      </c>
      <c r="J1164" s="48" t="s">
        <v>697</v>
      </c>
      <c r="K1164" s="48" t="s">
        <v>697</v>
      </c>
      <c r="L1164" s="48" t="s">
        <v>2822</v>
      </c>
      <c r="M1164" s="48" t="s">
        <v>2406</v>
      </c>
      <c r="N1164" s="48" t="s">
        <v>1515</v>
      </c>
      <c r="O1164" s="48" t="s">
        <v>2338</v>
      </c>
      <c r="P1164" s="48" t="s">
        <v>8</v>
      </c>
      <c r="Q1164" s="48" t="s">
        <v>15</v>
      </c>
      <c r="R1164" s="48" t="s">
        <v>381</v>
      </c>
      <c r="S1164" s="48" t="s">
        <v>25</v>
      </c>
      <c r="T1164" s="48" t="s">
        <v>536</v>
      </c>
      <c r="U1164" s="48" t="s">
        <v>14</v>
      </c>
      <c r="V1164" s="55">
        <v>45525</v>
      </c>
      <c r="W1164" s="48" t="s">
        <v>1134</v>
      </c>
    </row>
    <row r="1165" spans="1:23" x14ac:dyDescent="0.25">
      <c r="A1165" s="48">
        <v>9983543</v>
      </c>
      <c r="B1165" s="64">
        <v>45525</v>
      </c>
      <c r="C1165" s="48" t="s">
        <v>739</v>
      </c>
      <c r="D1165" s="48" t="s">
        <v>716</v>
      </c>
      <c r="E1165" s="55"/>
      <c r="F1165" s="64">
        <v>45525</v>
      </c>
      <c r="G1165" s="64">
        <v>45525.538194444445</v>
      </c>
      <c r="H1165" s="48" t="s">
        <v>739</v>
      </c>
      <c r="I1165" s="55"/>
      <c r="J1165" s="48" t="s">
        <v>697</v>
      </c>
      <c r="K1165" s="48" t="s">
        <v>697</v>
      </c>
      <c r="L1165" s="48" t="s">
        <v>2803</v>
      </c>
      <c r="M1165" s="48" t="s">
        <v>992</v>
      </c>
      <c r="N1165" s="48" t="s">
        <v>455</v>
      </c>
      <c r="O1165" s="48" t="s">
        <v>1912</v>
      </c>
      <c r="P1165" s="48" t="s">
        <v>18</v>
      </c>
      <c r="Q1165" s="48" t="s">
        <v>19</v>
      </c>
      <c r="R1165" s="48" t="s">
        <v>20</v>
      </c>
      <c r="S1165" s="48" t="s">
        <v>36</v>
      </c>
      <c r="T1165" s="48" t="s">
        <v>405</v>
      </c>
      <c r="U1165" s="48" t="s">
        <v>14</v>
      </c>
      <c r="V1165" s="55">
        <v>45525</v>
      </c>
      <c r="W1165" s="48" t="s">
        <v>1134</v>
      </c>
    </row>
    <row r="1166" spans="1:23" x14ac:dyDescent="0.25">
      <c r="A1166" s="48">
        <v>9983542</v>
      </c>
      <c r="B1166" s="64">
        <v>45525</v>
      </c>
      <c r="C1166" s="48" t="s">
        <v>739</v>
      </c>
      <c r="D1166" s="48" t="s">
        <v>716</v>
      </c>
      <c r="E1166" s="55"/>
      <c r="F1166" s="64">
        <v>45525</v>
      </c>
      <c r="G1166" s="64">
        <v>45525.539583333331</v>
      </c>
      <c r="H1166" s="48" t="s">
        <v>739</v>
      </c>
      <c r="I1166" s="55"/>
      <c r="J1166" s="48" t="s">
        <v>697</v>
      </c>
      <c r="K1166" s="48" t="s">
        <v>697</v>
      </c>
      <c r="L1166" s="48" t="s">
        <v>3061</v>
      </c>
      <c r="M1166" s="48" t="s">
        <v>992</v>
      </c>
      <c r="N1166" s="48" t="s">
        <v>1692</v>
      </c>
      <c r="O1166" s="48" t="s">
        <v>2747</v>
      </c>
      <c r="P1166" s="48" t="s">
        <v>8</v>
      </c>
      <c r="Q1166" s="48" t="s">
        <v>15</v>
      </c>
      <c r="R1166" s="48" t="s">
        <v>27</v>
      </c>
      <c r="S1166" s="48" t="s">
        <v>25</v>
      </c>
      <c r="T1166" s="48" t="s">
        <v>295</v>
      </c>
      <c r="U1166" s="48" t="s">
        <v>14</v>
      </c>
      <c r="V1166" s="55">
        <v>45525</v>
      </c>
      <c r="W1166" s="48" t="s">
        <v>1134</v>
      </c>
    </row>
    <row r="1167" spans="1:23" x14ac:dyDescent="0.25">
      <c r="A1167" s="48">
        <v>9983526</v>
      </c>
      <c r="B1167" s="64">
        <v>45525</v>
      </c>
      <c r="C1167" s="48" t="s">
        <v>441</v>
      </c>
      <c r="D1167" s="48" t="s">
        <v>1103</v>
      </c>
      <c r="E1167" s="55"/>
      <c r="F1167" s="64">
        <v>45525.540277777778</v>
      </c>
      <c r="G1167" s="64">
        <v>45525.540277777778</v>
      </c>
      <c r="H1167" s="48" t="s">
        <v>441</v>
      </c>
      <c r="I1167" s="55">
        <v>45525</v>
      </c>
      <c r="J1167" s="48" t="s">
        <v>697</v>
      </c>
      <c r="K1167" s="48" t="s">
        <v>697</v>
      </c>
      <c r="L1167" s="48" t="s">
        <v>2950</v>
      </c>
      <c r="M1167" s="48" t="s">
        <v>2406</v>
      </c>
      <c r="N1167" s="48" t="s">
        <v>1515</v>
      </c>
      <c r="O1167" s="48" t="s">
        <v>2594</v>
      </c>
      <c r="P1167" s="48" t="s">
        <v>8</v>
      </c>
      <c r="Q1167" s="48" t="s">
        <v>28</v>
      </c>
      <c r="R1167" s="48" t="s">
        <v>35</v>
      </c>
      <c r="S1167" s="48" t="s">
        <v>358</v>
      </c>
      <c r="T1167" s="48" t="s">
        <v>96</v>
      </c>
      <c r="U1167" s="48" t="s">
        <v>14</v>
      </c>
      <c r="V1167" s="55">
        <v>45525</v>
      </c>
      <c r="W1167" s="48" t="s">
        <v>1134</v>
      </c>
    </row>
    <row r="1168" spans="1:23" x14ac:dyDescent="0.25">
      <c r="A1168" s="48">
        <v>9983544</v>
      </c>
      <c r="B1168" s="64">
        <v>45525</v>
      </c>
      <c r="C1168" s="48" t="s">
        <v>739</v>
      </c>
      <c r="D1168" s="48" t="s">
        <v>46</v>
      </c>
      <c r="E1168" s="55"/>
      <c r="F1168" s="64">
        <v>45525</v>
      </c>
      <c r="G1168" s="64">
        <v>45525.544444444444</v>
      </c>
      <c r="H1168" s="48" t="s">
        <v>739</v>
      </c>
      <c r="I1168" s="55"/>
      <c r="J1168" s="48" t="s">
        <v>697</v>
      </c>
      <c r="K1168" s="48" t="s">
        <v>697</v>
      </c>
      <c r="L1168" s="48" t="s">
        <v>1995</v>
      </c>
      <c r="M1168" s="48" t="s">
        <v>992</v>
      </c>
      <c r="N1168" s="48" t="s">
        <v>455</v>
      </c>
      <c r="O1168" s="48" t="s">
        <v>1915</v>
      </c>
      <c r="P1168" s="48" t="s">
        <v>8</v>
      </c>
      <c r="Q1168" s="48" t="s">
        <v>28</v>
      </c>
      <c r="R1168" s="48" t="s">
        <v>35</v>
      </c>
      <c r="S1168" s="48" t="s">
        <v>360</v>
      </c>
      <c r="T1168" s="48" t="s">
        <v>96</v>
      </c>
      <c r="U1168" s="48" t="s">
        <v>14</v>
      </c>
      <c r="V1168" s="55">
        <v>45525</v>
      </c>
      <c r="W1168" s="48" t="s">
        <v>1134</v>
      </c>
    </row>
    <row r="1169" spans="1:23" x14ac:dyDescent="0.25">
      <c r="A1169" s="48">
        <v>9983552</v>
      </c>
      <c r="B1169" s="64">
        <v>45525</v>
      </c>
      <c r="C1169" s="48" t="s">
        <v>790</v>
      </c>
      <c r="D1169" s="48" t="s">
        <v>46</v>
      </c>
      <c r="E1169" s="55"/>
      <c r="F1169" s="64">
        <v>45525</v>
      </c>
      <c r="G1169" s="64">
        <v>45525.545138888891</v>
      </c>
      <c r="H1169" s="48" t="s">
        <v>790</v>
      </c>
      <c r="I1169" s="55"/>
      <c r="J1169" s="48" t="s">
        <v>697</v>
      </c>
      <c r="K1169" s="48" t="s">
        <v>697</v>
      </c>
      <c r="L1169" s="48" t="s">
        <v>1428</v>
      </c>
      <c r="M1169" s="48" t="s">
        <v>7</v>
      </c>
      <c r="N1169" s="48" t="s">
        <v>40</v>
      </c>
      <c r="O1169" s="48" t="s">
        <v>1355</v>
      </c>
      <c r="P1169" s="48" t="s">
        <v>8</v>
      </c>
      <c r="Q1169" s="48" t="s">
        <v>10</v>
      </c>
      <c r="R1169" s="48" t="s">
        <v>11</v>
      </c>
      <c r="S1169" s="48" t="s">
        <v>13</v>
      </c>
      <c r="T1169" s="48" t="s">
        <v>385</v>
      </c>
      <c r="U1169" s="48" t="s">
        <v>14</v>
      </c>
      <c r="V1169" s="55">
        <v>45525</v>
      </c>
      <c r="W1169" s="48" t="s">
        <v>1134</v>
      </c>
    </row>
    <row r="1170" spans="1:23" x14ac:dyDescent="0.25">
      <c r="A1170" s="48">
        <v>9983525</v>
      </c>
      <c r="B1170" s="64">
        <v>45525</v>
      </c>
      <c r="C1170" s="48" t="s">
        <v>738</v>
      </c>
      <c r="D1170" s="48" t="s">
        <v>716</v>
      </c>
      <c r="E1170" s="55"/>
      <c r="F1170" s="64">
        <v>45525.545138888891</v>
      </c>
      <c r="G1170" s="64">
        <v>45525.545138888891</v>
      </c>
      <c r="H1170" s="48" t="s">
        <v>738</v>
      </c>
      <c r="I1170" s="55">
        <v>45530</v>
      </c>
      <c r="J1170" s="48" t="s">
        <v>697</v>
      </c>
      <c r="K1170" s="48" t="s">
        <v>697</v>
      </c>
      <c r="L1170" s="48" t="s">
        <v>3157</v>
      </c>
      <c r="M1170" s="48" t="s">
        <v>2872</v>
      </c>
      <c r="N1170" s="48" t="s">
        <v>3018</v>
      </c>
      <c r="O1170" s="48" t="s">
        <v>3025</v>
      </c>
      <c r="P1170" s="48" t="s">
        <v>8</v>
      </c>
      <c r="Q1170" s="48" t="s">
        <v>10</v>
      </c>
      <c r="R1170" s="48" t="s">
        <v>11</v>
      </c>
      <c r="S1170" s="48" t="s">
        <v>25</v>
      </c>
      <c r="T1170" s="48" t="s">
        <v>380</v>
      </c>
      <c r="U1170" s="48" t="s">
        <v>14</v>
      </c>
      <c r="V1170" s="55">
        <v>45525</v>
      </c>
      <c r="W1170" s="48" t="s">
        <v>1134</v>
      </c>
    </row>
    <row r="1171" spans="1:23" x14ac:dyDescent="0.25">
      <c r="A1171" s="48">
        <v>9983546</v>
      </c>
      <c r="B1171" s="64">
        <v>45525</v>
      </c>
      <c r="C1171" s="48" t="s">
        <v>790</v>
      </c>
      <c r="D1171" s="48" t="s">
        <v>46</v>
      </c>
      <c r="E1171" s="55"/>
      <c r="F1171" s="64">
        <v>45525</v>
      </c>
      <c r="G1171" s="64">
        <v>45525.54583333333</v>
      </c>
      <c r="H1171" s="48" t="s">
        <v>790</v>
      </c>
      <c r="I1171" s="55"/>
      <c r="J1171" s="48" t="s">
        <v>697</v>
      </c>
      <c r="K1171" s="48" t="s">
        <v>697</v>
      </c>
      <c r="L1171" s="48" t="s">
        <v>1428</v>
      </c>
      <c r="M1171" s="48" t="s">
        <v>7</v>
      </c>
      <c r="N1171" s="48" t="s">
        <v>40</v>
      </c>
      <c r="O1171" s="48" t="s">
        <v>1355</v>
      </c>
      <c r="P1171" s="48" t="s">
        <v>8</v>
      </c>
      <c r="Q1171" s="48" t="s">
        <v>10</v>
      </c>
      <c r="R1171" s="48" t="s">
        <v>11</v>
      </c>
      <c r="S1171" s="48" t="s">
        <v>13</v>
      </c>
      <c r="T1171" s="48" t="s">
        <v>385</v>
      </c>
      <c r="U1171" s="48" t="s">
        <v>14</v>
      </c>
      <c r="V1171" s="55">
        <v>45525</v>
      </c>
      <c r="W1171" s="48" t="s">
        <v>1134</v>
      </c>
    </row>
    <row r="1172" spans="1:23" x14ac:dyDescent="0.25">
      <c r="A1172" s="48">
        <v>9983548</v>
      </c>
      <c r="B1172" s="64">
        <v>45525</v>
      </c>
      <c r="C1172" s="48" t="s">
        <v>831</v>
      </c>
      <c r="D1172" s="48" t="s">
        <v>716</v>
      </c>
      <c r="E1172" s="55"/>
      <c r="F1172" s="64">
        <v>45525</v>
      </c>
      <c r="G1172" s="64">
        <v>45525.547222222223</v>
      </c>
      <c r="H1172" s="48" t="s">
        <v>831</v>
      </c>
      <c r="I1172" s="55">
        <v>45525</v>
      </c>
      <c r="J1172" s="48" t="s">
        <v>697</v>
      </c>
      <c r="K1172" s="48" t="s">
        <v>697</v>
      </c>
      <c r="L1172" s="48" t="s">
        <v>3158</v>
      </c>
      <c r="M1172" s="48" t="s">
        <v>7</v>
      </c>
      <c r="N1172" s="48" t="s">
        <v>855</v>
      </c>
      <c r="O1172" s="48" t="s">
        <v>3094</v>
      </c>
      <c r="P1172" s="48" t="s">
        <v>8</v>
      </c>
      <c r="Q1172" s="48" t="s">
        <v>10</v>
      </c>
      <c r="R1172" s="48" t="s">
        <v>11</v>
      </c>
      <c r="S1172" s="48" t="s">
        <v>25</v>
      </c>
      <c r="T1172" s="48" t="s">
        <v>385</v>
      </c>
      <c r="U1172" s="48" t="s">
        <v>14</v>
      </c>
      <c r="V1172" s="55">
        <v>45525</v>
      </c>
      <c r="W1172" s="48" t="s">
        <v>1134</v>
      </c>
    </row>
    <row r="1173" spans="1:23" x14ac:dyDescent="0.25">
      <c r="A1173" s="48">
        <v>9983524</v>
      </c>
      <c r="B1173" s="64">
        <v>45525</v>
      </c>
      <c r="C1173" s="48" t="s">
        <v>738</v>
      </c>
      <c r="D1173" s="48" t="s">
        <v>716</v>
      </c>
      <c r="E1173" s="55"/>
      <c r="F1173" s="64">
        <v>45525.548611111109</v>
      </c>
      <c r="G1173" s="64">
        <v>45525.548611111109</v>
      </c>
      <c r="H1173" s="48" t="s">
        <v>738</v>
      </c>
      <c r="I1173" s="55">
        <v>45527</v>
      </c>
      <c r="J1173" s="48" t="s">
        <v>697</v>
      </c>
      <c r="K1173" s="48" t="s">
        <v>697</v>
      </c>
      <c r="L1173" s="48" t="s">
        <v>3159</v>
      </c>
      <c r="M1173" s="48" t="s">
        <v>2872</v>
      </c>
      <c r="N1173" s="48" t="s">
        <v>3018</v>
      </c>
      <c r="O1173" s="48" t="s">
        <v>2160</v>
      </c>
      <c r="P1173" s="48" t="s">
        <v>8</v>
      </c>
      <c r="Q1173" s="48" t="s">
        <v>15</v>
      </c>
      <c r="R1173" s="48" t="s">
        <v>381</v>
      </c>
      <c r="S1173" s="48" t="s">
        <v>25</v>
      </c>
      <c r="T1173" s="48" t="s">
        <v>536</v>
      </c>
      <c r="U1173" s="48" t="s">
        <v>14</v>
      </c>
      <c r="V1173" s="55">
        <v>45525</v>
      </c>
      <c r="W1173" s="48" t="s">
        <v>1134</v>
      </c>
    </row>
    <row r="1174" spans="1:23" x14ac:dyDescent="0.25">
      <c r="A1174" s="48">
        <v>9983547</v>
      </c>
      <c r="B1174" s="64">
        <v>45525</v>
      </c>
      <c r="C1174" s="48" t="s">
        <v>741</v>
      </c>
      <c r="D1174" s="48" t="s">
        <v>856</v>
      </c>
      <c r="E1174" s="55"/>
      <c r="F1174" s="64">
        <v>45525</v>
      </c>
      <c r="G1174" s="64">
        <v>45525.554861111108</v>
      </c>
      <c r="H1174" s="48" t="s">
        <v>741</v>
      </c>
      <c r="I1174" s="55">
        <v>45526</v>
      </c>
      <c r="J1174" s="48" t="s">
        <v>697</v>
      </c>
      <c r="K1174" s="48" t="s">
        <v>697</v>
      </c>
      <c r="L1174" s="48" t="s">
        <v>3006</v>
      </c>
      <c r="M1174" s="48" t="s">
        <v>992</v>
      </c>
      <c r="N1174" s="48" t="s">
        <v>853</v>
      </c>
      <c r="O1174" s="48" t="s">
        <v>3007</v>
      </c>
      <c r="P1174" s="48" t="s">
        <v>8</v>
      </c>
      <c r="Q1174" s="48" t="s">
        <v>10</v>
      </c>
      <c r="R1174" s="48" t="s">
        <v>11</v>
      </c>
      <c r="S1174" s="48" t="s">
        <v>25</v>
      </c>
      <c r="T1174" s="48" t="s">
        <v>385</v>
      </c>
      <c r="U1174" s="48" t="s">
        <v>14</v>
      </c>
      <c r="V1174" s="55">
        <v>45525</v>
      </c>
      <c r="W1174" s="48" t="s">
        <v>1134</v>
      </c>
    </row>
    <row r="1175" spans="1:23" x14ac:dyDescent="0.25">
      <c r="A1175" s="48">
        <v>9983540</v>
      </c>
      <c r="B1175" s="64">
        <v>45525</v>
      </c>
      <c r="C1175" s="48" t="s">
        <v>831</v>
      </c>
      <c r="D1175" s="48" t="s">
        <v>903</v>
      </c>
      <c r="E1175" s="55"/>
      <c r="F1175" s="64">
        <v>45525</v>
      </c>
      <c r="G1175" s="64">
        <v>45525.5625</v>
      </c>
      <c r="H1175" s="48" t="s">
        <v>831</v>
      </c>
      <c r="I1175" s="55">
        <v>45527</v>
      </c>
      <c r="J1175" s="48" t="s">
        <v>697</v>
      </c>
      <c r="K1175" s="48" t="s">
        <v>697</v>
      </c>
      <c r="L1175" s="48" t="s">
        <v>3160</v>
      </c>
      <c r="M1175" s="48" t="s">
        <v>7</v>
      </c>
      <c r="N1175" s="48" t="s">
        <v>855</v>
      </c>
      <c r="O1175" s="48" t="s">
        <v>3095</v>
      </c>
      <c r="P1175" s="48" t="s">
        <v>8</v>
      </c>
      <c r="Q1175" s="48" t="s">
        <v>10</v>
      </c>
      <c r="R1175" s="48" t="s">
        <v>11</v>
      </c>
      <c r="S1175" s="48" t="s">
        <v>25</v>
      </c>
      <c r="T1175" s="48" t="s">
        <v>385</v>
      </c>
      <c r="U1175" s="48" t="s">
        <v>14</v>
      </c>
      <c r="V1175" s="55">
        <v>45525</v>
      </c>
      <c r="W1175" s="48" t="s">
        <v>1134</v>
      </c>
    </row>
    <row r="1176" spans="1:23" x14ac:dyDescent="0.25">
      <c r="A1176" s="48">
        <v>9983545</v>
      </c>
      <c r="B1176" s="64">
        <v>45525</v>
      </c>
      <c r="C1176" s="48" t="s">
        <v>790</v>
      </c>
      <c r="D1176" s="48" t="s">
        <v>716</v>
      </c>
      <c r="E1176" s="55"/>
      <c r="F1176" s="64">
        <v>45525</v>
      </c>
      <c r="G1176" s="64">
        <v>45525.569444444445</v>
      </c>
      <c r="H1176" s="48" t="s">
        <v>790</v>
      </c>
      <c r="I1176" s="55"/>
      <c r="J1176" s="48" t="s">
        <v>697</v>
      </c>
      <c r="K1176" s="48" t="s">
        <v>697</v>
      </c>
      <c r="L1176" s="48" t="s">
        <v>3039</v>
      </c>
      <c r="M1176" s="48" t="s">
        <v>7</v>
      </c>
      <c r="N1176" s="48" t="s">
        <v>40</v>
      </c>
      <c r="O1176" s="48" t="s">
        <v>2909</v>
      </c>
      <c r="P1176" s="48" t="s">
        <v>8</v>
      </c>
      <c r="Q1176" s="48" t="s">
        <v>10</v>
      </c>
      <c r="R1176" s="48" t="s">
        <v>11</v>
      </c>
      <c r="S1176" s="48" t="s">
        <v>13</v>
      </c>
      <c r="T1176" s="48" t="s">
        <v>385</v>
      </c>
      <c r="U1176" s="48" t="s">
        <v>14</v>
      </c>
      <c r="V1176" s="55">
        <v>45525</v>
      </c>
      <c r="W1176" s="48" t="s">
        <v>1134</v>
      </c>
    </row>
    <row r="1177" spans="1:23" x14ac:dyDescent="0.25">
      <c r="A1177" s="48">
        <v>9983523</v>
      </c>
      <c r="B1177" s="64">
        <v>45525</v>
      </c>
      <c r="C1177" s="48" t="s">
        <v>441</v>
      </c>
      <c r="D1177" s="48" t="s">
        <v>1103</v>
      </c>
      <c r="E1177" s="55"/>
      <c r="F1177" s="64">
        <v>45525.57708333333</v>
      </c>
      <c r="G1177" s="64">
        <v>45525.57708333333</v>
      </c>
      <c r="H1177" s="48" t="s">
        <v>441</v>
      </c>
      <c r="I1177" s="55">
        <v>45525</v>
      </c>
      <c r="J1177" s="48" t="s">
        <v>697</v>
      </c>
      <c r="K1177" s="48" t="s">
        <v>697</v>
      </c>
      <c r="L1177" s="48" t="s">
        <v>2919</v>
      </c>
      <c r="M1177" s="48" t="s">
        <v>2406</v>
      </c>
      <c r="N1177" s="48" t="s">
        <v>1515</v>
      </c>
      <c r="O1177" s="48" t="s">
        <v>2767</v>
      </c>
      <c r="P1177" s="48" t="s">
        <v>8</v>
      </c>
      <c r="Q1177" s="48" t="s">
        <v>10</v>
      </c>
      <c r="R1177" s="48" t="s">
        <v>11</v>
      </c>
      <c r="S1177" s="48" t="s">
        <v>358</v>
      </c>
      <c r="T1177" s="48" t="s">
        <v>410</v>
      </c>
      <c r="U1177" s="48" t="s">
        <v>14</v>
      </c>
      <c r="V1177" s="55">
        <v>45525</v>
      </c>
      <c r="W1177" s="48" t="s">
        <v>1134</v>
      </c>
    </row>
    <row r="1178" spans="1:23" x14ac:dyDescent="0.25">
      <c r="A1178" s="48">
        <v>9983539</v>
      </c>
      <c r="B1178" s="64">
        <v>45525</v>
      </c>
      <c r="C1178" s="48" t="s">
        <v>746</v>
      </c>
      <c r="D1178" s="48" t="s">
        <v>1455</v>
      </c>
      <c r="E1178" s="55"/>
      <c r="F1178" s="64">
        <v>45525</v>
      </c>
      <c r="G1178" s="64">
        <v>45525.581944444442</v>
      </c>
      <c r="H1178" s="48" t="s">
        <v>746</v>
      </c>
      <c r="I1178" s="55"/>
      <c r="J1178" s="48" t="s">
        <v>697</v>
      </c>
      <c r="K1178" s="48" t="s">
        <v>697</v>
      </c>
      <c r="L1178" s="48" t="s">
        <v>1842</v>
      </c>
      <c r="M1178" s="48" t="s">
        <v>736</v>
      </c>
      <c r="N1178" s="48" t="s">
        <v>2679</v>
      </c>
      <c r="O1178" s="48" t="s">
        <v>1334</v>
      </c>
      <c r="P1178" s="48" t="s">
        <v>18</v>
      </c>
      <c r="Q1178" s="48" t="s">
        <v>19</v>
      </c>
      <c r="R1178" s="48" t="s">
        <v>129</v>
      </c>
      <c r="S1178" s="48" t="s">
        <v>360</v>
      </c>
      <c r="T1178" s="48" t="s">
        <v>385</v>
      </c>
      <c r="U1178" s="48" t="s">
        <v>14</v>
      </c>
      <c r="V1178" s="55">
        <v>45525</v>
      </c>
      <c r="W1178" s="48" t="s">
        <v>1134</v>
      </c>
    </row>
    <row r="1179" spans="1:23" x14ac:dyDescent="0.25">
      <c r="A1179" s="48">
        <v>9983341</v>
      </c>
      <c r="B1179" s="64">
        <v>45526</v>
      </c>
      <c r="C1179" s="48" t="s">
        <v>1107</v>
      </c>
      <c r="D1179" s="48" t="s">
        <v>856</v>
      </c>
      <c r="E1179" s="55" t="s">
        <v>385</v>
      </c>
      <c r="F1179" s="64">
        <v>45526</v>
      </c>
      <c r="G1179" s="64">
        <v>45526.339583333327</v>
      </c>
      <c r="H1179" s="48" t="s">
        <v>1107</v>
      </c>
      <c r="I1179" s="55"/>
      <c r="J1179" s="48" t="s">
        <v>697</v>
      </c>
      <c r="K1179" s="48" t="s">
        <v>697</v>
      </c>
      <c r="L1179" s="48" t="s">
        <v>3234</v>
      </c>
      <c r="M1179" s="48" t="s">
        <v>7</v>
      </c>
      <c r="N1179" s="48" t="s">
        <v>860</v>
      </c>
      <c r="O1179" s="48" t="s">
        <v>3205</v>
      </c>
      <c r="P1179" s="48" t="s">
        <v>8</v>
      </c>
      <c r="Q1179" s="48" t="s">
        <v>10</v>
      </c>
      <c r="R1179" s="48" t="s">
        <v>11</v>
      </c>
      <c r="S1179" s="48" t="s">
        <v>25</v>
      </c>
      <c r="T1179" s="48" t="s">
        <v>385</v>
      </c>
      <c r="U1179" s="48" t="s">
        <v>14</v>
      </c>
      <c r="V1179" s="55">
        <v>45526</v>
      </c>
      <c r="W1179" s="48" t="s">
        <v>1134</v>
      </c>
    </row>
    <row r="1180" spans="1:23" x14ac:dyDescent="0.25">
      <c r="A1180" s="48">
        <v>9983340</v>
      </c>
      <c r="B1180" s="64">
        <v>45526</v>
      </c>
      <c r="C1180" s="48" t="s">
        <v>1107</v>
      </c>
      <c r="D1180" s="48" t="s">
        <v>856</v>
      </c>
      <c r="E1180" s="55" t="s">
        <v>385</v>
      </c>
      <c r="F1180" s="64">
        <v>45526</v>
      </c>
      <c r="G1180" s="64">
        <v>45526.34375</v>
      </c>
      <c r="H1180" s="48" t="s">
        <v>1107</v>
      </c>
      <c r="I1180" s="55"/>
      <c r="J1180" s="48" t="s">
        <v>697</v>
      </c>
      <c r="K1180" s="48" t="s">
        <v>697</v>
      </c>
      <c r="L1180" s="48" t="s">
        <v>3235</v>
      </c>
      <c r="M1180" s="48" t="s">
        <v>7</v>
      </c>
      <c r="N1180" s="48" t="s">
        <v>860</v>
      </c>
      <c r="O1180" s="48" t="s">
        <v>3206</v>
      </c>
      <c r="P1180" s="48" t="s">
        <v>8</v>
      </c>
      <c r="Q1180" s="48" t="s">
        <v>10</v>
      </c>
      <c r="R1180" s="48" t="s">
        <v>11</v>
      </c>
      <c r="S1180" s="48" t="s">
        <v>25</v>
      </c>
      <c r="T1180" s="48" t="s">
        <v>385</v>
      </c>
      <c r="U1180" s="48" t="s">
        <v>14</v>
      </c>
      <c r="V1180" s="55">
        <v>45526</v>
      </c>
      <c r="W1180" s="48" t="s">
        <v>1134</v>
      </c>
    </row>
    <row r="1181" spans="1:23" x14ac:dyDescent="0.25">
      <c r="A1181" s="48">
        <v>9983339</v>
      </c>
      <c r="B1181" s="64">
        <v>45526</v>
      </c>
      <c r="C1181" s="48" t="s">
        <v>1116</v>
      </c>
      <c r="D1181" s="48" t="s">
        <v>856</v>
      </c>
      <c r="E1181" s="55" t="s">
        <v>385</v>
      </c>
      <c r="F1181" s="64">
        <v>45526</v>
      </c>
      <c r="G1181" s="64">
        <v>45526.344444444447</v>
      </c>
      <c r="H1181" s="48" t="s">
        <v>1116</v>
      </c>
      <c r="I1181" s="55" t="s">
        <v>385</v>
      </c>
      <c r="J1181" s="48" t="s">
        <v>697</v>
      </c>
      <c r="K1181" s="48" t="s">
        <v>697</v>
      </c>
      <c r="L1181" s="48" t="s">
        <v>3236</v>
      </c>
      <c r="M1181" s="48" t="s">
        <v>7</v>
      </c>
      <c r="N1181" s="48" t="s">
        <v>40</v>
      </c>
      <c r="O1181" s="48" t="s">
        <v>3081</v>
      </c>
      <c r="P1181" s="48" t="s">
        <v>8</v>
      </c>
      <c r="Q1181" s="48" t="s">
        <v>15</v>
      </c>
      <c r="R1181" s="48" t="s">
        <v>381</v>
      </c>
      <c r="S1181" s="48" t="s">
        <v>13</v>
      </c>
      <c r="T1181" s="48" t="s">
        <v>385</v>
      </c>
      <c r="U1181" s="48" t="s">
        <v>14</v>
      </c>
      <c r="V1181" s="55">
        <v>45526</v>
      </c>
      <c r="W1181" s="48" t="s">
        <v>1134</v>
      </c>
    </row>
    <row r="1182" spans="1:23" x14ac:dyDescent="0.25">
      <c r="A1182" s="48">
        <v>9983338</v>
      </c>
      <c r="B1182" s="64">
        <v>45526</v>
      </c>
      <c r="C1182" s="48" t="s">
        <v>1156</v>
      </c>
      <c r="D1182" s="48" t="s">
        <v>46</v>
      </c>
      <c r="E1182" s="55" t="s">
        <v>385</v>
      </c>
      <c r="F1182" s="64">
        <v>45526</v>
      </c>
      <c r="G1182" s="64">
        <v>45526.352777777778</v>
      </c>
      <c r="H1182" s="48" t="s">
        <v>1156</v>
      </c>
      <c r="I1182" s="55" t="s">
        <v>385</v>
      </c>
      <c r="J1182" s="48" t="s">
        <v>697</v>
      </c>
      <c r="K1182" s="48" t="s">
        <v>697</v>
      </c>
      <c r="L1182" s="48" t="s">
        <v>3237</v>
      </c>
      <c r="M1182" s="48" t="s">
        <v>992</v>
      </c>
      <c r="N1182" s="48" t="s">
        <v>853</v>
      </c>
      <c r="O1182" s="48">
        <v>201031656248001</v>
      </c>
      <c r="P1182" s="48" t="s">
        <v>8</v>
      </c>
      <c r="Q1182" s="48" t="s">
        <v>10</v>
      </c>
      <c r="R1182" s="48" t="s">
        <v>11</v>
      </c>
      <c r="S1182" s="48" t="s">
        <v>360</v>
      </c>
      <c r="T1182" s="48" t="s">
        <v>385</v>
      </c>
      <c r="U1182" s="48" t="s">
        <v>14</v>
      </c>
      <c r="V1182" s="55">
        <v>45526</v>
      </c>
      <c r="W1182" s="48" t="s">
        <v>1134</v>
      </c>
    </row>
    <row r="1183" spans="1:23" x14ac:dyDescent="0.25">
      <c r="A1183" s="48">
        <v>9983337</v>
      </c>
      <c r="B1183" s="64">
        <v>45526</v>
      </c>
      <c r="C1183" s="48" t="s">
        <v>1117</v>
      </c>
      <c r="D1183" s="48" t="s">
        <v>716</v>
      </c>
      <c r="E1183" s="55" t="s">
        <v>385</v>
      </c>
      <c r="F1183" s="64">
        <v>45526</v>
      </c>
      <c r="G1183" s="64">
        <v>45526.363194444442</v>
      </c>
      <c r="H1183" s="48" t="s">
        <v>1117</v>
      </c>
      <c r="I1183" s="55">
        <v>45529</v>
      </c>
      <c r="J1183" s="48" t="s">
        <v>697</v>
      </c>
      <c r="K1183" s="48" t="s">
        <v>697</v>
      </c>
      <c r="L1183" s="48" t="s">
        <v>3238</v>
      </c>
      <c r="M1183" s="48" t="s">
        <v>7</v>
      </c>
      <c r="N1183" s="48" t="s">
        <v>855</v>
      </c>
      <c r="O1183" s="48" t="s">
        <v>3188</v>
      </c>
      <c r="P1183" s="48" t="s">
        <v>8</v>
      </c>
      <c r="Q1183" s="48" t="s">
        <v>10</v>
      </c>
      <c r="R1183" s="48" t="s">
        <v>11</v>
      </c>
      <c r="S1183" s="48" t="s">
        <v>25</v>
      </c>
      <c r="T1183" s="48" t="s">
        <v>385</v>
      </c>
      <c r="U1183" s="48" t="s">
        <v>14</v>
      </c>
      <c r="V1183" s="55">
        <v>45526</v>
      </c>
      <c r="W1183" s="48" t="s">
        <v>1134</v>
      </c>
    </row>
    <row r="1184" spans="1:23" x14ac:dyDescent="0.25">
      <c r="A1184" s="48">
        <v>9983336</v>
      </c>
      <c r="B1184" s="64">
        <v>45526</v>
      </c>
      <c r="C1184" s="48" t="s">
        <v>1147</v>
      </c>
      <c r="D1184" s="48" t="s">
        <v>1455</v>
      </c>
      <c r="E1184" s="55"/>
      <c r="F1184" s="64">
        <v>45526</v>
      </c>
      <c r="G1184" s="64">
        <v>45526.365277777782</v>
      </c>
      <c r="H1184" s="48" t="s">
        <v>1147</v>
      </c>
      <c r="I1184" s="55"/>
      <c r="J1184" s="48" t="s">
        <v>697</v>
      </c>
      <c r="K1184" s="48" t="s">
        <v>697</v>
      </c>
      <c r="L1184" s="48" t="s">
        <v>2930</v>
      </c>
      <c r="M1184" s="48" t="s">
        <v>736</v>
      </c>
      <c r="N1184" s="48" t="s">
        <v>2679</v>
      </c>
      <c r="O1184" s="48" t="s">
        <v>2929</v>
      </c>
      <c r="P1184" s="48" t="s">
        <v>22</v>
      </c>
      <c r="Q1184" s="48" t="s">
        <v>73</v>
      </c>
      <c r="R1184" s="48" t="s">
        <v>74</v>
      </c>
      <c r="S1184" s="48" t="s">
        <v>360</v>
      </c>
      <c r="T1184" s="48" t="s">
        <v>385</v>
      </c>
      <c r="U1184" s="48" t="s">
        <v>14</v>
      </c>
      <c r="V1184" s="55">
        <v>45526</v>
      </c>
      <c r="W1184" s="48" t="s">
        <v>1134</v>
      </c>
    </row>
    <row r="1185" spans="1:23" x14ac:dyDescent="0.25">
      <c r="A1185" s="48">
        <v>9983335</v>
      </c>
      <c r="B1185" s="64">
        <v>45526</v>
      </c>
      <c r="C1185" s="48" t="s">
        <v>1147</v>
      </c>
      <c r="D1185" s="48" t="s">
        <v>1455</v>
      </c>
      <c r="E1185" s="55"/>
      <c r="F1185" s="64">
        <v>45526</v>
      </c>
      <c r="G1185" s="64">
        <v>45526.368055555547</v>
      </c>
      <c r="H1185" s="48" t="s">
        <v>1147</v>
      </c>
      <c r="I1185" s="55"/>
      <c r="J1185" s="48" t="s">
        <v>697</v>
      </c>
      <c r="K1185" s="48" t="s">
        <v>697</v>
      </c>
      <c r="L1185" s="48" t="s">
        <v>2932</v>
      </c>
      <c r="M1185" s="48" t="s">
        <v>736</v>
      </c>
      <c r="N1185" s="48" t="s">
        <v>2679</v>
      </c>
      <c r="O1185" s="48" t="s">
        <v>2931</v>
      </c>
      <c r="P1185" s="48" t="s">
        <v>22</v>
      </c>
      <c r="Q1185" s="48" t="s">
        <v>73</v>
      </c>
      <c r="R1185" s="48" t="s">
        <v>74</v>
      </c>
      <c r="S1185" s="48" t="s">
        <v>360</v>
      </c>
      <c r="T1185" s="48" t="s">
        <v>385</v>
      </c>
      <c r="U1185" s="48" t="s">
        <v>14</v>
      </c>
      <c r="V1185" s="55">
        <v>45526</v>
      </c>
      <c r="W1185" s="48" t="s">
        <v>1134</v>
      </c>
    </row>
    <row r="1186" spans="1:23" x14ac:dyDescent="0.25">
      <c r="A1186" s="48">
        <v>9983334</v>
      </c>
      <c r="B1186" s="64">
        <v>45526</v>
      </c>
      <c r="C1186" s="48" t="s">
        <v>1147</v>
      </c>
      <c r="D1186" s="48" t="s">
        <v>1455</v>
      </c>
      <c r="E1186" s="55"/>
      <c r="F1186" s="64">
        <v>45526</v>
      </c>
      <c r="G1186" s="64">
        <v>45526.370833333327</v>
      </c>
      <c r="H1186" s="48" t="s">
        <v>1147</v>
      </c>
      <c r="I1186" s="55"/>
      <c r="J1186" s="48" t="s">
        <v>697</v>
      </c>
      <c r="K1186" s="48" t="s">
        <v>697</v>
      </c>
      <c r="L1186" s="48" t="s">
        <v>2934</v>
      </c>
      <c r="M1186" s="48" t="s">
        <v>736</v>
      </c>
      <c r="N1186" s="48" t="s">
        <v>2679</v>
      </c>
      <c r="O1186" s="48" t="s">
        <v>2933</v>
      </c>
      <c r="P1186" s="48" t="s">
        <v>22</v>
      </c>
      <c r="Q1186" s="48" t="s">
        <v>73</v>
      </c>
      <c r="R1186" s="48" t="s">
        <v>74</v>
      </c>
      <c r="S1186" s="48" t="s">
        <v>360</v>
      </c>
      <c r="T1186" s="48" t="s">
        <v>385</v>
      </c>
      <c r="U1186" s="48" t="s">
        <v>14</v>
      </c>
      <c r="V1186" s="55">
        <v>45526</v>
      </c>
      <c r="W1186" s="48" t="s">
        <v>1134</v>
      </c>
    </row>
    <row r="1187" spans="1:23" x14ac:dyDescent="0.25">
      <c r="A1187" s="48">
        <v>9983333</v>
      </c>
      <c r="B1187" s="64">
        <v>45526</v>
      </c>
      <c r="C1187" s="48" t="s">
        <v>1117</v>
      </c>
      <c r="D1187" s="48" t="s">
        <v>46</v>
      </c>
      <c r="E1187" s="55" t="s">
        <v>385</v>
      </c>
      <c r="F1187" s="64">
        <v>45526</v>
      </c>
      <c r="G1187" s="64">
        <v>45526.371527777781</v>
      </c>
      <c r="H1187" s="48" t="s">
        <v>1117</v>
      </c>
      <c r="I1187" s="55" t="s">
        <v>385</v>
      </c>
      <c r="J1187" s="48" t="s">
        <v>697</v>
      </c>
      <c r="K1187" s="48" t="s">
        <v>697</v>
      </c>
      <c r="L1187" s="48" t="s">
        <v>3239</v>
      </c>
      <c r="M1187" s="48" t="s">
        <v>7</v>
      </c>
      <c r="N1187" s="48" t="s">
        <v>855</v>
      </c>
      <c r="O1187" s="48" t="s">
        <v>1090</v>
      </c>
      <c r="P1187" s="48" t="s">
        <v>18</v>
      </c>
      <c r="Q1187" s="48" t="s">
        <v>19</v>
      </c>
      <c r="R1187" s="48" t="s">
        <v>21</v>
      </c>
      <c r="S1187" s="48" t="s">
        <v>360</v>
      </c>
      <c r="T1187" s="48" t="s">
        <v>385</v>
      </c>
      <c r="U1187" s="48" t="s">
        <v>14</v>
      </c>
      <c r="V1187" s="55">
        <v>45526</v>
      </c>
      <c r="W1187" s="48" t="s">
        <v>1134</v>
      </c>
    </row>
    <row r="1188" spans="1:23" x14ac:dyDescent="0.25">
      <c r="A1188" s="48">
        <v>9983332</v>
      </c>
      <c r="B1188" s="64">
        <v>45526</v>
      </c>
      <c r="C1188" s="48" t="s">
        <v>1107</v>
      </c>
      <c r="D1188" s="48" t="s">
        <v>856</v>
      </c>
      <c r="E1188" s="55" t="s">
        <v>385</v>
      </c>
      <c r="F1188" s="64">
        <v>45526</v>
      </c>
      <c r="G1188" s="64">
        <v>45526.384027777778</v>
      </c>
      <c r="H1188" s="48" t="s">
        <v>1107</v>
      </c>
      <c r="I1188" s="55"/>
      <c r="J1188" s="48" t="s">
        <v>697</v>
      </c>
      <c r="K1188" s="48" t="s">
        <v>697</v>
      </c>
      <c r="L1188" s="48" t="s">
        <v>3240</v>
      </c>
      <c r="M1188" s="48" t="s">
        <v>7</v>
      </c>
      <c r="N1188" s="48" t="s">
        <v>860</v>
      </c>
      <c r="O1188" s="48" t="s">
        <v>3083</v>
      </c>
      <c r="P1188" s="48" t="s">
        <v>8</v>
      </c>
      <c r="Q1188" s="48" t="s">
        <v>28</v>
      </c>
      <c r="R1188" s="48" t="s">
        <v>29</v>
      </c>
      <c r="S1188" s="48" t="s">
        <v>36</v>
      </c>
      <c r="T1188" s="48" t="s">
        <v>385</v>
      </c>
      <c r="U1188" s="48" t="s">
        <v>14</v>
      </c>
      <c r="V1188" s="55">
        <v>45526</v>
      </c>
      <c r="W1188" s="48" t="s">
        <v>1134</v>
      </c>
    </row>
    <row r="1189" spans="1:23" x14ac:dyDescent="0.25">
      <c r="A1189" s="48">
        <v>9983331</v>
      </c>
      <c r="B1189" s="64">
        <v>45526</v>
      </c>
      <c r="C1189" s="48" t="s">
        <v>1107</v>
      </c>
      <c r="D1189" s="48" t="s">
        <v>856</v>
      </c>
      <c r="E1189" s="55" t="s">
        <v>385</v>
      </c>
      <c r="F1189" s="64">
        <v>45526</v>
      </c>
      <c r="G1189" s="64">
        <v>45526.384027777778</v>
      </c>
      <c r="H1189" s="48" t="s">
        <v>1107</v>
      </c>
      <c r="I1189" s="55"/>
      <c r="J1189" s="48" t="s">
        <v>697</v>
      </c>
      <c r="K1189" s="48" t="s">
        <v>697</v>
      </c>
      <c r="L1189" s="48" t="s">
        <v>3240</v>
      </c>
      <c r="M1189" s="48" t="s">
        <v>7</v>
      </c>
      <c r="N1189" s="48" t="s">
        <v>860</v>
      </c>
      <c r="O1189" s="48" t="s">
        <v>3083</v>
      </c>
      <c r="P1189" s="48" t="s">
        <v>8</v>
      </c>
      <c r="Q1189" s="48" t="s">
        <v>28</v>
      </c>
      <c r="R1189" s="48" t="s">
        <v>29</v>
      </c>
      <c r="S1189" s="48" t="s">
        <v>25</v>
      </c>
      <c r="T1189" s="48" t="s">
        <v>385</v>
      </c>
      <c r="U1189" s="48" t="s">
        <v>14</v>
      </c>
      <c r="V1189" s="55">
        <v>45526</v>
      </c>
      <c r="W1189" s="48" t="s">
        <v>1134</v>
      </c>
    </row>
    <row r="1190" spans="1:23" x14ac:dyDescent="0.25">
      <c r="A1190" s="48">
        <v>9983330</v>
      </c>
      <c r="B1190" s="64">
        <v>45526</v>
      </c>
      <c r="C1190" s="48" t="s">
        <v>1116</v>
      </c>
      <c r="D1190" s="48" t="s">
        <v>856</v>
      </c>
      <c r="E1190" s="55" t="s">
        <v>385</v>
      </c>
      <c r="F1190" s="64">
        <v>45526</v>
      </c>
      <c r="G1190" s="64">
        <v>45526.386111111111</v>
      </c>
      <c r="H1190" s="48" t="s">
        <v>1116</v>
      </c>
      <c r="I1190" s="55" t="s">
        <v>385</v>
      </c>
      <c r="J1190" s="48" t="s">
        <v>697</v>
      </c>
      <c r="K1190" s="48" t="s">
        <v>697</v>
      </c>
      <c r="L1190" s="48" t="s">
        <v>3241</v>
      </c>
      <c r="M1190" s="48" t="s">
        <v>7</v>
      </c>
      <c r="N1190" s="48" t="s">
        <v>860</v>
      </c>
      <c r="O1190" s="48" t="s">
        <v>3209</v>
      </c>
      <c r="P1190" s="48" t="s">
        <v>8</v>
      </c>
      <c r="Q1190" s="48" t="s">
        <v>10</v>
      </c>
      <c r="R1190" s="48" t="s">
        <v>11</v>
      </c>
      <c r="S1190" s="48" t="s">
        <v>13</v>
      </c>
      <c r="T1190" s="48" t="s">
        <v>385</v>
      </c>
      <c r="U1190" s="48" t="s">
        <v>14</v>
      </c>
      <c r="V1190" s="55">
        <v>45526</v>
      </c>
      <c r="W1190" s="48" t="s">
        <v>1134</v>
      </c>
    </row>
    <row r="1191" spans="1:23" x14ac:dyDescent="0.25">
      <c r="A1191" s="48">
        <v>9983329</v>
      </c>
      <c r="B1191" s="64">
        <v>45526</v>
      </c>
      <c r="C1191" s="48" t="s">
        <v>1116</v>
      </c>
      <c r="D1191" s="48" t="s">
        <v>856</v>
      </c>
      <c r="E1191" s="55" t="s">
        <v>385</v>
      </c>
      <c r="F1191" s="64">
        <v>45526</v>
      </c>
      <c r="G1191" s="64">
        <v>45526.390277777777</v>
      </c>
      <c r="H1191" s="48" t="s">
        <v>1116</v>
      </c>
      <c r="I1191" s="55" t="s">
        <v>385</v>
      </c>
      <c r="J1191" s="48" t="s">
        <v>697</v>
      </c>
      <c r="K1191" s="48" t="s">
        <v>697</v>
      </c>
      <c r="L1191" s="48" t="s">
        <v>3242</v>
      </c>
      <c r="M1191" s="48" t="s">
        <v>7</v>
      </c>
      <c r="N1191" s="48" t="s">
        <v>860</v>
      </c>
      <c r="O1191" s="48" t="s">
        <v>3086</v>
      </c>
      <c r="P1191" s="48" t="s">
        <v>8</v>
      </c>
      <c r="Q1191" s="48" t="s">
        <v>15</v>
      </c>
      <c r="R1191" s="48" t="s">
        <v>381</v>
      </c>
      <c r="S1191" s="48" t="s">
        <v>13</v>
      </c>
      <c r="T1191" s="48" t="s">
        <v>385</v>
      </c>
      <c r="U1191" s="48" t="s">
        <v>14</v>
      </c>
      <c r="V1191" s="55">
        <v>45526</v>
      </c>
      <c r="W1191" s="48" t="s">
        <v>1134</v>
      </c>
    </row>
    <row r="1192" spans="1:23" x14ac:dyDescent="0.25">
      <c r="A1192" s="48">
        <v>9983328</v>
      </c>
      <c r="B1192" s="64">
        <v>45526</v>
      </c>
      <c r="C1192" s="48" t="s">
        <v>1116</v>
      </c>
      <c r="D1192" s="48" t="s">
        <v>856</v>
      </c>
      <c r="E1192" s="55" t="s">
        <v>385</v>
      </c>
      <c r="F1192" s="64">
        <v>45526</v>
      </c>
      <c r="G1192" s="64">
        <v>45526.408333333333</v>
      </c>
      <c r="H1192" s="48" t="s">
        <v>1116</v>
      </c>
      <c r="I1192" s="55" t="s">
        <v>385</v>
      </c>
      <c r="J1192" s="48" t="s">
        <v>697</v>
      </c>
      <c r="K1192" s="48" t="s">
        <v>697</v>
      </c>
      <c r="L1192" s="48" t="s">
        <v>3243</v>
      </c>
      <c r="M1192" s="48" t="s">
        <v>7</v>
      </c>
      <c r="N1192" s="48" t="s">
        <v>860</v>
      </c>
      <c r="O1192" s="48" t="s">
        <v>3211</v>
      </c>
      <c r="P1192" s="48" t="s">
        <v>8</v>
      </c>
      <c r="Q1192" s="48" t="s">
        <v>15</v>
      </c>
      <c r="R1192" s="48" t="s">
        <v>381</v>
      </c>
      <c r="S1192" s="48" t="s">
        <v>13</v>
      </c>
      <c r="T1192" s="48" t="s">
        <v>385</v>
      </c>
      <c r="U1192" s="48" t="s">
        <v>14</v>
      </c>
      <c r="V1192" s="55">
        <v>45526</v>
      </c>
      <c r="W1192" s="48" t="s">
        <v>1134</v>
      </c>
    </row>
    <row r="1193" spans="1:23" x14ac:dyDescent="0.25">
      <c r="A1193" s="48">
        <v>9983327</v>
      </c>
      <c r="B1193" s="64">
        <v>45526</v>
      </c>
      <c r="C1193" s="48" t="s">
        <v>1116</v>
      </c>
      <c r="D1193" s="48" t="s">
        <v>716</v>
      </c>
      <c r="E1193" s="55" t="s">
        <v>385</v>
      </c>
      <c r="F1193" s="64">
        <v>45526</v>
      </c>
      <c r="G1193" s="64">
        <v>45526.420138888891</v>
      </c>
      <c r="H1193" s="48" t="s">
        <v>1116</v>
      </c>
      <c r="I1193" s="55" t="s">
        <v>385</v>
      </c>
      <c r="J1193" s="48" t="s">
        <v>697</v>
      </c>
      <c r="K1193" s="48" t="s">
        <v>697</v>
      </c>
      <c r="L1193" s="48" t="s">
        <v>3244</v>
      </c>
      <c r="M1193" s="48" t="s">
        <v>7</v>
      </c>
      <c r="N1193" s="48" t="s">
        <v>860</v>
      </c>
      <c r="O1193" s="48" t="s">
        <v>2477</v>
      </c>
      <c r="P1193" s="48" t="s">
        <v>18</v>
      </c>
      <c r="Q1193" s="48" t="s">
        <v>19</v>
      </c>
      <c r="R1193" s="48" t="s">
        <v>20</v>
      </c>
      <c r="S1193" s="48" t="s">
        <v>13</v>
      </c>
      <c r="T1193" s="48" t="s">
        <v>385</v>
      </c>
      <c r="U1193" s="48" t="s">
        <v>14</v>
      </c>
      <c r="V1193" s="55">
        <v>45526</v>
      </c>
      <c r="W1193" s="48" t="s">
        <v>1134</v>
      </c>
    </row>
    <row r="1194" spans="1:23" x14ac:dyDescent="0.25">
      <c r="A1194" s="48">
        <v>9983326</v>
      </c>
      <c r="B1194" s="64">
        <v>45526</v>
      </c>
      <c r="C1194" s="48" t="s">
        <v>1147</v>
      </c>
      <c r="D1194" s="48" t="s">
        <v>1455</v>
      </c>
      <c r="E1194" s="55" t="s">
        <v>385</v>
      </c>
      <c r="F1194" s="64">
        <v>45526</v>
      </c>
      <c r="G1194" s="64">
        <v>45526.39166666667</v>
      </c>
      <c r="H1194" s="48" t="s">
        <v>1147</v>
      </c>
      <c r="I1194" s="55"/>
      <c r="J1194" s="48" t="s">
        <v>697</v>
      </c>
      <c r="K1194" s="48" t="s">
        <v>697</v>
      </c>
      <c r="L1194" s="48" t="s">
        <v>3245</v>
      </c>
      <c r="M1194" s="48" t="s">
        <v>736</v>
      </c>
      <c r="N1194" s="48" t="s">
        <v>331</v>
      </c>
      <c r="O1194" s="48" t="s">
        <v>2183</v>
      </c>
      <c r="P1194" s="48" t="s">
        <v>8</v>
      </c>
      <c r="Q1194" s="48" t="s">
        <v>15</v>
      </c>
      <c r="R1194" s="48" t="s">
        <v>27</v>
      </c>
      <c r="S1194" s="48" t="s">
        <v>360</v>
      </c>
      <c r="U1194" s="48" t="s">
        <v>44</v>
      </c>
      <c r="V1194" s="55">
        <v>45526</v>
      </c>
      <c r="W1194" s="48" t="s">
        <v>1134</v>
      </c>
    </row>
    <row r="1195" spans="1:23" x14ac:dyDescent="0.25">
      <c r="A1195" s="48">
        <v>9983325</v>
      </c>
      <c r="B1195" s="64">
        <v>45526</v>
      </c>
      <c r="C1195" s="48" t="s">
        <v>1117</v>
      </c>
      <c r="D1195" s="48" t="s">
        <v>856</v>
      </c>
      <c r="E1195" s="55" t="s">
        <v>385</v>
      </c>
      <c r="F1195" s="64">
        <v>45526</v>
      </c>
      <c r="G1195" s="64">
        <v>45526.397916666669</v>
      </c>
      <c r="H1195" s="48" t="s">
        <v>1117</v>
      </c>
      <c r="I1195" s="55">
        <v>45528</v>
      </c>
      <c r="J1195" s="48" t="s">
        <v>697</v>
      </c>
      <c r="K1195" s="48" t="s">
        <v>697</v>
      </c>
      <c r="L1195" s="48" t="s">
        <v>3246</v>
      </c>
      <c r="M1195" s="48" t="s">
        <v>7</v>
      </c>
      <c r="N1195" s="48" t="s">
        <v>855</v>
      </c>
      <c r="O1195" s="48" t="s">
        <v>3093</v>
      </c>
      <c r="P1195" s="48" t="s">
        <v>8</v>
      </c>
      <c r="Q1195" s="48" t="s">
        <v>15</v>
      </c>
      <c r="R1195" s="48" t="s">
        <v>381</v>
      </c>
      <c r="S1195" s="48" t="s">
        <v>25</v>
      </c>
      <c r="T1195" s="48" t="s">
        <v>385</v>
      </c>
      <c r="U1195" s="48" t="s">
        <v>14</v>
      </c>
      <c r="V1195" s="55">
        <v>45526</v>
      </c>
      <c r="W1195" s="48" t="s">
        <v>1134</v>
      </c>
    </row>
    <row r="1196" spans="1:23" x14ac:dyDescent="0.25">
      <c r="A1196" s="48">
        <v>9983324</v>
      </c>
      <c r="B1196" s="64">
        <v>45526</v>
      </c>
      <c r="C1196" s="48" t="s">
        <v>1147</v>
      </c>
      <c r="D1196" s="48" t="s">
        <v>1455</v>
      </c>
      <c r="E1196" s="55"/>
      <c r="F1196" s="64">
        <v>45526</v>
      </c>
      <c r="G1196" s="64">
        <v>45526.40347222222</v>
      </c>
      <c r="H1196" s="48" t="s">
        <v>1147</v>
      </c>
      <c r="I1196" s="55"/>
      <c r="J1196" s="48" t="s">
        <v>697</v>
      </c>
      <c r="K1196" s="48" t="s">
        <v>697</v>
      </c>
      <c r="L1196" s="48" t="s">
        <v>3247</v>
      </c>
      <c r="M1196" s="48" t="s">
        <v>736</v>
      </c>
      <c r="N1196" s="48" t="s">
        <v>2679</v>
      </c>
      <c r="O1196" s="48" t="s">
        <v>3248</v>
      </c>
      <c r="P1196" s="48" t="s">
        <v>8</v>
      </c>
      <c r="Q1196" s="48" t="s">
        <v>10</v>
      </c>
      <c r="R1196" s="48" t="s">
        <v>11</v>
      </c>
      <c r="S1196" s="48" t="s">
        <v>13</v>
      </c>
      <c r="U1196" s="48" t="s">
        <v>14</v>
      </c>
      <c r="V1196" s="55">
        <v>45526</v>
      </c>
      <c r="W1196" s="48" t="s">
        <v>1134</v>
      </c>
    </row>
    <row r="1197" spans="1:23" x14ac:dyDescent="0.25">
      <c r="A1197" s="48">
        <v>9983323</v>
      </c>
      <c r="B1197" s="64">
        <v>45526</v>
      </c>
      <c r="C1197" s="48" t="s">
        <v>1117</v>
      </c>
      <c r="D1197" s="48" t="s">
        <v>716</v>
      </c>
      <c r="E1197" s="55" t="s">
        <v>385</v>
      </c>
      <c r="F1197" s="64">
        <v>45526</v>
      </c>
      <c r="G1197" s="64">
        <v>45526.404166666667</v>
      </c>
      <c r="H1197" s="48" t="s">
        <v>1117</v>
      </c>
      <c r="I1197" s="55">
        <v>45528</v>
      </c>
      <c r="J1197" s="48" t="s">
        <v>697</v>
      </c>
      <c r="K1197" s="48" t="s">
        <v>697</v>
      </c>
      <c r="L1197" s="48" t="s">
        <v>3249</v>
      </c>
      <c r="M1197" s="48" t="s">
        <v>7</v>
      </c>
      <c r="N1197" s="48" t="s">
        <v>855</v>
      </c>
      <c r="O1197" s="48" t="s">
        <v>2601</v>
      </c>
      <c r="P1197" s="48" t="s">
        <v>8</v>
      </c>
      <c r="Q1197" s="48" t="s">
        <v>10</v>
      </c>
      <c r="R1197" s="48" t="s">
        <v>11</v>
      </c>
      <c r="S1197" s="48" t="s">
        <v>36</v>
      </c>
      <c r="T1197" s="48" t="s">
        <v>385</v>
      </c>
      <c r="U1197" s="48" t="s">
        <v>14</v>
      </c>
      <c r="V1197" s="55">
        <v>45526</v>
      </c>
      <c r="W1197" s="48" t="s">
        <v>1134</v>
      </c>
    </row>
    <row r="1198" spans="1:23" x14ac:dyDescent="0.25">
      <c r="A1198" s="48">
        <v>9983322</v>
      </c>
      <c r="B1198" s="64">
        <v>45526</v>
      </c>
      <c r="C1198" s="48" t="s">
        <v>1107</v>
      </c>
      <c r="D1198" s="48" t="s">
        <v>3250</v>
      </c>
      <c r="E1198" s="55" t="s">
        <v>385</v>
      </c>
      <c r="F1198" s="64">
        <v>45526</v>
      </c>
      <c r="G1198" s="64">
        <v>45526.40625</v>
      </c>
      <c r="H1198" s="48" t="s">
        <v>1107</v>
      </c>
      <c r="I1198" s="55"/>
      <c r="J1198" s="48" t="s">
        <v>697</v>
      </c>
      <c r="K1198" s="48" t="s">
        <v>697</v>
      </c>
      <c r="L1198" s="48" t="s">
        <v>2621</v>
      </c>
      <c r="M1198" s="48" t="s">
        <v>7</v>
      </c>
      <c r="N1198" s="48" t="s">
        <v>860</v>
      </c>
      <c r="O1198" s="48" t="s">
        <v>1401</v>
      </c>
      <c r="P1198" s="48" t="s">
        <v>18</v>
      </c>
      <c r="Q1198" s="48" t="s">
        <v>19</v>
      </c>
      <c r="R1198" s="48" t="s">
        <v>21</v>
      </c>
      <c r="S1198" s="48" t="s">
        <v>36</v>
      </c>
      <c r="T1198" s="48" t="s">
        <v>385</v>
      </c>
      <c r="U1198" s="48" t="s">
        <v>14</v>
      </c>
      <c r="V1198" s="55">
        <v>45526</v>
      </c>
      <c r="W1198" s="48" t="s">
        <v>1134</v>
      </c>
    </row>
    <row r="1199" spans="1:23" x14ac:dyDescent="0.25">
      <c r="A1199" s="48">
        <v>9983321</v>
      </c>
      <c r="B1199" s="64">
        <v>45526</v>
      </c>
      <c r="C1199" s="48" t="s">
        <v>1156</v>
      </c>
      <c r="D1199" s="48" t="s">
        <v>46</v>
      </c>
      <c r="E1199" s="55" t="s">
        <v>385</v>
      </c>
      <c r="F1199" s="64">
        <v>45526</v>
      </c>
      <c r="G1199" s="64">
        <v>45526.409722222219</v>
      </c>
      <c r="H1199" s="48" t="s">
        <v>1156</v>
      </c>
      <c r="I1199" s="55" t="s">
        <v>385</v>
      </c>
      <c r="J1199" s="48" t="s">
        <v>697</v>
      </c>
      <c r="K1199" s="48" t="s">
        <v>697</v>
      </c>
      <c r="L1199" s="48" t="s">
        <v>3251</v>
      </c>
      <c r="M1199" s="48" t="s">
        <v>992</v>
      </c>
      <c r="N1199" s="48" t="s">
        <v>1105</v>
      </c>
      <c r="O1199" s="48">
        <v>201031653459001</v>
      </c>
      <c r="P1199" s="48" t="s">
        <v>8</v>
      </c>
      <c r="Q1199" s="48" t="s">
        <v>10</v>
      </c>
      <c r="R1199" s="48" t="s">
        <v>11</v>
      </c>
      <c r="S1199" s="48" t="s">
        <v>360</v>
      </c>
      <c r="T1199" s="48" t="s">
        <v>385</v>
      </c>
      <c r="U1199" s="48" t="s">
        <v>14</v>
      </c>
      <c r="V1199" s="55">
        <v>45526</v>
      </c>
      <c r="W1199" s="48" t="s">
        <v>1134</v>
      </c>
    </row>
    <row r="1200" spans="1:23" x14ac:dyDescent="0.25">
      <c r="A1200" s="48">
        <v>9983320</v>
      </c>
      <c r="B1200" s="64">
        <v>45526</v>
      </c>
      <c r="C1200" s="48" t="s">
        <v>1147</v>
      </c>
      <c r="D1200" s="48" t="s">
        <v>1455</v>
      </c>
      <c r="E1200" s="55"/>
      <c r="F1200" s="64">
        <v>45526</v>
      </c>
      <c r="G1200" s="64">
        <v>45526.410416666673</v>
      </c>
      <c r="H1200" s="48" t="s">
        <v>1147</v>
      </c>
      <c r="I1200" s="55"/>
      <c r="J1200" s="48" t="s">
        <v>697</v>
      </c>
      <c r="K1200" s="48" t="s">
        <v>697</v>
      </c>
      <c r="L1200" s="48" t="s">
        <v>3252</v>
      </c>
      <c r="M1200" s="48" t="s">
        <v>736</v>
      </c>
      <c r="N1200" s="48" t="s">
        <v>2679</v>
      </c>
      <c r="O1200" s="48" t="s">
        <v>1275</v>
      </c>
      <c r="P1200" s="48" t="s">
        <v>8</v>
      </c>
      <c r="Q1200" s="48" t="s">
        <v>10</v>
      </c>
      <c r="R1200" s="48" t="s">
        <v>11</v>
      </c>
      <c r="S1200" s="48" t="s">
        <v>13</v>
      </c>
      <c r="T1200" s="48" t="s">
        <v>385</v>
      </c>
      <c r="U1200" s="48" t="s">
        <v>14</v>
      </c>
      <c r="V1200" s="55">
        <v>45526</v>
      </c>
      <c r="W1200" s="48" t="s">
        <v>1134</v>
      </c>
    </row>
    <row r="1201" spans="1:23" x14ac:dyDescent="0.25">
      <c r="A1201" s="48">
        <v>9983319</v>
      </c>
      <c r="B1201" s="64">
        <v>45526</v>
      </c>
      <c r="C1201" s="48" t="s">
        <v>1147</v>
      </c>
      <c r="D1201" s="48" t="s">
        <v>1455</v>
      </c>
      <c r="E1201" s="55"/>
      <c r="F1201" s="64">
        <v>45526</v>
      </c>
      <c r="G1201" s="64">
        <v>45526.414583333331</v>
      </c>
      <c r="H1201" s="48" t="s">
        <v>1147</v>
      </c>
      <c r="I1201" s="55"/>
      <c r="J1201" s="48" t="s">
        <v>697</v>
      </c>
      <c r="K1201" s="48" t="s">
        <v>697</v>
      </c>
      <c r="L1201" s="48" t="s">
        <v>3253</v>
      </c>
      <c r="M1201" s="48" t="s">
        <v>736</v>
      </c>
      <c r="N1201" s="48" t="s">
        <v>2679</v>
      </c>
      <c r="O1201" s="48" t="s">
        <v>3254</v>
      </c>
      <c r="P1201" s="48" t="s">
        <v>22</v>
      </c>
      <c r="Q1201" s="48" t="s">
        <v>23</v>
      </c>
      <c r="R1201" s="48" t="s">
        <v>89</v>
      </c>
      <c r="S1201" s="48" t="s">
        <v>13</v>
      </c>
      <c r="T1201" s="48" t="s">
        <v>385</v>
      </c>
      <c r="U1201" s="48" t="s">
        <v>14</v>
      </c>
      <c r="V1201" s="55">
        <v>45526</v>
      </c>
      <c r="W1201" s="48" t="s">
        <v>1134</v>
      </c>
    </row>
    <row r="1202" spans="1:23" x14ac:dyDescent="0.25">
      <c r="A1202" s="48">
        <v>9983318</v>
      </c>
      <c r="B1202" s="64">
        <v>45526</v>
      </c>
      <c r="C1202" s="48" t="s">
        <v>1107</v>
      </c>
      <c r="D1202" s="48" t="s">
        <v>1455</v>
      </c>
      <c r="E1202" s="55"/>
      <c r="F1202" s="64">
        <v>45526</v>
      </c>
      <c r="G1202" s="64">
        <v>45526.414583333331</v>
      </c>
      <c r="H1202" s="48" t="s">
        <v>1107</v>
      </c>
      <c r="I1202" s="55"/>
      <c r="J1202" s="48" t="s">
        <v>697</v>
      </c>
      <c r="K1202" s="48" t="s">
        <v>697</v>
      </c>
      <c r="L1202" s="48" t="s">
        <v>3255</v>
      </c>
      <c r="M1202" s="48" t="s">
        <v>7</v>
      </c>
      <c r="N1202" s="48" t="s">
        <v>860</v>
      </c>
      <c r="O1202" s="48" t="s">
        <v>3213</v>
      </c>
      <c r="P1202" s="48" t="s">
        <v>8</v>
      </c>
      <c r="Q1202" s="48" t="s">
        <v>10</v>
      </c>
      <c r="R1202" s="48" t="s">
        <v>11</v>
      </c>
      <c r="S1202" s="48" t="s">
        <v>36</v>
      </c>
      <c r="T1202" s="48" t="s">
        <v>385</v>
      </c>
      <c r="U1202" s="48" t="s">
        <v>14</v>
      </c>
      <c r="V1202" s="55">
        <v>45526</v>
      </c>
      <c r="W1202" s="48" t="s">
        <v>1134</v>
      </c>
    </row>
    <row r="1203" spans="1:23" x14ac:dyDescent="0.25">
      <c r="A1203" s="48">
        <v>9983317</v>
      </c>
      <c r="B1203" s="64">
        <v>45526</v>
      </c>
      <c r="C1203" s="48" t="s">
        <v>1117</v>
      </c>
      <c r="D1203" s="48" t="s">
        <v>716</v>
      </c>
      <c r="E1203" s="55" t="s">
        <v>385</v>
      </c>
      <c r="F1203" s="64">
        <v>45526</v>
      </c>
      <c r="G1203" s="64">
        <v>45526.422222222223</v>
      </c>
      <c r="H1203" s="48" t="s">
        <v>1117</v>
      </c>
      <c r="I1203" s="55">
        <v>45528</v>
      </c>
      <c r="J1203" s="48" t="s">
        <v>697</v>
      </c>
      <c r="K1203" s="48" t="s">
        <v>697</v>
      </c>
      <c r="L1203" s="48" t="s">
        <v>3256</v>
      </c>
      <c r="M1203" s="48" t="s">
        <v>7</v>
      </c>
      <c r="N1203" s="48" t="s">
        <v>855</v>
      </c>
      <c r="O1203" s="48" t="s">
        <v>3190</v>
      </c>
      <c r="P1203" s="48" t="s">
        <v>8</v>
      </c>
      <c r="Q1203" s="48" t="s">
        <v>10</v>
      </c>
      <c r="R1203" s="48" t="s">
        <v>11</v>
      </c>
      <c r="S1203" s="48" t="s">
        <v>25</v>
      </c>
      <c r="T1203" s="48" t="s">
        <v>385</v>
      </c>
      <c r="U1203" s="48" t="s">
        <v>14</v>
      </c>
      <c r="V1203" s="55">
        <v>45526</v>
      </c>
      <c r="W1203" s="48" t="s">
        <v>1134</v>
      </c>
    </row>
    <row r="1204" spans="1:23" x14ac:dyDescent="0.25">
      <c r="A1204" s="48">
        <v>9983316</v>
      </c>
      <c r="B1204" s="64">
        <v>45526</v>
      </c>
      <c r="C1204" s="48" t="s">
        <v>1116</v>
      </c>
      <c r="D1204" s="48" t="s">
        <v>46</v>
      </c>
      <c r="E1204" s="55" t="s">
        <v>385</v>
      </c>
      <c r="F1204" s="64">
        <v>45526</v>
      </c>
      <c r="G1204" s="64">
        <v>45526.519444444442</v>
      </c>
      <c r="H1204" s="48" t="s">
        <v>1116</v>
      </c>
      <c r="I1204" s="55" t="s">
        <v>385</v>
      </c>
      <c r="J1204" s="48" t="s">
        <v>697</v>
      </c>
      <c r="K1204" s="48" t="s">
        <v>697</v>
      </c>
      <c r="L1204" s="48" t="s">
        <v>3183</v>
      </c>
      <c r="M1204" s="48" t="s">
        <v>7</v>
      </c>
      <c r="N1204" s="48" t="s">
        <v>860</v>
      </c>
      <c r="O1204" s="48" t="s">
        <v>2470</v>
      </c>
      <c r="P1204" s="48" t="s">
        <v>8</v>
      </c>
      <c r="Q1204" s="48" t="s">
        <v>10</v>
      </c>
      <c r="R1204" s="48" t="s">
        <v>11</v>
      </c>
      <c r="S1204" s="48" t="s">
        <v>13</v>
      </c>
      <c r="T1204" s="48" t="s">
        <v>385</v>
      </c>
      <c r="U1204" s="48" t="s">
        <v>14</v>
      </c>
      <c r="V1204" s="55">
        <v>45526</v>
      </c>
      <c r="W1204" s="48" t="s">
        <v>1134</v>
      </c>
    </row>
    <row r="1205" spans="1:23" x14ac:dyDescent="0.25">
      <c r="A1205" s="48">
        <v>9983315</v>
      </c>
      <c r="B1205" s="64">
        <v>45526</v>
      </c>
      <c r="C1205" s="48" t="s">
        <v>1116</v>
      </c>
      <c r="D1205" s="48" t="s">
        <v>856</v>
      </c>
      <c r="E1205" s="55" t="s">
        <v>385</v>
      </c>
      <c r="F1205" s="64">
        <v>45526</v>
      </c>
      <c r="G1205" s="64">
        <v>45526.430555555547</v>
      </c>
      <c r="H1205" s="48" t="s">
        <v>1116</v>
      </c>
      <c r="I1205" s="55" t="s">
        <v>385</v>
      </c>
      <c r="J1205" s="48" t="s">
        <v>697</v>
      </c>
      <c r="K1205" s="48" t="s">
        <v>697</v>
      </c>
      <c r="L1205" s="48" t="s">
        <v>2710</v>
      </c>
      <c r="M1205" s="48" t="s">
        <v>7</v>
      </c>
      <c r="N1205" s="48" t="s">
        <v>860</v>
      </c>
      <c r="O1205" s="48" t="s">
        <v>2343</v>
      </c>
      <c r="P1205" s="48" t="s">
        <v>8</v>
      </c>
      <c r="Q1205" s="48" t="s">
        <v>15</v>
      </c>
      <c r="R1205" s="48" t="s">
        <v>381</v>
      </c>
      <c r="S1205" s="48" t="s">
        <v>13</v>
      </c>
      <c r="T1205" s="48" t="s">
        <v>385</v>
      </c>
      <c r="U1205" s="48" t="s">
        <v>14</v>
      </c>
      <c r="V1205" s="55">
        <v>45526</v>
      </c>
      <c r="W1205" s="48" t="s">
        <v>1134</v>
      </c>
    </row>
    <row r="1206" spans="1:23" x14ac:dyDescent="0.25">
      <c r="A1206" s="48">
        <v>9983314</v>
      </c>
      <c r="B1206" s="64">
        <v>45526</v>
      </c>
      <c r="C1206" s="48" t="s">
        <v>1116</v>
      </c>
      <c r="D1206" s="48" t="s">
        <v>856</v>
      </c>
      <c r="E1206" s="55" t="s">
        <v>385</v>
      </c>
      <c r="F1206" s="64">
        <v>45526</v>
      </c>
      <c r="G1206" s="64">
        <v>45526.444444444453</v>
      </c>
      <c r="H1206" s="48" t="s">
        <v>1116</v>
      </c>
      <c r="I1206" s="55" t="s">
        <v>385</v>
      </c>
      <c r="J1206" s="48" t="s">
        <v>697</v>
      </c>
      <c r="K1206" s="48" t="s">
        <v>697</v>
      </c>
      <c r="L1206" s="48" t="s">
        <v>3257</v>
      </c>
      <c r="M1206" s="48" t="s">
        <v>7</v>
      </c>
      <c r="N1206" s="48" t="s">
        <v>860</v>
      </c>
      <c r="O1206" s="48" t="s">
        <v>1693</v>
      </c>
      <c r="P1206" s="48" t="s">
        <v>8</v>
      </c>
      <c r="Q1206" s="48" t="s">
        <v>10</v>
      </c>
      <c r="R1206" s="48" t="s">
        <v>11</v>
      </c>
      <c r="S1206" s="48" t="s">
        <v>13</v>
      </c>
      <c r="T1206" s="48" t="s">
        <v>288</v>
      </c>
      <c r="U1206" s="48" t="s">
        <v>44</v>
      </c>
      <c r="V1206" s="55">
        <v>45526</v>
      </c>
      <c r="W1206" s="48" t="s">
        <v>1134</v>
      </c>
    </row>
    <row r="1207" spans="1:23" x14ac:dyDescent="0.25">
      <c r="A1207" s="48">
        <v>9983313</v>
      </c>
      <c r="B1207" s="64">
        <v>45526</v>
      </c>
      <c r="C1207" s="48" t="s">
        <v>1116</v>
      </c>
      <c r="D1207" s="48" t="s">
        <v>716</v>
      </c>
      <c r="E1207" s="55" t="s">
        <v>385</v>
      </c>
      <c r="F1207" s="64">
        <v>45526</v>
      </c>
      <c r="G1207" s="64">
        <v>45526.467361111107</v>
      </c>
      <c r="H1207" s="48" t="s">
        <v>1116</v>
      </c>
      <c r="I1207" s="55" t="s">
        <v>385</v>
      </c>
      <c r="J1207" s="48" t="s">
        <v>697</v>
      </c>
      <c r="K1207" s="48" t="s">
        <v>697</v>
      </c>
      <c r="L1207" s="48" t="s">
        <v>3258</v>
      </c>
      <c r="M1207" s="48" t="s">
        <v>7</v>
      </c>
      <c r="N1207" s="48" t="s">
        <v>860</v>
      </c>
      <c r="O1207" s="48" t="s">
        <v>1946</v>
      </c>
      <c r="P1207" s="48" t="s">
        <v>8</v>
      </c>
      <c r="Q1207" s="48" t="s">
        <v>28</v>
      </c>
      <c r="R1207" s="48" t="s">
        <v>35</v>
      </c>
      <c r="S1207" s="48" t="s">
        <v>13</v>
      </c>
      <c r="T1207" s="48" t="s">
        <v>385</v>
      </c>
      <c r="U1207" s="48" t="s">
        <v>14</v>
      </c>
      <c r="V1207" s="55">
        <v>45526</v>
      </c>
      <c r="W1207" s="48" t="s">
        <v>1134</v>
      </c>
    </row>
    <row r="1208" spans="1:23" x14ac:dyDescent="0.25">
      <c r="A1208" s="48">
        <v>9983312</v>
      </c>
      <c r="B1208" s="64">
        <v>45526</v>
      </c>
      <c r="C1208" s="48" t="s">
        <v>1116</v>
      </c>
      <c r="D1208" s="48" t="s">
        <v>856</v>
      </c>
      <c r="E1208" s="55" t="s">
        <v>385</v>
      </c>
      <c r="F1208" s="64">
        <v>45526</v>
      </c>
      <c r="G1208" s="64">
        <v>45526.47152777778</v>
      </c>
      <c r="H1208" s="48" t="s">
        <v>1116</v>
      </c>
      <c r="I1208" s="55" t="s">
        <v>385</v>
      </c>
      <c r="J1208" s="48" t="s">
        <v>697</v>
      </c>
      <c r="K1208" s="48" t="s">
        <v>697</v>
      </c>
      <c r="L1208" s="48" t="s">
        <v>3258</v>
      </c>
      <c r="M1208" s="48" t="s">
        <v>7</v>
      </c>
      <c r="N1208" s="48" t="s">
        <v>860</v>
      </c>
      <c r="O1208" s="48" t="s">
        <v>1946</v>
      </c>
      <c r="P1208" s="48" t="s">
        <v>8</v>
      </c>
      <c r="Q1208" s="48" t="s">
        <v>28</v>
      </c>
      <c r="R1208" s="48" t="s">
        <v>35</v>
      </c>
      <c r="S1208" s="48" t="s">
        <v>13</v>
      </c>
      <c r="T1208" s="48" t="s">
        <v>385</v>
      </c>
      <c r="U1208" s="48" t="s">
        <v>14</v>
      </c>
      <c r="V1208" s="55">
        <v>45526</v>
      </c>
      <c r="W1208" s="48" t="s">
        <v>1134</v>
      </c>
    </row>
    <row r="1209" spans="1:23" x14ac:dyDescent="0.25">
      <c r="A1209" s="48">
        <v>9983311</v>
      </c>
      <c r="B1209" s="64">
        <v>45526</v>
      </c>
      <c r="C1209" s="48" t="s">
        <v>1117</v>
      </c>
      <c r="D1209" s="48" t="s">
        <v>716</v>
      </c>
      <c r="E1209" s="55" t="s">
        <v>385</v>
      </c>
      <c r="F1209" s="64">
        <v>45526</v>
      </c>
      <c r="G1209" s="64">
        <v>45526.427777777782</v>
      </c>
      <c r="H1209" s="48" t="s">
        <v>1117</v>
      </c>
      <c r="I1209" s="55">
        <v>45528</v>
      </c>
      <c r="J1209" s="48" t="s">
        <v>697</v>
      </c>
      <c r="K1209" s="48" t="s">
        <v>697</v>
      </c>
      <c r="L1209" s="48" t="s">
        <v>3259</v>
      </c>
      <c r="M1209" s="48" t="s">
        <v>7</v>
      </c>
      <c r="N1209" s="48" t="s">
        <v>855</v>
      </c>
      <c r="O1209" s="48" t="s">
        <v>2535</v>
      </c>
      <c r="P1209" s="48" t="s">
        <v>8</v>
      </c>
      <c r="Q1209" s="48" t="s">
        <v>15</v>
      </c>
      <c r="R1209" s="48" t="s">
        <v>381</v>
      </c>
      <c r="S1209" s="48" t="s">
        <v>25</v>
      </c>
      <c r="T1209" s="48" t="s">
        <v>3260</v>
      </c>
      <c r="U1209" s="48" t="s">
        <v>14</v>
      </c>
      <c r="V1209" s="55">
        <v>45526</v>
      </c>
      <c r="W1209" s="48" t="s">
        <v>1134</v>
      </c>
    </row>
    <row r="1210" spans="1:23" x14ac:dyDescent="0.25">
      <c r="A1210" s="48">
        <v>9983310</v>
      </c>
      <c r="B1210" s="64">
        <v>45526</v>
      </c>
      <c r="C1210" s="48" t="s">
        <v>1107</v>
      </c>
      <c r="D1210" s="48" t="s">
        <v>716</v>
      </c>
      <c r="E1210" s="55"/>
      <c r="F1210" s="64">
        <v>45526</v>
      </c>
      <c r="G1210" s="64">
        <v>45526.433333333327</v>
      </c>
      <c r="H1210" s="48" t="s">
        <v>1107</v>
      </c>
      <c r="I1210" s="55"/>
      <c r="J1210" s="48" t="s">
        <v>697</v>
      </c>
      <c r="K1210" s="48" t="s">
        <v>697</v>
      </c>
      <c r="L1210" s="48" t="s">
        <v>3261</v>
      </c>
      <c r="M1210" s="48" t="s">
        <v>7</v>
      </c>
      <c r="N1210" s="48" t="s">
        <v>860</v>
      </c>
      <c r="O1210" s="48" t="s">
        <v>3099</v>
      </c>
      <c r="P1210" s="48" t="s">
        <v>8</v>
      </c>
      <c r="Q1210" s="48" t="s">
        <v>15</v>
      </c>
      <c r="R1210" s="48" t="s">
        <v>381</v>
      </c>
      <c r="S1210" s="48" t="s">
        <v>25</v>
      </c>
      <c r="T1210" s="48" t="s">
        <v>3260</v>
      </c>
      <c r="U1210" s="48" t="s">
        <v>14</v>
      </c>
      <c r="V1210" s="55">
        <v>45526</v>
      </c>
      <c r="W1210" s="48" t="s">
        <v>1134</v>
      </c>
    </row>
    <row r="1211" spans="1:23" x14ac:dyDescent="0.25">
      <c r="A1211" s="48">
        <v>9983309</v>
      </c>
      <c r="B1211" s="64">
        <v>45526</v>
      </c>
      <c r="C1211" s="48" t="s">
        <v>1117</v>
      </c>
      <c r="D1211" s="48" t="s">
        <v>716</v>
      </c>
      <c r="E1211" s="55" t="s">
        <v>385</v>
      </c>
      <c r="F1211" s="64">
        <v>45526</v>
      </c>
      <c r="G1211" s="64">
        <v>45526.435416666667</v>
      </c>
      <c r="H1211" s="48" t="s">
        <v>1117</v>
      </c>
      <c r="I1211" s="55">
        <v>45528</v>
      </c>
      <c r="J1211" s="48" t="s">
        <v>697</v>
      </c>
      <c r="K1211" s="48" t="s">
        <v>697</v>
      </c>
      <c r="L1211" s="48" t="s">
        <v>3262</v>
      </c>
      <c r="M1211" s="48" t="s">
        <v>7</v>
      </c>
      <c r="N1211" s="48" t="s">
        <v>855</v>
      </c>
      <c r="O1211" s="48" t="s">
        <v>3193</v>
      </c>
      <c r="P1211" s="48" t="s">
        <v>8</v>
      </c>
      <c r="Q1211" s="48" t="s">
        <v>10</v>
      </c>
      <c r="R1211" s="48" t="s">
        <v>11</v>
      </c>
      <c r="S1211" s="48" t="s">
        <v>25</v>
      </c>
      <c r="T1211" s="48" t="s">
        <v>385</v>
      </c>
      <c r="U1211" s="48" t="s">
        <v>14</v>
      </c>
      <c r="V1211" s="55">
        <v>45526</v>
      </c>
      <c r="W1211" s="48" t="s">
        <v>1134</v>
      </c>
    </row>
    <row r="1212" spans="1:23" x14ac:dyDescent="0.25">
      <c r="A1212" s="48">
        <v>9983308</v>
      </c>
      <c r="B1212" s="64">
        <v>45526</v>
      </c>
      <c r="C1212" s="48" t="s">
        <v>775</v>
      </c>
      <c r="D1212" s="48" t="s">
        <v>1455</v>
      </c>
      <c r="E1212" s="55" t="s">
        <v>385</v>
      </c>
      <c r="F1212" s="64">
        <v>45526</v>
      </c>
      <c r="G1212" s="64">
        <v>45526.444444444453</v>
      </c>
      <c r="H1212" s="48" t="s">
        <v>775</v>
      </c>
      <c r="I1212" s="55"/>
      <c r="J1212" s="48" t="s">
        <v>697</v>
      </c>
      <c r="K1212" s="48" t="s">
        <v>697</v>
      </c>
      <c r="L1212" s="48" t="s">
        <v>1187</v>
      </c>
      <c r="M1212" s="48" t="s">
        <v>3122</v>
      </c>
      <c r="O1212" s="48">
        <v>7407174</v>
      </c>
      <c r="P1212" s="48" t="s">
        <v>18</v>
      </c>
      <c r="R1212" s="48" t="s">
        <v>20</v>
      </c>
      <c r="S1212" s="48" t="s">
        <v>13</v>
      </c>
      <c r="T1212" s="48" t="s">
        <v>385</v>
      </c>
      <c r="U1212" s="48" t="s">
        <v>14</v>
      </c>
      <c r="V1212" s="55">
        <v>45526</v>
      </c>
      <c r="W1212" s="48" t="s">
        <v>1134</v>
      </c>
    </row>
    <row r="1213" spans="1:23" x14ac:dyDescent="0.25">
      <c r="A1213" s="48">
        <v>9983307</v>
      </c>
      <c r="B1213" s="64">
        <v>45526</v>
      </c>
      <c r="C1213" s="48" t="s">
        <v>1117</v>
      </c>
      <c r="D1213" s="48" t="s">
        <v>716</v>
      </c>
      <c r="E1213" s="55" t="s">
        <v>385</v>
      </c>
      <c r="F1213" s="64">
        <v>45526</v>
      </c>
      <c r="G1213" s="64">
        <v>45526.45</v>
      </c>
      <c r="H1213" s="48" t="s">
        <v>1117</v>
      </c>
      <c r="I1213" s="55">
        <v>45526</v>
      </c>
      <c r="J1213" s="48" t="s">
        <v>697</v>
      </c>
      <c r="K1213" s="48" t="s">
        <v>697</v>
      </c>
      <c r="L1213" s="48" t="s">
        <v>3263</v>
      </c>
      <c r="M1213" s="48" t="s">
        <v>7</v>
      </c>
      <c r="N1213" s="48" t="s">
        <v>855</v>
      </c>
      <c r="O1213" s="48" t="s">
        <v>2603</v>
      </c>
      <c r="P1213" s="48" t="s">
        <v>18</v>
      </c>
      <c r="Q1213" s="48" t="s">
        <v>19</v>
      </c>
      <c r="R1213" s="48" t="s">
        <v>20</v>
      </c>
      <c r="S1213" s="48" t="s">
        <v>36</v>
      </c>
      <c r="T1213" s="48" t="s">
        <v>385</v>
      </c>
      <c r="U1213" s="48" t="s">
        <v>14</v>
      </c>
      <c r="V1213" s="55">
        <v>45526</v>
      </c>
      <c r="W1213" s="48" t="s">
        <v>1134</v>
      </c>
    </row>
    <row r="1214" spans="1:23" x14ac:dyDescent="0.25">
      <c r="A1214" s="48">
        <v>9983306</v>
      </c>
      <c r="B1214" s="64">
        <v>45526</v>
      </c>
      <c r="C1214" s="48" t="s">
        <v>1147</v>
      </c>
      <c r="D1214" s="48" t="s">
        <v>1455</v>
      </c>
      <c r="E1214" s="55"/>
      <c r="F1214" s="64">
        <v>45526</v>
      </c>
      <c r="G1214" s="64">
        <v>45526.459027777782</v>
      </c>
      <c r="H1214" s="48" t="s">
        <v>1147</v>
      </c>
      <c r="I1214" s="55"/>
      <c r="J1214" s="48" t="s">
        <v>697</v>
      </c>
      <c r="K1214" s="48" t="s">
        <v>697</v>
      </c>
      <c r="L1214" s="48" t="s">
        <v>385</v>
      </c>
      <c r="M1214" s="48" t="s">
        <v>736</v>
      </c>
      <c r="N1214" s="48" t="s">
        <v>2679</v>
      </c>
      <c r="O1214" s="48" t="s">
        <v>3264</v>
      </c>
      <c r="P1214" s="48" t="s">
        <v>22</v>
      </c>
      <c r="Q1214" s="48" t="s">
        <v>73</v>
      </c>
      <c r="R1214" s="48" t="s">
        <v>74</v>
      </c>
      <c r="S1214" s="48" t="s">
        <v>13</v>
      </c>
      <c r="T1214" s="48" t="s">
        <v>385</v>
      </c>
      <c r="U1214" s="48" t="s">
        <v>14</v>
      </c>
      <c r="V1214" s="55">
        <v>45526</v>
      </c>
      <c r="W1214" s="48" t="s">
        <v>1134</v>
      </c>
    </row>
    <row r="1215" spans="1:23" x14ac:dyDescent="0.25">
      <c r="A1215" s="48">
        <v>9983305</v>
      </c>
      <c r="B1215" s="64">
        <v>45526</v>
      </c>
      <c r="C1215" s="48" t="s">
        <v>1117</v>
      </c>
      <c r="D1215" s="48" t="s">
        <v>856</v>
      </c>
      <c r="E1215" s="55" t="s">
        <v>385</v>
      </c>
      <c r="F1215" s="64">
        <v>45526</v>
      </c>
      <c r="G1215" s="64">
        <v>45526.462500000001</v>
      </c>
      <c r="H1215" s="48" t="s">
        <v>1117</v>
      </c>
      <c r="I1215" s="55">
        <v>45528</v>
      </c>
      <c r="J1215" s="48" t="s">
        <v>697</v>
      </c>
      <c r="K1215" s="48" t="s">
        <v>697</v>
      </c>
      <c r="L1215" s="48" t="s">
        <v>3265</v>
      </c>
      <c r="M1215" s="48" t="s">
        <v>7</v>
      </c>
      <c r="N1215" s="48" t="s">
        <v>855</v>
      </c>
      <c r="O1215" s="48" t="s">
        <v>3198</v>
      </c>
      <c r="P1215" s="48" t="s">
        <v>8</v>
      </c>
      <c r="Q1215" s="48" t="s">
        <v>10</v>
      </c>
      <c r="R1215" s="48" t="s">
        <v>11</v>
      </c>
      <c r="S1215" s="48" t="s">
        <v>25</v>
      </c>
      <c r="T1215" s="48" t="s">
        <v>385</v>
      </c>
      <c r="U1215" s="48" t="s">
        <v>14</v>
      </c>
      <c r="V1215" s="55">
        <v>45526</v>
      </c>
      <c r="W1215" s="48" t="s">
        <v>1134</v>
      </c>
    </row>
    <row r="1216" spans="1:23" x14ac:dyDescent="0.25">
      <c r="A1216" s="48">
        <v>9983304</v>
      </c>
      <c r="B1216" s="64">
        <v>45526</v>
      </c>
      <c r="C1216" s="48" t="s">
        <v>1107</v>
      </c>
      <c r="D1216" s="48" t="s">
        <v>856</v>
      </c>
      <c r="E1216" s="55" t="s">
        <v>385</v>
      </c>
      <c r="F1216" s="64">
        <v>45526</v>
      </c>
      <c r="G1216" s="64">
        <v>45526.462500000001</v>
      </c>
      <c r="H1216" s="48" t="s">
        <v>1107</v>
      </c>
      <c r="I1216" s="55"/>
      <c r="J1216" s="48" t="s">
        <v>697</v>
      </c>
      <c r="K1216" s="48" t="s">
        <v>697</v>
      </c>
      <c r="L1216" s="48" t="s">
        <v>3266</v>
      </c>
      <c r="M1216" s="48" t="s">
        <v>7</v>
      </c>
      <c r="N1216" s="48" t="s">
        <v>1515</v>
      </c>
      <c r="O1216" s="48" t="s">
        <v>3201</v>
      </c>
      <c r="P1216" s="48" t="s">
        <v>18</v>
      </c>
      <c r="Q1216" s="48" t="s">
        <v>19</v>
      </c>
      <c r="R1216" s="48" t="s">
        <v>20</v>
      </c>
      <c r="S1216" s="48" t="s">
        <v>36</v>
      </c>
      <c r="T1216" s="48" t="s">
        <v>385</v>
      </c>
      <c r="U1216" s="48" t="s">
        <v>14</v>
      </c>
      <c r="V1216" s="55">
        <v>45526</v>
      </c>
      <c r="W1216" s="48" t="s">
        <v>1134</v>
      </c>
    </row>
    <row r="1217" spans="1:23" x14ac:dyDescent="0.25">
      <c r="A1217" s="48">
        <v>9983303</v>
      </c>
      <c r="B1217" s="64">
        <v>45526</v>
      </c>
      <c r="C1217" s="48" t="s">
        <v>1157</v>
      </c>
      <c r="D1217" s="48" t="s">
        <v>46</v>
      </c>
      <c r="E1217" s="55" t="s">
        <v>385</v>
      </c>
      <c r="F1217" s="64">
        <v>45526</v>
      </c>
      <c r="G1217" s="64">
        <v>45526.366666666669</v>
      </c>
      <c r="H1217" s="48" t="s">
        <v>1157</v>
      </c>
      <c r="I1217" s="55"/>
      <c r="J1217" s="48" t="s">
        <v>697</v>
      </c>
      <c r="K1217" s="48" t="s">
        <v>697</v>
      </c>
      <c r="L1217" s="48" t="s">
        <v>3267</v>
      </c>
      <c r="M1217" s="48" t="s">
        <v>992</v>
      </c>
      <c r="N1217" s="48" t="s">
        <v>455</v>
      </c>
      <c r="O1217" s="48">
        <v>201031960094001</v>
      </c>
      <c r="P1217" s="48" t="s">
        <v>22</v>
      </c>
      <c r="Q1217" s="48" t="s">
        <v>23</v>
      </c>
      <c r="R1217" s="48" t="s">
        <v>89</v>
      </c>
      <c r="S1217" s="48" t="s">
        <v>36</v>
      </c>
      <c r="T1217" s="48" t="s">
        <v>385</v>
      </c>
      <c r="U1217" s="48" t="s">
        <v>14</v>
      </c>
      <c r="V1217" s="55">
        <v>45526</v>
      </c>
      <c r="W1217" s="48" t="s">
        <v>1134</v>
      </c>
    </row>
    <row r="1218" spans="1:23" x14ac:dyDescent="0.25">
      <c r="A1218" s="48">
        <v>9983302</v>
      </c>
      <c r="B1218" s="64">
        <v>45526</v>
      </c>
      <c r="C1218" s="48" t="s">
        <v>1157</v>
      </c>
      <c r="D1218" s="48" t="s">
        <v>46</v>
      </c>
      <c r="E1218" s="55" t="s">
        <v>385</v>
      </c>
      <c r="F1218" s="64">
        <v>45526</v>
      </c>
      <c r="G1218" s="64">
        <v>45526.371527777781</v>
      </c>
      <c r="H1218" s="48" t="s">
        <v>1157</v>
      </c>
      <c r="I1218" s="55"/>
      <c r="J1218" s="48" t="s">
        <v>697</v>
      </c>
      <c r="K1218" s="48" t="s">
        <v>697</v>
      </c>
      <c r="L1218" s="48" t="s">
        <v>3268</v>
      </c>
      <c r="M1218" s="48" t="s">
        <v>992</v>
      </c>
      <c r="N1218" s="48" t="s">
        <v>455</v>
      </c>
      <c r="O1218" s="48">
        <v>201031922571001</v>
      </c>
      <c r="P1218" s="48" t="s">
        <v>22</v>
      </c>
      <c r="Q1218" s="48" t="s">
        <v>23</v>
      </c>
      <c r="R1218" s="48" t="s">
        <v>89</v>
      </c>
      <c r="S1218" s="48" t="s">
        <v>36</v>
      </c>
      <c r="T1218" s="48" t="s">
        <v>385</v>
      </c>
      <c r="U1218" s="48" t="s">
        <v>14</v>
      </c>
      <c r="V1218" s="55">
        <v>45526</v>
      </c>
      <c r="W1218" s="48" t="s">
        <v>1134</v>
      </c>
    </row>
    <row r="1219" spans="1:23" x14ac:dyDescent="0.25">
      <c r="A1219" s="48">
        <v>9983301</v>
      </c>
      <c r="B1219" s="64">
        <v>45526</v>
      </c>
      <c r="C1219" s="48" t="s">
        <v>1157</v>
      </c>
      <c r="D1219" s="48" t="s">
        <v>46</v>
      </c>
      <c r="E1219" s="55" t="s">
        <v>385</v>
      </c>
      <c r="F1219" s="64">
        <v>45526</v>
      </c>
      <c r="G1219" s="64">
        <v>45526.427777777782</v>
      </c>
      <c r="H1219" s="48" t="s">
        <v>1157</v>
      </c>
      <c r="I1219" s="55"/>
      <c r="J1219" s="48" t="s">
        <v>697</v>
      </c>
      <c r="K1219" s="48" t="s">
        <v>697</v>
      </c>
      <c r="L1219" s="48" t="s">
        <v>2924</v>
      </c>
      <c r="M1219" s="48" t="s">
        <v>7</v>
      </c>
      <c r="N1219" s="48" t="s">
        <v>455</v>
      </c>
      <c r="O1219" s="48" t="s">
        <v>2768</v>
      </c>
      <c r="P1219" s="48" t="s">
        <v>8</v>
      </c>
      <c r="Q1219" s="48" t="s">
        <v>10</v>
      </c>
      <c r="R1219" s="48" t="s">
        <v>11</v>
      </c>
      <c r="S1219" s="48" t="s">
        <v>36</v>
      </c>
      <c r="T1219" s="48" t="s">
        <v>385</v>
      </c>
      <c r="U1219" s="48" t="s">
        <v>14</v>
      </c>
      <c r="V1219" s="55">
        <v>45526</v>
      </c>
      <c r="W1219" s="48" t="s">
        <v>1134</v>
      </c>
    </row>
    <row r="1220" spans="1:23" x14ac:dyDescent="0.25">
      <c r="A1220" s="48">
        <v>9983300</v>
      </c>
      <c r="B1220" s="64">
        <v>45526</v>
      </c>
      <c r="C1220" s="48" t="s">
        <v>1157</v>
      </c>
      <c r="D1220" s="48" t="s">
        <v>716</v>
      </c>
      <c r="E1220" s="55" t="s">
        <v>385</v>
      </c>
      <c r="F1220" s="64">
        <v>45526</v>
      </c>
      <c r="G1220" s="64">
        <v>45526.432638888888</v>
      </c>
      <c r="H1220" s="48" t="s">
        <v>1157</v>
      </c>
      <c r="I1220" s="55"/>
      <c r="J1220" s="48" t="s">
        <v>697</v>
      </c>
      <c r="K1220" s="48" t="s">
        <v>697</v>
      </c>
      <c r="L1220" s="48" t="s">
        <v>3269</v>
      </c>
      <c r="M1220" s="48" t="s">
        <v>7</v>
      </c>
      <c r="N1220" s="48" t="s">
        <v>455</v>
      </c>
      <c r="O1220" s="48" t="s">
        <v>3109</v>
      </c>
      <c r="P1220" s="48" t="s">
        <v>8</v>
      </c>
      <c r="Q1220" s="48" t="s">
        <v>28</v>
      </c>
      <c r="R1220" s="48" t="s">
        <v>35</v>
      </c>
      <c r="S1220" s="48" t="s">
        <v>36</v>
      </c>
      <c r="T1220" s="48" t="s">
        <v>385</v>
      </c>
      <c r="U1220" s="48" t="s">
        <v>14</v>
      </c>
      <c r="V1220" s="55">
        <v>45526</v>
      </c>
      <c r="W1220" s="48" t="s">
        <v>1134</v>
      </c>
    </row>
    <row r="1221" spans="1:23" x14ac:dyDescent="0.25">
      <c r="A1221" s="48">
        <v>9983299</v>
      </c>
      <c r="B1221" s="64">
        <v>45526</v>
      </c>
      <c r="C1221" s="48" t="s">
        <v>1157</v>
      </c>
      <c r="D1221" s="48" t="s">
        <v>716</v>
      </c>
      <c r="E1221" s="55" t="s">
        <v>385</v>
      </c>
      <c r="F1221" s="64">
        <v>45526</v>
      </c>
      <c r="G1221" s="64">
        <v>45526.444444444453</v>
      </c>
      <c r="H1221" s="48" t="s">
        <v>1157</v>
      </c>
      <c r="I1221" s="55"/>
      <c r="J1221" s="48" t="s">
        <v>697</v>
      </c>
      <c r="K1221" s="48" t="s">
        <v>697</v>
      </c>
      <c r="L1221" s="48" t="s">
        <v>3270</v>
      </c>
      <c r="M1221" s="48" t="s">
        <v>7</v>
      </c>
      <c r="N1221" s="48" t="s">
        <v>455</v>
      </c>
      <c r="O1221" s="48" t="s">
        <v>2892</v>
      </c>
      <c r="P1221" s="48" t="s">
        <v>8</v>
      </c>
      <c r="Q1221" s="48" t="s">
        <v>28</v>
      </c>
      <c r="R1221" s="48" t="s">
        <v>29</v>
      </c>
      <c r="S1221" s="48" t="s">
        <v>36</v>
      </c>
      <c r="T1221" s="48" t="s">
        <v>385</v>
      </c>
      <c r="U1221" s="48" t="s">
        <v>14</v>
      </c>
      <c r="V1221" s="55">
        <v>45526</v>
      </c>
      <c r="W1221" s="48" t="s">
        <v>1134</v>
      </c>
    </row>
    <row r="1222" spans="1:23" x14ac:dyDescent="0.25">
      <c r="A1222" s="48">
        <v>9983298</v>
      </c>
      <c r="B1222" s="64">
        <v>45526</v>
      </c>
      <c r="C1222" s="48" t="s">
        <v>1157</v>
      </c>
      <c r="D1222" s="48" t="s">
        <v>716</v>
      </c>
      <c r="E1222" s="55" t="s">
        <v>385</v>
      </c>
      <c r="F1222" s="64">
        <v>45526</v>
      </c>
      <c r="G1222" s="64">
        <v>45526.46597222222</v>
      </c>
      <c r="H1222" s="48" t="s">
        <v>1157</v>
      </c>
      <c r="I1222" s="55"/>
      <c r="J1222" s="48" t="s">
        <v>697</v>
      </c>
      <c r="K1222" s="48" t="s">
        <v>697</v>
      </c>
      <c r="L1222" s="48" t="s">
        <v>3271</v>
      </c>
      <c r="M1222" s="48" t="s">
        <v>992</v>
      </c>
      <c r="N1222" s="48" t="s">
        <v>455</v>
      </c>
      <c r="O1222" s="48">
        <v>201031842921001</v>
      </c>
      <c r="P1222" s="48" t="s">
        <v>8</v>
      </c>
      <c r="Q1222" s="48" t="s">
        <v>10</v>
      </c>
      <c r="R1222" s="48" t="s">
        <v>11</v>
      </c>
      <c r="S1222" s="48" t="s">
        <v>36</v>
      </c>
      <c r="T1222" s="48" t="s">
        <v>385</v>
      </c>
      <c r="U1222" s="48" t="s">
        <v>14</v>
      </c>
      <c r="V1222" s="55">
        <v>45526</v>
      </c>
      <c r="W1222" s="48" t="s">
        <v>1134</v>
      </c>
    </row>
    <row r="1223" spans="1:23" x14ac:dyDescent="0.25">
      <c r="A1223" s="48">
        <v>9983297</v>
      </c>
      <c r="B1223" s="64">
        <v>45526</v>
      </c>
      <c r="C1223" s="48" t="s">
        <v>1157</v>
      </c>
      <c r="D1223" s="48" t="s">
        <v>716</v>
      </c>
      <c r="E1223" s="55" t="s">
        <v>385</v>
      </c>
      <c r="F1223" s="64">
        <v>45526</v>
      </c>
      <c r="G1223" s="64">
        <v>45526.472222222219</v>
      </c>
      <c r="H1223" s="48" t="s">
        <v>1157</v>
      </c>
      <c r="I1223" s="55"/>
      <c r="J1223" s="48" t="s">
        <v>697</v>
      </c>
      <c r="K1223" s="48" t="s">
        <v>697</v>
      </c>
      <c r="L1223" s="48" t="s">
        <v>3272</v>
      </c>
      <c r="M1223" s="48" t="s">
        <v>992</v>
      </c>
      <c r="N1223" s="48" t="s">
        <v>455</v>
      </c>
      <c r="O1223" s="48">
        <v>201031885677001</v>
      </c>
      <c r="P1223" s="48" t="s">
        <v>8</v>
      </c>
      <c r="Q1223" s="48" t="s">
        <v>10</v>
      </c>
      <c r="R1223" s="48" t="s">
        <v>11</v>
      </c>
      <c r="S1223" s="48" t="s">
        <v>36</v>
      </c>
      <c r="T1223" s="48" t="s">
        <v>385</v>
      </c>
      <c r="U1223" s="48" t="s">
        <v>14</v>
      </c>
      <c r="V1223" s="55">
        <v>45526</v>
      </c>
      <c r="W1223" s="48" t="s">
        <v>1134</v>
      </c>
    </row>
    <row r="1224" spans="1:23" x14ac:dyDescent="0.25">
      <c r="A1224" s="48">
        <v>9983296</v>
      </c>
      <c r="B1224" s="64">
        <v>45526</v>
      </c>
      <c r="C1224" s="48" t="s">
        <v>1157</v>
      </c>
      <c r="D1224" s="48" t="s">
        <v>46</v>
      </c>
      <c r="E1224" s="55" t="s">
        <v>385</v>
      </c>
      <c r="F1224" s="64">
        <v>45526</v>
      </c>
      <c r="G1224" s="64">
        <v>45526.49722222222</v>
      </c>
      <c r="H1224" s="48" t="s">
        <v>1157</v>
      </c>
      <c r="I1224" s="55"/>
      <c r="J1224" s="48" t="s">
        <v>697</v>
      </c>
      <c r="K1224" s="48" t="s">
        <v>697</v>
      </c>
      <c r="L1224" s="48" t="s">
        <v>3273</v>
      </c>
      <c r="M1224" s="48" t="s">
        <v>992</v>
      </c>
      <c r="N1224" s="48" t="s">
        <v>1692</v>
      </c>
      <c r="O1224" s="48">
        <v>201031891342001</v>
      </c>
      <c r="P1224" s="48" t="s">
        <v>8</v>
      </c>
      <c r="Q1224" s="48" t="s">
        <v>15</v>
      </c>
      <c r="R1224" s="48" t="s">
        <v>27</v>
      </c>
      <c r="S1224" s="48" t="s">
        <v>25</v>
      </c>
      <c r="T1224" s="48" t="s">
        <v>385</v>
      </c>
      <c r="U1224" s="48" t="s">
        <v>14</v>
      </c>
      <c r="V1224" s="55">
        <v>45526</v>
      </c>
      <c r="W1224" s="48" t="s">
        <v>1134</v>
      </c>
    </row>
    <row r="1225" spans="1:23" x14ac:dyDescent="0.25">
      <c r="A1225" s="48">
        <v>9983295</v>
      </c>
      <c r="B1225" s="64">
        <v>45526</v>
      </c>
      <c r="C1225" s="48" t="s">
        <v>1157</v>
      </c>
      <c r="D1225" s="48" t="s">
        <v>716</v>
      </c>
      <c r="E1225" s="55" t="s">
        <v>385</v>
      </c>
      <c r="F1225" s="64">
        <v>45526</v>
      </c>
      <c r="G1225" s="64">
        <v>45526.525694444441</v>
      </c>
      <c r="H1225" s="48" t="s">
        <v>1157</v>
      </c>
      <c r="I1225" s="55"/>
      <c r="J1225" s="48" t="s">
        <v>697</v>
      </c>
      <c r="K1225" s="48" t="s">
        <v>697</v>
      </c>
      <c r="L1225" s="48" t="s">
        <v>3274</v>
      </c>
      <c r="M1225" s="48" t="s">
        <v>992</v>
      </c>
      <c r="N1225" s="48" t="s">
        <v>1692</v>
      </c>
      <c r="O1225" s="48">
        <v>201031884155001</v>
      </c>
      <c r="P1225" s="48" t="s">
        <v>8</v>
      </c>
      <c r="Q1225" s="48" t="s">
        <v>10</v>
      </c>
      <c r="R1225" s="48" t="s">
        <v>11</v>
      </c>
      <c r="S1225" s="48" t="s">
        <v>25</v>
      </c>
      <c r="T1225" s="48" t="s">
        <v>385</v>
      </c>
      <c r="U1225" s="48" t="s">
        <v>14</v>
      </c>
      <c r="V1225" s="55">
        <v>45526</v>
      </c>
      <c r="W1225" s="48" t="s">
        <v>1134</v>
      </c>
    </row>
    <row r="1226" spans="1:23" x14ac:dyDescent="0.25">
      <c r="A1226" s="48">
        <v>9983294</v>
      </c>
      <c r="B1226" s="64">
        <v>45526</v>
      </c>
      <c r="C1226" s="48" t="s">
        <v>1117</v>
      </c>
      <c r="D1226" s="48" t="s">
        <v>716</v>
      </c>
      <c r="E1226" s="55" t="s">
        <v>385</v>
      </c>
      <c r="F1226" s="64">
        <v>45526</v>
      </c>
      <c r="G1226" s="64">
        <v>45526.479861111111</v>
      </c>
      <c r="H1226" s="48" t="s">
        <v>1117</v>
      </c>
      <c r="I1226" s="55">
        <v>45528</v>
      </c>
      <c r="J1226" s="48" t="s">
        <v>697</v>
      </c>
      <c r="K1226" s="48" t="s">
        <v>697</v>
      </c>
      <c r="L1226" s="48" t="s">
        <v>1164</v>
      </c>
      <c r="M1226" s="48" t="s">
        <v>7</v>
      </c>
      <c r="N1226" s="48" t="s">
        <v>860</v>
      </c>
      <c r="O1226" s="48" t="s">
        <v>1163</v>
      </c>
      <c r="P1226" s="48" t="s">
        <v>8</v>
      </c>
      <c r="Q1226" s="48" t="s">
        <v>15</v>
      </c>
      <c r="R1226" s="48" t="s">
        <v>381</v>
      </c>
      <c r="S1226" s="48" t="s">
        <v>25</v>
      </c>
      <c r="T1226" s="48" t="s">
        <v>385</v>
      </c>
      <c r="U1226" s="48" t="s">
        <v>44</v>
      </c>
      <c r="V1226" s="55">
        <v>45526</v>
      </c>
      <c r="W1226" s="48" t="s">
        <v>1134</v>
      </c>
    </row>
    <row r="1227" spans="1:23" x14ac:dyDescent="0.25">
      <c r="A1227" s="48">
        <v>9983293</v>
      </c>
      <c r="B1227" s="64">
        <v>45526</v>
      </c>
      <c r="C1227" s="48" t="s">
        <v>1117</v>
      </c>
      <c r="D1227" s="48" t="s">
        <v>856</v>
      </c>
      <c r="E1227" s="55" t="s">
        <v>385</v>
      </c>
      <c r="F1227" s="64">
        <v>45526</v>
      </c>
      <c r="G1227" s="64">
        <v>45526.479861111111</v>
      </c>
      <c r="H1227" s="48" t="s">
        <v>1117</v>
      </c>
      <c r="I1227" s="55">
        <v>45526</v>
      </c>
      <c r="J1227" s="48" t="s">
        <v>697</v>
      </c>
      <c r="K1227" s="48" t="s">
        <v>697</v>
      </c>
      <c r="L1227" s="48" t="s">
        <v>1164</v>
      </c>
      <c r="M1227" s="48" t="s">
        <v>7</v>
      </c>
      <c r="N1227" s="48" t="s">
        <v>860</v>
      </c>
      <c r="O1227" s="48" t="s">
        <v>1163</v>
      </c>
      <c r="P1227" s="48" t="s">
        <v>8</v>
      </c>
      <c r="Q1227" s="48" t="s">
        <v>15</v>
      </c>
      <c r="R1227" s="48" t="s">
        <v>381</v>
      </c>
      <c r="S1227" s="48" t="s">
        <v>43</v>
      </c>
      <c r="T1227" s="48" t="s">
        <v>308</v>
      </c>
      <c r="U1227" s="48" t="s">
        <v>44</v>
      </c>
      <c r="V1227" s="55">
        <v>45526</v>
      </c>
      <c r="W1227" s="48" t="s">
        <v>1134</v>
      </c>
    </row>
    <row r="1228" spans="1:23" x14ac:dyDescent="0.25">
      <c r="A1228" s="48">
        <v>9983292</v>
      </c>
      <c r="B1228" s="64">
        <v>45526</v>
      </c>
      <c r="C1228" s="48" t="s">
        <v>1280</v>
      </c>
      <c r="D1228" s="48" t="s">
        <v>46</v>
      </c>
      <c r="E1228" s="55"/>
      <c r="F1228" s="64">
        <v>45526</v>
      </c>
      <c r="G1228" s="64">
        <v>45526.488194444442</v>
      </c>
      <c r="H1228" s="48" t="s">
        <v>1280</v>
      </c>
      <c r="I1228" s="55">
        <v>45526</v>
      </c>
      <c r="J1228" s="48" t="s">
        <v>697</v>
      </c>
      <c r="K1228" s="48" t="s">
        <v>697</v>
      </c>
      <c r="L1228" s="48" t="s">
        <v>3175</v>
      </c>
      <c r="M1228" s="48" t="s">
        <v>2509</v>
      </c>
      <c r="N1228" s="48" t="s">
        <v>3275</v>
      </c>
      <c r="O1228" s="48">
        <v>42819923401</v>
      </c>
      <c r="P1228" s="48" t="s">
        <v>8</v>
      </c>
      <c r="Q1228" s="48" t="s">
        <v>15</v>
      </c>
      <c r="R1228" s="48" t="s">
        <v>381</v>
      </c>
      <c r="S1228" s="48" t="s">
        <v>77</v>
      </c>
      <c r="T1228" s="48" t="s">
        <v>1065</v>
      </c>
      <c r="U1228" s="48" t="s">
        <v>14</v>
      </c>
      <c r="V1228" s="55">
        <v>45526</v>
      </c>
      <c r="W1228" s="48" t="s">
        <v>1134</v>
      </c>
    </row>
    <row r="1229" spans="1:23" x14ac:dyDescent="0.25">
      <c r="A1229" s="48">
        <v>9983291</v>
      </c>
      <c r="B1229" s="64">
        <v>45526</v>
      </c>
      <c r="C1229" s="48" t="s">
        <v>1117</v>
      </c>
      <c r="D1229" s="48" t="s">
        <v>856</v>
      </c>
      <c r="E1229" s="55" t="s">
        <v>385</v>
      </c>
      <c r="F1229" s="64">
        <v>45526</v>
      </c>
      <c r="G1229" s="64">
        <v>45526.488888888889</v>
      </c>
      <c r="H1229" s="48" t="s">
        <v>1117</v>
      </c>
      <c r="I1229" s="55">
        <v>45526</v>
      </c>
      <c r="J1229" s="48" t="s">
        <v>697</v>
      </c>
      <c r="K1229" s="48" t="s">
        <v>697</v>
      </c>
      <c r="L1229" s="48" t="s">
        <v>2823</v>
      </c>
      <c r="M1229" s="48" t="s">
        <v>7</v>
      </c>
      <c r="N1229" s="48" t="s">
        <v>860</v>
      </c>
      <c r="O1229" s="48" t="s">
        <v>2175</v>
      </c>
      <c r="P1229" s="48" t="s">
        <v>8</v>
      </c>
      <c r="Q1229" s="48" t="s">
        <v>28</v>
      </c>
      <c r="R1229" s="48" t="s">
        <v>381</v>
      </c>
      <c r="S1229" s="48" t="s">
        <v>43</v>
      </c>
      <c r="T1229" s="48" t="s">
        <v>308</v>
      </c>
      <c r="U1229" s="48" t="s">
        <v>44</v>
      </c>
      <c r="V1229" s="55">
        <v>45526</v>
      </c>
      <c r="W1229" s="48" t="s">
        <v>1134</v>
      </c>
    </row>
    <row r="1230" spans="1:23" x14ac:dyDescent="0.25">
      <c r="A1230" s="48">
        <v>9983290</v>
      </c>
      <c r="B1230" s="64">
        <v>45526</v>
      </c>
      <c r="C1230" s="48" t="s">
        <v>1147</v>
      </c>
      <c r="D1230" s="48" t="s">
        <v>1455</v>
      </c>
      <c r="E1230" s="55" t="s">
        <v>385</v>
      </c>
      <c r="F1230" s="64">
        <v>45526</v>
      </c>
      <c r="G1230" s="64">
        <v>45526.494444444441</v>
      </c>
      <c r="H1230" s="48" t="s">
        <v>1147</v>
      </c>
      <c r="I1230" s="55"/>
      <c r="J1230" s="48" t="s">
        <v>697</v>
      </c>
      <c r="K1230" s="48" t="s">
        <v>697</v>
      </c>
      <c r="L1230" s="48" t="s">
        <v>2960</v>
      </c>
      <c r="M1230" s="48" t="s">
        <v>736</v>
      </c>
      <c r="N1230" s="48" t="s">
        <v>2679</v>
      </c>
      <c r="O1230" s="48" t="s">
        <v>2363</v>
      </c>
      <c r="P1230" s="48" t="s">
        <v>8</v>
      </c>
      <c r="Q1230" s="48" t="s">
        <v>15</v>
      </c>
      <c r="R1230" s="48" t="s">
        <v>16</v>
      </c>
      <c r="S1230" s="48" t="s">
        <v>13</v>
      </c>
      <c r="U1230" s="48" t="s">
        <v>14</v>
      </c>
      <c r="V1230" s="55">
        <v>45526</v>
      </c>
      <c r="W1230" s="48" t="s">
        <v>1134</v>
      </c>
    </row>
    <row r="1231" spans="1:23" x14ac:dyDescent="0.25">
      <c r="A1231" s="48">
        <v>9983289</v>
      </c>
      <c r="B1231" s="64">
        <v>45526</v>
      </c>
      <c r="C1231" s="48" t="s">
        <v>1147</v>
      </c>
      <c r="D1231" s="48" t="s">
        <v>1455</v>
      </c>
      <c r="E1231" s="55"/>
      <c r="F1231" s="64">
        <v>45526</v>
      </c>
      <c r="G1231" s="64">
        <v>45526.494444444441</v>
      </c>
      <c r="H1231" s="48" t="s">
        <v>1147</v>
      </c>
      <c r="I1231" s="55"/>
      <c r="J1231" s="48" t="s">
        <v>697</v>
      </c>
      <c r="K1231" s="48" t="s">
        <v>697</v>
      </c>
      <c r="L1231" s="48" t="s">
        <v>2960</v>
      </c>
      <c r="M1231" s="48" t="s">
        <v>736</v>
      </c>
      <c r="N1231" s="48" t="s">
        <v>1681</v>
      </c>
      <c r="O1231" s="48" t="s">
        <v>2363</v>
      </c>
      <c r="P1231" s="48" t="s">
        <v>8</v>
      </c>
      <c r="Q1231" s="48" t="s">
        <v>15</v>
      </c>
      <c r="R1231" s="48" t="s">
        <v>16</v>
      </c>
      <c r="S1231" s="48" t="s">
        <v>360</v>
      </c>
      <c r="U1231" s="48" t="s">
        <v>14</v>
      </c>
      <c r="V1231" s="55">
        <v>45526</v>
      </c>
      <c r="W1231" s="48" t="s">
        <v>1134</v>
      </c>
    </row>
    <row r="1232" spans="1:23" x14ac:dyDescent="0.25">
      <c r="A1232" s="48">
        <v>9983288</v>
      </c>
      <c r="B1232" s="64">
        <v>45526</v>
      </c>
      <c r="C1232" s="48" t="s">
        <v>3186</v>
      </c>
      <c r="D1232" s="48" t="s">
        <v>716</v>
      </c>
      <c r="E1232" s="55" t="s">
        <v>385</v>
      </c>
      <c r="F1232" s="64">
        <v>45526</v>
      </c>
      <c r="G1232" s="64">
        <v>45526.51666666667</v>
      </c>
      <c r="H1232" s="48" t="s">
        <v>3186</v>
      </c>
      <c r="I1232" s="55">
        <v>45528</v>
      </c>
      <c r="J1232" s="48" t="s">
        <v>697</v>
      </c>
      <c r="K1232" s="48" t="s">
        <v>697</v>
      </c>
      <c r="L1232" s="48" t="s">
        <v>3276</v>
      </c>
      <c r="M1232" s="48" t="s">
        <v>7</v>
      </c>
      <c r="N1232" s="48" t="s">
        <v>860</v>
      </c>
      <c r="O1232" s="48" t="s">
        <v>2598</v>
      </c>
      <c r="P1232" s="48" t="s">
        <v>8</v>
      </c>
      <c r="Q1232" s="48" t="s">
        <v>15</v>
      </c>
      <c r="R1232" s="48" t="s">
        <v>381</v>
      </c>
      <c r="S1232" s="48" t="s">
        <v>25</v>
      </c>
      <c r="U1232" s="48" t="s">
        <v>14</v>
      </c>
      <c r="V1232" s="55">
        <v>45526</v>
      </c>
      <c r="W1232" s="48" t="s">
        <v>1134</v>
      </c>
    </row>
    <row r="1233" spans="1:23" x14ac:dyDescent="0.25">
      <c r="A1233" s="48">
        <v>9983287</v>
      </c>
      <c r="B1233" s="64">
        <v>45526</v>
      </c>
      <c r="C1233" s="48" t="s">
        <v>1147</v>
      </c>
      <c r="D1233" s="48" t="s">
        <v>716</v>
      </c>
      <c r="E1233" s="55"/>
      <c r="F1233" s="64">
        <v>45526</v>
      </c>
      <c r="G1233" s="64">
        <v>45526.520833333343</v>
      </c>
      <c r="H1233" s="48" t="s">
        <v>1147</v>
      </c>
      <c r="I1233" s="55"/>
      <c r="J1233" s="48" t="s">
        <v>697</v>
      </c>
      <c r="K1233" s="48" t="s">
        <v>697</v>
      </c>
      <c r="L1233" s="48" t="s">
        <v>3166</v>
      </c>
      <c r="M1233" s="48" t="s">
        <v>736</v>
      </c>
      <c r="N1233" s="48" t="s">
        <v>2666</v>
      </c>
      <c r="O1233" s="48" t="s">
        <v>3165</v>
      </c>
      <c r="P1233" s="48" t="s">
        <v>22</v>
      </c>
      <c r="Q1233" s="48" t="s">
        <v>23</v>
      </c>
      <c r="R1233" s="48" t="s">
        <v>89</v>
      </c>
      <c r="S1233" s="48" t="s">
        <v>36</v>
      </c>
      <c r="U1233" s="48" t="s">
        <v>14</v>
      </c>
      <c r="V1233" s="55">
        <v>45526</v>
      </c>
      <c r="W1233" s="48" t="s">
        <v>1134</v>
      </c>
    </row>
    <row r="1234" spans="1:23" x14ac:dyDescent="0.25">
      <c r="A1234" s="48">
        <v>9983286</v>
      </c>
      <c r="B1234" s="64">
        <v>45526</v>
      </c>
      <c r="C1234" s="48" t="s">
        <v>1280</v>
      </c>
      <c r="D1234" s="48" t="s">
        <v>46</v>
      </c>
      <c r="E1234" s="55"/>
      <c r="F1234" s="64">
        <v>45526</v>
      </c>
      <c r="G1234" s="64">
        <v>45526.520138888889</v>
      </c>
      <c r="H1234" s="48" t="s">
        <v>1280</v>
      </c>
      <c r="I1234" s="55">
        <v>45524</v>
      </c>
      <c r="J1234" s="48" t="s">
        <v>697</v>
      </c>
      <c r="K1234" s="48" t="s">
        <v>697</v>
      </c>
      <c r="L1234" s="48" t="s">
        <v>3174</v>
      </c>
      <c r="M1234" s="48" t="s">
        <v>2509</v>
      </c>
      <c r="N1234" s="48" t="s">
        <v>3275</v>
      </c>
      <c r="O1234" s="48">
        <v>43034450901</v>
      </c>
      <c r="P1234" s="48" t="s">
        <v>8</v>
      </c>
      <c r="Q1234" s="48" t="s">
        <v>15</v>
      </c>
      <c r="R1234" s="48" t="s">
        <v>16</v>
      </c>
      <c r="S1234" s="48" t="s">
        <v>77</v>
      </c>
      <c r="T1234" s="48" t="s">
        <v>3277</v>
      </c>
      <c r="U1234" s="48" t="s">
        <v>14</v>
      </c>
      <c r="V1234" s="55">
        <v>45526</v>
      </c>
      <c r="W1234" s="48" t="s">
        <v>1134</v>
      </c>
    </row>
    <row r="1235" spans="1:23" x14ac:dyDescent="0.25">
      <c r="A1235" s="48">
        <v>9983285</v>
      </c>
      <c r="B1235" s="64">
        <v>45526</v>
      </c>
      <c r="C1235" s="48" t="s">
        <v>1116</v>
      </c>
      <c r="D1235" s="48" t="s">
        <v>716</v>
      </c>
      <c r="E1235" s="55" t="s">
        <v>385</v>
      </c>
      <c r="F1235" s="64">
        <v>45526</v>
      </c>
      <c r="G1235" s="64">
        <v>45526.539583333331</v>
      </c>
      <c r="H1235" s="48" t="s">
        <v>1116</v>
      </c>
      <c r="I1235" s="55" t="s">
        <v>385</v>
      </c>
      <c r="J1235" s="48" t="s">
        <v>697</v>
      </c>
      <c r="K1235" s="48" t="s">
        <v>697</v>
      </c>
      <c r="L1235" s="48" t="s">
        <v>2873</v>
      </c>
      <c r="M1235" s="48" t="s">
        <v>7</v>
      </c>
      <c r="N1235" s="48" t="s">
        <v>860</v>
      </c>
      <c r="O1235" s="48" t="s">
        <v>2782</v>
      </c>
      <c r="P1235" s="48" t="s">
        <v>8</v>
      </c>
      <c r="Q1235" s="48" t="s">
        <v>10</v>
      </c>
      <c r="R1235" s="48" t="s">
        <v>11</v>
      </c>
      <c r="S1235" s="48" t="s">
        <v>13</v>
      </c>
      <c r="T1235" s="48" t="s">
        <v>385</v>
      </c>
      <c r="U1235" s="48" t="s">
        <v>14</v>
      </c>
      <c r="V1235" s="55">
        <v>45526</v>
      </c>
      <c r="W1235" s="48" t="s">
        <v>1134</v>
      </c>
    </row>
    <row r="1236" spans="1:23" x14ac:dyDescent="0.25">
      <c r="A1236" s="48">
        <v>9983284</v>
      </c>
      <c r="B1236" s="64">
        <v>45526</v>
      </c>
      <c r="C1236" s="48" t="s">
        <v>1116</v>
      </c>
      <c r="D1236" s="48" t="s">
        <v>716</v>
      </c>
      <c r="E1236" s="55" t="s">
        <v>385</v>
      </c>
      <c r="F1236" s="64">
        <v>45526</v>
      </c>
      <c r="G1236" s="64">
        <v>45526.544444444437</v>
      </c>
      <c r="H1236" s="48" t="s">
        <v>1116</v>
      </c>
      <c r="I1236" s="55" t="s">
        <v>385</v>
      </c>
      <c r="J1236" s="48" t="s">
        <v>697</v>
      </c>
      <c r="K1236" s="48" t="s">
        <v>697</v>
      </c>
      <c r="L1236" s="48" t="s">
        <v>2708</v>
      </c>
      <c r="M1236" s="48" t="s">
        <v>7</v>
      </c>
      <c r="N1236" s="48" t="s">
        <v>860</v>
      </c>
      <c r="O1236" s="48" t="s">
        <v>2562</v>
      </c>
      <c r="P1236" s="48" t="s">
        <v>51</v>
      </c>
      <c r="Q1236" s="48" t="s">
        <v>52</v>
      </c>
      <c r="R1236" s="48" t="s">
        <v>53</v>
      </c>
      <c r="S1236" s="48" t="s">
        <v>13</v>
      </c>
      <c r="T1236" s="48" t="s">
        <v>385</v>
      </c>
      <c r="U1236" s="48" t="s">
        <v>14</v>
      </c>
      <c r="V1236" s="55">
        <v>45526</v>
      </c>
      <c r="W1236" s="48" t="s">
        <v>1134</v>
      </c>
    </row>
    <row r="1237" spans="1:23" x14ac:dyDescent="0.25">
      <c r="A1237" s="48">
        <v>9983283</v>
      </c>
      <c r="B1237" s="64">
        <v>45526</v>
      </c>
      <c r="C1237" s="48" t="s">
        <v>1116</v>
      </c>
      <c r="D1237" s="48" t="s">
        <v>856</v>
      </c>
      <c r="E1237" s="55" t="s">
        <v>385</v>
      </c>
      <c r="F1237" s="64">
        <v>45526</v>
      </c>
      <c r="G1237" s="64">
        <v>45526.568055555559</v>
      </c>
      <c r="H1237" s="48" t="s">
        <v>1116</v>
      </c>
      <c r="I1237" s="55" t="s">
        <v>385</v>
      </c>
      <c r="J1237" s="48" t="s">
        <v>697</v>
      </c>
      <c r="K1237" s="48" t="s">
        <v>697</v>
      </c>
      <c r="L1237" s="48" t="s">
        <v>3278</v>
      </c>
      <c r="M1237" s="48" t="s">
        <v>7</v>
      </c>
      <c r="N1237" s="48" t="s">
        <v>860</v>
      </c>
      <c r="O1237" s="48" t="s">
        <v>3227</v>
      </c>
      <c r="P1237" s="48" t="s">
        <v>8</v>
      </c>
      <c r="Q1237" s="48" t="s">
        <v>10</v>
      </c>
      <c r="R1237" s="48" t="s">
        <v>11</v>
      </c>
      <c r="S1237" s="48" t="s">
        <v>13</v>
      </c>
      <c r="T1237" s="48" t="s">
        <v>385</v>
      </c>
      <c r="U1237" s="48" t="s">
        <v>14</v>
      </c>
      <c r="V1237" s="55">
        <v>45526</v>
      </c>
      <c r="W1237" s="48" t="s">
        <v>1134</v>
      </c>
    </row>
    <row r="1238" spans="1:23" x14ac:dyDescent="0.25">
      <c r="A1238" s="48">
        <v>9983282</v>
      </c>
      <c r="B1238" s="64">
        <v>45526</v>
      </c>
      <c r="C1238" s="48" t="s">
        <v>1116</v>
      </c>
      <c r="D1238" s="48" t="s">
        <v>856</v>
      </c>
      <c r="E1238" s="55" t="s">
        <v>385</v>
      </c>
      <c r="F1238" s="64">
        <v>45526</v>
      </c>
      <c r="G1238" s="64">
        <v>45526.572222222218</v>
      </c>
      <c r="H1238" s="48" t="s">
        <v>1116</v>
      </c>
      <c r="I1238" s="55" t="s">
        <v>385</v>
      </c>
      <c r="J1238" s="48" t="s">
        <v>697</v>
      </c>
      <c r="K1238" s="48" t="s">
        <v>697</v>
      </c>
      <c r="L1238" s="48" t="s">
        <v>3279</v>
      </c>
      <c r="M1238" s="48" t="s">
        <v>7</v>
      </c>
      <c r="N1238" s="48" t="s">
        <v>860</v>
      </c>
      <c r="O1238" s="48" t="s">
        <v>3108</v>
      </c>
      <c r="P1238" s="48" t="s">
        <v>18</v>
      </c>
      <c r="Q1238" s="48" t="s">
        <v>19</v>
      </c>
      <c r="R1238" s="48" t="s">
        <v>20</v>
      </c>
      <c r="S1238" s="48" t="s">
        <v>13</v>
      </c>
      <c r="T1238" s="48" t="s">
        <v>537</v>
      </c>
      <c r="U1238" s="48" t="s">
        <v>44</v>
      </c>
      <c r="V1238" s="55">
        <v>45526</v>
      </c>
      <c r="W1238" s="48" t="s">
        <v>1134</v>
      </c>
    </row>
    <row r="1239" spans="1:23" x14ac:dyDescent="0.25">
      <c r="A1239" s="48">
        <v>9983281</v>
      </c>
      <c r="B1239" s="64">
        <v>45526</v>
      </c>
      <c r="C1239" s="48" t="s">
        <v>1117</v>
      </c>
      <c r="D1239" s="48" t="s">
        <v>716</v>
      </c>
      <c r="E1239" s="55" t="s">
        <v>385</v>
      </c>
      <c r="F1239" s="64">
        <v>45526</v>
      </c>
      <c r="G1239" s="64">
        <v>45526.522916666669</v>
      </c>
      <c r="H1239" s="48" t="s">
        <v>1117</v>
      </c>
      <c r="I1239" s="55">
        <v>45528</v>
      </c>
      <c r="J1239" s="48" t="s">
        <v>697</v>
      </c>
      <c r="K1239" s="48" t="s">
        <v>697</v>
      </c>
      <c r="L1239" s="48" t="s">
        <v>3184</v>
      </c>
      <c r="M1239" s="48" t="s">
        <v>7</v>
      </c>
      <c r="N1239" s="48" t="s">
        <v>860</v>
      </c>
      <c r="O1239" s="48" t="s">
        <v>3077</v>
      </c>
      <c r="P1239" s="48" t="s">
        <v>8</v>
      </c>
      <c r="Q1239" s="48" t="s">
        <v>10</v>
      </c>
      <c r="R1239" s="48" t="s">
        <v>11</v>
      </c>
      <c r="S1239" s="48" t="s">
        <v>36</v>
      </c>
      <c r="T1239" s="48" t="s">
        <v>385</v>
      </c>
      <c r="U1239" s="48" t="s">
        <v>14</v>
      </c>
      <c r="V1239" s="55">
        <v>45526</v>
      </c>
      <c r="W1239" s="48" t="s">
        <v>1134</v>
      </c>
    </row>
    <row r="1240" spans="1:23" x14ac:dyDescent="0.25">
      <c r="A1240" s="48">
        <v>9983280</v>
      </c>
      <c r="B1240" s="64">
        <v>45526</v>
      </c>
      <c r="C1240" s="48" t="s">
        <v>1147</v>
      </c>
      <c r="D1240" s="48" t="s">
        <v>3280</v>
      </c>
      <c r="E1240" s="55"/>
      <c r="F1240" s="64">
        <v>45526</v>
      </c>
      <c r="G1240" s="64">
        <v>45526.526388888888</v>
      </c>
      <c r="H1240" s="48" t="s">
        <v>1147</v>
      </c>
      <c r="I1240" s="55"/>
      <c r="J1240" s="48" t="s">
        <v>697</v>
      </c>
      <c r="K1240" s="48" t="s">
        <v>697</v>
      </c>
      <c r="L1240" s="48" t="s">
        <v>2959</v>
      </c>
      <c r="M1240" s="48" t="s">
        <v>2679</v>
      </c>
      <c r="N1240" s="48" t="s">
        <v>331</v>
      </c>
      <c r="O1240" s="48" t="s">
        <v>864</v>
      </c>
      <c r="P1240" s="48" t="s">
        <v>8</v>
      </c>
      <c r="Q1240" s="48" t="s">
        <v>15</v>
      </c>
      <c r="R1240" s="48" t="s">
        <v>27</v>
      </c>
      <c r="U1240" s="48" t="s">
        <v>44</v>
      </c>
      <c r="V1240" s="55">
        <v>45526</v>
      </c>
      <c r="W1240" s="48" t="s">
        <v>1134</v>
      </c>
    </row>
    <row r="1241" spans="1:23" x14ac:dyDescent="0.25">
      <c r="A1241" s="48">
        <v>9983279</v>
      </c>
      <c r="B1241" s="64">
        <v>45526</v>
      </c>
      <c r="C1241" s="48" t="s">
        <v>1107</v>
      </c>
      <c r="D1241" s="48" t="s">
        <v>1455</v>
      </c>
      <c r="E1241" s="55"/>
      <c r="F1241" s="64">
        <v>45526</v>
      </c>
      <c r="G1241" s="64">
        <v>45526.526388888888</v>
      </c>
      <c r="H1241" s="48" t="s">
        <v>1107</v>
      </c>
      <c r="I1241" s="55"/>
      <c r="J1241" s="48" t="s">
        <v>697</v>
      </c>
      <c r="K1241" s="48" t="s">
        <v>697</v>
      </c>
      <c r="L1241" s="48" t="s">
        <v>2831</v>
      </c>
      <c r="M1241" s="48" t="s">
        <v>7</v>
      </c>
      <c r="N1241" s="48" t="s">
        <v>855</v>
      </c>
      <c r="O1241" s="48" t="s">
        <v>2778</v>
      </c>
      <c r="P1241" s="48" t="s">
        <v>8</v>
      </c>
      <c r="Q1241" s="48" t="s">
        <v>10</v>
      </c>
      <c r="R1241" s="48" t="s">
        <v>11</v>
      </c>
      <c r="S1241" s="48" t="s">
        <v>360</v>
      </c>
      <c r="U1241" s="48" t="s">
        <v>14</v>
      </c>
      <c r="V1241" s="55">
        <v>45526</v>
      </c>
      <c r="W1241" s="48" t="s">
        <v>1134</v>
      </c>
    </row>
    <row r="1242" spans="1:23" x14ac:dyDescent="0.25">
      <c r="A1242" s="48">
        <v>9983278</v>
      </c>
      <c r="B1242" s="64">
        <v>45526</v>
      </c>
      <c r="C1242" s="48" t="s">
        <v>1147</v>
      </c>
      <c r="D1242" s="48" t="s">
        <v>3280</v>
      </c>
      <c r="E1242" s="55"/>
      <c r="F1242" s="64">
        <v>45526</v>
      </c>
      <c r="G1242" s="64">
        <v>45526.53125</v>
      </c>
      <c r="H1242" s="48" t="s">
        <v>1147</v>
      </c>
      <c r="I1242" s="55"/>
      <c r="J1242" s="48" t="s">
        <v>697</v>
      </c>
      <c r="K1242" s="48" t="s">
        <v>697</v>
      </c>
      <c r="L1242" s="48" t="s">
        <v>2961</v>
      </c>
      <c r="M1242" s="48" t="s">
        <v>3281</v>
      </c>
      <c r="N1242" s="48" t="s">
        <v>331</v>
      </c>
      <c r="O1242" s="48" t="s">
        <v>2961</v>
      </c>
      <c r="P1242" s="48" t="s">
        <v>8</v>
      </c>
      <c r="Q1242" s="48" t="s">
        <v>15</v>
      </c>
      <c r="R1242" s="48" t="s">
        <v>381</v>
      </c>
      <c r="S1242" s="48" t="s">
        <v>13</v>
      </c>
      <c r="U1242" s="48" t="s">
        <v>44</v>
      </c>
      <c r="V1242" s="55">
        <v>45526</v>
      </c>
      <c r="W1242" s="48" t="s">
        <v>1134</v>
      </c>
    </row>
    <row r="1243" spans="1:23" x14ac:dyDescent="0.25">
      <c r="A1243" s="48">
        <v>9983277</v>
      </c>
      <c r="B1243" s="64">
        <v>45526</v>
      </c>
      <c r="C1243" s="48" t="s">
        <v>1117</v>
      </c>
      <c r="D1243" s="48" t="s">
        <v>903</v>
      </c>
      <c r="E1243" s="55" t="s">
        <v>385</v>
      </c>
      <c r="F1243" s="64">
        <v>45526</v>
      </c>
      <c r="G1243" s="64">
        <v>45526.530555555553</v>
      </c>
      <c r="H1243" s="48" t="s">
        <v>1117</v>
      </c>
      <c r="I1243" s="55">
        <v>45526</v>
      </c>
      <c r="J1243" s="48" t="s">
        <v>697</v>
      </c>
      <c r="K1243" s="48" t="s">
        <v>697</v>
      </c>
      <c r="L1243" s="48" t="s">
        <v>3282</v>
      </c>
      <c r="M1243" s="48" t="s">
        <v>7</v>
      </c>
      <c r="N1243" s="48" t="s">
        <v>855</v>
      </c>
      <c r="O1243" s="48" t="s">
        <v>3189</v>
      </c>
      <c r="P1243" s="48" t="s">
        <v>8</v>
      </c>
      <c r="Q1243" s="48" t="s">
        <v>28</v>
      </c>
      <c r="R1243" s="48" t="s">
        <v>29</v>
      </c>
      <c r="S1243" s="48" t="s">
        <v>36</v>
      </c>
      <c r="T1243" s="48" t="s">
        <v>385</v>
      </c>
      <c r="U1243" s="48" t="s">
        <v>14</v>
      </c>
      <c r="V1243" s="55">
        <v>45526</v>
      </c>
      <c r="W1243" s="48" t="s">
        <v>1134</v>
      </c>
    </row>
    <row r="1244" spans="1:23" x14ac:dyDescent="0.25">
      <c r="A1244" s="48">
        <v>9983276</v>
      </c>
      <c r="B1244" s="64">
        <v>45526</v>
      </c>
      <c r="C1244" s="48" t="s">
        <v>1117</v>
      </c>
      <c r="D1244" s="48" t="s">
        <v>903</v>
      </c>
      <c r="E1244" s="55" t="s">
        <v>385</v>
      </c>
      <c r="F1244" s="64">
        <v>45526</v>
      </c>
      <c r="G1244" s="64">
        <v>45526.530555555553</v>
      </c>
      <c r="H1244" s="48" t="s">
        <v>1117</v>
      </c>
      <c r="I1244" s="55">
        <v>45528</v>
      </c>
      <c r="J1244" s="48" t="s">
        <v>697</v>
      </c>
      <c r="K1244" s="48" t="s">
        <v>697</v>
      </c>
      <c r="L1244" s="48" t="s">
        <v>3282</v>
      </c>
      <c r="M1244" s="48" t="s">
        <v>7</v>
      </c>
      <c r="N1244" s="48" t="s">
        <v>855</v>
      </c>
      <c r="O1244" s="48" t="s">
        <v>3189</v>
      </c>
      <c r="P1244" s="48" t="s">
        <v>8</v>
      </c>
      <c r="Q1244" s="48" t="s">
        <v>28</v>
      </c>
      <c r="R1244" s="48" t="s">
        <v>29</v>
      </c>
      <c r="S1244" s="48" t="s">
        <v>25</v>
      </c>
      <c r="T1244" s="48" t="s">
        <v>385</v>
      </c>
      <c r="U1244" s="48" t="s">
        <v>14</v>
      </c>
      <c r="V1244" s="55">
        <v>45526</v>
      </c>
      <c r="W1244" s="48" t="s">
        <v>1134</v>
      </c>
    </row>
    <row r="1245" spans="1:23" x14ac:dyDescent="0.25">
      <c r="A1245" s="48">
        <v>9983275</v>
      </c>
      <c r="B1245" s="64">
        <v>45526</v>
      </c>
      <c r="C1245" s="48" t="s">
        <v>1117</v>
      </c>
      <c r="D1245" s="48" t="s">
        <v>716</v>
      </c>
      <c r="E1245" s="55" t="s">
        <v>385</v>
      </c>
      <c r="F1245" s="64">
        <v>45526</v>
      </c>
      <c r="G1245" s="64">
        <v>45526.537499999999</v>
      </c>
      <c r="H1245" s="48" t="s">
        <v>1117</v>
      </c>
      <c r="I1245" s="55">
        <v>45528</v>
      </c>
      <c r="J1245" s="48" t="s">
        <v>697</v>
      </c>
      <c r="K1245" s="48" t="s">
        <v>697</v>
      </c>
      <c r="L1245" s="48" t="s">
        <v>3283</v>
      </c>
      <c r="M1245" s="48" t="s">
        <v>7</v>
      </c>
      <c r="N1245" s="48" t="s">
        <v>855</v>
      </c>
      <c r="O1245" s="48" t="s">
        <v>3230</v>
      </c>
      <c r="P1245" s="48" t="s">
        <v>22</v>
      </c>
      <c r="Q1245" s="48" t="s">
        <v>23</v>
      </c>
      <c r="R1245" s="48" t="s">
        <v>24</v>
      </c>
      <c r="S1245" s="48" t="s">
        <v>36</v>
      </c>
      <c r="T1245" s="48" t="s">
        <v>385</v>
      </c>
      <c r="U1245" s="48" t="s">
        <v>14</v>
      </c>
      <c r="V1245" s="55">
        <v>45526</v>
      </c>
      <c r="W1245" s="48" t="s">
        <v>1134</v>
      </c>
    </row>
    <row r="1246" spans="1:23" x14ac:dyDescent="0.25">
      <c r="A1246" s="48">
        <v>9983274</v>
      </c>
      <c r="B1246" s="64">
        <v>45526</v>
      </c>
      <c r="C1246" s="48" t="s">
        <v>1147</v>
      </c>
      <c r="D1246" s="48" t="s">
        <v>1455</v>
      </c>
      <c r="E1246" s="55" t="s">
        <v>385</v>
      </c>
      <c r="F1246" s="64">
        <v>45526</v>
      </c>
      <c r="G1246" s="64">
        <v>45526.539583333331</v>
      </c>
      <c r="H1246" s="48" t="s">
        <v>1147</v>
      </c>
      <c r="I1246" s="55"/>
      <c r="J1246" s="48" t="s">
        <v>697</v>
      </c>
      <c r="K1246" s="48" t="s">
        <v>697</v>
      </c>
      <c r="L1246" s="48" t="s">
        <v>2637</v>
      </c>
      <c r="M1246" s="48" t="s">
        <v>3281</v>
      </c>
      <c r="N1246" s="48" t="s">
        <v>1681</v>
      </c>
      <c r="O1246" s="48" t="s">
        <v>2163</v>
      </c>
      <c r="P1246" s="48" t="s">
        <v>8</v>
      </c>
      <c r="Q1246" s="48" t="s">
        <v>15</v>
      </c>
      <c r="R1246" s="48" t="s">
        <v>381</v>
      </c>
      <c r="S1246" s="48" t="s">
        <v>360</v>
      </c>
      <c r="T1246" s="48" t="s">
        <v>385</v>
      </c>
      <c r="U1246" s="48" t="s">
        <v>14</v>
      </c>
      <c r="V1246" s="55">
        <v>45526</v>
      </c>
      <c r="W1246" s="48" t="s">
        <v>1134</v>
      </c>
    </row>
    <row r="1247" spans="1:23" x14ac:dyDescent="0.25">
      <c r="A1247" s="48">
        <v>9983273</v>
      </c>
      <c r="B1247" s="64">
        <v>45526</v>
      </c>
      <c r="C1247" s="48" t="s">
        <v>1147</v>
      </c>
      <c r="D1247" s="48" t="s">
        <v>1455</v>
      </c>
      <c r="E1247" s="55" t="s">
        <v>385</v>
      </c>
      <c r="F1247" s="64">
        <v>45526</v>
      </c>
      <c r="G1247" s="64">
        <v>45526.539583333331</v>
      </c>
      <c r="H1247" s="48" t="s">
        <v>1147</v>
      </c>
      <c r="I1247" s="55"/>
      <c r="J1247" s="48" t="s">
        <v>697</v>
      </c>
      <c r="K1247" s="48" t="s">
        <v>697</v>
      </c>
      <c r="L1247" s="48" t="s">
        <v>2637</v>
      </c>
      <c r="M1247" s="48" t="s">
        <v>3281</v>
      </c>
      <c r="N1247" s="48" t="s">
        <v>2679</v>
      </c>
      <c r="O1247" s="48" t="s">
        <v>2163</v>
      </c>
      <c r="P1247" s="48" t="s">
        <v>8</v>
      </c>
      <c r="Q1247" s="48" t="s">
        <v>15</v>
      </c>
      <c r="R1247" s="48" t="s">
        <v>27</v>
      </c>
      <c r="S1247" s="48" t="s">
        <v>13</v>
      </c>
      <c r="T1247" s="48" t="s">
        <v>385</v>
      </c>
      <c r="U1247" s="48" t="s">
        <v>14</v>
      </c>
      <c r="V1247" s="55">
        <v>45526</v>
      </c>
      <c r="W1247" s="48" t="s">
        <v>1134</v>
      </c>
    </row>
    <row r="1248" spans="1:23" x14ac:dyDescent="0.25">
      <c r="A1248" s="48">
        <v>9983272</v>
      </c>
      <c r="B1248" s="64">
        <v>45526</v>
      </c>
      <c r="C1248" s="48" t="s">
        <v>1157</v>
      </c>
      <c r="D1248" s="48" t="s">
        <v>716</v>
      </c>
      <c r="E1248" s="55" t="s">
        <v>385</v>
      </c>
      <c r="F1248" s="64">
        <v>45526</v>
      </c>
      <c r="G1248" s="64">
        <v>45526.533333333333</v>
      </c>
      <c r="H1248" s="48" t="s">
        <v>1157</v>
      </c>
      <c r="I1248" s="55"/>
      <c r="J1248" s="48" t="s">
        <v>697</v>
      </c>
      <c r="K1248" s="48" t="s">
        <v>697</v>
      </c>
      <c r="L1248" s="48" t="s">
        <v>3284</v>
      </c>
      <c r="M1248" s="48" t="s">
        <v>992</v>
      </c>
      <c r="N1248" s="48" t="s">
        <v>1692</v>
      </c>
      <c r="O1248" s="48">
        <v>201031869652001</v>
      </c>
      <c r="P1248" s="48" t="s">
        <v>8</v>
      </c>
      <c r="Q1248" s="48" t="s">
        <v>10</v>
      </c>
      <c r="R1248" s="48" t="s">
        <v>11</v>
      </c>
      <c r="S1248" s="48" t="s">
        <v>25</v>
      </c>
      <c r="T1248" s="48" t="s">
        <v>385</v>
      </c>
      <c r="U1248" s="48" t="s">
        <v>14</v>
      </c>
      <c r="V1248" s="55">
        <v>45526</v>
      </c>
      <c r="W1248" s="48" t="s">
        <v>1134</v>
      </c>
    </row>
    <row r="1249" spans="1:23" x14ac:dyDescent="0.25">
      <c r="A1249" s="48">
        <v>9983271</v>
      </c>
      <c r="B1249" s="64">
        <v>45526</v>
      </c>
      <c r="C1249" s="48" t="s">
        <v>1157</v>
      </c>
      <c r="D1249" s="48" t="s">
        <v>856</v>
      </c>
      <c r="E1249" s="55" t="s">
        <v>385</v>
      </c>
      <c r="F1249" s="64">
        <v>45526</v>
      </c>
      <c r="G1249" s="64">
        <v>45526.529861111107</v>
      </c>
      <c r="H1249" s="48" t="s">
        <v>1157</v>
      </c>
      <c r="I1249" s="55"/>
      <c r="J1249" s="48" t="s">
        <v>697</v>
      </c>
      <c r="K1249" s="48" t="s">
        <v>697</v>
      </c>
      <c r="L1249" s="48" t="s">
        <v>3285</v>
      </c>
      <c r="M1249" s="48" t="s">
        <v>992</v>
      </c>
      <c r="N1249" s="48" t="s">
        <v>1692</v>
      </c>
      <c r="O1249" s="48">
        <v>201031883778001</v>
      </c>
      <c r="P1249" s="48" t="s">
        <v>8</v>
      </c>
      <c r="Q1249" s="48" t="s">
        <v>10</v>
      </c>
      <c r="R1249" s="48" t="s">
        <v>11</v>
      </c>
      <c r="S1249" s="48" t="s">
        <v>25</v>
      </c>
      <c r="T1249" s="48" t="s">
        <v>385</v>
      </c>
      <c r="U1249" s="48" t="s">
        <v>14</v>
      </c>
      <c r="V1249" s="55">
        <v>45526</v>
      </c>
      <c r="W1249" s="48" t="s">
        <v>1134</v>
      </c>
    </row>
    <row r="1250" spans="1:23" x14ac:dyDescent="0.25">
      <c r="A1250" s="48">
        <v>9983270</v>
      </c>
      <c r="B1250" s="64">
        <v>45526</v>
      </c>
      <c r="C1250" s="48" t="s">
        <v>1156</v>
      </c>
      <c r="D1250" s="48" t="s">
        <v>716</v>
      </c>
      <c r="E1250" s="55" t="s">
        <v>385</v>
      </c>
      <c r="F1250" s="64">
        <v>45526</v>
      </c>
      <c r="G1250" s="64">
        <v>45526.541666666657</v>
      </c>
      <c r="H1250" s="48" t="s">
        <v>1156</v>
      </c>
      <c r="I1250" s="55"/>
      <c r="J1250" s="48" t="s">
        <v>697</v>
      </c>
      <c r="K1250" s="48" t="s">
        <v>697</v>
      </c>
      <c r="L1250" s="48" t="s">
        <v>2496</v>
      </c>
      <c r="M1250" s="48" t="s">
        <v>992</v>
      </c>
      <c r="N1250" s="48" t="s">
        <v>1692</v>
      </c>
      <c r="O1250" s="48">
        <v>201031633573002</v>
      </c>
      <c r="P1250" s="48" t="s">
        <v>8</v>
      </c>
      <c r="Q1250" s="48" t="s">
        <v>15</v>
      </c>
      <c r="R1250" s="48" t="s">
        <v>381</v>
      </c>
      <c r="S1250" s="48" t="s">
        <v>25</v>
      </c>
      <c r="T1250" s="48" t="s">
        <v>385</v>
      </c>
      <c r="U1250" s="48" t="s">
        <v>14</v>
      </c>
      <c r="V1250" s="55">
        <v>45526</v>
      </c>
      <c r="W1250" s="48" t="s">
        <v>1134</v>
      </c>
    </row>
    <row r="1251" spans="1:23" x14ac:dyDescent="0.25">
      <c r="A1251" s="48">
        <v>9983269</v>
      </c>
      <c r="B1251" s="64">
        <v>45526</v>
      </c>
      <c r="C1251" s="48" t="s">
        <v>1156</v>
      </c>
      <c r="D1251" s="48" t="s">
        <v>46</v>
      </c>
      <c r="E1251" s="55" t="s">
        <v>385</v>
      </c>
      <c r="F1251" s="64">
        <v>45526</v>
      </c>
      <c r="G1251" s="64">
        <v>45526.546527777777</v>
      </c>
      <c r="H1251" s="48" t="s">
        <v>1156</v>
      </c>
      <c r="I1251" s="55"/>
      <c r="J1251" s="48" t="s">
        <v>697</v>
      </c>
      <c r="K1251" s="48" t="s">
        <v>697</v>
      </c>
      <c r="L1251" s="48" t="s">
        <v>3170</v>
      </c>
      <c r="M1251" s="48" t="s">
        <v>992</v>
      </c>
      <c r="N1251" s="48" t="s">
        <v>455</v>
      </c>
      <c r="O1251" s="48">
        <v>201031875201001</v>
      </c>
      <c r="P1251" s="48" t="s">
        <v>8</v>
      </c>
      <c r="Q1251" s="48" t="s">
        <v>28</v>
      </c>
      <c r="R1251" s="48" t="s">
        <v>35</v>
      </c>
      <c r="S1251" s="48" t="s">
        <v>36</v>
      </c>
      <c r="T1251" s="48" t="s">
        <v>385</v>
      </c>
      <c r="U1251" s="48" t="s">
        <v>14</v>
      </c>
      <c r="V1251" s="55">
        <v>45526</v>
      </c>
      <c r="W1251" s="48" t="s">
        <v>1134</v>
      </c>
    </row>
    <row r="1252" spans="1:23" x14ac:dyDescent="0.25">
      <c r="A1252" s="48">
        <v>9983268</v>
      </c>
      <c r="B1252" s="64">
        <v>45526</v>
      </c>
      <c r="C1252" s="48" t="s">
        <v>775</v>
      </c>
      <c r="D1252" s="48" t="s">
        <v>1455</v>
      </c>
      <c r="E1252" s="55" t="s">
        <v>385</v>
      </c>
      <c r="F1252" s="64">
        <v>45526</v>
      </c>
      <c r="G1252" s="64">
        <v>45526.552083333343</v>
      </c>
      <c r="H1252" s="48" t="s">
        <v>775</v>
      </c>
      <c r="I1252" s="55"/>
      <c r="J1252" s="48" t="s">
        <v>697</v>
      </c>
      <c r="K1252" s="48" t="s">
        <v>697</v>
      </c>
      <c r="L1252" s="48" t="s">
        <v>2918</v>
      </c>
      <c r="M1252" s="48" t="s">
        <v>3122</v>
      </c>
      <c r="O1252" s="48">
        <v>7570875</v>
      </c>
      <c r="P1252" s="48" t="s">
        <v>22</v>
      </c>
      <c r="Q1252" s="48" t="s">
        <v>23</v>
      </c>
      <c r="R1252" s="48" t="s">
        <v>89</v>
      </c>
      <c r="S1252" s="48" t="s">
        <v>13</v>
      </c>
      <c r="U1252" s="48" t="s">
        <v>14</v>
      </c>
      <c r="V1252" s="55">
        <v>45526</v>
      </c>
      <c r="W1252" s="48" t="s">
        <v>1134</v>
      </c>
    </row>
    <row r="1253" spans="1:23" x14ac:dyDescent="0.25">
      <c r="A1253" s="48">
        <v>9983267</v>
      </c>
      <c r="B1253" s="64">
        <v>45526</v>
      </c>
      <c r="C1253" s="48" t="s">
        <v>1156</v>
      </c>
      <c r="D1253" s="48" t="s">
        <v>856</v>
      </c>
      <c r="E1253" s="55" t="s">
        <v>385</v>
      </c>
      <c r="F1253" s="64">
        <v>45526</v>
      </c>
      <c r="G1253" s="64">
        <v>45526.556944444441</v>
      </c>
      <c r="H1253" s="48" t="s">
        <v>1156</v>
      </c>
      <c r="I1253" s="55"/>
      <c r="J1253" s="48" t="s">
        <v>697</v>
      </c>
      <c r="K1253" s="48" t="s">
        <v>697</v>
      </c>
      <c r="L1253" s="48" t="s">
        <v>3057</v>
      </c>
      <c r="M1253" s="48" t="s">
        <v>992</v>
      </c>
      <c r="N1253" s="48" t="s">
        <v>1692</v>
      </c>
      <c r="O1253" s="48">
        <v>201031693705001</v>
      </c>
      <c r="P1253" s="48" t="s">
        <v>8</v>
      </c>
      <c r="Q1253" s="48" t="s">
        <v>384</v>
      </c>
      <c r="R1253" s="48" t="s">
        <v>381</v>
      </c>
      <c r="S1253" s="48" t="s">
        <v>25</v>
      </c>
      <c r="T1253" s="48" t="s">
        <v>385</v>
      </c>
      <c r="U1253" s="48" t="s">
        <v>14</v>
      </c>
      <c r="V1253" s="55">
        <v>45526</v>
      </c>
      <c r="W1253" s="48" t="s">
        <v>1134</v>
      </c>
    </row>
    <row r="1254" spans="1:23" x14ac:dyDescent="0.25">
      <c r="A1254" s="48">
        <v>9983266</v>
      </c>
      <c r="B1254" s="64">
        <v>45526</v>
      </c>
      <c r="C1254" s="48" t="s">
        <v>1147</v>
      </c>
      <c r="D1254" s="48" t="s">
        <v>3280</v>
      </c>
      <c r="E1254" s="55" t="s">
        <v>385</v>
      </c>
      <c r="F1254" s="64">
        <v>45526</v>
      </c>
      <c r="G1254" s="64">
        <v>45526.560416666667</v>
      </c>
      <c r="H1254" s="48" t="s">
        <v>1147</v>
      </c>
      <c r="I1254" s="55"/>
      <c r="J1254" s="48" t="s">
        <v>697</v>
      </c>
      <c r="K1254" s="48" t="s">
        <v>697</v>
      </c>
      <c r="L1254" s="48" t="s">
        <v>3168</v>
      </c>
      <c r="M1254" s="48" t="s">
        <v>736</v>
      </c>
      <c r="N1254" s="48" t="s">
        <v>331</v>
      </c>
      <c r="O1254" s="48" t="s">
        <v>2878</v>
      </c>
      <c r="P1254" s="48" t="s">
        <v>8</v>
      </c>
      <c r="Q1254" s="48" t="s">
        <v>28</v>
      </c>
      <c r="R1254" s="48" t="s">
        <v>35</v>
      </c>
      <c r="S1254" s="48" t="s">
        <v>43</v>
      </c>
      <c r="T1254" s="48" t="s">
        <v>385</v>
      </c>
      <c r="U1254" s="48" t="s">
        <v>44</v>
      </c>
      <c r="V1254" s="55">
        <v>45526</v>
      </c>
      <c r="W1254" s="48" t="s">
        <v>1134</v>
      </c>
    </row>
    <row r="1255" spans="1:23" x14ac:dyDescent="0.25">
      <c r="A1255" s="48">
        <v>9983265</v>
      </c>
      <c r="B1255" s="64">
        <v>45526</v>
      </c>
      <c r="C1255" s="48" t="s">
        <v>1147</v>
      </c>
      <c r="D1255" s="48" t="s">
        <v>3280</v>
      </c>
      <c r="E1255" s="55"/>
      <c r="F1255" s="64">
        <v>45526</v>
      </c>
      <c r="G1255" s="64">
        <v>45526.566666666673</v>
      </c>
      <c r="H1255" s="48" t="s">
        <v>1147</v>
      </c>
      <c r="I1255" s="55"/>
      <c r="J1255" s="48" t="s">
        <v>697</v>
      </c>
      <c r="K1255" s="48" t="s">
        <v>697</v>
      </c>
      <c r="L1255" s="48" t="s">
        <v>3169</v>
      </c>
      <c r="M1255" s="48" t="s">
        <v>736</v>
      </c>
      <c r="N1255" s="48" t="s">
        <v>331</v>
      </c>
      <c r="O1255" s="48" t="s">
        <v>2757</v>
      </c>
      <c r="P1255" s="48" t="s">
        <v>8</v>
      </c>
      <c r="Q1255" s="48" t="s">
        <v>15</v>
      </c>
      <c r="R1255" s="48" t="s">
        <v>381</v>
      </c>
      <c r="S1255" s="48" t="s">
        <v>43</v>
      </c>
      <c r="U1255" s="48" t="s">
        <v>44</v>
      </c>
      <c r="V1255" s="55">
        <v>45526</v>
      </c>
      <c r="W1255" s="48" t="s">
        <v>1134</v>
      </c>
    </row>
    <row r="1256" spans="1:23" x14ac:dyDescent="0.25">
      <c r="A1256" s="48">
        <v>9983264</v>
      </c>
      <c r="B1256" s="64">
        <v>45526</v>
      </c>
      <c r="C1256" s="48" t="s">
        <v>1117</v>
      </c>
      <c r="D1256" s="48" t="s">
        <v>46</v>
      </c>
      <c r="E1256" s="55" t="s">
        <v>385</v>
      </c>
      <c r="F1256" s="64">
        <v>45526</v>
      </c>
      <c r="G1256" s="64">
        <v>45526.570138888892</v>
      </c>
      <c r="H1256" s="48" t="s">
        <v>1117</v>
      </c>
      <c r="I1256" s="55" t="s">
        <v>385</v>
      </c>
      <c r="J1256" s="48" t="s">
        <v>697</v>
      </c>
      <c r="K1256" s="48" t="s">
        <v>697</v>
      </c>
      <c r="L1256" s="48" t="s">
        <v>3038</v>
      </c>
      <c r="M1256" s="48" t="s">
        <v>7</v>
      </c>
      <c r="N1256" s="48" t="s">
        <v>860</v>
      </c>
      <c r="O1256" s="48" t="s">
        <v>2577</v>
      </c>
      <c r="P1256" s="48" t="s">
        <v>8</v>
      </c>
      <c r="Q1256" s="48" t="s">
        <v>15</v>
      </c>
      <c r="R1256" s="48" t="s">
        <v>69</v>
      </c>
      <c r="S1256" s="48" t="s">
        <v>25</v>
      </c>
      <c r="T1256" s="48" t="s">
        <v>385</v>
      </c>
      <c r="U1256" s="48" t="s">
        <v>14</v>
      </c>
      <c r="V1256" s="55">
        <v>45526</v>
      </c>
      <c r="W1256" s="48" t="s">
        <v>1134</v>
      </c>
    </row>
    <row r="1257" spans="1:23" x14ac:dyDescent="0.25">
      <c r="A1257" s="48">
        <v>9983263</v>
      </c>
      <c r="B1257" s="64">
        <v>45526</v>
      </c>
      <c r="C1257" s="48" t="s">
        <v>1156</v>
      </c>
      <c r="D1257" s="48" t="s">
        <v>46</v>
      </c>
      <c r="E1257" s="55" t="s">
        <v>385</v>
      </c>
      <c r="F1257" s="64">
        <v>45526</v>
      </c>
      <c r="G1257" s="64">
        <v>45526.586805555547</v>
      </c>
      <c r="H1257" s="48" t="s">
        <v>1156</v>
      </c>
      <c r="I1257" s="55"/>
      <c r="J1257" s="48" t="s">
        <v>697</v>
      </c>
      <c r="K1257" s="48" t="s">
        <v>697</v>
      </c>
      <c r="L1257" s="48" t="s">
        <v>2818</v>
      </c>
      <c r="M1257" s="48" t="s">
        <v>3286</v>
      </c>
      <c r="N1257" s="48" t="s">
        <v>455</v>
      </c>
      <c r="O1257" s="48">
        <v>201031597808001</v>
      </c>
      <c r="P1257" s="48" t="s">
        <v>8</v>
      </c>
      <c r="Q1257" s="48" t="s">
        <v>28</v>
      </c>
      <c r="R1257" s="48" t="s">
        <v>35</v>
      </c>
      <c r="S1257" s="48" t="s">
        <v>360</v>
      </c>
      <c r="T1257" s="48" t="s">
        <v>385</v>
      </c>
      <c r="U1257" s="48" t="s">
        <v>14</v>
      </c>
      <c r="V1257" s="55">
        <v>45526</v>
      </c>
      <c r="W1257" s="48" t="s">
        <v>1134</v>
      </c>
    </row>
    <row r="1258" spans="1:23" x14ac:dyDescent="0.25">
      <c r="A1258" s="48">
        <v>9983262</v>
      </c>
      <c r="B1258" s="64">
        <v>45526</v>
      </c>
      <c r="C1258" s="48" t="s">
        <v>1147</v>
      </c>
      <c r="D1258" s="48" t="s">
        <v>1455</v>
      </c>
      <c r="E1258" s="55"/>
      <c r="F1258" s="64">
        <v>45526</v>
      </c>
      <c r="G1258" s="64">
        <v>45526.587500000001</v>
      </c>
      <c r="H1258" s="48" t="s">
        <v>1147</v>
      </c>
      <c r="I1258" s="55"/>
      <c r="J1258" s="48" t="s">
        <v>697</v>
      </c>
      <c r="K1258" s="48" t="s">
        <v>697</v>
      </c>
      <c r="L1258" s="48" t="s">
        <v>3164</v>
      </c>
      <c r="M1258" s="48" t="s">
        <v>736</v>
      </c>
      <c r="N1258" s="48" t="s">
        <v>2679</v>
      </c>
      <c r="O1258" s="48" t="s">
        <v>2754</v>
      </c>
      <c r="P1258" s="48" t="s">
        <v>8</v>
      </c>
      <c r="Q1258" s="48" t="s">
        <v>15</v>
      </c>
      <c r="R1258" s="48" t="s">
        <v>16</v>
      </c>
      <c r="S1258" s="48" t="s">
        <v>360</v>
      </c>
      <c r="T1258" s="48" t="s">
        <v>385</v>
      </c>
      <c r="U1258" s="48" t="s">
        <v>14</v>
      </c>
      <c r="V1258" s="55">
        <v>45526</v>
      </c>
      <c r="W1258" s="48" t="s">
        <v>1134</v>
      </c>
    </row>
    <row r="1259" spans="1:23" x14ac:dyDescent="0.25">
      <c r="A1259" s="48">
        <v>9983261</v>
      </c>
      <c r="B1259" s="64">
        <v>45526</v>
      </c>
      <c r="C1259" s="48" t="s">
        <v>1147</v>
      </c>
      <c r="D1259" s="48" t="s">
        <v>1455</v>
      </c>
      <c r="E1259" s="55"/>
      <c r="F1259" s="64">
        <v>45526</v>
      </c>
      <c r="G1259" s="64">
        <v>45526.590277777781</v>
      </c>
      <c r="H1259" s="48" t="s">
        <v>1147</v>
      </c>
      <c r="I1259" s="55"/>
      <c r="J1259" s="48" t="s">
        <v>697</v>
      </c>
      <c r="K1259" s="48" t="s">
        <v>697</v>
      </c>
      <c r="L1259" s="48" t="s">
        <v>3287</v>
      </c>
      <c r="M1259" s="48" t="s">
        <v>736</v>
      </c>
      <c r="N1259" s="48" t="s">
        <v>2679</v>
      </c>
      <c r="O1259" s="48" t="s">
        <v>3070</v>
      </c>
      <c r="P1259" s="48" t="s">
        <v>22</v>
      </c>
      <c r="Q1259" s="48" t="s">
        <v>23</v>
      </c>
      <c r="R1259" s="48" t="s">
        <v>89</v>
      </c>
      <c r="S1259" s="48" t="s">
        <v>360</v>
      </c>
      <c r="T1259" s="48" t="s">
        <v>385</v>
      </c>
      <c r="U1259" s="48" t="s">
        <v>14</v>
      </c>
      <c r="V1259" s="55">
        <v>45526</v>
      </c>
      <c r="W1259" s="48" t="s">
        <v>1134</v>
      </c>
    </row>
    <row r="1260" spans="1:23" x14ac:dyDescent="0.25">
      <c r="A1260" s="48">
        <v>9983260</v>
      </c>
      <c r="B1260" s="64">
        <v>45526</v>
      </c>
      <c r="C1260" s="48" t="s">
        <v>1116</v>
      </c>
      <c r="D1260" s="48" t="s">
        <v>856</v>
      </c>
      <c r="E1260" s="55" t="s">
        <v>385</v>
      </c>
      <c r="F1260" s="64">
        <v>45526</v>
      </c>
      <c r="G1260" s="64">
        <v>45526</v>
      </c>
      <c r="H1260" s="48" t="s">
        <v>1116</v>
      </c>
      <c r="I1260" s="55" t="s">
        <v>385</v>
      </c>
      <c r="J1260" s="48" t="s">
        <v>697</v>
      </c>
      <c r="K1260" s="48" t="s">
        <v>697</v>
      </c>
      <c r="L1260" s="48" t="s">
        <v>3246</v>
      </c>
      <c r="M1260" s="48" t="s">
        <v>7</v>
      </c>
      <c r="N1260" s="48" t="s">
        <v>3288</v>
      </c>
      <c r="O1260" s="48" t="s">
        <v>3093</v>
      </c>
      <c r="P1260" s="48" t="s">
        <v>8</v>
      </c>
      <c r="Q1260" s="48" t="s">
        <v>15</v>
      </c>
      <c r="R1260" s="48" t="s">
        <v>27</v>
      </c>
      <c r="S1260" s="48" t="s">
        <v>13</v>
      </c>
      <c r="T1260" s="48" t="s">
        <v>385</v>
      </c>
      <c r="U1260" s="48" t="s">
        <v>14</v>
      </c>
      <c r="V1260" s="55">
        <v>45526</v>
      </c>
      <c r="W1260" s="48" t="s">
        <v>1134</v>
      </c>
    </row>
    <row r="1261" spans="1:23" x14ac:dyDescent="0.25">
      <c r="A1261" s="48">
        <v>9983259</v>
      </c>
      <c r="B1261" s="64">
        <v>45526</v>
      </c>
      <c r="C1261" s="48" t="s">
        <v>1116</v>
      </c>
      <c r="D1261" s="48" t="s">
        <v>856</v>
      </c>
      <c r="E1261" s="55" t="s">
        <v>385</v>
      </c>
      <c r="F1261" s="64">
        <v>45526</v>
      </c>
      <c r="G1261" s="64">
        <v>45526.59652777778</v>
      </c>
      <c r="H1261" s="48" t="s">
        <v>1116</v>
      </c>
      <c r="I1261" s="55" t="s">
        <v>385</v>
      </c>
      <c r="J1261" s="48" t="s">
        <v>697</v>
      </c>
      <c r="K1261" s="48" t="s">
        <v>697</v>
      </c>
      <c r="L1261" s="48" t="s">
        <v>3289</v>
      </c>
      <c r="M1261" s="48" t="s">
        <v>7</v>
      </c>
      <c r="N1261" s="48" t="s">
        <v>3288</v>
      </c>
      <c r="O1261" s="48" t="s">
        <v>3191</v>
      </c>
      <c r="P1261" s="48" t="s">
        <v>8</v>
      </c>
      <c r="Q1261" s="48" t="s">
        <v>15</v>
      </c>
      <c r="R1261" s="48" t="s">
        <v>381</v>
      </c>
      <c r="S1261" s="48" t="s">
        <v>13</v>
      </c>
      <c r="T1261" s="48" t="s">
        <v>385</v>
      </c>
      <c r="U1261" s="48" t="s">
        <v>14</v>
      </c>
      <c r="V1261" s="55">
        <v>45526</v>
      </c>
      <c r="W1261" s="48" t="s">
        <v>1134</v>
      </c>
    </row>
    <row r="1262" spans="1:23" x14ac:dyDescent="0.25">
      <c r="A1262" s="48">
        <v>9983258</v>
      </c>
      <c r="B1262" s="64">
        <v>45524</v>
      </c>
      <c r="C1262" s="48" t="s">
        <v>1158</v>
      </c>
      <c r="D1262" s="48" t="s">
        <v>716</v>
      </c>
      <c r="E1262" s="55" t="s">
        <v>385</v>
      </c>
      <c r="F1262" s="64">
        <v>45527.447916666657</v>
      </c>
      <c r="G1262" s="64">
        <v>45526.456944444442</v>
      </c>
      <c r="H1262" s="48" t="s">
        <v>1158</v>
      </c>
      <c r="I1262" s="55">
        <v>45525</v>
      </c>
      <c r="J1262" s="48" t="s">
        <v>697</v>
      </c>
      <c r="K1262" s="48" t="s">
        <v>697</v>
      </c>
      <c r="L1262" s="48" t="s">
        <v>2496</v>
      </c>
      <c r="M1262" s="48" t="s">
        <v>2872</v>
      </c>
      <c r="N1262" s="48" t="s">
        <v>853</v>
      </c>
      <c r="O1262" s="48">
        <v>201031633573002</v>
      </c>
      <c r="P1262" s="48" t="s">
        <v>8</v>
      </c>
      <c r="Q1262" s="48" t="s">
        <v>15</v>
      </c>
      <c r="R1262" s="48" t="s">
        <v>381</v>
      </c>
      <c r="S1262" s="48" t="s">
        <v>25</v>
      </c>
      <c r="T1262" s="48" t="s">
        <v>536</v>
      </c>
      <c r="U1262" s="48" t="s">
        <v>14</v>
      </c>
      <c r="V1262" s="55">
        <v>45526</v>
      </c>
      <c r="W1262" s="48" t="s">
        <v>1134</v>
      </c>
    </row>
    <row r="1263" spans="1:23" x14ac:dyDescent="0.25">
      <c r="A1263" s="48">
        <v>9983257</v>
      </c>
      <c r="B1263" s="64">
        <v>45526</v>
      </c>
      <c r="C1263" s="48" t="s">
        <v>1111</v>
      </c>
      <c r="D1263" s="48" t="s">
        <v>1103</v>
      </c>
      <c r="E1263" s="55" t="s">
        <v>385</v>
      </c>
      <c r="F1263" s="64">
        <v>45526.37222222222</v>
      </c>
      <c r="G1263" s="64">
        <v>45526.37222222222</v>
      </c>
      <c r="H1263" s="48" t="s">
        <v>1111</v>
      </c>
      <c r="I1263" s="55">
        <v>45526</v>
      </c>
      <c r="J1263" s="48" t="s">
        <v>697</v>
      </c>
      <c r="K1263" s="48" t="s">
        <v>697</v>
      </c>
      <c r="L1263" s="48" t="s">
        <v>2794</v>
      </c>
      <c r="M1263" s="48" t="s">
        <v>2406</v>
      </c>
      <c r="N1263" s="48" t="s">
        <v>1515</v>
      </c>
      <c r="O1263" s="48" t="s">
        <v>1959</v>
      </c>
      <c r="P1263" s="48" t="s">
        <v>18</v>
      </c>
      <c r="Q1263" s="48" t="s">
        <v>19</v>
      </c>
      <c r="R1263" s="48" t="s">
        <v>21</v>
      </c>
      <c r="S1263" s="48" t="s">
        <v>358</v>
      </c>
      <c r="T1263" s="48" t="s">
        <v>954</v>
      </c>
      <c r="U1263" s="48" t="s">
        <v>14</v>
      </c>
      <c r="V1263" s="55">
        <v>45526</v>
      </c>
      <c r="W1263" s="48" t="s">
        <v>1134</v>
      </c>
    </row>
    <row r="1264" spans="1:23" x14ac:dyDescent="0.25">
      <c r="A1264" s="48">
        <v>9983256</v>
      </c>
      <c r="B1264" s="64">
        <v>45526</v>
      </c>
      <c r="C1264" s="48" t="s">
        <v>1158</v>
      </c>
      <c r="D1264" s="48" t="s">
        <v>716</v>
      </c>
      <c r="E1264" s="55" t="s">
        <v>385</v>
      </c>
      <c r="F1264" s="64">
        <v>45526.375</v>
      </c>
      <c r="G1264" s="64">
        <v>45526.375</v>
      </c>
      <c r="H1264" s="48" t="s">
        <v>1158</v>
      </c>
      <c r="I1264" s="55">
        <v>45527</v>
      </c>
      <c r="J1264" s="48" t="s">
        <v>697</v>
      </c>
      <c r="K1264" s="48" t="s">
        <v>697</v>
      </c>
      <c r="L1264" s="48" t="s">
        <v>3290</v>
      </c>
      <c r="M1264" s="48" t="s">
        <v>735</v>
      </c>
      <c r="N1264" s="48" t="s">
        <v>853</v>
      </c>
      <c r="O1264" s="48" t="s">
        <v>3024</v>
      </c>
      <c r="P1264" s="48" t="s">
        <v>22</v>
      </c>
      <c r="Q1264" s="48" t="s">
        <v>23</v>
      </c>
      <c r="R1264" s="48" t="s">
        <v>55</v>
      </c>
      <c r="S1264" s="48" t="s">
        <v>25</v>
      </c>
      <c r="T1264" s="48" t="s">
        <v>382</v>
      </c>
      <c r="U1264" s="48" t="s">
        <v>14</v>
      </c>
      <c r="V1264" s="55">
        <v>45526</v>
      </c>
      <c r="W1264" s="48" t="s">
        <v>1134</v>
      </c>
    </row>
    <row r="1265" spans="1:23" x14ac:dyDescent="0.25">
      <c r="A1265" s="48">
        <v>9983255</v>
      </c>
      <c r="B1265" s="64">
        <v>45526</v>
      </c>
      <c r="C1265" s="48" t="s">
        <v>1158</v>
      </c>
      <c r="D1265" s="48" t="s">
        <v>716</v>
      </c>
      <c r="E1265" s="55" t="s">
        <v>385</v>
      </c>
      <c r="F1265" s="64">
        <v>45526.387499999997</v>
      </c>
      <c r="G1265" s="64">
        <v>45526.387499999997</v>
      </c>
      <c r="H1265" s="48" t="s">
        <v>1158</v>
      </c>
      <c r="I1265" s="55">
        <v>45530</v>
      </c>
      <c r="J1265" s="48" t="s">
        <v>697</v>
      </c>
      <c r="K1265" s="48" t="s">
        <v>697</v>
      </c>
      <c r="L1265" s="48" t="s">
        <v>3291</v>
      </c>
      <c r="M1265" s="48" t="s">
        <v>735</v>
      </c>
      <c r="N1265" s="48" t="s">
        <v>853</v>
      </c>
      <c r="O1265" s="48" t="s">
        <v>3292</v>
      </c>
      <c r="P1265" s="48" t="s">
        <v>8</v>
      </c>
      <c r="Q1265" s="48" t="s">
        <v>28</v>
      </c>
      <c r="R1265" s="48" t="s">
        <v>35</v>
      </c>
      <c r="S1265" s="48" t="s">
        <v>25</v>
      </c>
      <c r="T1265" s="48" t="s">
        <v>1293</v>
      </c>
      <c r="U1265" s="48" t="s">
        <v>14</v>
      </c>
      <c r="V1265" s="55">
        <v>45526</v>
      </c>
      <c r="W1265" s="48" t="s">
        <v>1134</v>
      </c>
    </row>
    <row r="1266" spans="1:23" x14ac:dyDescent="0.25">
      <c r="A1266" s="48">
        <v>9983254</v>
      </c>
      <c r="B1266" s="64">
        <v>45526</v>
      </c>
      <c r="C1266" s="48" t="s">
        <v>1111</v>
      </c>
      <c r="D1266" s="48" t="s">
        <v>1103</v>
      </c>
      <c r="E1266" s="55" t="s">
        <v>385</v>
      </c>
      <c r="F1266" s="64">
        <v>45526.399305555547</v>
      </c>
      <c r="G1266" s="64">
        <v>45526.399305555547</v>
      </c>
      <c r="H1266" s="48" t="s">
        <v>1111</v>
      </c>
      <c r="I1266" s="55"/>
      <c r="J1266" s="48" t="s">
        <v>697</v>
      </c>
      <c r="K1266" s="48" t="s">
        <v>697</v>
      </c>
      <c r="L1266" s="48" t="s">
        <v>3293</v>
      </c>
      <c r="M1266" s="48" t="s">
        <v>2406</v>
      </c>
      <c r="N1266" s="48" t="s">
        <v>1515</v>
      </c>
      <c r="O1266" s="48" t="s">
        <v>2048</v>
      </c>
      <c r="P1266" s="48" t="s">
        <v>8</v>
      </c>
      <c r="Q1266" s="48" t="s">
        <v>28</v>
      </c>
      <c r="R1266" s="48" t="s">
        <v>35</v>
      </c>
      <c r="S1266" s="48" t="s">
        <v>358</v>
      </c>
      <c r="T1266" s="48" t="s">
        <v>96</v>
      </c>
      <c r="U1266" s="48" t="s">
        <v>14</v>
      </c>
      <c r="V1266" s="55">
        <v>45526</v>
      </c>
      <c r="W1266" s="48" t="s">
        <v>1134</v>
      </c>
    </row>
    <row r="1267" spans="1:23" x14ac:dyDescent="0.25">
      <c r="A1267" s="48">
        <v>9983253</v>
      </c>
      <c r="B1267" s="64">
        <v>45526</v>
      </c>
      <c r="C1267" s="48" t="s">
        <v>1158</v>
      </c>
      <c r="D1267" s="48" t="s">
        <v>716</v>
      </c>
      <c r="E1267" s="55" t="s">
        <v>385</v>
      </c>
      <c r="F1267" s="64">
        <v>45526.387499999997</v>
      </c>
      <c r="G1267" s="64">
        <v>45526.387499999997</v>
      </c>
      <c r="H1267" s="48" t="s">
        <v>1158</v>
      </c>
      <c r="I1267" s="55">
        <v>45530</v>
      </c>
      <c r="J1267" s="48" t="s">
        <v>697</v>
      </c>
      <c r="K1267" s="48" t="s">
        <v>697</v>
      </c>
      <c r="L1267" s="48" t="s">
        <v>3291</v>
      </c>
      <c r="M1267" s="48" t="s">
        <v>735</v>
      </c>
      <c r="N1267" s="48" t="s">
        <v>853</v>
      </c>
      <c r="O1267" s="48" t="s">
        <v>3292</v>
      </c>
      <c r="P1267" s="48" t="s">
        <v>8</v>
      </c>
      <c r="Q1267" s="48" t="s">
        <v>28</v>
      </c>
      <c r="R1267" s="48" t="s">
        <v>35</v>
      </c>
      <c r="S1267" s="48" t="s">
        <v>36</v>
      </c>
      <c r="T1267" s="48" t="s">
        <v>96</v>
      </c>
      <c r="U1267" s="48" t="s">
        <v>14</v>
      </c>
      <c r="V1267" s="55">
        <v>45526</v>
      </c>
      <c r="W1267" s="48" t="s">
        <v>1134</v>
      </c>
    </row>
    <row r="1268" spans="1:23" x14ac:dyDescent="0.25">
      <c r="A1268" s="48">
        <v>9983252</v>
      </c>
      <c r="B1268" s="64">
        <v>45526</v>
      </c>
      <c r="C1268" s="48" t="s">
        <v>1158</v>
      </c>
      <c r="D1268" s="48" t="s">
        <v>716</v>
      </c>
      <c r="E1268" s="55" t="s">
        <v>385</v>
      </c>
      <c r="F1268" s="64">
        <v>45526.435416666667</v>
      </c>
      <c r="G1268" s="64">
        <v>45526.435416666667</v>
      </c>
      <c r="H1268" s="48" t="s">
        <v>1158</v>
      </c>
      <c r="I1268" s="55">
        <v>45530</v>
      </c>
      <c r="J1268" s="48" t="s">
        <v>697</v>
      </c>
      <c r="K1268" s="48" t="s">
        <v>697</v>
      </c>
      <c r="L1268" s="48" t="s">
        <v>3294</v>
      </c>
      <c r="M1268" s="48" t="s">
        <v>735</v>
      </c>
      <c r="N1268" s="48" t="s">
        <v>853</v>
      </c>
      <c r="O1268" s="48" t="s">
        <v>3295</v>
      </c>
      <c r="P1268" s="48" t="s">
        <v>8</v>
      </c>
      <c r="Q1268" s="48" t="s">
        <v>10</v>
      </c>
      <c r="R1268" s="48" t="s">
        <v>11</v>
      </c>
      <c r="S1268" s="48" t="s">
        <v>25</v>
      </c>
      <c r="T1268" s="48" t="s">
        <v>749</v>
      </c>
      <c r="U1268" s="48" t="s">
        <v>14</v>
      </c>
      <c r="V1268" s="55">
        <v>45526</v>
      </c>
      <c r="W1268" s="48" t="s">
        <v>1134</v>
      </c>
    </row>
    <row r="1269" spans="1:23" x14ac:dyDescent="0.25">
      <c r="A1269" s="48">
        <v>9983251</v>
      </c>
      <c r="B1269" s="64">
        <v>45526</v>
      </c>
      <c r="C1269" s="48" t="s">
        <v>1111</v>
      </c>
      <c r="D1269" s="48" t="s">
        <v>716</v>
      </c>
      <c r="E1269" s="55" t="s">
        <v>385</v>
      </c>
      <c r="F1269" s="64">
        <v>45526.449305555558</v>
      </c>
      <c r="G1269" s="64">
        <v>45526.449305555558</v>
      </c>
      <c r="H1269" s="48" t="s">
        <v>1111</v>
      </c>
      <c r="I1269" s="55"/>
      <c r="J1269" s="48" t="s">
        <v>697</v>
      </c>
      <c r="K1269" s="48" t="s">
        <v>697</v>
      </c>
      <c r="L1269" s="48" t="s">
        <v>3296</v>
      </c>
      <c r="M1269" s="48" t="s">
        <v>2406</v>
      </c>
      <c r="N1269" s="48" t="s">
        <v>1515</v>
      </c>
      <c r="O1269" s="48" t="s">
        <v>2551</v>
      </c>
      <c r="P1269" s="48" t="s">
        <v>8</v>
      </c>
      <c r="Q1269" s="48" t="s">
        <v>10</v>
      </c>
      <c r="R1269" s="48" t="s">
        <v>11</v>
      </c>
      <c r="S1269" s="48" t="s">
        <v>25</v>
      </c>
      <c r="T1269" s="48" t="s">
        <v>380</v>
      </c>
      <c r="U1269" s="48" t="s">
        <v>14</v>
      </c>
      <c r="V1269" s="55">
        <v>45526</v>
      </c>
      <c r="W1269" s="48" t="s">
        <v>1134</v>
      </c>
    </row>
    <row r="1270" spans="1:23" x14ac:dyDescent="0.25">
      <c r="A1270" s="48">
        <v>9983250</v>
      </c>
      <c r="B1270" s="64">
        <v>45526</v>
      </c>
      <c r="C1270" s="48" t="s">
        <v>1111</v>
      </c>
      <c r="D1270" s="48" t="s">
        <v>716</v>
      </c>
      <c r="E1270" s="55" t="s">
        <v>385</v>
      </c>
      <c r="F1270" s="64">
        <v>45526.45208333333</v>
      </c>
      <c r="G1270" s="64">
        <v>45526.45208333333</v>
      </c>
      <c r="H1270" s="48" t="s">
        <v>1111</v>
      </c>
      <c r="I1270" s="55" t="s">
        <v>385</v>
      </c>
      <c r="J1270" s="48" t="s">
        <v>697</v>
      </c>
      <c r="K1270" s="48" t="s">
        <v>697</v>
      </c>
      <c r="L1270" s="48" t="s">
        <v>3297</v>
      </c>
      <c r="M1270" s="48" t="s">
        <v>2406</v>
      </c>
      <c r="N1270" s="48" t="s">
        <v>1515</v>
      </c>
      <c r="O1270" s="48" t="s">
        <v>2552</v>
      </c>
      <c r="P1270" s="48" t="s">
        <v>8</v>
      </c>
      <c r="Q1270" s="48" t="s">
        <v>15</v>
      </c>
      <c r="R1270" s="48" t="s">
        <v>381</v>
      </c>
      <c r="S1270" s="48" t="s">
        <v>25</v>
      </c>
      <c r="T1270" s="48" t="s">
        <v>536</v>
      </c>
      <c r="U1270" s="48" t="s">
        <v>14</v>
      </c>
      <c r="V1270" s="55">
        <v>45526</v>
      </c>
      <c r="W1270" s="48" t="s">
        <v>1134</v>
      </c>
    </row>
    <row r="1271" spans="1:23" x14ac:dyDescent="0.25">
      <c r="A1271" s="48">
        <v>9983249</v>
      </c>
      <c r="B1271" s="64">
        <v>45526</v>
      </c>
      <c r="C1271" s="48" t="s">
        <v>1111</v>
      </c>
      <c r="D1271" s="48" t="s">
        <v>1103</v>
      </c>
      <c r="E1271" s="55" t="s">
        <v>385</v>
      </c>
      <c r="F1271" s="64">
        <v>45526.467361111107</v>
      </c>
      <c r="G1271" s="64">
        <v>45526.467361111107</v>
      </c>
      <c r="H1271" s="48" t="s">
        <v>1111</v>
      </c>
      <c r="I1271" s="55" t="s">
        <v>385</v>
      </c>
      <c r="J1271" s="48" t="s">
        <v>697</v>
      </c>
      <c r="K1271" s="48" t="s">
        <v>697</v>
      </c>
      <c r="L1271" s="48" t="s">
        <v>3298</v>
      </c>
      <c r="M1271" s="48" t="s">
        <v>2406</v>
      </c>
      <c r="N1271" s="48" t="s">
        <v>1515</v>
      </c>
      <c r="O1271" s="48" t="s">
        <v>2884</v>
      </c>
      <c r="P1271" s="48" t="s">
        <v>8</v>
      </c>
      <c r="Q1271" s="48" t="s">
        <v>15</v>
      </c>
      <c r="R1271" s="48" t="s">
        <v>381</v>
      </c>
      <c r="S1271" s="48" t="s">
        <v>358</v>
      </c>
      <c r="T1271" s="48" t="s">
        <v>536</v>
      </c>
      <c r="U1271" s="48" t="s">
        <v>14</v>
      </c>
      <c r="V1271" s="55">
        <v>45526</v>
      </c>
      <c r="W1271" s="48" t="s">
        <v>1134</v>
      </c>
    </row>
    <row r="1272" spans="1:23" x14ac:dyDescent="0.25">
      <c r="A1272" s="48">
        <v>9983248</v>
      </c>
      <c r="B1272" s="64">
        <v>45526</v>
      </c>
      <c r="C1272" s="48" t="s">
        <v>1158</v>
      </c>
      <c r="D1272" s="48" t="s">
        <v>716</v>
      </c>
      <c r="E1272" s="55" t="s">
        <v>385</v>
      </c>
      <c r="F1272" s="64">
        <v>45526.508333333331</v>
      </c>
      <c r="G1272" s="64">
        <v>45526.508333333331</v>
      </c>
      <c r="H1272" s="48" t="s">
        <v>1158</v>
      </c>
      <c r="I1272" s="55">
        <v>45530</v>
      </c>
      <c r="J1272" s="48" t="s">
        <v>697</v>
      </c>
      <c r="K1272" s="48" t="s">
        <v>697</v>
      </c>
      <c r="L1272" s="48" t="s">
        <v>3299</v>
      </c>
      <c r="M1272" s="48" t="s">
        <v>735</v>
      </c>
      <c r="N1272" s="48" t="s">
        <v>853</v>
      </c>
      <c r="O1272" s="48" t="s">
        <v>998</v>
      </c>
      <c r="P1272" s="48" t="s">
        <v>18</v>
      </c>
      <c r="Q1272" s="48" t="s">
        <v>19</v>
      </c>
      <c r="R1272" s="48" t="s">
        <v>21</v>
      </c>
      <c r="S1272" s="48" t="s">
        <v>36</v>
      </c>
      <c r="T1272" s="48" t="s">
        <v>954</v>
      </c>
      <c r="U1272" s="48" t="s">
        <v>14</v>
      </c>
      <c r="V1272" s="55">
        <v>45526</v>
      </c>
      <c r="W1272" s="48" t="s">
        <v>1134</v>
      </c>
    </row>
    <row r="1273" spans="1:23" x14ac:dyDescent="0.25">
      <c r="A1273" s="48">
        <v>9983247</v>
      </c>
      <c r="B1273" s="64">
        <v>45526</v>
      </c>
      <c r="C1273" s="48" t="s">
        <v>1111</v>
      </c>
      <c r="D1273" s="48" t="s">
        <v>716</v>
      </c>
      <c r="E1273" s="55" t="s">
        <v>385</v>
      </c>
      <c r="F1273" s="64">
        <v>45526.520833333343</v>
      </c>
      <c r="G1273" s="64">
        <v>45526.520833333343</v>
      </c>
      <c r="H1273" s="48" t="s">
        <v>1111</v>
      </c>
      <c r="I1273" s="55">
        <v>45530</v>
      </c>
      <c r="J1273" s="48" t="s">
        <v>697</v>
      </c>
      <c r="K1273" s="48" t="s">
        <v>697</v>
      </c>
      <c r="L1273" s="48" t="s">
        <v>3300</v>
      </c>
      <c r="M1273" s="48" t="s">
        <v>2406</v>
      </c>
      <c r="N1273" s="48" t="s">
        <v>1515</v>
      </c>
      <c r="O1273" s="48" t="s">
        <v>3215</v>
      </c>
      <c r="P1273" s="48" t="s">
        <v>8</v>
      </c>
      <c r="Q1273" s="48" t="s">
        <v>10</v>
      </c>
      <c r="R1273" s="48" t="s">
        <v>11</v>
      </c>
      <c r="S1273" s="48" t="s">
        <v>25</v>
      </c>
      <c r="T1273" s="48" t="s">
        <v>380</v>
      </c>
      <c r="U1273" s="48" t="s">
        <v>14</v>
      </c>
      <c r="V1273" s="55">
        <v>45526</v>
      </c>
      <c r="W1273" s="48" t="s">
        <v>1134</v>
      </c>
    </row>
    <row r="1274" spans="1:23" x14ac:dyDescent="0.25">
      <c r="A1274" s="48">
        <v>9983246</v>
      </c>
      <c r="B1274" s="64">
        <v>45526</v>
      </c>
      <c r="C1274" s="48" t="s">
        <v>1111</v>
      </c>
      <c r="D1274" s="48" t="s">
        <v>716</v>
      </c>
      <c r="E1274" s="55" t="s">
        <v>385</v>
      </c>
      <c r="F1274" s="64">
        <v>45526.529861111107</v>
      </c>
      <c r="G1274" s="64">
        <v>45526.529861111107</v>
      </c>
      <c r="H1274" s="48" t="s">
        <v>1111</v>
      </c>
      <c r="I1274" s="55">
        <v>45526</v>
      </c>
      <c r="J1274" s="48" t="s">
        <v>697</v>
      </c>
      <c r="K1274" s="48" t="s">
        <v>697</v>
      </c>
      <c r="L1274" s="48" t="s">
        <v>3301</v>
      </c>
      <c r="M1274" s="48" t="s">
        <v>2406</v>
      </c>
      <c r="N1274" s="48" t="s">
        <v>1515</v>
      </c>
      <c r="O1274" s="48" t="s">
        <v>2883</v>
      </c>
      <c r="P1274" s="48" t="s">
        <v>8</v>
      </c>
      <c r="Q1274" s="48" t="s">
        <v>15</v>
      </c>
      <c r="R1274" s="48" t="s">
        <v>381</v>
      </c>
      <c r="S1274" s="48" t="s">
        <v>25</v>
      </c>
      <c r="T1274" s="48" t="s">
        <v>536</v>
      </c>
      <c r="U1274" s="48" t="s">
        <v>14</v>
      </c>
      <c r="V1274" s="55">
        <v>45526</v>
      </c>
      <c r="W1274" s="48" t="s">
        <v>1134</v>
      </c>
    </row>
    <row r="1275" spans="1:23" x14ac:dyDescent="0.25">
      <c r="A1275" s="48">
        <v>9983245</v>
      </c>
      <c r="B1275" s="64">
        <v>45526</v>
      </c>
      <c r="C1275" s="48" t="s">
        <v>1111</v>
      </c>
      <c r="D1275" s="48" t="s">
        <v>1103</v>
      </c>
      <c r="E1275" s="55" t="s">
        <v>385</v>
      </c>
      <c r="F1275" s="64">
        <v>45526.534722222219</v>
      </c>
      <c r="G1275" s="64">
        <v>45526.534722222219</v>
      </c>
      <c r="H1275" s="48" t="s">
        <v>1111</v>
      </c>
      <c r="I1275" s="55">
        <v>45526</v>
      </c>
      <c r="J1275" s="48" t="s">
        <v>697</v>
      </c>
      <c r="K1275" s="48" t="s">
        <v>697</v>
      </c>
      <c r="L1275" s="48" t="s">
        <v>3302</v>
      </c>
      <c r="M1275" s="48" t="s">
        <v>2406</v>
      </c>
      <c r="N1275" s="48" t="s">
        <v>1515</v>
      </c>
      <c r="O1275" s="48" t="s">
        <v>1094</v>
      </c>
      <c r="P1275" s="48" t="s">
        <v>22</v>
      </c>
      <c r="Q1275" s="48" t="s">
        <v>23</v>
      </c>
      <c r="R1275" s="48" t="s">
        <v>89</v>
      </c>
      <c r="S1275" s="48" t="s">
        <v>358</v>
      </c>
      <c r="T1275" s="48" t="s">
        <v>382</v>
      </c>
      <c r="U1275" s="48" t="s">
        <v>14</v>
      </c>
      <c r="V1275" s="55">
        <v>45526</v>
      </c>
      <c r="W1275" s="48" t="s">
        <v>1134</v>
      </c>
    </row>
    <row r="1276" spans="1:23" x14ac:dyDescent="0.25">
      <c r="A1276" s="48">
        <v>9983244</v>
      </c>
      <c r="B1276" s="64">
        <v>45526</v>
      </c>
      <c r="C1276" s="48" t="s">
        <v>1111</v>
      </c>
      <c r="D1276" s="48" t="s">
        <v>1103</v>
      </c>
      <c r="E1276" s="55" t="s">
        <v>385</v>
      </c>
      <c r="F1276" s="64">
        <v>45526.535416666673</v>
      </c>
      <c r="G1276" s="64">
        <v>45526.535416666673</v>
      </c>
      <c r="H1276" s="48" t="s">
        <v>1111</v>
      </c>
      <c r="I1276" s="55">
        <v>45526</v>
      </c>
      <c r="J1276" s="48" t="s">
        <v>697</v>
      </c>
      <c r="K1276" s="48" t="s">
        <v>697</v>
      </c>
      <c r="L1276" s="48" t="s">
        <v>3302</v>
      </c>
      <c r="M1276" s="48" t="s">
        <v>2406</v>
      </c>
      <c r="N1276" s="48" t="s">
        <v>1515</v>
      </c>
      <c r="O1276" s="48" t="s">
        <v>1094</v>
      </c>
      <c r="P1276" s="48" t="s">
        <v>22</v>
      </c>
      <c r="Q1276" s="48" t="s">
        <v>23</v>
      </c>
      <c r="R1276" s="48" t="s">
        <v>26</v>
      </c>
      <c r="S1276" s="48" t="s">
        <v>358</v>
      </c>
      <c r="T1276" s="48" t="s">
        <v>382</v>
      </c>
      <c r="U1276" s="48" t="s">
        <v>14</v>
      </c>
      <c r="V1276" s="55">
        <v>45526</v>
      </c>
      <c r="W1276" s="48" t="s">
        <v>1134</v>
      </c>
    </row>
    <row r="1277" spans="1:23" x14ac:dyDescent="0.25">
      <c r="A1277" s="48">
        <v>9983243</v>
      </c>
      <c r="B1277" s="64">
        <v>45526</v>
      </c>
      <c r="C1277" s="48" t="s">
        <v>1111</v>
      </c>
      <c r="D1277" s="48" t="s">
        <v>716</v>
      </c>
      <c r="E1277" s="55" t="s">
        <v>385</v>
      </c>
      <c r="F1277" s="64">
        <v>45526.543055555558</v>
      </c>
      <c r="G1277" s="64">
        <v>45526.543055555558</v>
      </c>
      <c r="H1277" s="48" t="s">
        <v>1111</v>
      </c>
      <c r="I1277" s="55">
        <v>45533</v>
      </c>
      <c r="J1277" s="48" t="s">
        <v>697</v>
      </c>
      <c r="K1277" s="48" t="s">
        <v>697</v>
      </c>
      <c r="L1277" s="48" t="s">
        <v>3303</v>
      </c>
      <c r="M1277" s="48" t="s">
        <v>2406</v>
      </c>
      <c r="N1277" s="48" t="s">
        <v>1515</v>
      </c>
      <c r="O1277" s="48" t="s">
        <v>2885</v>
      </c>
      <c r="P1277" s="48" t="s">
        <v>8</v>
      </c>
      <c r="Q1277" s="48" t="s">
        <v>15</v>
      </c>
      <c r="R1277" s="48" t="s">
        <v>381</v>
      </c>
      <c r="S1277" s="48" t="s">
        <v>25</v>
      </c>
      <c r="T1277" s="48" t="s">
        <v>536</v>
      </c>
      <c r="U1277" s="48" t="s">
        <v>14</v>
      </c>
      <c r="V1277" s="55">
        <v>45526</v>
      </c>
      <c r="W1277" s="48" t="s">
        <v>1134</v>
      </c>
    </row>
    <row r="1278" spans="1:23" x14ac:dyDescent="0.25">
      <c r="A1278" s="48">
        <v>9983242</v>
      </c>
      <c r="B1278" s="64">
        <v>45526</v>
      </c>
      <c r="C1278" s="48" t="s">
        <v>1111</v>
      </c>
      <c r="D1278" s="48" t="s">
        <v>716</v>
      </c>
      <c r="E1278" s="55" t="s">
        <v>385</v>
      </c>
      <c r="F1278" s="64">
        <v>45526.548611111109</v>
      </c>
      <c r="G1278" s="64">
        <v>45526.548611111109</v>
      </c>
      <c r="H1278" s="48" t="s">
        <v>1111</v>
      </c>
      <c r="I1278" s="55">
        <v>45530</v>
      </c>
      <c r="J1278" s="48" t="s">
        <v>697</v>
      </c>
      <c r="K1278" s="48" t="s">
        <v>697</v>
      </c>
      <c r="L1278" s="48" t="s">
        <v>3304</v>
      </c>
      <c r="M1278" s="48" t="s">
        <v>2406</v>
      </c>
      <c r="N1278" s="48" t="s">
        <v>1515</v>
      </c>
      <c r="O1278" s="48" t="s">
        <v>3216</v>
      </c>
      <c r="P1278" s="48" t="s">
        <v>22</v>
      </c>
      <c r="Q1278" s="48" t="s">
        <v>23</v>
      </c>
      <c r="R1278" s="48" t="s">
        <v>89</v>
      </c>
      <c r="S1278" s="48" t="s">
        <v>36</v>
      </c>
      <c r="T1278" s="48" t="s">
        <v>382</v>
      </c>
      <c r="U1278" s="48" t="s">
        <v>14</v>
      </c>
      <c r="V1278" s="55">
        <v>45526</v>
      </c>
      <c r="W1278" s="48" t="s">
        <v>1134</v>
      </c>
    </row>
    <row r="1279" spans="1:23" x14ac:dyDescent="0.25">
      <c r="A1279" s="48">
        <v>9983241</v>
      </c>
      <c r="B1279" s="64">
        <v>45526</v>
      </c>
      <c r="C1279" s="48" t="s">
        <v>1111</v>
      </c>
      <c r="D1279" s="48" t="s">
        <v>856</v>
      </c>
      <c r="E1279" s="55" t="s">
        <v>385</v>
      </c>
      <c r="F1279" s="64">
        <v>45526.94027777778</v>
      </c>
      <c r="G1279" s="64">
        <v>45526.94027777778</v>
      </c>
      <c r="H1279" s="48" t="s">
        <v>1111</v>
      </c>
      <c r="I1279" s="55">
        <v>45530</v>
      </c>
      <c r="J1279" s="48" t="s">
        <v>697</v>
      </c>
      <c r="K1279" s="48" t="s">
        <v>697</v>
      </c>
      <c r="L1279" s="48" t="s">
        <v>3305</v>
      </c>
      <c r="M1279" s="48" t="s">
        <v>2406</v>
      </c>
      <c r="N1279" s="48" t="s">
        <v>1515</v>
      </c>
      <c r="O1279" s="48" t="s">
        <v>3217</v>
      </c>
      <c r="P1279" s="48" t="s">
        <v>8</v>
      </c>
      <c r="Q1279" s="48" t="s">
        <v>10</v>
      </c>
      <c r="R1279" s="48" t="s">
        <v>11</v>
      </c>
      <c r="S1279" s="48" t="s">
        <v>25</v>
      </c>
      <c r="T1279" s="48" t="s">
        <v>380</v>
      </c>
      <c r="U1279" s="48" t="s">
        <v>14</v>
      </c>
      <c r="V1279" s="55">
        <v>45526</v>
      </c>
      <c r="W1279" s="48" t="s">
        <v>1134</v>
      </c>
    </row>
    <row r="1280" spans="1:23" x14ac:dyDescent="0.25">
      <c r="A1280" s="48">
        <v>9983240</v>
      </c>
      <c r="B1280" s="64">
        <v>45526</v>
      </c>
      <c r="C1280" s="48" t="s">
        <v>1111</v>
      </c>
      <c r="D1280" s="48" t="s">
        <v>716</v>
      </c>
      <c r="E1280" s="55" t="s">
        <v>385</v>
      </c>
      <c r="F1280" s="64">
        <v>45526.568055555559</v>
      </c>
      <c r="G1280" s="64">
        <v>45526.568055555559</v>
      </c>
      <c r="H1280" s="48" t="s">
        <v>1111</v>
      </c>
      <c r="I1280" s="55">
        <v>45526</v>
      </c>
      <c r="J1280" s="48" t="s">
        <v>697</v>
      </c>
      <c r="K1280" s="48" t="s">
        <v>697</v>
      </c>
      <c r="L1280" s="48" t="s">
        <v>3306</v>
      </c>
      <c r="M1280" s="48" t="s">
        <v>2406</v>
      </c>
      <c r="N1280" s="48" t="s">
        <v>1515</v>
      </c>
      <c r="O1280" s="48" t="s">
        <v>2907</v>
      </c>
      <c r="P1280" s="48" t="s">
        <v>18</v>
      </c>
      <c r="Q1280" s="48" t="s">
        <v>19</v>
      </c>
      <c r="R1280" s="48" t="s">
        <v>20</v>
      </c>
      <c r="S1280" s="48" t="s">
        <v>36</v>
      </c>
      <c r="T1280" s="48" t="s">
        <v>405</v>
      </c>
      <c r="U1280" s="48" t="s">
        <v>14</v>
      </c>
      <c r="V1280" s="55">
        <v>45526</v>
      </c>
      <c r="W1280" s="48" t="s">
        <v>1134</v>
      </c>
    </row>
    <row r="1281" spans="1:23" x14ac:dyDescent="0.25">
      <c r="A1281" s="48">
        <v>9982778</v>
      </c>
      <c r="B1281" s="64">
        <v>45527.333333333343</v>
      </c>
      <c r="C1281" s="48" t="s">
        <v>1281</v>
      </c>
      <c r="D1281" s="48" t="s">
        <v>46</v>
      </c>
      <c r="E1281" s="55"/>
      <c r="F1281" s="64">
        <v>45527.333333333343</v>
      </c>
      <c r="G1281" s="64">
        <v>45527</v>
      </c>
      <c r="H1281" s="48" t="s">
        <v>1281</v>
      </c>
      <c r="I1281" s="55"/>
      <c r="J1281" s="48" t="s">
        <v>697</v>
      </c>
      <c r="K1281" s="48" t="s">
        <v>697</v>
      </c>
      <c r="L1281" s="48" t="s">
        <v>3310</v>
      </c>
      <c r="M1281" s="48" t="s">
        <v>2509</v>
      </c>
      <c r="N1281" s="48" t="s">
        <v>455</v>
      </c>
      <c r="O1281" s="48">
        <v>42758473001</v>
      </c>
      <c r="P1281" s="48" t="s">
        <v>18</v>
      </c>
      <c r="Q1281" s="48" t="s">
        <v>19</v>
      </c>
      <c r="R1281" s="48" t="s">
        <v>21</v>
      </c>
      <c r="S1281" s="48" t="s">
        <v>360</v>
      </c>
      <c r="T1281" s="48" t="s">
        <v>3311</v>
      </c>
      <c r="U1281" s="48" t="s">
        <v>14</v>
      </c>
      <c r="V1281" s="55">
        <v>45527</v>
      </c>
      <c r="W1281" s="48" t="s">
        <v>1134</v>
      </c>
    </row>
    <row r="1282" spans="1:23" x14ac:dyDescent="0.25">
      <c r="A1282" s="48">
        <v>9982799</v>
      </c>
      <c r="B1282" s="64">
        <v>45527.333333333343</v>
      </c>
      <c r="C1282" s="48" t="s">
        <v>1116</v>
      </c>
      <c r="D1282" s="48" t="s">
        <v>716</v>
      </c>
      <c r="E1282" s="55" t="s">
        <v>385</v>
      </c>
      <c r="F1282" s="64">
        <v>45527.333333333343</v>
      </c>
      <c r="G1282" s="64">
        <v>45527.331944444442</v>
      </c>
      <c r="H1282" s="48" t="s">
        <v>1116</v>
      </c>
      <c r="I1282" s="55" t="s">
        <v>385</v>
      </c>
      <c r="J1282" s="48" t="s">
        <v>697</v>
      </c>
      <c r="K1282" s="48" t="s">
        <v>697</v>
      </c>
      <c r="L1282" s="48" t="s">
        <v>2071</v>
      </c>
      <c r="M1282" s="48" t="s">
        <v>7</v>
      </c>
      <c r="N1282" s="48" t="s">
        <v>860</v>
      </c>
      <c r="O1282" s="48" t="s">
        <v>1403</v>
      </c>
      <c r="P1282" s="48" t="s">
        <v>8</v>
      </c>
      <c r="Q1282" s="48" t="s">
        <v>15</v>
      </c>
      <c r="R1282" s="48" t="s">
        <v>381</v>
      </c>
      <c r="S1282" s="48" t="s">
        <v>13</v>
      </c>
      <c r="T1282" s="48" t="s">
        <v>385</v>
      </c>
      <c r="U1282" s="48" t="s">
        <v>14</v>
      </c>
      <c r="V1282" s="55">
        <v>45527</v>
      </c>
      <c r="W1282" s="48" t="s">
        <v>1134</v>
      </c>
    </row>
    <row r="1283" spans="1:23" x14ac:dyDescent="0.25">
      <c r="A1283" s="48">
        <v>9982800</v>
      </c>
      <c r="B1283" s="64">
        <v>45527.333333333343</v>
      </c>
      <c r="C1283" s="48" t="s">
        <v>1116</v>
      </c>
      <c r="D1283" s="48" t="s">
        <v>856</v>
      </c>
      <c r="E1283" s="55" t="s">
        <v>385</v>
      </c>
      <c r="F1283" s="64">
        <v>45527.333333333343</v>
      </c>
      <c r="G1283" s="64">
        <v>45527.334722222222</v>
      </c>
      <c r="H1283" s="48" t="s">
        <v>1116</v>
      </c>
      <c r="I1283" s="55" t="s">
        <v>385</v>
      </c>
      <c r="J1283" s="48" t="s">
        <v>697</v>
      </c>
      <c r="K1283" s="48" t="s">
        <v>697</v>
      </c>
      <c r="L1283" s="48" t="s">
        <v>2071</v>
      </c>
      <c r="M1283" s="48" t="s">
        <v>7</v>
      </c>
      <c r="N1283" s="48" t="s">
        <v>860</v>
      </c>
      <c r="O1283" s="48" t="s">
        <v>1403</v>
      </c>
      <c r="P1283" s="48" t="s">
        <v>8</v>
      </c>
      <c r="Q1283" s="48" t="s">
        <v>15</v>
      </c>
      <c r="R1283" s="48" t="s">
        <v>381</v>
      </c>
      <c r="S1283" s="48" t="s">
        <v>13</v>
      </c>
      <c r="T1283" s="48" t="s">
        <v>423</v>
      </c>
      <c r="U1283" s="48" t="s">
        <v>44</v>
      </c>
      <c r="V1283" s="55">
        <v>45527</v>
      </c>
      <c r="W1283" s="48" t="s">
        <v>1134</v>
      </c>
    </row>
    <row r="1284" spans="1:23" x14ac:dyDescent="0.25">
      <c r="A1284" s="48">
        <v>9982693</v>
      </c>
      <c r="B1284" s="64">
        <v>45527.333333333343</v>
      </c>
      <c r="C1284" s="48" t="s">
        <v>1111</v>
      </c>
      <c r="D1284" s="48" t="s">
        <v>856</v>
      </c>
      <c r="E1284" s="55" t="s">
        <v>385</v>
      </c>
      <c r="F1284" s="64">
        <v>45527.333333333343</v>
      </c>
      <c r="G1284" s="64">
        <v>45527.338888888888</v>
      </c>
      <c r="H1284" s="48" t="s">
        <v>1111</v>
      </c>
      <c r="I1284" s="55" t="s">
        <v>385</v>
      </c>
      <c r="J1284" s="48" t="s">
        <v>697</v>
      </c>
      <c r="K1284" s="48" t="s">
        <v>697</v>
      </c>
      <c r="L1284" s="48" t="s">
        <v>2951</v>
      </c>
      <c r="M1284" s="48" t="s">
        <v>2406</v>
      </c>
      <c r="N1284" s="48" t="s">
        <v>1515</v>
      </c>
      <c r="O1284" s="48" t="s">
        <v>2043</v>
      </c>
      <c r="P1284" s="48" t="s">
        <v>8</v>
      </c>
      <c r="Q1284" s="48" t="s">
        <v>28</v>
      </c>
      <c r="R1284" s="48" t="s">
        <v>35</v>
      </c>
      <c r="S1284" s="48" t="s">
        <v>358</v>
      </c>
      <c r="T1284" s="48" t="s">
        <v>96</v>
      </c>
      <c r="U1284" s="48" t="s">
        <v>14</v>
      </c>
      <c r="V1284" s="55">
        <v>45527</v>
      </c>
      <c r="W1284" s="48" t="s">
        <v>1134</v>
      </c>
    </row>
    <row r="1285" spans="1:23" x14ac:dyDescent="0.25">
      <c r="A1285" s="48">
        <v>9982798</v>
      </c>
      <c r="B1285" s="64">
        <v>45527.333333333343</v>
      </c>
      <c r="C1285" s="48" t="s">
        <v>1116</v>
      </c>
      <c r="D1285" s="48" t="s">
        <v>716</v>
      </c>
      <c r="E1285" s="55" t="s">
        <v>385</v>
      </c>
      <c r="F1285" s="64">
        <v>45527.333333333343</v>
      </c>
      <c r="G1285" s="64">
        <v>45527.34375</v>
      </c>
      <c r="H1285" s="48" t="s">
        <v>1116</v>
      </c>
      <c r="I1285" s="55" t="s">
        <v>385</v>
      </c>
      <c r="J1285" s="48" t="s">
        <v>697</v>
      </c>
      <c r="K1285" s="48" t="s">
        <v>697</v>
      </c>
      <c r="L1285" s="48" t="s">
        <v>2824</v>
      </c>
      <c r="M1285" s="48" t="s">
        <v>7</v>
      </c>
      <c r="N1285" s="48" t="s">
        <v>860</v>
      </c>
      <c r="O1285" s="48" t="s">
        <v>2342</v>
      </c>
      <c r="P1285" s="48" t="s">
        <v>8</v>
      </c>
      <c r="Q1285" s="48" t="s">
        <v>15</v>
      </c>
      <c r="R1285" s="48" t="s">
        <v>381</v>
      </c>
      <c r="S1285" s="48" t="s">
        <v>13</v>
      </c>
      <c r="T1285" s="48" t="s">
        <v>385</v>
      </c>
      <c r="U1285" s="48" t="s">
        <v>14</v>
      </c>
      <c r="V1285" s="55">
        <v>45527</v>
      </c>
      <c r="W1285" s="48" t="s">
        <v>1134</v>
      </c>
    </row>
    <row r="1286" spans="1:23" x14ac:dyDescent="0.25">
      <c r="A1286" s="48">
        <v>9982779</v>
      </c>
      <c r="B1286" s="64">
        <v>45527.333333333343</v>
      </c>
      <c r="C1286" s="48" t="s">
        <v>1157</v>
      </c>
      <c r="D1286" s="48" t="s">
        <v>856</v>
      </c>
      <c r="E1286" s="55"/>
      <c r="F1286" s="64">
        <v>45527.333333333343</v>
      </c>
      <c r="G1286" s="64">
        <v>45527.34375</v>
      </c>
      <c r="H1286" s="48" t="s">
        <v>1157</v>
      </c>
      <c r="I1286" s="55"/>
      <c r="J1286" s="48" t="s">
        <v>697</v>
      </c>
      <c r="K1286" s="48" t="s">
        <v>697</v>
      </c>
      <c r="L1286" s="48" t="s">
        <v>3312</v>
      </c>
      <c r="M1286" s="48" t="s">
        <v>992</v>
      </c>
      <c r="N1286" s="48" t="s">
        <v>455</v>
      </c>
      <c r="O1286" s="48">
        <v>201032012102001</v>
      </c>
      <c r="P1286" s="48" t="s">
        <v>51</v>
      </c>
      <c r="Q1286" s="48" t="s">
        <v>52</v>
      </c>
      <c r="R1286" s="48" t="s">
        <v>53</v>
      </c>
      <c r="S1286" s="48" t="s">
        <v>36</v>
      </c>
      <c r="T1286" s="48" t="s">
        <v>385</v>
      </c>
      <c r="U1286" s="48" t="s">
        <v>14</v>
      </c>
      <c r="V1286" s="55">
        <v>45527</v>
      </c>
      <c r="W1286" s="48" t="s">
        <v>1134</v>
      </c>
    </row>
    <row r="1287" spans="1:23" x14ac:dyDescent="0.25">
      <c r="A1287" s="48">
        <v>9982781</v>
      </c>
      <c r="B1287" s="64">
        <v>45527.333333333343</v>
      </c>
      <c r="C1287" s="48" t="s">
        <v>1157</v>
      </c>
      <c r="D1287" s="48" t="s">
        <v>716</v>
      </c>
      <c r="E1287" s="55"/>
      <c r="F1287" s="64">
        <v>45527.333333333343</v>
      </c>
      <c r="G1287" s="64">
        <v>45527.34652777778</v>
      </c>
      <c r="H1287" s="48" t="s">
        <v>1157</v>
      </c>
      <c r="I1287" s="55"/>
      <c r="J1287" s="48" t="s">
        <v>697</v>
      </c>
      <c r="K1287" s="48" t="s">
        <v>697</v>
      </c>
      <c r="L1287" s="48" t="s">
        <v>1938</v>
      </c>
      <c r="M1287" s="48" t="s">
        <v>992</v>
      </c>
      <c r="N1287" s="48" t="s">
        <v>455</v>
      </c>
      <c r="O1287" s="48">
        <v>201031390018001</v>
      </c>
      <c r="P1287" s="48" t="s">
        <v>18</v>
      </c>
      <c r="Q1287" s="48" t="s">
        <v>19</v>
      </c>
      <c r="R1287" s="48" t="s">
        <v>129</v>
      </c>
      <c r="S1287" s="48" t="s">
        <v>36</v>
      </c>
      <c r="T1287" s="48" t="s">
        <v>385</v>
      </c>
      <c r="U1287" s="48" t="s">
        <v>14</v>
      </c>
      <c r="V1287" s="55">
        <v>45527</v>
      </c>
      <c r="W1287" s="48" t="s">
        <v>1134</v>
      </c>
    </row>
    <row r="1288" spans="1:23" x14ac:dyDescent="0.25">
      <c r="A1288" s="48">
        <v>9982780</v>
      </c>
      <c r="B1288" s="64">
        <v>45527.333333333343</v>
      </c>
      <c r="C1288" s="48" t="s">
        <v>1157</v>
      </c>
      <c r="D1288" s="48" t="s">
        <v>856</v>
      </c>
      <c r="E1288" s="55"/>
      <c r="F1288" s="64">
        <v>45527.333333333343</v>
      </c>
      <c r="G1288" s="64">
        <v>45527.348611111112</v>
      </c>
      <c r="H1288" s="48" t="s">
        <v>1157</v>
      </c>
      <c r="I1288" s="55"/>
      <c r="J1288" s="48" t="s">
        <v>697</v>
      </c>
      <c r="K1288" s="48" t="s">
        <v>697</v>
      </c>
      <c r="L1288" s="48" t="s">
        <v>1938</v>
      </c>
      <c r="M1288" s="48" t="s">
        <v>992</v>
      </c>
      <c r="N1288" s="48" t="s">
        <v>455</v>
      </c>
      <c r="O1288" s="48">
        <v>201031390018001</v>
      </c>
      <c r="P1288" s="48" t="s">
        <v>18</v>
      </c>
      <c r="Q1288" s="48" t="s">
        <v>19</v>
      </c>
      <c r="R1288" s="48" t="s">
        <v>129</v>
      </c>
      <c r="S1288" s="48" t="s">
        <v>75</v>
      </c>
      <c r="T1288" s="48" t="s">
        <v>385</v>
      </c>
      <c r="U1288" s="48" t="s">
        <v>44</v>
      </c>
      <c r="V1288" s="55">
        <v>45527</v>
      </c>
      <c r="W1288" s="48" t="s">
        <v>1134</v>
      </c>
    </row>
    <row r="1289" spans="1:23" x14ac:dyDescent="0.25">
      <c r="A1289" s="48">
        <v>9982692</v>
      </c>
      <c r="B1289" s="64">
        <v>45527.333333333343</v>
      </c>
      <c r="C1289" s="48" t="s">
        <v>1111</v>
      </c>
      <c r="D1289" s="48" t="s">
        <v>1103</v>
      </c>
      <c r="E1289" s="55" t="s">
        <v>385</v>
      </c>
      <c r="F1289" s="64">
        <v>45527.333333333343</v>
      </c>
      <c r="G1289" s="64">
        <v>45527.349305555559</v>
      </c>
      <c r="H1289" s="48" t="s">
        <v>1111</v>
      </c>
      <c r="I1289" s="55" t="s">
        <v>385</v>
      </c>
      <c r="J1289" s="48" t="s">
        <v>697</v>
      </c>
      <c r="K1289" s="48" t="s">
        <v>697</v>
      </c>
      <c r="L1289" s="48" t="s">
        <v>3313</v>
      </c>
      <c r="M1289" s="48" t="s">
        <v>2406</v>
      </c>
      <c r="N1289" s="48" t="s">
        <v>1515</v>
      </c>
      <c r="O1289" s="48" t="s">
        <v>2593</v>
      </c>
      <c r="P1289" s="48" t="s">
        <v>8</v>
      </c>
      <c r="Q1289" s="48" t="s">
        <v>28</v>
      </c>
      <c r="R1289" s="48" t="s">
        <v>35</v>
      </c>
      <c r="S1289" s="48" t="s">
        <v>358</v>
      </c>
      <c r="T1289" s="48" t="s">
        <v>96</v>
      </c>
      <c r="U1289" s="48" t="s">
        <v>14</v>
      </c>
      <c r="V1289" s="55">
        <v>45527</v>
      </c>
      <c r="W1289" s="48" t="s">
        <v>1134</v>
      </c>
    </row>
    <row r="1290" spans="1:23" x14ac:dyDescent="0.25">
      <c r="A1290" s="48">
        <v>9982797</v>
      </c>
      <c r="B1290" s="64">
        <v>45527.333333333343</v>
      </c>
      <c r="C1290" s="48" t="s">
        <v>1116</v>
      </c>
      <c r="D1290" s="48" t="s">
        <v>856</v>
      </c>
      <c r="E1290" s="55" t="s">
        <v>385</v>
      </c>
      <c r="F1290" s="64">
        <v>45527.333333333343</v>
      </c>
      <c r="G1290" s="64">
        <v>45527.35</v>
      </c>
      <c r="H1290" s="48" t="s">
        <v>1116</v>
      </c>
      <c r="I1290" s="55" t="s">
        <v>385</v>
      </c>
      <c r="J1290" s="48" t="s">
        <v>697</v>
      </c>
      <c r="K1290" s="48" t="s">
        <v>697</v>
      </c>
      <c r="L1290" s="48" t="s">
        <v>3314</v>
      </c>
      <c r="M1290" s="48" t="s">
        <v>7</v>
      </c>
      <c r="N1290" s="48" t="s">
        <v>860</v>
      </c>
      <c r="O1290" s="48" t="s">
        <v>3080</v>
      </c>
      <c r="P1290" s="48" t="s">
        <v>8</v>
      </c>
      <c r="Q1290" s="48" t="s">
        <v>15</v>
      </c>
      <c r="R1290" s="48" t="s">
        <v>381</v>
      </c>
      <c r="S1290" s="48" t="s">
        <v>13</v>
      </c>
      <c r="T1290" s="48" t="s">
        <v>385</v>
      </c>
      <c r="U1290" s="48" t="s">
        <v>14</v>
      </c>
      <c r="V1290" s="55">
        <v>45527</v>
      </c>
      <c r="W1290" s="48" t="s">
        <v>1134</v>
      </c>
    </row>
    <row r="1291" spans="1:23" x14ac:dyDescent="0.25">
      <c r="A1291" s="48">
        <v>9982796</v>
      </c>
      <c r="B1291" s="64">
        <v>45527.333333333343</v>
      </c>
      <c r="C1291" s="48" t="s">
        <v>1117</v>
      </c>
      <c r="D1291" s="48" t="s">
        <v>856</v>
      </c>
      <c r="E1291" s="55" t="s">
        <v>385</v>
      </c>
      <c r="F1291" s="64">
        <v>45527.333333333343</v>
      </c>
      <c r="G1291" s="64">
        <v>45527.35</v>
      </c>
      <c r="H1291" s="48" t="s">
        <v>1117</v>
      </c>
      <c r="I1291" s="55">
        <v>45529</v>
      </c>
      <c r="J1291" s="48" t="s">
        <v>697</v>
      </c>
      <c r="K1291" s="48" t="s">
        <v>697</v>
      </c>
      <c r="L1291" s="48" t="s">
        <v>3315</v>
      </c>
      <c r="M1291" s="48" t="s">
        <v>7</v>
      </c>
      <c r="N1291" s="48" t="s">
        <v>855</v>
      </c>
      <c r="O1291" s="48" t="s">
        <v>3316</v>
      </c>
      <c r="P1291" s="48" t="s">
        <v>8</v>
      </c>
      <c r="Q1291" s="48" t="s">
        <v>10</v>
      </c>
      <c r="R1291" s="48" t="s">
        <v>70</v>
      </c>
      <c r="S1291" s="48" t="s">
        <v>25</v>
      </c>
      <c r="T1291" s="48" t="s">
        <v>385</v>
      </c>
      <c r="U1291" s="48" t="s">
        <v>14</v>
      </c>
      <c r="V1291" s="55">
        <v>45527</v>
      </c>
      <c r="W1291" s="48" t="s">
        <v>1134</v>
      </c>
    </row>
    <row r="1292" spans="1:23" x14ac:dyDescent="0.25">
      <c r="A1292" s="48">
        <v>9982795</v>
      </c>
      <c r="B1292" s="64">
        <v>45527.333333333343</v>
      </c>
      <c r="C1292" s="48" t="s">
        <v>1107</v>
      </c>
      <c r="D1292" s="48" t="s">
        <v>716</v>
      </c>
      <c r="E1292" s="55" t="s">
        <v>385</v>
      </c>
      <c r="F1292" s="64">
        <v>45527.333333333343</v>
      </c>
      <c r="G1292" s="64">
        <v>45527.351388888892</v>
      </c>
      <c r="H1292" s="48" t="s">
        <v>1107</v>
      </c>
      <c r="I1292" s="55"/>
      <c r="J1292" s="48" t="s">
        <v>697</v>
      </c>
      <c r="K1292" s="48" t="s">
        <v>697</v>
      </c>
      <c r="L1292" s="48" t="s">
        <v>3249</v>
      </c>
      <c r="M1292" s="48" t="s">
        <v>7</v>
      </c>
      <c r="N1292" s="48" t="s">
        <v>855</v>
      </c>
      <c r="O1292" s="48" t="s">
        <v>2601</v>
      </c>
      <c r="P1292" s="48" t="s">
        <v>8</v>
      </c>
      <c r="Q1292" s="48" t="s">
        <v>10</v>
      </c>
      <c r="R1292" s="48" t="s">
        <v>11</v>
      </c>
      <c r="S1292" s="48" t="s">
        <v>36</v>
      </c>
      <c r="U1292" s="48" t="s">
        <v>14</v>
      </c>
      <c r="V1292" s="55">
        <v>45527</v>
      </c>
      <c r="W1292" s="48" t="s">
        <v>1134</v>
      </c>
    </row>
    <row r="1293" spans="1:23" x14ac:dyDescent="0.25">
      <c r="A1293" s="48">
        <v>9982794</v>
      </c>
      <c r="B1293" s="64">
        <v>45527.333333333343</v>
      </c>
      <c r="C1293" s="48" t="s">
        <v>3186</v>
      </c>
      <c r="D1293" s="48" t="s">
        <v>716</v>
      </c>
      <c r="E1293" s="55" t="s">
        <v>385</v>
      </c>
      <c r="F1293" s="64">
        <v>45527.333333333343</v>
      </c>
      <c r="G1293" s="64">
        <v>45527.353472222218</v>
      </c>
      <c r="H1293" s="48" t="s">
        <v>3186</v>
      </c>
      <c r="I1293" s="55"/>
      <c r="J1293" s="48" t="s">
        <v>697</v>
      </c>
      <c r="K1293" s="48" t="s">
        <v>697</v>
      </c>
      <c r="L1293" s="48" t="s">
        <v>3317</v>
      </c>
      <c r="M1293" s="48" t="s">
        <v>7</v>
      </c>
      <c r="N1293" s="48" t="s">
        <v>860</v>
      </c>
      <c r="O1293" s="48" t="s">
        <v>3318</v>
      </c>
      <c r="P1293" s="48" t="s">
        <v>8</v>
      </c>
      <c r="Q1293" s="48" t="s">
        <v>10</v>
      </c>
      <c r="R1293" s="48" t="s">
        <v>11</v>
      </c>
      <c r="S1293" s="48" t="s">
        <v>36</v>
      </c>
      <c r="T1293" s="48" t="s">
        <v>385</v>
      </c>
      <c r="U1293" s="48" t="s">
        <v>14</v>
      </c>
      <c r="V1293" s="55">
        <v>45527</v>
      </c>
      <c r="W1293" s="48" t="s">
        <v>1134</v>
      </c>
    </row>
    <row r="1294" spans="1:23" x14ac:dyDescent="0.25">
      <c r="A1294" s="48">
        <v>9982792</v>
      </c>
      <c r="B1294" s="64">
        <v>45527.333333333343</v>
      </c>
      <c r="C1294" s="48" t="s">
        <v>1117</v>
      </c>
      <c r="D1294" s="48" t="s">
        <v>716</v>
      </c>
      <c r="E1294" s="55" t="s">
        <v>385</v>
      </c>
      <c r="F1294" s="64">
        <v>45527.333333333343</v>
      </c>
      <c r="G1294" s="64">
        <v>45527.354166666657</v>
      </c>
      <c r="H1294" s="48" t="s">
        <v>1117</v>
      </c>
      <c r="I1294" s="55">
        <v>45529</v>
      </c>
      <c r="J1294" s="48" t="s">
        <v>697</v>
      </c>
      <c r="K1294" s="48" t="s">
        <v>697</v>
      </c>
      <c r="L1294" s="48" t="s">
        <v>3319</v>
      </c>
      <c r="M1294" s="48" t="s">
        <v>7</v>
      </c>
      <c r="N1294" s="48" t="s">
        <v>855</v>
      </c>
      <c r="O1294" s="48" t="s">
        <v>3228</v>
      </c>
      <c r="P1294" s="48" t="s">
        <v>8</v>
      </c>
      <c r="Q1294" s="48" t="s">
        <v>10</v>
      </c>
      <c r="R1294" s="48" t="s">
        <v>11</v>
      </c>
      <c r="S1294" s="48" t="s">
        <v>36</v>
      </c>
      <c r="T1294" s="48" t="s">
        <v>385</v>
      </c>
      <c r="U1294" s="48" t="s">
        <v>14</v>
      </c>
      <c r="V1294" s="55">
        <v>45527</v>
      </c>
      <c r="W1294" s="48" t="s">
        <v>1134</v>
      </c>
    </row>
    <row r="1295" spans="1:23" x14ac:dyDescent="0.25">
      <c r="A1295" s="48">
        <v>9982793</v>
      </c>
      <c r="B1295" s="64">
        <v>45527.333333333343</v>
      </c>
      <c r="C1295" s="48" t="s">
        <v>1281</v>
      </c>
      <c r="D1295" s="48" t="s">
        <v>46</v>
      </c>
      <c r="E1295" s="55"/>
      <c r="F1295" s="64">
        <v>45527.333333333343</v>
      </c>
      <c r="G1295" s="64">
        <v>45527.354861111111</v>
      </c>
      <c r="H1295" s="48" t="s">
        <v>1281</v>
      </c>
      <c r="I1295" s="55"/>
      <c r="J1295" s="48" t="s">
        <v>697</v>
      </c>
      <c r="K1295" s="48" t="s">
        <v>697</v>
      </c>
      <c r="L1295" s="48" t="s">
        <v>3320</v>
      </c>
      <c r="M1295" s="48" t="s">
        <v>2509</v>
      </c>
      <c r="N1295" s="48" t="s">
        <v>455</v>
      </c>
      <c r="O1295" s="48">
        <v>43021613601</v>
      </c>
      <c r="P1295" s="48" t="s">
        <v>8</v>
      </c>
      <c r="Q1295" s="48" t="s">
        <v>10</v>
      </c>
      <c r="R1295" s="48" t="s">
        <v>11</v>
      </c>
      <c r="S1295" s="48" t="s">
        <v>360</v>
      </c>
      <c r="U1295" s="48" t="s">
        <v>14</v>
      </c>
      <c r="V1295" s="55">
        <v>45527</v>
      </c>
      <c r="W1295" s="48" t="s">
        <v>1134</v>
      </c>
    </row>
    <row r="1296" spans="1:23" x14ac:dyDescent="0.25">
      <c r="A1296" s="48">
        <v>9982791</v>
      </c>
      <c r="B1296" s="64">
        <v>45527.333333333343</v>
      </c>
      <c r="C1296" s="48" t="s">
        <v>1107</v>
      </c>
      <c r="D1296" s="48" t="s">
        <v>716</v>
      </c>
      <c r="E1296" s="55" t="s">
        <v>385</v>
      </c>
      <c r="F1296" s="64">
        <v>45527.333333333343</v>
      </c>
      <c r="G1296" s="64">
        <v>45527.356944444437</v>
      </c>
      <c r="H1296" s="48" t="s">
        <v>1107</v>
      </c>
      <c r="I1296" s="55"/>
      <c r="J1296" s="48" t="s">
        <v>697</v>
      </c>
      <c r="K1296" s="48" t="s">
        <v>697</v>
      </c>
      <c r="L1296" s="48" t="s">
        <v>3321</v>
      </c>
      <c r="M1296" s="48" t="s">
        <v>7</v>
      </c>
      <c r="N1296" s="48" t="s">
        <v>855</v>
      </c>
      <c r="O1296" s="48" t="s">
        <v>3088</v>
      </c>
      <c r="P1296" s="48" t="s">
        <v>18</v>
      </c>
      <c r="Q1296" s="48" t="s">
        <v>19</v>
      </c>
      <c r="R1296" s="48" t="s">
        <v>20</v>
      </c>
      <c r="S1296" s="48" t="s">
        <v>36</v>
      </c>
      <c r="U1296" s="48" t="s">
        <v>14</v>
      </c>
      <c r="V1296" s="55">
        <v>45527</v>
      </c>
      <c r="W1296" s="48" t="s">
        <v>1134</v>
      </c>
    </row>
    <row r="1297" spans="1:23" x14ac:dyDescent="0.25">
      <c r="A1297" s="48">
        <v>9982790</v>
      </c>
      <c r="B1297" s="64">
        <v>45527.333333333343</v>
      </c>
      <c r="C1297" s="48" t="s">
        <v>1117</v>
      </c>
      <c r="D1297" s="48" t="s">
        <v>856</v>
      </c>
      <c r="E1297" s="55" t="s">
        <v>385</v>
      </c>
      <c r="F1297" s="64">
        <v>45527.333333333343</v>
      </c>
      <c r="G1297" s="64">
        <v>45527.357638888891</v>
      </c>
      <c r="H1297" s="48" t="s">
        <v>1117</v>
      </c>
      <c r="I1297" s="55">
        <v>45529</v>
      </c>
      <c r="J1297" s="48" t="s">
        <v>697</v>
      </c>
      <c r="K1297" s="48" t="s">
        <v>697</v>
      </c>
      <c r="L1297" s="48" t="s">
        <v>3322</v>
      </c>
      <c r="M1297" s="48" t="s">
        <v>7</v>
      </c>
      <c r="N1297" s="48" t="s">
        <v>855</v>
      </c>
      <c r="O1297" s="48" t="s">
        <v>2584</v>
      </c>
      <c r="P1297" s="48" t="s">
        <v>8</v>
      </c>
      <c r="Q1297" s="48" t="s">
        <v>10</v>
      </c>
      <c r="R1297" s="48" t="s">
        <v>11</v>
      </c>
      <c r="S1297" s="48" t="s">
        <v>25</v>
      </c>
      <c r="T1297" s="48" t="s">
        <v>385</v>
      </c>
      <c r="U1297" s="48" t="s">
        <v>14</v>
      </c>
      <c r="V1297" s="55">
        <v>45527</v>
      </c>
      <c r="W1297" s="48" t="s">
        <v>1134</v>
      </c>
    </row>
    <row r="1298" spans="1:23" x14ac:dyDescent="0.25">
      <c r="A1298" s="48">
        <v>9982789</v>
      </c>
      <c r="B1298" s="64">
        <v>45527.333333333343</v>
      </c>
      <c r="C1298" s="48" t="s">
        <v>1147</v>
      </c>
      <c r="D1298" s="48" t="s">
        <v>1455</v>
      </c>
      <c r="E1298" s="55"/>
      <c r="F1298" s="64">
        <v>45527.333333333343</v>
      </c>
      <c r="G1298" s="64">
        <v>45527.359722222223</v>
      </c>
      <c r="H1298" s="48" t="s">
        <v>1147</v>
      </c>
      <c r="I1298" s="55"/>
      <c r="J1298" s="48" t="s">
        <v>697</v>
      </c>
      <c r="K1298" s="48" t="s">
        <v>697</v>
      </c>
      <c r="L1298" s="48" t="s">
        <v>3323</v>
      </c>
      <c r="M1298" s="48" t="s">
        <v>736</v>
      </c>
      <c r="N1298" s="48" t="s">
        <v>2679</v>
      </c>
      <c r="O1298" s="48" t="s">
        <v>2755</v>
      </c>
      <c r="P1298" s="48" t="s">
        <v>8</v>
      </c>
      <c r="Q1298" s="48" t="s">
        <v>10</v>
      </c>
      <c r="R1298" s="48" t="s">
        <v>11</v>
      </c>
      <c r="S1298" s="48" t="s">
        <v>360</v>
      </c>
      <c r="T1298" s="48" t="s">
        <v>385</v>
      </c>
      <c r="U1298" s="48" t="s">
        <v>14</v>
      </c>
      <c r="V1298" s="55">
        <v>45527</v>
      </c>
      <c r="W1298" s="48" t="s">
        <v>1134</v>
      </c>
    </row>
    <row r="1299" spans="1:23" x14ac:dyDescent="0.25">
      <c r="A1299" s="48">
        <v>9982691</v>
      </c>
      <c r="B1299" s="64">
        <v>45527.333333333343</v>
      </c>
      <c r="C1299" s="48" t="s">
        <v>1111</v>
      </c>
      <c r="D1299" s="48" t="s">
        <v>716</v>
      </c>
      <c r="E1299" s="55" t="s">
        <v>385</v>
      </c>
      <c r="F1299" s="64">
        <v>45527.333333333343</v>
      </c>
      <c r="G1299" s="64">
        <v>45527.359722222223</v>
      </c>
      <c r="H1299" s="48" t="s">
        <v>1111</v>
      </c>
      <c r="I1299" s="55">
        <v>45530</v>
      </c>
      <c r="J1299" s="48" t="s">
        <v>697</v>
      </c>
      <c r="K1299" s="48" t="s">
        <v>697</v>
      </c>
      <c r="L1299" s="48" t="s">
        <v>3324</v>
      </c>
      <c r="M1299" s="48" t="s">
        <v>2406</v>
      </c>
      <c r="N1299" s="48" t="s">
        <v>1515</v>
      </c>
      <c r="O1299" s="48" t="s">
        <v>2591</v>
      </c>
      <c r="P1299" s="48" t="s">
        <v>8</v>
      </c>
      <c r="Q1299" s="48" t="s">
        <v>15</v>
      </c>
      <c r="R1299" s="48" t="s">
        <v>381</v>
      </c>
      <c r="S1299" s="48" t="s">
        <v>25</v>
      </c>
      <c r="T1299" s="48" t="s">
        <v>536</v>
      </c>
      <c r="U1299" s="48" t="s">
        <v>14</v>
      </c>
      <c r="V1299" s="55">
        <v>45527</v>
      </c>
      <c r="W1299" s="48" t="s">
        <v>1134</v>
      </c>
    </row>
    <row r="1300" spans="1:23" x14ac:dyDescent="0.25">
      <c r="A1300" s="48">
        <v>9982783</v>
      </c>
      <c r="B1300" s="64">
        <v>45527.333333333343</v>
      </c>
      <c r="C1300" s="48" t="s">
        <v>1157</v>
      </c>
      <c r="D1300" s="48" t="s">
        <v>716</v>
      </c>
      <c r="E1300" s="55"/>
      <c r="F1300" s="64">
        <v>45527.333333333343</v>
      </c>
      <c r="G1300" s="64">
        <v>45527.361111111109</v>
      </c>
      <c r="H1300" s="48" t="s">
        <v>1157</v>
      </c>
      <c r="I1300" s="55"/>
      <c r="J1300" s="48" t="s">
        <v>697</v>
      </c>
      <c r="K1300" s="48" t="s">
        <v>697</v>
      </c>
      <c r="L1300" s="48" t="s">
        <v>3325</v>
      </c>
      <c r="M1300" s="48" t="s">
        <v>992</v>
      </c>
      <c r="N1300" s="48" t="s">
        <v>1692</v>
      </c>
      <c r="O1300" s="48">
        <v>201031844652001</v>
      </c>
      <c r="P1300" s="48" t="s">
        <v>8</v>
      </c>
      <c r="Q1300" s="48" t="s">
        <v>10</v>
      </c>
      <c r="R1300" s="48" t="s">
        <v>11</v>
      </c>
      <c r="S1300" s="48" t="s">
        <v>25</v>
      </c>
      <c r="T1300" s="48" t="s">
        <v>385</v>
      </c>
      <c r="U1300" s="48" t="s">
        <v>14</v>
      </c>
      <c r="V1300" s="55">
        <v>45527</v>
      </c>
      <c r="W1300" s="48" t="s">
        <v>1134</v>
      </c>
    </row>
    <row r="1301" spans="1:23" x14ac:dyDescent="0.25">
      <c r="A1301" s="48">
        <v>9982788</v>
      </c>
      <c r="B1301" s="64">
        <v>45527.333333333343</v>
      </c>
      <c r="C1301" s="48" t="s">
        <v>1147</v>
      </c>
      <c r="D1301" s="48" t="s">
        <v>1455</v>
      </c>
      <c r="E1301" s="55"/>
      <c r="F1301" s="64">
        <v>45527.333333333343</v>
      </c>
      <c r="G1301" s="64">
        <v>45527.363194444442</v>
      </c>
      <c r="H1301" s="48" t="s">
        <v>1147</v>
      </c>
      <c r="I1301" s="55"/>
      <c r="J1301" s="48" t="s">
        <v>697</v>
      </c>
      <c r="K1301" s="48" t="s">
        <v>697</v>
      </c>
      <c r="L1301" s="48" t="s">
        <v>3323</v>
      </c>
      <c r="M1301" s="48" t="s">
        <v>736</v>
      </c>
      <c r="N1301" s="48" t="s">
        <v>2679</v>
      </c>
      <c r="O1301" s="48" t="s">
        <v>2755</v>
      </c>
      <c r="P1301" s="48" t="s">
        <v>8</v>
      </c>
      <c r="Q1301" s="48" t="s">
        <v>10</v>
      </c>
      <c r="R1301" s="48" t="s">
        <v>11</v>
      </c>
      <c r="S1301" s="48" t="s">
        <v>13</v>
      </c>
      <c r="U1301" s="48" t="s">
        <v>14</v>
      </c>
      <c r="V1301" s="55">
        <v>45527</v>
      </c>
      <c r="W1301" s="48" t="s">
        <v>1134</v>
      </c>
    </row>
    <row r="1302" spans="1:23" x14ac:dyDescent="0.25">
      <c r="A1302" s="48">
        <v>9982782</v>
      </c>
      <c r="B1302" s="64">
        <v>45527.333333333343</v>
      </c>
      <c r="C1302" s="48" t="s">
        <v>1157</v>
      </c>
      <c r="D1302" s="48" t="s">
        <v>716</v>
      </c>
      <c r="E1302" s="55"/>
      <c r="F1302" s="64">
        <v>45527.333333333343</v>
      </c>
      <c r="G1302" s="64">
        <v>45527.363194444442</v>
      </c>
      <c r="H1302" s="48" t="s">
        <v>1157</v>
      </c>
      <c r="I1302" s="55"/>
      <c r="J1302" s="48" t="s">
        <v>697</v>
      </c>
      <c r="K1302" s="48" t="s">
        <v>697</v>
      </c>
      <c r="L1302" s="48" t="s">
        <v>3326</v>
      </c>
      <c r="M1302" s="48" t="s">
        <v>992</v>
      </c>
      <c r="N1302" s="48" t="s">
        <v>455</v>
      </c>
      <c r="O1302" s="48">
        <v>201031656444001</v>
      </c>
      <c r="P1302" s="48" t="s">
        <v>18</v>
      </c>
      <c r="Q1302" s="48" t="s">
        <v>19</v>
      </c>
      <c r="R1302" s="48" t="s">
        <v>21</v>
      </c>
      <c r="T1302" s="48" t="s">
        <v>385</v>
      </c>
      <c r="U1302" s="48" t="s">
        <v>14</v>
      </c>
      <c r="V1302" s="55">
        <v>45527</v>
      </c>
      <c r="W1302" s="48" t="s">
        <v>1134</v>
      </c>
    </row>
    <row r="1303" spans="1:23" x14ac:dyDescent="0.25">
      <c r="A1303" s="48">
        <v>9982787</v>
      </c>
      <c r="B1303" s="64">
        <v>45527.333333333343</v>
      </c>
      <c r="C1303" s="48" t="s">
        <v>1281</v>
      </c>
      <c r="D1303" s="48" t="s">
        <v>1455</v>
      </c>
      <c r="E1303" s="55"/>
      <c r="F1303" s="64">
        <v>45527.333333333343</v>
      </c>
      <c r="G1303" s="64">
        <v>45527.363888888889</v>
      </c>
      <c r="H1303" s="48" t="s">
        <v>1281</v>
      </c>
      <c r="I1303" s="55"/>
      <c r="J1303" s="48" t="s">
        <v>697</v>
      </c>
      <c r="K1303" s="48" t="s">
        <v>697</v>
      </c>
      <c r="L1303" s="48" t="s">
        <v>3327</v>
      </c>
      <c r="M1303" s="48" t="s">
        <v>2509</v>
      </c>
      <c r="N1303" s="48" t="s">
        <v>3328</v>
      </c>
      <c r="O1303" s="48">
        <v>42281055901</v>
      </c>
      <c r="P1303" s="48" t="s">
        <v>8</v>
      </c>
      <c r="Q1303" s="48" t="s">
        <v>10</v>
      </c>
      <c r="R1303" s="48" t="s">
        <v>11</v>
      </c>
      <c r="S1303" s="48" t="s">
        <v>360</v>
      </c>
      <c r="U1303" s="48" t="s">
        <v>14</v>
      </c>
      <c r="V1303" s="55">
        <v>45527</v>
      </c>
      <c r="W1303" s="48" t="s">
        <v>1134</v>
      </c>
    </row>
    <row r="1304" spans="1:23" x14ac:dyDescent="0.25">
      <c r="A1304" s="48">
        <v>9982786</v>
      </c>
      <c r="B1304" s="64">
        <v>45527.333333333343</v>
      </c>
      <c r="C1304" s="48" t="s">
        <v>1147</v>
      </c>
      <c r="D1304" s="48" t="s">
        <v>1455</v>
      </c>
      <c r="E1304" s="55"/>
      <c r="F1304" s="64">
        <v>45527.333333333343</v>
      </c>
      <c r="G1304" s="64">
        <v>45527.365277777782</v>
      </c>
      <c r="H1304" s="48" t="s">
        <v>1147</v>
      </c>
      <c r="I1304" s="55"/>
      <c r="J1304" s="48" t="s">
        <v>697</v>
      </c>
      <c r="K1304" s="48" t="s">
        <v>697</v>
      </c>
      <c r="L1304" s="48" t="s">
        <v>3329</v>
      </c>
      <c r="M1304" s="48" t="s">
        <v>736</v>
      </c>
      <c r="N1304" s="48" t="s">
        <v>2679</v>
      </c>
      <c r="O1304" s="48" t="s">
        <v>1274</v>
      </c>
      <c r="P1304" s="48" t="s">
        <v>22</v>
      </c>
      <c r="Q1304" s="48" t="s">
        <v>23</v>
      </c>
      <c r="R1304" s="48" t="s">
        <v>89</v>
      </c>
      <c r="S1304" s="48" t="s">
        <v>360</v>
      </c>
      <c r="U1304" s="48" t="s">
        <v>14</v>
      </c>
      <c r="V1304" s="55">
        <v>45527</v>
      </c>
      <c r="W1304" s="48" t="s">
        <v>1134</v>
      </c>
    </row>
    <row r="1305" spans="1:23" x14ac:dyDescent="0.25">
      <c r="A1305" s="48">
        <v>9982785</v>
      </c>
      <c r="B1305" s="64">
        <v>45527.333333333343</v>
      </c>
      <c r="C1305" s="48" t="s">
        <v>1107</v>
      </c>
      <c r="D1305" s="48" t="s">
        <v>3250</v>
      </c>
      <c r="E1305" s="55"/>
      <c r="F1305" s="64">
        <v>45527.333333333343</v>
      </c>
      <c r="G1305" s="64">
        <v>45527.365277777782</v>
      </c>
      <c r="H1305" s="48" t="s">
        <v>1107</v>
      </c>
      <c r="I1305" s="55"/>
      <c r="J1305" s="48" t="s">
        <v>697</v>
      </c>
      <c r="K1305" s="48" t="s">
        <v>697</v>
      </c>
      <c r="L1305" s="48" t="s">
        <v>3330</v>
      </c>
      <c r="M1305" s="48" t="s">
        <v>7</v>
      </c>
      <c r="N1305" s="48" t="s">
        <v>855</v>
      </c>
      <c r="O1305" s="48" t="s">
        <v>3192</v>
      </c>
      <c r="P1305" s="48" t="s">
        <v>8</v>
      </c>
      <c r="Q1305" s="48" t="s">
        <v>10</v>
      </c>
      <c r="R1305" s="48" t="s">
        <v>11</v>
      </c>
      <c r="S1305" s="48" t="s">
        <v>36</v>
      </c>
      <c r="U1305" s="48" t="s">
        <v>14</v>
      </c>
      <c r="V1305" s="55">
        <v>45527</v>
      </c>
      <c r="W1305" s="48" t="s">
        <v>1134</v>
      </c>
    </row>
    <row r="1306" spans="1:23" x14ac:dyDescent="0.25">
      <c r="A1306" s="48">
        <v>9982784</v>
      </c>
      <c r="B1306" s="64">
        <v>45527.333333333343</v>
      </c>
      <c r="C1306" s="48" t="s">
        <v>1147</v>
      </c>
      <c r="D1306" s="48" t="s">
        <v>1455</v>
      </c>
      <c r="E1306" s="55"/>
      <c r="F1306" s="64">
        <v>45527.333333333343</v>
      </c>
      <c r="G1306" s="64">
        <v>45527.368055555547</v>
      </c>
      <c r="H1306" s="48" t="s">
        <v>1147</v>
      </c>
      <c r="I1306" s="55"/>
      <c r="J1306" s="48" t="s">
        <v>697</v>
      </c>
      <c r="K1306" s="48" t="s">
        <v>697</v>
      </c>
      <c r="L1306" s="48" t="s">
        <v>3331</v>
      </c>
      <c r="M1306" s="48" t="s">
        <v>736</v>
      </c>
      <c r="N1306" s="48" t="s">
        <v>2679</v>
      </c>
      <c r="O1306" s="48" t="s">
        <v>2877</v>
      </c>
      <c r="P1306" s="48" t="s">
        <v>22</v>
      </c>
      <c r="Q1306" s="48" t="s">
        <v>23</v>
      </c>
      <c r="R1306" s="48" t="s">
        <v>89</v>
      </c>
      <c r="S1306" s="48" t="s">
        <v>13</v>
      </c>
      <c r="V1306" s="55">
        <v>45527</v>
      </c>
      <c r="W1306" s="48" t="s">
        <v>1134</v>
      </c>
    </row>
    <row r="1307" spans="1:23" x14ac:dyDescent="0.25">
      <c r="A1307" s="48">
        <v>9982690</v>
      </c>
      <c r="B1307" s="64">
        <v>45527.333333333343</v>
      </c>
      <c r="C1307" s="48" t="s">
        <v>1158</v>
      </c>
      <c r="D1307" s="48" t="s">
        <v>1103</v>
      </c>
      <c r="E1307" s="55" t="s">
        <v>385</v>
      </c>
      <c r="F1307" s="64">
        <v>45527.333333333343</v>
      </c>
      <c r="G1307" s="64">
        <v>45527.369444444441</v>
      </c>
      <c r="H1307" s="48" t="s">
        <v>1158</v>
      </c>
      <c r="I1307" s="55" t="s">
        <v>385</v>
      </c>
      <c r="J1307" s="48" t="s">
        <v>697</v>
      </c>
      <c r="K1307" s="48" t="s">
        <v>697</v>
      </c>
      <c r="L1307" s="48" t="s">
        <v>3332</v>
      </c>
      <c r="M1307" s="48" t="s">
        <v>735</v>
      </c>
      <c r="N1307" s="48" t="s">
        <v>853</v>
      </c>
      <c r="O1307" s="48" t="s">
        <v>2031</v>
      </c>
      <c r="P1307" s="48" t="s">
        <v>18</v>
      </c>
      <c r="Q1307" s="48" t="s">
        <v>19</v>
      </c>
      <c r="R1307" s="48" t="s">
        <v>21</v>
      </c>
      <c r="S1307" s="48" t="s">
        <v>36</v>
      </c>
      <c r="T1307" s="48" t="s">
        <v>422</v>
      </c>
      <c r="U1307" s="48" t="s">
        <v>14</v>
      </c>
      <c r="V1307" s="55">
        <v>45527</v>
      </c>
      <c r="W1307" s="48" t="s">
        <v>1134</v>
      </c>
    </row>
    <row r="1308" spans="1:23" x14ac:dyDescent="0.25">
      <c r="A1308" s="48">
        <v>9982689</v>
      </c>
      <c r="B1308" s="64">
        <v>45527.333333333343</v>
      </c>
      <c r="C1308" s="48" t="s">
        <v>1158</v>
      </c>
      <c r="D1308" s="48" t="s">
        <v>856</v>
      </c>
      <c r="E1308" s="55" t="s">
        <v>385</v>
      </c>
      <c r="F1308" s="64">
        <v>45527.333333333343</v>
      </c>
      <c r="G1308" s="64">
        <v>45527.370833333327</v>
      </c>
      <c r="H1308" s="48" t="s">
        <v>1158</v>
      </c>
      <c r="I1308" s="55">
        <v>45531</v>
      </c>
      <c r="J1308" s="48" t="s">
        <v>697</v>
      </c>
      <c r="K1308" s="48" t="s">
        <v>697</v>
      </c>
      <c r="L1308" s="48" t="s">
        <v>3333</v>
      </c>
      <c r="M1308" s="48" t="s">
        <v>735</v>
      </c>
      <c r="N1308" s="48" t="s">
        <v>853</v>
      </c>
      <c r="O1308" s="48" t="s">
        <v>3334</v>
      </c>
      <c r="P1308" s="48" t="s">
        <v>8</v>
      </c>
      <c r="Q1308" s="48" t="s">
        <v>15</v>
      </c>
      <c r="R1308" s="48" t="s">
        <v>27</v>
      </c>
      <c r="S1308" s="48" t="s">
        <v>25</v>
      </c>
      <c r="T1308" s="48" t="s">
        <v>536</v>
      </c>
      <c r="U1308" s="48" t="s">
        <v>14</v>
      </c>
      <c r="V1308" s="55">
        <v>45527</v>
      </c>
      <c r="W1308" s="48" t="s">
        <v>1134</v>
      </c>
    </row>
    <row r="1309" spans="1:23" x14ac:dyDescent="0.25">
      <c r="A1309" s="48">
        <v>9982777</v>
      </c>
      <c r="B1309" s="64">
        <v>45527.333333333343</v>
      </c>
      <c r="C1309" s="48" t="s">
        <v>1116</v>
      </c>
      <c r="D1309" s="48" t="s">
        <v>46</v>
      </c>
      <c r="E1309" s="55" t="s">
        <v>385</v>
      </c>
      <c r="F1309" s="64">
        <v>45527.333333333343</v>
      </c>
      <c r="G1309" s="64">
        <v>45527.371527777781</v>
      </c>
      <c r="H1309" s="48" t="s">
        <v>1116</v>
      </c>
      <c r="I1309" s="55" t="s">
        <v>385</v>
      </c>
      <c r="J1309" s="48" t="s">
        <v>697</v>
      </c>
      <c r="K1309" s="48" t="s">
        <v>697</v>
      </c>
      <c r="L1309" s="48" t="s">
        <v>3335</v>
      </c>
      <c r="M1309" s="48" t="s">
        <v>7</v>
      </c>
      <c r="N1309" s="48" t="s">
        <v>860</v>
      </c>
      <c r="O1309" s="48" t="s">
        <v>3104</v>
      </c>
      <c r="P1309" s="48" t="s">
        <v>18</v>
      </c>
      <c r="Q1309" s="48" t="s">
        <v>19</v>
      </c>
      <c r="R1309" s="48" t="s">
        <v>20</v>
      </c>
      <c r="S1309" s="48" t="s">
        <v>13</v>
      </c>
      <c r="T1309" s="48" t="s">
        <v>385</v>
      </c>
      <c r="U1309" s="48" t="s">
        <v>14</v>
      </c>
      <c r="V1309" s="55">
        <v>45527</v>
      </c>
      <c r="W1309" s="48" t="s">
        <v>1134</v>
      </c>
    </row>
    <row r="1310" spans="1:23" x14ac:dyDescent="0.25">
      <c r="A1310" s="48">
        <v>9982776</v>
      </c>
      <c r="B1310" s="64">
        <v>45527.333333333343</v>
      </c>
      <c r="C1310" s="48" t="s">
        <v>1107</v>
      </c>
      <c r="D1310" s="48" t="s">
        <v>856</v>
      </c>
      <c r="E1310" s="55"/>
      <c r="F1310" s="64">
        <v>45527.333333333343</v>
      </c>
      <c r="G1310" s="64">
        <v>45527.373611111107</v>
      </c>
      <c r="H1310" s="48" t="s">
        <v>1107</v>
      </c>
      <c r="I1310" s="55"/>
      <c r="J1310" s="48" t="s">
        <v>697</v>
      </c>
      <c r="K1310" s="48" t="s">
        <v>697</v>
      </c>
      <c r="L1310" s="48" t="s">
        <v>3336</v>
      </c>
      <c r="M1310" s="48" t="s">
        <v>385</v>
      </c>
      <c r="N1310" s="48" t="s">
        <v>855</v>
      </c>
      <c r="O1310" s="48" t="s">
        <v>3225</v>
      </c>
      <c r="P1310" s="48" t="s">
        <v>8</v>
      </c>
      <c r="Q1310" s="48" t="s">
        <v>10</v>
      </c>
      <c r="R1310" s="48" t="s">
        <v>11</v>
      </c>
      <c r="S1310" s="48" t="s">
        <v>25</v>
      </c>
      <c r="U1310" s="48" t="s">
        <v>14</v>
      </c>
      <c r="V1310" s="55">
        <v>45527</v>
      </c>
      <c r="W1310" s="48" t="s">
        <v>1134</v>
      </c>
    </row>
    <row r="1311" spans="1:23" x14ac:dyDescent="0.25">
      <c r="A1311" s="48">
        <v>9982775</v>
      </c>
      <c r="B1311" s="64">
        <v>45527.333333333343</v>
      </c>
      <c r="C1311" s="48" t="s">
        <v>1147</v>
      </c>
      <c r="D1311" s="48" t="s">
        <v>46</v>
      </c>
      <c r="E1311" s="55"/>
      <c r="F1311" s="64">
        <v>45527.333333333343</v>
      </c>
      <c r="G1311" s="64">
        <v>45527.375</v>
      </c>
      <c r="H1311" s="48" t="s">
        <v>1147</v>
      </c>
      <c r="I1311" s="55"/>
      <c r="J1311" s="48" t="s">
        <v>697</v>
      </c>
      <c r="K1311" s="48" t="s">
        <v>697</v>
      </c>
      <c r="L1311" s="48" t="s">
        <v>3337</v>
      </c>
      <c r="M1311" s="48" t="s">
        <v>736</v>
      </c>
      <c r="N1311" s="48" t="s">
        <v>2679</v>
      </c>
      <c r="O1311" s="48" t="s">
        <v>1924</v>
      </c>
      <c r="P1311" s="48" t="s">
        <v>22</v>
      </c>
      <c r="Q1311" s="48" t="s">
        <v>23</v>
      </c>
      <c r="R1311" s="48" t="s">
        <v>89</v>
      </c>
      <c r="S1311" s="48" t="s">
        <v>360</v>
      </c>
      <c r="T1311" s="48" t="s">
        <v>385</v>
      </c>
      <c r="V1311" s="55">
        <v>45527</v>
      </c>
      <c r="W1311" s="48" t="s">
        <v>1134</v>
      </c>
    </row>
    <row r="1312" spans="1:23" x14ac:dyDescent="0.25">
      <c r="A1312" s="48">
        <v>9982774</v>
      </c>
      <c r="B1312" s="64">
        <v>45527.333333333343</v>
      </c>
      <c r="C1312" s="48" t="s">
        <v>1117</v>
      </c>
      <c r="D1312" s="48" t="s">
        <v>856</v>
      </c>
      <c r="E1312" s="55" t="s">
        <v>385</v>
      </c>
      <c r="F1312" s="64">
        <v>45527.333333333343</v>
      </c>
      <c r="G1312" s="64">
        <v>45527.375</v>
      </c>
      <c r="H1312" s="48" t="s">
        <v>1117</v>
      </c>
      <c r="I1312" s="55" t="s">
        <v>385</v>
      </c>
      <c r="J1312" s="48" t="s">
        <v>697</v>
      </c>
      <c r="K1312" s="48" t="s">
        <v>697</v>
      </c>
      <c r="L1312" s="48" t="s">
        <v>3338</v>
      </c>
      <c r="M1312" s="48" t="s">
        <v>7</v>
      </c>
      <c r="N1312" s="48" t="s">
        <v>855</v>
      </c>
      <c r="O1312" s="48" t="s">
        <v>1137</v>
      </c>
      <c r="P1312" s="48" t="s">
        <v>8</v>
      </c>
      <c r="Q1312" s="48" t="s">
        <v>28</v>
      </c>
      <c r="R1312" s="48" t="s">
        <v>29</v>
      </c>
      <c r="S1312" s="48" t="s">
        <v>25</v>
      </c>
      <c r="T1312" s="48" t="s">
        <v>385</v>
      </c>
      <c r="U1312" s="48" t="s">
        <v>14</v>
      </c>
      <c r="V1312" s="55">
        <v>45527</v>
      </c>
      <c r="W1312" s="48" t="s">
        <v>1134</v>
      </c>
    </row>
    <row r="1313" spans="1:23" x14ac:dyDescent="0.25">
      <c r="A1313" s="48">
        <v>9982754</v>
      </c>
      <c r="B1313" s="64">
        <v>45527.333333333343</v>
      </c>
      <c r="C1313" s="48" t="s">
        <v>1157</v>
      </c>
      <c r="D1313" s="48" t="s">
        <v>716</v>
      </c>
      <c r="E1313" s="55"/>
      <c r="F1313" s="64">
        <v>45527.333333333343</v>
      </c>
      <c r="G1313" s="64">
        <v>45527.384027777778</v>
      </c>
      <c r="H1313" s="48" t="s">
        <v>1157</v>
      </c>
      <c r="I1313" s="55"/>
      <c r="J1313" s="48" t="s">
        <v>697</v>
      </c>
      <c r="K1313" s="48" t="s">
        <v>697</v>
      </c>
      <c r="L1313" s="48" t="s">
        <v>3339</v>
      </c>
      <c r="M1313" s="48" t="s">
        <v>992</v>
      </c>
      <c r="N1313" s="48" t="s">
        <v>455</v>
      </c>
      <c r="O1313" s="48">
        <v>201031915199001</v>
      </c>
      <c r="P1313" s="48" t="s">
        <v>8</v>
      </c>
      <c r="Q1313" s="48" t="s">
        <v>10</v>
      </c>
      <c r="R1313" s="48" t="s">
        <v>11</v>
      </c>
      <c r="S1313" s="48" t="s">
        <v>36</v>
      </c>
      <c r="T1313" s="48" t="s">
        <v>385</v>
      </c>
      <c r="U1313" s="48" t="s">
        <v>14</v>
      </c>
      <c r="V1313" s="55">
        <v>45527</v>
      </c>
      <c r="W1313" s="48" t="s">
        <v>1134</v>
      </c>
    </row>
    <row r="1314" spans="1:23" x14ac:dyDescent="0.25">
      <c r="A1314" s="48">
        <v>9982773</v>
      </c>
      <c r="B1314" s="64">
        <v>45527.333333333343</v>
      </c>
      <c r="C1314" s="48" t="s">
        <v>1117</v>
      </c>
      <c r="D1314" s="48" t="s">
        <v>716</v>
      </c>
      <c r="E1314" s="55" t="s">
        <v>385</v>
      </c>
      <c r="F1314" s="64">
        <v>45527.333333333343</v>
      </c>
      <c r="G1314" s="64">
        <v>45527.385416666657</v>
      </c>
      <c r="H1314" s="48" t="s">
        <v>1117</v>
      </c>
      <c r="I1314" s="55">
        <v>45529</v>
      </c>
      <c r="J1314" s="48" t="s">
        <v>697</v>
      </c>
      <c r="K1314" s="48" t="s">
        <v>697</v>
      </c>
      <c r="L1314" s="48" t="s">
        <v>3340</v>
      </c>
      <c r="M1314" s="48" t="s">
        <v>7</v>
      </c>
      <c r="N1314" s="48" t="s">
        <v>855</v>
      </c>
      <c r="O1314" s="48" t="s">
        <v>1352</v>
      </c>
      <c r="P1314" s="48" t="s">
        <v>8</v>
      </c>
      <c r="Q1314" s="48" t="s">
        <v>28</v>
      </c>
      <c r="R1314" s="48" t="s">
        <v>35</v>
      </c>
      <c r="S1314" s="48" t="s">
        <v>36</v>
      </c>
      <c r="T1314" s="48" t="s">
        <v>385</v>
      </c>
      <c r="U1314" s="48" t="s">
        <v>44</v>
      </c>
      <c r="V1314" s="55">
        <v>45527</v>
      </c>
      <c r="W1314" s="48" t="s">
        <v>1134</v>
      </c>
    </row>
    <row r="1315" spans="1:23" x14ac:dyDescent="0.25">
      <c r="A1315" s="48">
        <v>9982772</v>
      </c>
      <c r="B1315" s="64">
        <v>45527.333333333343</v>
      </c>
      <c r="C1315" s="48" t="s">
        <v>1117</v>
      </c>
      <c r="D1315" s="48" t="s">
        <v>856</v>
      </c>
      <c r="E1315" s="55" t="s">
        <v>385</v>
      </c>
      <c r="F1315" s="64">
        <v>45527.333333333343</v>
      </c>
      <c r="G1315" s="64">
        <v>45527.385416666657</v>
      </c>
      <c r="H1315" s="48" t="s">
        <v>1117</v>
      </c>
      <c r="I1315" s="55">
        <v>45527</v>
      </c>
      <c r="J1315" s="48" t="s">
        <v>697</v>
      </c>
      <c r="K1315" s="48" t="s">
        <v>697</v>
      </c>
      <c r="L1315" s="48" t="s">
        <v>3340</v>
      </c>
      <c r="M1315" s="48" t="s">
        <v>7</v>
      </c>
      <c r="N1315" s="48" t="s">
        <v>855</v>
      </c>
      <c r="O1315" s="48" t="s">
        <v>1352</v>
      </c>
      <c r="P1315" s="48" t="s">
        <v>8</v>
      </c>
      <c r="Q1315" s="48" t="s">
        <v>28</v>
      </c>
      <c r="R1315" s="48" t="s">
        <v>35</v>
      </c>
      <c r="S1315" s="48" t="s">
        <v>43</v>
      </c>
      <c r="T1315" s="48" t="s">
        <v>3341</v>
      </c>
      <c r="U1315" s="48" t="s">
        <v>44</v>
      </c>
      <c r="V1315" s="55">
        <v>45527</v>
      </c>
      <c r="W1315" s="48" t="s">
        <v>1134</v>
      </c>
    </row>
    <row r="1316" spans="1:23" x14ac:dyDescent="0.25">
      <c r="A1316" s="48">
        <v>9982770</v>
      </c>
      <c r="B1316" s="64">
        <v>45527.333333333343</v>
      </c>
      <c r="C1316" s="48" t="s">
        <v>1116</v>
      </c>
      <c r="D1316" s="48" t="s">
        <v>716</v>
      </c>
      <c r="E1316" s="55" t="s">
        <v>385</v>
      </c>
      <c r="F1316" s="64">
        <v>45527.333333333343</v>
      </c>
      <c r="G1316" s="64">
        <v>45527.388194444437</v>
      </c>
      <c r="H1316" s="48" t="s">
        <v>1116</v>
      </c>
      <c r="I1316" s="55" t="s">
        <v>385</v>
      </c>
      <c r="J1316" s="48" t="s">
        <v>697</v>
      </c>
      <c r="K1316" s="48" t="s">
        <v>697</v>
      </c>
      <c r="L1316" s="48" t="s">
        <v>1164</v>
      </c>
      <c r="M1316" s="48" t="s">
        <v>7</v>
      </c>
      <c r="N1316" s="48" t="s">
        <v>860</v>
      </c>
      <c r="O1316" s="48" t="s">
        <v>1163</v>
      </c>
      <c r="P1316" s="48" t="s">
        <v>8</v>
      </c>
      <c r="Q1316" s="48" t="s">
        <v>15</v>
      </c>
      <c r="R1316" s="48" t="s">
        <v>381</v>
      </c>
      <c r="S1316" s="48" t="s">
        <v>13</v>
      </c>
      <c r="T1316" s="48" t="s">
        <v>385</v>
      </c>
      <c r="U1316" s="48" t="s">
        <v>14</v>
      </c>
      <c r="V1316" s="55">
        <v>45527</v>
      </c>
      <c r="W1316" s="48" t="s">
        <v>1134</v>
      </c>
    </row>
    <row r="1317" spans="1:23" x14ac:dyDescent="0.25">
      <c r="A1317" s="48">
        <v>9982769</v>
      </c>
      <c r="B1317" s="64">
        <v>45527.333333333343</v>
      </c>
      <c r="C1317" s="48" t="s">
        <v>1116</v>
      </c>
      <c r="D1317" s="48" t="s">
        <v>856</v>
      </c>
      <c r="E1317" s="55" t="s">
        <v>385</v>
      </c>
      <c r="F1317" s="64">
        <v>45527.333333333343</v>
      </c>
      <c r="G1317" s="64">
        <v>45527.38958333333</v>
      </c>
      <c r="H1317" s="48" t="s">
        <v>1116</v>
      </c>
      <c r="I1317" s="55" t="s">
        <v>385</v>
      </c>
      <c r="J1317" s="48" t="s">
        <v>697</v>
      </c>
      <c r="K1317" s="48" t="s">
        <v>697</v>
      </c>
      <c r="L1317" s="48" t="s">
        <v>1164</v>
      </c>
      <c r="M1317" s="48" t="s">
        <v>7</v>
      </c>
      <c r="N1317" s="48" t="s">
        <v>860</v>
      </c>
      <c r="O1317" s="48" t="s">
        <v>1163</v>
      </c>
      <c r="P1317" s="48" t="s">
        <v>8</v>
      </c>
      <c r="Q1317" s="48" t="s">
        <v>15</v>
      </c>
      <c r="R1317" s="48" t="s">
        <v>381</v>
      </c>
      <c r="S1317" s="48" t="s">
        <v>13</v>
      </c>
      <c r="T1317" s="48" t="s">
        <v>440</v>
      </c>
      <c r="U1317" s="48" t="s">
        <v>44</v>
      </c>
      <c r="V1317" s="55">
        <v>45527</v>
      </c>
      <c r="W1317" s="48" t="s">
        <v>1134</v>
      </c>
    </row>
    <row r="1318" spans="1:23" x14ac:dyDescent="0.25">
      <c r="A1318" s="48">
        <v>9982771</v>
      </c>
      <c r="B1318" s="64">
        <v>45527.333333333343</v>
      </c>
      <c r="C1318" s="48" t="s">
        <v>1107</v>
      </c>
      <c r="D1318" s="48" t="s">
        <v>856</v>
      </c>
      <c r="E1318" s="55" t="s">
        <v>385</v>
      </c>
      <c r="F1318" s="64">
        <v>45527.333333333343</v>
      </c>
      <c r="G1318" s="64">
        <v>45527.390277777777</v>
      </c>
      <c r="H1318" s="48" t="s">
        <v>1107</v>
      </c>
      <c r="I1318" s="55"/>
      <c r="J1318" s="48" t="s">
        <v>697</v>
      </c>
      <c r="K1318" s="48" t="s">
        <v>697</v>
      </c>
      <c r="L1318" s="48" t="s">
        <v>3265</v>
      </c>
      <c r="M1318" s="48" t="s">
        <v>7</v>
      </c>
      <c r="N1318" s="48" t="s">
        <v>855</v>
      </c>
      <c r="O1318" s="48" t="s">
        <v>3198</v>
      </c>
      <c r="P1318" s="48" t="s">
        <v>8</v>
      </c>
      <c r="Q1318" s="48" t="s">
        <v>15</v>
      </c>
      <c r="R1318" s="48" t="s">
        <v>90</v>
      </c>
      <c r="S1318" s="48" t="s">
        <v>25</v>
      </c>
      <c r="U1318" s="48" t="s">
        <v>14</v>
      </c>
      <c r="V1318" s="55">
        <v>45527</v>
      </c>
      <c r="W1318" s="48" t="s">
        <v>1134</v>
      </c>
    </row>
    <row r="1319" spans="1:23" x14ac:dyDescent="0.25">
      <c r="A1319" s="48">
        <v>9982766</v>
      </c>
      <c r="B1319" s="64">
        <v>45527.333333333343</v>
      </c>
      <c r="C1319" s="48" t="s">
        <v>1147</v>
      </c>
      <c r="D1319" s="48" t="s">
        <v>1455</v>
      </c>
      <c r="E1319" s="55"/>
      <c r="F1319" s="64">
        <v>45527.333333333343</v>
      </c>
      <c r="G1319" s="64">
        <v>45527.393055555563</v>
      </c>
      <c r="H1319" s="48" t="s">
        <v>1147</v>
      </c>
      <c r="I1319" s="55"/>
      <c r="J1319" s="48" t="s">
        <v>697</v>
      </c>
      <c r="K1319" s="48" t="s">
        <v>697</v>
      </c>
      <c r="L1319" s="48" t="s">
        <v>3043</v>
      </c>
      <c r="M1319" s="48" t="s">
        <v>736</v>
      </c>
      <c r="N1319" s="48" t="s">
        <v>455</v>
      </c>
      <c r="O1319" s="48" t="s">
        <v>1922</v>
      </c>
      <c r="P1319" s="48" t="s">
        <v>18</v>
      </c>
      <c r="Q1319" s="48" t="s">
        <v>19</v>
      </c>
      <c r="R1319" s="48" t="s">
        <v>21</v>
      </c>
      <c r="S1319" s="48" t="s">
        <v>360</v>
      </c>
      <c r="U1319" s="48" t="s">
        <v>14</v>
      </c>
      <c r="V1319" s="55">
        <v>45527</v>
      </c>
      <c r="W1319" s="48" t="s">
        <v>1134</v>
      </c>
    </row>
    <row r="1320" spans="1:23" x14ac:dyDescent="0.25">
      <c r="A1320" s="48">
        <v>9982765</v>
      </c>
      <c r="B1320" s="64">
        <v>45527.333333333343</v>
      </c>
      <c r="C1320" s="48" t="s">
        <v>1147</v>
      </c>
      <c r="D1320" s="48" t="s">
        <v>1455</v>
      </c>
      <c r="E1320" s="55"/>
      <c r="F1320" s="64">
        <v>45527.333333333343</v>
      </c>
      <c r="G1320" s="64">
        <v>45527.393750000003</v>
      </c>
      <c r="H1320" s="48" t="s">
        <v>1147</v>
      </c>
      <c r="I1320" s="55"/>
      <c r="J1320" s="48" t="s">
        <v>697</v>
      </c>
      <c r="K1320" s="48" t="s">
        <v>697</v>
      </c>
      <c r="L1320" s="48" t="s">
        <v>3043</v>
      </c>
      <c r="M1320" s="48" t="s">
        <v>736</v>
      </c>
      <c r="N1320" s="48" t="s">
        <v>2679</v>
      </c>
      <c r="O1320" s="48" t="s">
        <v>1922</v>
      </c>
      <c r="P1320" s="48" t="s">
        <v>18</v>
      </c>
      <c r="Q1320" s="48" t="s">
        <v>19</v>
      </c>
      <c r="R1320" s="48" t="s">
        <v>21</v>
      </c>
      <c r="S1320" s="48" t="s">
        <v>13</v>
      </c>
      <c r="U1320" s="48" t="s">
        <v>14</v>
      </c>
      <c r="V1320" s="55">
        <v>45527</v>
      </c>
      <c r="W1320" s="48" t="s">
        <v>1134</v>
      </c>
    </row>
    <row r="1321" spans="1:23" x14ac:dyDescent="0.25">
      <c r="A1321" s="48">
        <v>9982764</v>
      </c>
      <c r="B1321" s="64">
        <v>45527.333333333343</v>
      </c>
      <c r="C1321" s="48" t="s">
        <v>1117</v>
      </c>
      <c r="D1321" s="48" t="s">
        <v>716</v>
      </c>
      <c r="E1321" s="55" t="s">
        <v>385</v>
      </c>
      <c r="F1321" s="64">
        <v>45527.333333333343</v>
      </c>
      <c r="G1321" s="64">
        <v>45527.393750000003</v>
      </c>
      <c r="H1321" s="48" t="s">
        <v>1117</v>
      </c>
      <c r="I1321" s="55">
        <v>45529</v>
      </c>
      <c r="J1321" s="48" t="s">
        <v>697</v>
      </c>
      <c r="K1321" s="48" t="s">
        <v>697</v>
      </c>
      <c r="L1321" s="48" t="s">
        <v>3342</v>
      </c>
      <c r="M1321" s="48" t="s">
        <v>7</v>
      </c>
      <c r="N1321" s="48" t="s">
        <v>855</v>
      </c>
      <c r="O1321" s="48" t="s">
        <v>1402</v>
      </c>
      <c r="P1321" s="48" t="s">
        <v>18</v>
      </c>
      <c r="Q1321" s="48" t="s">
        <v>19</v>
      </c>
      <c r="R1321" s="48" t="s">
        <v>21</v>
      </c>
      <c r="S1321" s="48" t="s">
        <v>13</v>
      </c>
      <c r="T1321" s="48" t="s">
        <v>385</v>
      </c>
      <c r="U1321" s="48" t="s">
        <v>14</v>
      </c>
      <c r="V1321" s="55">
        <v>45527</v>
      </c>
      <c r="W1321" s="48" t="s">
        <v>1134</v>
      </c>
    </row>
    <row r="1322" spans="1:23" x14ac:dyDescent="0.25">
      <c r="A1322" s="48">
        <v>9982688</v>
      </c>
      <c r="B1322" s="64">
        <v>45527.333333333343</v>
      </c>
      <c r="C1322" s="48" t="s">
        <v>1111</v>
      </c>
      <c r="D1322" s="48" t="s">
        <v>878</v>
      </c>
      <c r="E1322" s="55" t="s">
        <v>385</v>
      </c>
      <c r="F1322" s="64">
        <v>45527.333333333343</v>
      </c>
      <c r="G1322" s="64">
        <v>45527.395138888889</v>
      </c>
      <c r="H1322" s="48" t="s">
        <v>1111</v>
      </c>
      <c r="I1322" s="55">
        <v>45528</v>
      </c>
      <c r="J1322" s="48" t="s">
        <v>697</v>
      </c>
      <c r="K1322" s="48" t="s">
        <v>697</v>
      </c>
      <c r="L1322" s="48" t="s">
        <v>3261</v>
      </c>
      <c r="M1322" s="48" t="s">
        <v>2406</v>
      </c>
      <c r="N1322" s="48" t="s">
        <v>1515</v>
      </c>
      <c r="O1322" s="48" t="s">
        <v>3099</v>
      </c>
      <c r="P1322" s="48" t="s">
        <v>8</v>
      </c>
      <c r="Q1322" s="48" t="s">
        <v>15</v>
      </c>
      <c r="R1322" s="48" t="s">
        <v>27</v>
      </c>
      <c r="S1322" s="48" t="s">
        <v>25</v>
      </c>
      <c r="T1322" s="48" t="s">
        <v>536</v>
      </c>
      <c r="U1322" s="48" t="s">
        <v>14</v>
      </c>
      <c r="V1322" s="55">
        <v>45527</v>
      </c>
      <c r="W1322" s="48" t="s">
        <v>1134</v>
      </c>
    </row>
    <row r="1323" spans="1:23" x14ac:dyDescent="0.25">
      <c r="A1323" s="48">
        <v>9982687</v>
      </c>
      <c r="B1323" s="64">
        <v>45527.333333333343</v>
      </c>
      <c r="C1323" s="48" t="s">
        <v>1158</v>
      </c>
      <c r="D1323" s="48" t="s">
        <v>716</v>
      </c>
      <c r="E1323" s="55" t="s">
        <v>385</v>
      </c>
      <c r="F1323" s="64">
        <v>45527.333333333343</v>
      </c>
      <c r="G1323" s="64">
        <v>45527.395138888889</v>
      </c>
      <c r="H1323" s="48" t="s">
        <v>1158</v>
      </c>
      <c r="I1323" s="55">
        <v>45531</v>
      </c>
      <c r="J1323" s="48" t="s">
        <v>697</v>
      </c>
      <c r="K1323" s="48" t="s">
        <v>697</v>
      </c>
      <c r="L1323" s="48" t="s">
        <v>3343</v>
      </c>
      <c r="M1323" s="48" t="s">
        <v>735</v>
      </c>
      <c r="N1323" s="48" t="s">
        <v>853</v>
      </c>
      <c r="O1323" s="48" t="s">
        <v>2745</v>
      </c>
      <c r="P1323" s="48" t="s">
        <v>22</v>
      </c>
      <c r="Q1323" s="48" t="s">
        <v>23</v>
      </c>
      <c r="R1323" s="48" t="s">
        <v>89</v>
      </c>
      <c r="S1323" s="48" t="s">
        <v>36</v>
      </c>
      <c r="T1323" s="48" t="s">
        <v>382</v>
      </c>
      <c r="U1323" s="48" t="s">
        <v>14</v>
      </c>
      <c r="V1323" s="55">
        <v>45527</v>
      </c>
      <c r="W1323" s="48" t="s">
        <v>1134</v>
      </c>
    </row>
    <row r="1324" spans="1:23" x14ac:dyDescent="0.25">
      <c r="A1324" s="48">
        <v>9982763</v>
      </c>
      <c r="B1324" s="64">
        <v>45527.333333333343</v>
      </c>
      <c r="C1324" s="48" t="s">
        <v>1117</v>
      </c>
      <c r="D1324" s="48" t="s">
        <v>716</v>
      </c>
      <c r="E1324" s="55" t="s">
        <v>385</v>
      </c>
      <c r="F1324" s="64">
        <v>45527.333333333343</v>
      </c>
      <c r="G1324" s="64">
        <v>45527.396527777782</v>
      </c>
      <c r="H1324" s="48" t="s">
        <v>1117</v>
      </c>
      <c r="I1324" s="55">
        <v>45529</v>
      </c>
      <c r="J1324" s="48" t="s">
        <v>697</v>
      </c>
      <c r="K1324" s="48" t="s">
        <v>697</v>
      </c>
      <c r="L1324" s="48" t="s">
        <v>3344</v>
      </c>
      <c r="M1324" s="48" t="s">
        <v>7</v>
      </c>
      <c r="N1324" s="48" t="s">
        <v>855</v>
      </c>
      <c r="O1324" s="48" t="s">
        <v>1662</v>
      </c>
      <c r="P1324" s="48" t="s">
        <v>8</v>
      </c>
      <c r="Q1324" s="48" t="s">
        <v>15</v>
      </c>
      <c r="R1324" s="48" t="s">
        <v>381</v>
      </c>
      <c r="S1324" s="48" t="s">
        <v>25</v>
      </c>
      <c r="T1324" s="48" t="s">
        <v>385</v>
      </c>
      <c r="U1324" s="48" t="s">
        <v>44</v>
      </c>
      <c r="V1324" s="55">
        <v>45527</v>
      </c>
      <c r="W1324" s="48" t="s">
        <v>1134</v>
      </c>
    </row>
    <row r="1325" spans="1:23" x14ac:dyDescent="0.25">
      <c r="A1325" s="48">
        <v>9982760</v>
      </c>
      <c r="B1325" s="64">
        <v>45527.333333333343</v>
      </c>
      <c r="C1325" s="48" t="s">
        <v>1147</v>
      </c>
      <c r="D1325" s="48" t="s">
        <v>1455</v>
      </c>
      <c r="E1325" s="55"/>
      <c r="F1325" s="64">
        <v>45527.333333333343</v>
      </c>
      <c r="G1325" s="64">
        <v>45527.397916666669</v>
      </c>
      <c r="H1325" s="48" t="s">
        <v>1147</v>
      </c>
      <c r="I1325" s="55"/>
      <c r="J1325" s="48" t="s">
        <v>697</v>
      </c>
      <c r="K1325" s="48" t="s">
        <v>697</v>
      </c>
      <c r="L1325" s="48" t="s">
        <v>3345</v>
      </c>
      <c r="M1325" s="48" t="s">
        <v>736</v>
      </c>
      <c r="N1325" s="48" t="s">
        <v>2679</v>
      </c>
      <c r="O1325" s="48" t="s">
        <v>3346</v>
      </c>
      <c r="P1325" s="48" t="s">
        <v>8</v>
      </c>
      <c r="Q1325" s="48" t="s">
        <v>15</v>
      </c>
      <c r="R1325" s="48" t="s">
        <v>90</v>
      </c>
      <c r="S1325" s="48" t="s">
        <v>13</v>
      </c>
      <c r="U1325" s="48" t="s">
        <v>14</v>
      </c>
      <c r="V1325" s="55">
        <v>45527</v>
      </c>
      <c r="W1325" s="48" t="s">
        <v>1134</v>
      </c>
    </row>
    <row r="1326" spans="1:23" x14ac:dyDescent="0.25">
      <c r="A1326" s="48">
        <v>9982759</v>
      </c>
      <c r="B1326" s="64">
        <v>45527.333333333343</v>
      </c>
      <c r="C1326" s="48" t="s">
        <v>1147</v>
      </c>
      <c r="D1326" s="48" t="s">
        <v>1455</v>
      </c>
      <c r="E1326" s="55"/>
      <c r="F1326" s="64">
        <v>45527.333333333343</v>
      </c>
      <c r="G1326" s="64">
        <v>45527.401388888888</v>
      </c>
      <c r="H1326" s="48" t="s">
        <v>1147</v>
      </c>
      <c r="I1326" s="55"/>
      <c r="J1326" s="48" t="s">
        <v>697</v>
      </c>
      <c r="K1326" s="48" t="s">
        <v>697</v>
      </c>
      <c r="L1326" s="48" t="s">
        <v>2076</v>
      </c>
      <c r="M1326" s="48" t="s">
        <v>736</v>
      </c>
      <c r="N1326" s="48" t="s">
        <v>2679</v>
      </c>
      <c r="O1326" s="48" t="s">
        <v>2075</v>
      </c>
      <c r="P1326" s="48" t="s">
        <v>18</v>
      </c>
      <c r="Q1326" s="48" t="s">
        <v>19</v>
      </c>
      <c r="R1326" s="48" t="s">
        <v>20</v>
      </c>
      <c r="S1326" s="48" t="s">
        <v>13</v>
      </c>
      <c r="T1326" s="48" t="s">
        <v>408</v>
      </c>
      <c r="U1326" s="48" t="s">
        <v>14</v>
      </c>
      <c r="V1326" s="55">
        <v>45527</v>
      </c>
      <c r="W1326" s="48" t="s">
        <v>1134</v>
      </c>
    </row>
    <row r="1327" spans="1:23" x14ac:dyDescent="0.25">
      <c r="A1327" s="48">
        <v>9982768</v>
      </c>
      <c r="B1327" s="64">
        <v>45527.333333333343</v>
      </c>
      <c r="C1327" s="48" t="s">
        <v>1116</v>
      </c>
      <c r="D1327" s="48" t="s">
        <v>716</v>
      </c>
      <c r="E1327" s="55" t="s">
        <v>385</v>
      </c>
      <c r="F1327" s="64">
        <v>45527.333333333343</v>
      </c>
      <c r="G1327" s="64">
        <v>45527.40347222222</v>
      </c>
      <c r="H1327" s="48" t="s">
        <v>1116</v>
      </c>
      <c r="I1327" s="55" t="s">
        <v>385</v>
      </c>
      <c r="J1327" s="48" t="s">
        <v>697</v>
      </c>
      <c r="K1327" s="48" t="s">
        <v>697</v>
      </c>
      <c r="L1327" s="48" t="s">
        <v>3347</v>
      </c>
      <c r="M1327" s="48" t="s">
        <v>7</v>
      </c>
      <c r="N1327" s="48" t="s">
        <v>860</v>
      </c>
      <c r="O1327" s="48" t="s">
        <v>3107</v>
      </c>
      <c r="P1327" s="48" t="s">
        <v>18</v>
      </c>
      <c r="Q1327" s="48" t="s">
        <v>19</v>
      </c>
      <c r="R1327" s="48" t="s">
        <v>20</v>
      </c>
      <c r="S1327" s="48" t="s">
        <v>13</v>
      </c>
      <c r="T1327" s="48" t="s">
        <v>385</v>
      </c>
      <c r="U1327" s="48" t="s">
        <v>14</v>
      </c>
      <c r="V1327" s="55">
        <v>45527</v>
      </c>
      <c r="W1327" s="48" t="s">
        <v>1134</v>
      </c>
    </row>
    <row r="1328" spans="1:23" x14ac:dyDescent="0.25">
      <c r="A1328" s="48">
        <v>9982758</v>
      </c>
      <c r="B1328" s="64">
        <v>45527.333333333343</v>
      </c>
      <c r="C1328" s="48" t="s">
        <v>1147</v>
      </c>
      <c r="D1328" s="48" t="s">
        <v>1455</v>
      </c>
      <c r="E1328" s="55"/>
      <c r="F1328" s="64">
        <v>45527.333333333343</v>
      </c>
      <c r="G1328" s="64">
        <v>45527.408333333333</v>
      </c>
      <c r="H1328" s="48" t="s">
        <v>1147</v>
      </c>
      <c r="I1328" s="55"/>
      <c r="J1328" s="48" t="s">
        <v>697</v>
      </c>
      <c r="K1328" s="48" t="s">
        <v>697</v>
      </c>
      <c r="L1328" s="48" t="s">
        <v>3348</v>
      </c>
      <c r="M1328" s="48" t="s">
        <v>736</v>
      </c>
      <c r="N1328" s="48" t="s">
        <v>2679</v>
      </c>
      <c r="O1328" s="48" t="s">
        <v>3349</v>
      </c>
      <c r="P1328" s="48" t="s">
        <v>22</v>
      </c>
      <c r="Q1328" s="48" t="s">
        <v>73</v>
      </c>
      <c r="R1328" s="48" t="s">
        <v>74</v>
      </c>
      <c r="S1328" s="48" t="s">
        <v>13</v>
      </c>
      <c r="T1328" s="48" t="s">
        <v>385</v>
      </c>
      <c r="U1328" s="48" t="s">
        <v>14</v>
      </c>
      <c r="V1328" s="55">
        <v>45527</v>
      </c>
      <c r="W1328" s="48" t="s">
        <v>1134</v>
      </c>
    </row>
    <row r="1329" spans="1:23" x14ac:dyDescent="0.25">
      <c r="A1329" s="48">
        <v>9982757</v>
      </c>
      <c r="B1329" s="64">
        <v>45527.333333333343</v>
      </c>
      <c r="C1329" s="48" t="s">
        <v>1157</v>
      </c>
      <c r="D1329" s="48" t="s">
        <v>716</v>
      </c>
      <c r="E1329" s="55"/>
      <c r="F1329" s="64">
        <v>45527.333333333343</v>
      </c>
      <c r="G1329" s="64">
        <v>45527.418749999997</v>
      </c>
      <c r="H1329" s="48" t="s">
        <v>1157</v>
      </c>
      <c r="I1329" s="55"/>
      <c r="J1329" s="48" t="s">
        <v>697</v>
      </c>
      <c r="K1329" s="48" t="s">
        <v>697</v>
      </c>
      <c r="L1329" s="48" t="s">
        <v>3350</v>
      </c>
      <c r="M1329" s="48" t="s">
        <v>992</v>
      </c>
      <c r="N1329" s="48" t="s">
        <v>455</v>
      </c>
      <c r="O1329" s="48">
        <v>201031952459002</v>
      </c>
      <c r="P1329" s="48" t="s">
        <v>8</v>
      </c>
      <c r="Q1329" s="48" t="s">
        <v>28</v>
      </c>
      <c r="R1329" s="48" t="s">
        <v>35</v>
      </c>
      <c r="S1329" s="48" t="s">
        <v>36</v>
      </c>
      <c r="T1329" s="48" t="s">
        <v>385</v>
      </c>
      <c r="U1329" s="48" t="s">
        <v>14</v>
      </c>
      <c r="V1329" s="55">
        <v>45527</v>
      </c>
      <c r="W1329" s="48" t="s">
        <v>1134</v>
      </c>
    </row>
    <row r="1330" spans="1:23" x14ac:dyDescent="0.25">
      <c r="A1330" s="48">
        <v>9982767</v>
      </c>
      <c r="B1330" s="64">
        <v>45527.333333333343</v>
      </c>
      <c r="C1330" s="48" t="s">
        <v>1116</v>
      </c>
      <c r="D1330" s="48" t="s">
        <v>856</v>
      </c>
      <c r="E1330" s="55" t="s">
        <v>385</v>
      </c>
      <c r="F1330" s="64">
        <v>45527.333333333343</v>
      </c>
      <c r="G1330" s="64">
        <v>45527.42291666667</v>
      </c>
      <c r="H1330" s="48" t="s">
        <v>1116</v>
      </c>
      <c r="I1330" s="55" t="s">
        <v>385</v>
      </c>
      <c r="J1330" s="48" t="s">
        <v>697</v>
      </c>
      <c r="K1330" s="48" t="s">
        <v>697</v>
      </c>
      <c r="L1330" s="48" t="s">
        <v>3182</v>
      </c>
      <c r="M1330" s="48" t="s">
        <v>7</v>
      </c>
      <c r="N1330" s="48" t="s">
        <v>860</v>
      </c>
      <c r="O1330" s="48" t="s">
        <v>3181</v>
      </c>
      <c r="P1330" s="48" t="s">
        <v>18</v>
      </c>
      <c r="Q1330" s="48" t="s">
        <v>19</v>
      </c>
      <c r="R1330" s="48" t="s">
        <v>20</v>
      </c>
      <c r="S1330" s="48" t="s">
        <v>13</v>
      </c>
      <c r="T1330" s="48" t="s">
        <v>537</v>
      </c>
      <c r="U1330" s="48" t="s">
        <v>44</v>
      </c>
      <c r="V1330" s="55">
        <v>45527</v>
      </c>
      <c r="W1330" s="48" t="s">
        <v>1134</v>
      </c>
    </row>
    <row r="1331" spans="1:23" x14ac:dyDescent="0.25">
      <c r="A1331" s="48">
        <v>9982686</v>
      </c>
      <c r="B1331" s="64">
        <v>45527.333333333343</v>
      </c>
      <c r="C1331" s="48" t="s">
        <v>1111</v>
      </c>
      <c r="D1331" s="48" t="s">
        <v>1103</v>
      </c>
      <c r="E1331" s="55" t="s">
        <v>385</v>
      </c>
      <c r="F1331" s="64">
        <v>45527.333333333343</v>
      </c>
      <c r="G1331" s="64">
        <v>45527.423611111109</v>
      </c>
      <c r="H1331" s="48" t="s">
        <v>1111</v>
      </c>
      <c r="I1331" s="55" t="s">
        <v>385</v>
      </c>
      <c r="J1331" s="48" t="s">
        <v>697</v>
      </c>
      <c r="K1331" s="48" t="s">
        <v>697</v>
      </c>
      <c r="L1331" s="48" t="s">
        <v>3351</v>
      </c>
      <c r="M1331" s="48" t="s">
        <v>2406</v>
      </c>
      <c r="N1331" s="48" t="s">
        <v>1515</v>
      </c>
      <c r="O1331" s="48" t="s">
        <v>2882</v>
      </c>
      <c r="P1331" s="48" t="s">
        <v>8</v>
      </c>
      <c r="Q1331" s="48" t="s">
        <v>15</v>
      </c>
      <c r="R1331" s="48" t="s">
        <v>381</v>
      </c>
      <c r="S1331" s="48" t="s">
        <v>358</v>
      </c>
      <c r="T1331" s="48" t="s">
        <v>536</v>
      </c>
      <c r="U1331" s="48" t="s">
        <v>14</v>
      </c>
      <c r="V1331" s="55">
        <v>45527</v>
      </c>
      <c r="W1331" s="48" t="s">
        <v>1134</v>
      </c>
    </row>
    <row r="1332" spans="1:23" x14ac:dyDescent="0.25">
      <c r="A1332" s="48">
        <v>9982753</v>
      </c>
      <c r="B1332" s="64">
        <v>45527.333333333343</v>
      </c>
      <c r="C1332" s="48" t="s">
        <v>1107</v>
      </c>
      <c r="D1332" s="48" t="s">
        <v>1455</v>
      </c>
      <c r="E1332" s="55"/>
      <c r="F1332" s="64">
        <v>45527.333333333343</v>
      </c>
      <c r="G1332" s="64">
        <v>45527.424305555563</v>
      </c>
      <c r="H1332" s="48" t="s">
        <v>1107</v>
      </c>
      <c r="I1332" s="55"/>
      <c r="J1332" s="48" t="s">
        <v>697</v>
      </c>
      <c r="K1332" s="48" t="s">
        <v>697</v>
      </c>
      <c r="L1332" s="48" t="s">
        <v>2434</v>
      </c>
      <c r="M1332" s="48" t="s">
        <v>7</v>
      </c>
      <c r="N1332" s="48" t="s">
        <v>860</v>
      </c>
      <c r="O1332" s="48" t="s">
        <v>1405</v>
      </c>
      <c r="P1332" s="48" t="s">
        <v>8</v>
      </c>
      <c r="Q1332" s="48" t="s">
        <v>28</v>
      </c>
      <c r="R1332" s="48" t="s">
        <v>29</v>
      </c>
      <c r="S1332" s="48" t="s">
        <v>36</v>
      </c>
      <c r="T1332" s="48" t="s">
        <v>385</v>
      </c>
      <c r="U1332" s="48" t="s">
        <v>14</v>
      </c>
      <c r="V1332" s="55">
        <v>45527</v>
      </c>
      <c r="W1332" s="48" t="s">
        <v>1134</v>
      </c>
    </row>
    <row r="1333" spans="1:23" x14ac:dyDescent="0.25">
      <c r="A1333" s="48">
        <v>9982752</v>
      </c>
      <c r="B1333" s="64">
        <v>45527.333333333343</v>
      </c>
      <c r="C1333" s="48" t="s">
        <v>1107</v>
      </c>
      <c r="D1333" s="48" t="s">
        <v>856</v>
      </c>
      <c r="E1333" s="55"/>
      <c r="F1333" s="64">
        <v>45527.333333333343</v>
      </c>
      <c r="G1333" s="64">
        <v>45527.427083333343</v>
      </c>
      <c r="H1333" s="48" t="s">
        <v>1107</v>
      </c>
      <c r="I1333" s="55"/>
      <c r="J1333" s="48" t="s">
        <v>697</v>
      </c>
      <c r="K1333" s="48" t="s">
        <v>697</v>
      </c>
      <c r="L1333" s="48" t="s">
        <v>3352</v>
      </c>
      <c r="M1333" s="48" t="s">
        <v>7</v>
      </c>
      <c r="N1333" s="48" t="s">
        <v>860</v>
      </c>
      <c r="O1333" s="48" t="s">
        <v>3222</v>
      </c>
      <c r="P1333" s="48" t="s">
        <v>8</v>
      </c>
      <c r="Q1333" s="48" t="s">
        <v>15</v>
      </c>
      <c r="R1333" s="48" t="s">
        <v>381</v>
      </c>
      <c r="S1333" s="48" t="s">
        <v>25</v>
      </c>
      <c r="T1333" s="48" t="s">
        <v>385</v>
      </c>
      <c r="U1333" s="48" t="s">
        <v>14</v>
      </c>
      <c r="V1333" s="55">
        <v>45527</v>
      </c>
      <c r="W1333" s="48" t="s">
        <v>1134</v>
      </c>
    </row>
    <row r="1334" spans="1:23" x14ac:dyDescent="0.25">
      <c r="A1334" s="48">
        <v>9982751</v>
      </c>
      <c r="B1334" s="64">
        <v>45527.333333333343</v>
      </c>
      <c r="C1334" s="48" t="s">
        <v>1116</v>
      </c>
      <c r="D1334" s="48" t="s">
        <v>46</v>
      </c>
      <c r="E1334" s="55" t="s">
        <v>385</v>
      </c>
      <c r="F1334" s="64">
        <v>45527.333333333343</v>
      </c>
      <c r="G1334" s="64">
        <v>45527.429166666669</v>
      </c>
      <c r="H1334" s="48" t="s">
        <v>1116</v>
      </c>
      <c r="I1334" s="55" t="s">
        <v>385</v>
      </c>
      <c r="J1334" s="48" t="s">
        <v>697</v>
      </c>
      <c r="K1334" s="48" t="s">
        <v>697</v>
      </c>
      <c r="L1334" s="48" t="s">
        <v>2497</v>
      </c>
      <c r="M1334" s="48" t="s">
        <v>7</v>
      </c>
      <c r="N1334" s="48" t="s">
        <v>860</v>
      </c>
      <c r="O1334" s="48" t="s">
        <v>1321</v>
      </c>
      <c r="P1334" s="48" t="s">
        <v>18</v>
      </c>
      <c r="Q1334" s="48" t="s">
        <v>19</v>
      </c>
      <c r="R1334" s="48" t="s">
        <v>21</v>
      </c>
      <c r="S1334" s="48" t="s">
        <v>13</v>
      </c>
      <c r="T1334" s="48" t="s">
        <v>385</v>
      </c>
      <c r="U1334" s="48" t="s">
        <v>14</v>
      </c>
      <c r="V1334" s="55">
        <v>45527</v>
      </c>
      <c r="W1334" s="48" t="s">
        <v>1134</v>
      </c>
    </row>
    <row r="1335" spans="1:23" x14ac:dyDescent="0.25">
      <c r="A1335" s="48">
        <v>9982747</v>
      </c>
      <c r="B1335" s="64">
        <v>45527.333333333343</v>
      </c>
      <c r="C1335" s="48" t="s">
        <v>1117</v>
      </c>
      <c r="D1335" s="48" t="s">
        <v>856</v>
      </c>
      <c r="E1335" s="55" t="s">
        <v>385</v>
      </c>
      <c r="F1335" s="64">
        <v>45527.333333333343</v>
      </c>
      <c r="G1335" s="64">
        <v>45527.430555555547</v>
      </c>
      <c r="H1335" s="48" t="s">
        <v>1117</v>
      </c>
      <c r="I1335" s="55">
        <v>45527</v>
      </c>
      <c r="J1335" s="48" t="s">
        <v>697</v>
      </c>
      <c r="K1335" s="48" t="s">
        <v>697</v>
      </c>
      <c r="L1335" s="48" t="s">
        <v>3353</v>
      </c>
      <c r="M1335" s="48" t="s">
        <v>7</v>
      </c>
      <c r="N1335" s="48" t="s">
        <v>860</v>
      </c>
      <c r="O1335" s="48" t="s">
        <v>2569</v>
      </c>
      <c r="P1335" s="48" t="s">
        <v>8</v>
      </c>
      <c r="Q1335" s="48" t="s">
        <v>10</v>
      </c>
      <c r="R1335" s="48" t="s">
        <v>11</v>
      </c>
      <c r="S1335" s="48" t="s">
        <v>43</v>
      </c>
      <c r="T1335" s="48" t="s">
        <v>730</v>
      </c>
      <c r="U1335" s="48" t="s">
        <v>44</v>
      </c>
      <c r="V1335" s="55">
        <v>45527</v>
      </c>
      <c r="W1335" s="48" t="s">
        <v>1134</v>
      </c>
    </row>
    <row r="1336" spans="1:23" x14ac:dyDescent="0.25">
      <c r="A1336" s="48">
        <v>9982680</v>
      </c>
      <c r="B1336" s="64">
        <v>45527.333333333343</v>
      </c>
      <c r="C1336" s="48" t="s">
        <v>1107</v>
      </c>
      <c r="D1336" s="48" t="s">
        <v>878</v>
      </c>
      <c r="E1336" s="55" t="s">
        <v>385</v>
      </c>
      <c r="F1336" s="64">
        <v>45527.333333333343</v>
      </c>
      <c r="G1336" s="64">
        <v>45527.431944444441</v>
      </c>
      <c r="H1336" s="48" t="s">
        <v>1107</v>
      </c>
      <c r="I1336" s="55"/>
      <c r="J1336" s="48" t="s">
        <v>697</v>
      </c>
      <c r="K1336" s="48" t="s">
        <v>697</v>
      </c>
      <c r="L1336" s="48" t="s">
        <v>3354</v>
      </c>
      <c r="M1336" s="48" t="s">
        <v>7</v>
      </c>
      <c r="N1336" s="48" t="s">
        <v>860</v>
      </c>
      <c r="O1336" s="48" t="s">
        <v>2904</v>
      </c>
      <c r="P1336" s="48" t="s">
        <v>8</v>
      </c>
      <c r="Q1336" s="48" t="s">
        <v>10</v>
      </c>
      <c r="R1336" s="48" t="s">
        <v>11</v>
      </c>
      <c r="S1336" s="48" t="s">
        <v>25</v>
      </c>
      <c r="T1336" s="48" t="s">
        <v>385</v>
      </c>
      <c r="U1336" s="48" t="s">
        <v>14</v>
      </c>
      <c r="V1336" s="55">
        <v>45527</v>
      </c>
      <c r="W1336" s="48" t="s">
        <v>1134</v>
      </c>
    </row>
    <row r="1337" spans="1:23" x14ac:dyDescent="0.25">
      <c r="A1337" s="48">
        <v>9982746</v>
      </c>
      <c r="B1337" s="64">
        <v>45527.333333333343</v>
      </c>
      <c r="C1337" s="48" t="s">
        <v>1117</v>
      </c>
      <c r="D1337" s="48" t="s">
        <v>46</v>
      </c>
      <c r="E1337" s="55" t="s">
        <v>385</v>
      </c>
      <c r="F1337" s="64">
        <v>45527.333333333343</v>
      </c>
      <c r="G1337" s="64">
        <v>45527.434027777781</v>
      </c>
      <c r="H1337" s="48" t="s">
        <v>1117</v>
      </c>
      <c r="I1337" s="55" t="s">
        <v>385</v>
      </c>
      <c r="J1337" s="48" t="s">
        <v>697</v>
      </c>
      <c r="K1337" s="48" t="s">
        <v>697</v>
      </c>
      <c r="L1337" s="48" t="s">
        <v>3355</v>
      </c>
      <c r="M1337" s="48" t="s">
        <v>7</v>
      </c>
      <c r="N1337" s="48" t="s">
        <v>860</v>
      </c>
      <c r="O1337" s="48" t="s">
        <v>2576</v>
      </c>
      <c r="P1337" s="48" t="s">
        <v>8</v>
      </c>
      <c r="Q1337" s="48" t="s">
        <v>15</v>
      </c>
      <c r="R1337" s="48" t="s">
        <v>381</v>
      </c>
      <c r="S1337" s="48" t="s">
        <v>25</v>
      </c>
      <c r="T1337" s="48" t="s">
        <v>385</v>
      </c>
      <c r="U1337" s="48" t="s">
        <v>14</v>
      </c>
      <c r="V1337" s="55">
        <v>45527</v>
      </c>
      <c r="W1337" s="48" t="s">
        <v>1134</v>
      </c>
    </row>
    <row r="1338" spans="1:23" x14ac:dyDescent="0.25">
      <c r="A1338" s="48">
        <v>9982717</v>
      </c>
      <c r="B1338" s="64">
        <v>45527.333333333343</v>
      </c>
      <c r="C1338" s="48" t="s">
        <v>1157</v>
      </c>
      <c r="D1338" s="48" t="s">
        <v>46</v>
      </c>
      <c r="E1338" s="55"/>
      <c r="F1338" s="64">
        <v>45527.333333333343</v>
      </c>
      <c r="G1338" s="64">
        <v>45527.4375</v>
      </c>
      <c r="H1338" s="48" t="s">
        <v>1157</v>
      </c>
      <c r="I1338" s="55"/>
      <c r="J1338" s="48" t="s">
        <v>697</v>
      </c>
      <c r="K1338" s="48" t="s">
        <v>697</v>
      </c>
      <c r="L1338" s="48" t="s">
        <v>3241</v>
      </c>
      <c r="M1338" s="48" t="s">
        <v>7</v>
      </c>
      <c r="N1338" s="48" t="s">
        <v>1692</v>
      </c>
      <c r="O1338" s="48" t="s">
        <v>3209</v>
      </c>
      <c r="P1338" s="48" t="s">
        <v>8</v>
      </c>
      <c r="Q1338" s="48" t="s">
        <v>10</v>
      </c>
      <c r="R1338" s="48" t="s">
        <v>11</v>
      </c>
      <c r="S1338" s="48" t="s">
        <v>36</v>
      </c>
      <c r="T1338" s="48" t="s">
        <v>385</v>
      </c>
      <c r="U1338" s="48" t="s">
        <v>14</v>
      </c>
      <c r="V1338" s="55">
        <v>45527</v>
      </c>
      <c r="W1338" s="48" t="s">
        <v>1134</v>
      </c>
    </row>
    <row r="1339" spans="1:23" x14ac:dyDescent="0.25">
      <c r="A1339" s="48">
        <v>9982750</v>
      </c>
      <c r="B1339" s="64">
        <v>45527.333333333343</v>
      </c>
      <c r="C1339" s="48" t="s">
        <v>1116</v>
      </c>
      <c r="D1339" s="48" t="s">
        <v>716</v>
      </c>
      <c r="E1339" s="55" t="s">
        <v>385</v>
      </c>
      <c r="F1339" s="64">
        <v>45527.333333333343</v>
      </c>
      <c r="G1339" s="64">
        <v>45527.438194444447</v>
      </c>
      <c r="H1339" s="48" t="s">
        <v>1116</v>
      </c>
      <c r="I1339" s="55" t="s">
        <v>385</v>
      </c>
      <c r="J1339" s="48" t="s">
        <v>697</v>
      </c>
      <c r="K1339" s="48" t="s">
        <v>697</v>
      </c>
      <c r="L1339" s="48" t="s">
        <v>3356</v>
      </c>
      <c r="M1339" s="48" t="s">
        <v>7</v>
      </c>
      <c r="N1339" s="48" t="s">
        <v>860</v>
      </c>
      <c r="O1339" s="48" t="s">
        <v>3357</v>
      </c>
      <c r="P1339" s="48" t="s">
        <v>8</v>
      </c>
      <c r="Q1339" s="48" t="s">
        <v>10</v>
      </c>
      <c r="R1339" s="48" t="s">
        <v>11</v>
      </c>
      <c r="S1339" s="48" t="s">
        <v>13</v>
      </c>
      <c r="T1339" s="48" t="s">
        <v>385</v>
      </c>
      <c r="U1339" s="48" t="s">
        <v>14</v>
      </c>
      <c r="V1339" s="55">
        <v>45527</v>
      </c>
      <c r="W1339" s="48" t="s">
        <v>1134</v>
      </c>
    </row>
    <row r="1340" spans="1:23" x14ac:dyDescent="0.25">
      <c r="A1340" s="48">
        <v>9982745</v>
      </c>
      <c r="B1340" s="64">
        <v>45527.333333333343</v>
      </c>
      <c r="C1340" s="48" t="s">
        <v>1117</v>
      </c>
      <c r="D1340" s="48" t="s">
        <v>716</v>
      </c>
      <c r="E1340" s="55" t="s">
        <v>385</v>
      </c>
      <c r="F1340" s="64">
        <v>45527.333333333343</v>
      </c>
      <c r="G1340" s="64">
        <v>45527.441666666673</v>
      </c>
      <c r="H1340" s="48" t="s">
        <v>1117</v>
      </c>
      <c r="I1340" s="55">
        <v>45529</v>
      </c>
      <c r="J1340" s="48" t="s">
        <v>697</v>
      </c>
      <c r="K1340" s="48" t="s">
        <v>697</v>
      </c>
      <c r="L1340" s="48" t="s">
        <v>2850</v>
      </c>
      <c r="M1340" s="48" t="s">
        <v>7</v>
      </c>
      <c r="N1340" s="48" t="s">
        <v>860</v>
      </c>
      <c r="O1340" s="48" t="s">
        <v>2588</v>
      </c>
      <c r="P1340" s="48" t="s">
        <v>8</v>
      </c>
      <c r="Q1340" s="48" t="s">
        <v>28</v>
      </c>
      <c r="R1340" s="48" t="s">
        <v>29</v>
      </c>
      <c r="S1340" s="48" t="s">
        <v>25</v>
      </c>
      <c r="T1340" s="48" t="s">
        <v>385</v>
      </c>
      <c r="U1340" s="48" t="s">
        <v>14</v>
      </c>
      <c r="V1340" s="55">
        <v>45527</v>
      </c>
      <c r="W1340" s="48" t="s">
        <v>1134</v>
      </c>
    </row>
    <row r="1341" spans="1:23" x14ac:dyDescent="0.25">
      <c r="A1341" s="48">
        <v>9982749</v>
      </c>
      <c r="B1341" s="64">
        <v>45527.333333333343</v>
      </c>
      <c r="C1341" s="48" t="s">
        <v>1116</v>
      </c>
      <c r="D1341" s="48" t="s">
        <v>716</v>
      </c>
      <c r="E1341" s="55" t="s">
        <v>385</v>
      </c>
      <c r="F1341" s="64">
        <v>45527.333333333343</v>
      </c>
      <c r="G1341" s="64">
        <v>45527.442361111112</v>
      </c>
      <c r="H1341" s="48" t="s">
        <v>1116</v>
      </c>
      <c r="I1341" s="55" t="s">
        <v>385</v>
      </c>
      <c r="J1341" s="48" t="s">
        <v>697</v>
      </c>
      <c r="K1341" s="48" t="s">
        <v>697</v>
      </c>
      <c r="L1341" s="48" t="s">
        <v>3358</v>
      </c>
      <c r="M1341" s="48" t="s">
        <v>7</v>
      </c>
      <c r="N1341" s="48" t="s">
        <v>860</v>
      </c>
      <c r="O1341" s="48" t="s">
        <v>3105</v>
      </c>
      <c r="P1341" s="48" t="s">
        <v>8</v>
      </c>
      <c r="Q1341" s="48" t="s">
        <v>28</v>
      </c>
      <c r="R1341" s="48" t="s">
        <v>35</v>
      </c>
      <c r="S1341" s="48" t="s">
        <v>13</v>
      </c>
      <c r="T1341" s="48" t="s">
        <v>385</v>
      </c>
      <c r="U1341" s="48" t="s">
        <v>14</v>
      </c>
      <c r="V1341" s="55">
        <v>45527</v>
      </c>
      <c r="W1341" s="48" t="s">
        <v>1134</v>
      </c>
    </row>
    <row r="1342" spans="1:23" x14ac:dyDescent="0.25">
      <c r="A1342" s="48">
        <v>9982679</v>
      </c>
      <c r="B1342" s="64">
        <v>45527.333333333343</v>
      </c>
      <c r="C1342" s="48" t="s">
        <v>1107</v>
      </c>
      <c r="D1342" s="48" t="s">
        <v>716</v>
      </c>
      <c r="E1342" s="55" t="s">
        <v>385</v>
      </c>
      <c r="F1342" s="64">
        <v>45527.333333333343</v>
      </c>
      <c r="G1342" s="64">
        <v>45527.442361111112</v>
      </c>
      <c r="H1342" s="48" t="s">
        <v>1107</v>
      </c>
      <c r="I1342" s="55"/>
      <c r="J1342" s="48" t="s">
        <v>697</v>
      </c>
      <c r="K1342" s="48" t="s">
        <v>697</v>
      </c>
      <c r="L1342" s="48" t="s">
        <v>2953</v>
      </c>
      <c r="M1342" s="48" t="s">
        <v>7</v>
      </c>
      <c r="N1342" s="48" t="s">
        <v>860</v>
      </c>
      <c r="O1342" s="48" t="s">
        <v>2334</v>
      </c>
      <c r="P1342" s="48" t="s">
        <v>18</v>
      </c>
      <c r="Q1342" s="48" t="s">
        <v>19</v>
      </c>
      <c r="R1342" s="48" t="s">
        <v>24</v>
      </c>
      <c r="S1342" s="48" t="s">
        <v>36</v>
      </c>
      <c r="T1342" s="48" t="s">
        <v>385</v>
      </c>
      <c r="U1342" s="48" t="s">
        <v>14</v>
      </c>
      <c r="V1342" s="55">
        <v>45527</v>
      </c>
      <c r="W1342" s="48" t="s">
        <v>1134</v>
      </c>
    </row>
    <row r="1343" spans="1:23" x14ac:dyDescent="0.25">
      <c r="A1343" s="48">
        <v>9982744</v>
      </c>
      <c r="B1343" s="64">
        <v>45527.333333333343</v>
      </c>
      <c r="C1343" s="48" t="s">
        <v>1147</v>
      </c>
      <c r="D1343" s="48" t="s">
        <v>46</v>
      </c>
      <c r="E1343" s="55"/>
      <c r="F1343" s="64">
        <v>45527.333333333343</v>
      </c>
      <c r="G1343" s="64">
        <v>45527.443055555559</v>
      </c>
      <c r="H1343" s="48" t="s">
        <v>1147</v>
      </c>
      <c r="I1343" s="55"/>
      <c r="J1343" s="48" t="s">
        <v>697</v>
      </c>
      <c r="K1343" s="48" t="s">
        <v>697</v>
      </c>
      <c r="L1343" s="48" t="s">
        <v>3050</v>
      </c>
      <c r="M1343" s="48" t="s">
        <v>736</v>
      </c>
      <c r="N1343" s="48" t="s">
        <v>2679</v>
      </c>
      <c r="O1343" s="48" t="s">
        <v>3049</v>
      </c>
      <c r="P1343" s="48" t="s">
        <v>22</v>
      </c>
      <c r="Q1343" s="48" t="s">
        <v>73</v>
      </c>
      <c r="R1343" s="48" t="s">
        <v>74</v>
      </c>
      <c r="S1343" s="48" t="s">
        <v>360</v>
      </c>
      <c r="V1343" s="55">
        <v>45527</v>
      </c>
      <c r="W1343" s="48" t="s">
        <v>1134</v>
      </c>
    </row>
    <row r="1344" spans="1:23" x14ac:dyDescent="0.25">
      <c r="A1344" s="48">
        <v>9982756</v>
      </c>
      <c r="B1344" s="64">
        <v>45527.333333333343</v>
      </c>
      <c r="C1344" s="48" t="s">
        <v>1157</v>
      </c>
      <c r="D1344" s="48" t="s">
        <v>716</v>
      </c>
      <c r="E1344" s="55"/>
      <c r="F1344" s="64">
        <v>45527.333333333343</v>
      </c>
      <c r="G1344" s="64">
        <v>45527.444444444453</v>
      </c>
      <c r="H1344" s="48" t="s">
        <v>1157</v>
      </c>
      <c r="I1344" s="55"/>
      <c r="J1344" s="48" t="s">
        <v>697</v>
      </c>
      <c r="K1344" s="48" t="s">
        <v>697</v>
      </c>
      <c r="L1344" s="48" t="s">
        <v>3359</v>
      </c>
      <c r="M1344" s="48" t="s">
        <v>992</v>
      </c>
      <c r="N1344" s="48" t="s">
        <v>455</v>
      </c>
      <c r="O1344" s="48">
        <v>201031281550001</v>
      </c>
      <c r="P1344" s="48" t="s">
        <v>18</v>
      </c>
      <c r="Q1344" s="48" t="s">
        <v>19</v>
      </c>
      <c r="R1344" s="48" t="s">
        <v>129</v>
      </c>
      <c r="S1344" s="48" t="s">
        <v>36</v>
      </c>
      <c r="T1344" s="48" t="s">
        <v>385</v>
      </c>
      <c r="U1344" s="48" t="s">
        <v>14</v>
      </c>
      <c r="V1344" s="55">
        <v>45527</v>
      </c>
      <c r="W1344" s="48" t="s">
        <v>1134</v>
      </c>
    </row>
    <row r="1345" spans="1:23" x14ac:dyDescent="0.25">
      <c r="A1345" s="48">
        <v>9982685</v>
      </c>
      <c r="B1345" s="64">
        <v>45527.333333333343</v>
      </c>
      <c r="C1345" s="48" t="s">
        <v>1111</v>
      </c>
      <c r="D1345" s="48" t="s">
        <v>716</v>
      </c>
      <c r="E1345" s="55" t="s">
        <v>385</v>
      </c>
      <c r="F1345" s="64">
        <v>45527.333333333343</v>
      </c>
      <c r="G1345" s="64">
        <v>45527.444444444453</v>
      </c>
      <c r="H1345" s="48" t="s">
        <v>1111</v>
      </c>
      <c r="I1345" s="55">
        <v>45527</v>
      </c>
      <c r="J1345" s="48" t="s">
        <v>697</v>
      </c>
      <c r="K1345" s="48" t="s">
        <v>697</v>
      </c>
      <c r="L1345" s="48" t="s">
        <v>3306</v>
      </c>
      <c r="M1345" s="48" t="s">
        <v>2406</v>
      </c>
      <c r="N1345" s="48" t="s">
        <v>1515</v>
      </c>
      <c r="O1345" s="48" t="s">
        <v>2907</v>
      </c>
      <c r="P1345" s="48" t="s">
        <v>18</v>
      </c>
      <c r="Q1345" s="48" t="s">
        <v>19</v>
      </c>
      <c r="R1345" s="48" t="s">
        <v>20</v>
      </c>
      <c r="S1345" s="48" t="s">
        <v>36</v>
      </c>
      <c r="T1345" s="48" t="s">
        <v>1234</v>
      </c>
      <c r="U1345" s="48" t="s">
        <v>14</v>
      </c>
      <c r="V1345" s="55">
        <v>45527</v>
      </c>
      <c r="W1345" s="48" t="s">
        <v>1134</v>
      </c>
    </row>
    <row r="1346" spans="1:23" x14ac:dyDescent="0.25">
      <c r="A1346" s="48">
        <v>9982755</v>
      </c>
      <c r="B1346" s="64">
        <v>45527.333333333343</v>
      </c>
      <c r="C1346" s="48" t="s">
        <v>1157</v>
      </c>
      <c r="D1346" s="48" t="s">
        <v>856</v>
      </c>
      <c r="E1346" s="55"/>
      <c r="F1346" s="64">
        <v>45527.333333333343</v>
      </c>
      <c r="G1346" s="64">
        <v>45527.447222222218</v>
      </c>
      <c r="H1346" s="48" t="s">
        <v>1157</v>
      </c>
      <c r="I1346" s="55"/>
      <c r="J1346" s="48" t="s">
        <v>697</v>
      </c>
      <c r="K1346" s="48" t="s">
        <v>697</v>
      </c>
      <c r="L1346" s="48" t="s">
        <v>3359</v>
      </c>
      <c r="M1346" s="48" t="s">
        <v>992</v>
      </c>
      <c r="N1346" s="48" t="s">
        <v>455</v>
      </c>
      <c r="O1346" s="48">
        <v>201031281550001</v>
      </c>
      <c r="P1346" s="48" t="s">
        <v>18</v>
      </c>
      <c r="Q1346" s="48" t="s">
        <v>19</v>
      </c>
      <c r="R1346" s="48" t="s">
        <v>129</v>
      </c>
      <c r="S1346" s="48" t="s">
        <v>36</v>
      </c>
      <c r="T1346" s="48" t="s">
        <v>385</v>
      </c>
      <c r="U1346" s="48" t="s">
        <v>44</v>
      </c>
      <c r="V1346" s="55">
        <v>45527</v>
      </c>
      <c r="W1346" s="48" t="s">
        <v>1134</v>
      </c>
    </row>
    <row r="1347" spans="1:23" x14ac:dyDescent="0.25">
      <c r="A1347" s="48">
        <v>9982748</v>
      </c>
      <c r="B1347" s="64">
        <v>45527.333333333343</v>
      </c>
      <c r="C1347" s="48" t="s">
        <v>1116</v>
      </c>
      <c r="D1347" s="48" t="s">
        <v>716</v>
      </c>
      <c r="E1347" s="55" t="s">
        <v>385</v>
      </c>
      <c r="F1347" s="64">
        <v>45527.333333333343</v>
      </c>
      <c r="G1347" s="64">
        <v>45527.447916666657</v>
      </c>
      <c r="H1347" s="48" t="s">
        <v>1116</v>
      </c>
      <c r="I1347" s="55" t="s">
        <v>385</v>
      </c>
      <c r="J1347" s="48" t="s">
        <v>697</v>
      </c>
      <c r="K1347" s="48" t="s">
        <v>697</v>
      </c>
      <c r="L1347" s="48" t="s">
        <v>3360</v>
      </c>
      <c r="M1347" s="48" t="s">
        <v>7</v>
      </c>
      <c r="N1347" s="48" t="s">
        <v>860</v>
      </c>
      <c r="O1347" s="48" t="s">
        <v>3361</v>
      </c>
      <c r="P1347" s="48" t="s">
        <v>22</v>
      </c>
      <c r="Q1347" s="48" t="s">
        <v>23</v>
      </c>
      <c r="R1347" s="48" t="s">
        <v>24</v>
      </c>
      <c r="S1347" s="48" t="s">
        <v>13</v>
      </c>
      <c r="T1347" s="48" t="s">
        <v>385</v>
      </c>
      <c r="U1347" s="48" t="s">
        <v>14</v>
      </c>
      <c r="V1347" s="55">
        <v>45527</v>
      </c>
      <c r="W1347" s="48" t="s">
        <v>1134</v>
      </c>
    </row>
    <row r="1348" spans="1:23" x14ac:dyDescent="0.25">
      <c r="A1348" s="48">
        <v>9982684</v>
      </c>
      <c r="B1348" s="64">
        <v>45527.333333333343</v>
      </c>
      <c r="C1348" s="48" t="s">
        <v>1158</v>
      </c>
      <c r="D1348" s="48" t="s">
        <v>46</v>
      </c>
      <c r="E1348" s="55" t="s">
        <v>385</v>
      </c>
      <c r="F1348" s="64">
        <v>45527.333333333343</v>
      </c>
      <c r="G1348" s="64">
        <v>45527.449305555558</v>
      </c>
      <c r="H1348" s="48" t="s">
        <v>1158</v>
      </c>
      <c r="I1348" s="55">
        <v>45531</v>
      </c>
      <c r="J1348" s="48" t="s">
        <v>697</v>
      </c>
      <c r="K1348" s="48" t="s">
        <v>697</v>
      </c>
      <c r="L1348" s="48" t="s">
        <v>3362</v>
      </c>
      <c r="M1348" s="48" t="s">
        <v>735</v>
      </c>
      <c r="N1348" s="48" t="s">
        <v>853</v>
      </c>
      <c r="O1348" s="48" t="s">
        <v>2744</v>
      </c>
      <c r="P1348" s="48" t="s">
        <v>18</v>
      </c>
      <c r="Q1348" s="48" t="s">
        <v>19</v>
      </c>
      <c r="R1348" s="48" t="s">
        <v>21</v>
      </c>
      <c r="S1348" s="48" t="s">
        <v>360</v>
      </c>
      <c r="T1348" s="48" t="s">
        <v>115</v>
      </c>
      <c r="U1348" s="48" t="s">
        <v>14</v>
      </c>
      <c r="V1348" s="55">
        <v>45527</v>
      </c>
      <c r="W1348" s="48" t="s">
        <v>1134</v>
      </c>
    </row>
    <row r="1349" spans="1:23" x14ac:dyDescent="0.25">
      <c r="A1349" s="48">
        <v>9982719</v>
      </c>
      <c r="B1349" s="64">
        <v>45527.333333333343</v>
      </c>
      <c r="C1349" s="48" t="s">
        <v>1157</v>
      </c>
      <c r="D1349" s="48" t="s">
        <v>716</v>
      </c>
      <c r="E1349" s="55"/>
      <c r="F1349" s="64">
        <v>45527.333333333343</v>
      </c>
      <c r="G1349" s="64">
        <v>45527.45</v>
      </c>
      <c r="H1349" s="48" t="s">
        <v>1157</v>
      </c>
      <c r="I1349" s="55"/>
      <c r="J1349" s="48" t="s">
        <v>697</v>
      </c>
      <c r="K1349" s="48" t="s">
        <v>697</v>
      </c>
      <c r="L1349" s="48" t="s">
        <v>3057</v>
      </c>
      <c r="M1349" s="48" t="s">
        <v>992</v>
      </c>
      <c r="N1349" s="48" t="s">
        <v>1692</v>
      </c>
      <c r="O1349" s="48">
        <v>201031693705001</v>
      </c>
      <c r="P1349" s="48" t="s">
        <v>8</v>
      </c>
      <c r="Q1349" s="48" t="s">
        <v>15</v>
      </c>
      <c r="R1349" s="48" t="s">
        <v>27</v>
      </c>
      <c r="S1349" s="48" t="s">
        <v>25</v>
      </c>
      <c r="T1349" s="48" t="s">
        <v>385</v>
      </c>
      <c r="U1349" s="48" t="s">
        <v>14</v>
      </c>
      <c r="V1349" s="55">
        <v>45527</v>
      </c>
      <c r="W1349" s="48" t="s">
        <v>1134</v>
      </c>
    </row>
    <row r="1350" spans="1:23" x14ac:dyDescent="0.25">
      <c r="A1350" s="48">
        <v>9982683</v>
      </c>
      <c r="B1350" s="64">
        <v>45527.333333333343</v>
      </c>
      <c r="C1350" s="48" t="s">
        <v>1111</v>
      </c>
      <c r="D1350" s="48" t="s">
        <v>716</v>
      </c>
      <c r="E1350" s="55" t="s">
        <v>385</v>
      </c>
      <c r="F1350" s="64">
        <v>45527.333333333343</v>
      </c>
      <c r="G1350" s="64">
        <v>45527.45</v>
      </c>
      <c r="H1350" s="48" t="s">
        <v>1111</v>
      </c>
      <c r="I1350" s="55">
        <v>45527</v>
      </c>
      <c r="J1350" s="48" t="s">
        <v>697</v>
      </c>
      <c r="K1350" s="48" t="s">
        <v>697</v>
      </c>
      <c r="L1350" s="48" t="s">
        <v>3363</v>
      </c>
      <c r="M1350" s="48" t="s">
        <v>2406</v>
      </c>
      <c r="N1350" s="48" t="s">
        <v>1515</v>
      </c>
      <c r="O1350" s="48" t="s">
        <v>3098</v>
      </c>
      <c r="P1350" s="48" t="s">
        <v>8</v>
      </c>
      <c r="Q1350" s="48" t="s">
        <v>28</v>
      </c>
      <c r="R1350" s="48" t="s">
        <v>35</v>
      </c>
      <c r="S1350" s="48" t="s">
        <v>36</v>
      </c>
      <c r="T1350" s="48" t="s">
        <v>96</v>
      </c>
      <c r="U1350" s="48" t="s">
        <v>14</v>
      </c>
      <c r="V1350" s="55">
        <v>45527</v>
      </c>
      <c r="W1350" s="48" t="s">
        <v>1134</v>
      </c>
    </row>
    <row r="1351" spans="1:23" x14ac:dyDescent="0.25">
      <c r="A1351" s="48">
        <v>9982718</v>
      </c>
      <c r="B1351" s="64">
        <v>45527.333333333343</v>
      </c>
      <c r="C1351" s="48" t="s">
        <v>1157</v>
      </c>
      <c r="D1351" s="48" t="s">
        <v>716</v>
      </c>
      <c r="E1351" s="55"/>
      <c r="F1351" s="64">
        <v>45527.333333333343</v>
      </c>
      <c r="G1351" s="64">
        <v>45527.450694444437</v>
      </c>
      <c r="H1351" s="48" t="s">
        <v>1157</v>
      </c>
      <c r="I1351" s="55"/>
      <c r="J1351" s="48" t="s">
        <v>697</v>
      </c>
      <c r="K1351" s="48" t="s">
        <v>697</v>
      </c>
      <c r="L1351" s="48" t="s">
        <v>3364</v>
      </c>
      <c r="M1351" s="48" t="s">
        <v>7</v>
      </c>
      <c r="N1351" s="48" t="s">
        <v>455</v>
      </c>
      <c r="O1351" s="48" t="s">
        <v>3365</v>
      </c>
      <c r="P1351" s="48" t="s">
        <v>8</v>
      </c>
      <c r="Q1351" s="48" t="s">
        <v>10</v>
      </c>
      <c r="R1351" s="48" t="s">
        <v>11</v>
      </c>
      <c r="S1351" s="48" t="s">
        <v>36</v>
      </c>
      <c r="T1351" s="48" t="s">
        <v>385</v>
      </c>
      <c r="U1351" s="48" t="s">
        <v>14</v>
      </c>
      <c r="V1351" s="55">
        <v>45527</v>
      </c>
      <c r="W1351" s="48" t="s">
        <v>1134</v>
      </c>
    </row>
    <row r="1352" spans="1:23" x14ac:dyDescent="0.25">
      <c r="A1352" s="48">
        <v>9982739</v>
      </c>
      <c r="B1352" s="64">
        <v>45527.333333333343</v>
      </c>
      <c r="C1352" s="48" t="s">
        <v>1156</v>
      </c>
      <c r="D1352" s="48" t="s">
        <v>716</v>
      </c>
      <c r="E1352" s="55" t="s">
        <v>385</v>
      </c>
      <c r="F1352" s="64">
        <v>45527.333333333343</v>
      </c>
      <c r="G1352" s="64">
        <v>45527.451388888891</v>
      </c>
      <c r="H1352" s="48" t="s">
        <v>1156</v>
      </c>
      <c r="I1352" s="55">
        <v>45532</v>
      </c>
      <c r="J1352" s="48" t="s">
        <v>697</v>
      </c>
      <c r="K1352" s="48" t="s">
        <v>697</v>
      </c>
      <c r="L1352" s="48" t="s">
        <v>2496</v>
      </c>
      <c r="M1352" s="48" t="s">
        <v>3286</v>
      </c>
      <c r="N1352" s="48" t="s">
        <v>1692</v>
      </c>
      <c r="O1352" s="48">
        <v>201031633573002</v>
      </c>
      <c r="P1352" s="48" t="s">
        <v>8</v>
      </c>
      <c r="Q1352" s="48" t="s">
        <v>15</v>
      </c>
      <c r="R1352" s="48" t="s">
        <v>381</v>
      </c>
      <c r="S1352" s="48" t="s">
        <v>25</v>
      </c>
      <c r="T1352" s="48" t="s">
        <v>385</v>
      </c>
      <c r="U1352" s="48" t="s">
        <v>14</v>
      </c>
      <c r="V1352" s="55">
        <v>45527</v>
      </c>
      <c r="W1352" s="48" t="s">
        <v>1134</v>
      </c>
    </row>
    <row r="1353" spans="1:23" x14ac:dyDescent="0.25">
      <c r="A1353" s="48">
        <v>9982738</v>
      </c>
      <c r="B1353" s="64">
        <v>45527.333333333343</v>
      </c>
      <c r="C1353" s="48" t="s">
        <v>1117</v>
      </c>
      <c r="D1353" s="48" t="s">
        <v>856</v>
      </c>
      <c r="E1353" s="55" t="s">
        <v>385</v>
      </c>
      <c r="F1353" s="64">
        <v>45527.333333333343</v>
      </c>
      <c r="G1353" s="64">
        <v>45527.453472222223</v>
      </c>
      <c r="H1353" s="48" t="s">
        <v>1117</v>
      </c>
      <c r="I1353" s="55">
        <v>45527</v>
      </c>
      <c r="J1353" s="48" t="s">
        <v>697</v>
      </c>
      <c r="K1353" s="48" t="s">
        <v>697</v>
      </c>
      <c r="L1353" s="48" t="s">
        <v>3366</v>
      </c>
      <c r="M1353" s="48" t="s">
        <v>7</v>
      </c>
      <c r="N1353" s="48" t="s">
        <v>860</v>
      </c>
      <c r="O1353" s="48" t="s">
        <v>2790</v>
      </c>
      <c r="P1353" s="48" t="s">
        <v>8</v>
      </c>
      <c r="Q1353" s="48" t="s">
        <v>28</v>
      </c>
      <c r="R1353" s="48" t="s">
        <v>29</v>
      </c>
      <c r="S1353" s="48" t="s">
        <v>43</v>
      </c>
      <c r="T1353" s="48" t="s">
        <v>710</v>
      </c>
      <c r="U1353" s="48" t="s">
        <v>44</v>
      </c>
      <c r="V1353" s="55">
        <v>45527</v>
      </c>
      <c r="W1353" s="48" t="s">
        <v>1134</v>
      </c>
    </row>
    <row r="1354" spans="1:23" x14ac:dyDescent="0.25">
      <c r="A1354" s="48">
        <v>9982720</v>
      </c>
      <c r="B1354" s="64">
        <v>45527.333333333343</v>
      </c>
      <c r="C1354" s="48" t="s">
        <v>1157</v>
      </c>
      <c r="D1354" s="48" t="s">
        <v>856</v>
      </c>
      <c r="E1354" s="55"/>
      <c r="F1354" s="64">
        <v>45527.333333333343</v>
      </c>
      <c r="G1354" s="64">
        <v>45527.456944444442</v>
      </c>
      <c r="H1354" s="48" t="s">
        <v>1157</v>
      </c>
      <c r="I1354" s="55"/>
      <c r="J1354" s="48" t="s">
        <v>697</v>
      </c>
      <c r="K1354" s="48" t="s">
        <v>697</v>
      </c>
      <c r="L1354" s="48" t="s">
        <v>2943</v>
      </c>
      <c r="M1354" s="48" t="s">
        <v>992</v>
      </c>
      <c r="N1354" s="48" t="s">
        <v>1692</v>
      </c>
      <c r="O1354" s="48">
        <v>201031710731001</v>
      </c>
      <c r="P1354" s="48" t="s">
        <v>8</v>
      </c>
      <c r="Q1354" s="48" t="s">
        <v>15</v>
      </c>
      <c r="R1354" s="48" t="s">
        <v>27</v>
      </c>
      <c r="S1354" s="48" t="s">
        <v>25</v>
      </c>
      <c r="T1354" s="48" t="s">
        <v>385</v>
      </c>
      <c r="U1354" s="48" t="s">
        <v>14</v>
      </c>
      <c r="V1354" s="55">
        <v>45527</v>
      </c>
      <c r="W1354" s="48" t="s">
        <v>1134</v>
      </c>
    </row>
    <row r="1355" spans="1:23" x14ac:dyDescent="0.25">
      <c r="A1355" s="48">
        <v>9982743</v>
      </c>
      <c r="B1355" s="64">
        <v>45527.333333333343</v>
      </c>
      <c r="C1355" s="48" t="s">
        <v>1116</v>
      </c>
      <c r="D1355" s="48" t="s">
        <v>856</v>
      </c>
      <c r="E1355" s="55" t="s">
        <v>385</v>
      </c>
      <c r="F1355" s="64">
        <v>45527.333333333343</v>
      </c>
      <c r="G1355" s="64">
        <v>45527.457638888889</v>
      </c>
      <c r="H1355" s="48" t="s">
        <v>1116</v>
      </c>
      <c r="I1355" s="55" t="s">
        <v>385</v>
      </c>
      <c r="J1355" s="48" t="s">
        <v>697</v>
      </c>
      <c r="K1355" s="48" t="s">
        <v>697</v>
      </c>
      <c r="L1355" s="48" t="s">
        <v>3367</v>
      </c>
      <c r="M1355" s="48" t="s">
        <v>7</v>
      </c>
      <c r="N1355" s="48" t="s">
        <v>855</v>
      </c>
      <c r="O1355" s="48" t="s">
        <v>3368</v>
      </c>
      <c r="P1355" s="48" t="s">
        <v>8</v>
      </c>
      <c r="Q1355" s="48" t="s">
        <v>10</v>
      </c>
      <c r="R1355" s="48" t="s">
        <v>11</v>
      </c>
      <c r="S1355" s="48" t="s">
        <v>13</v>
      </c>
      <c r="T1355" s="48" t="s">
        <v>385</v>
      </c>
      <c r="U1355" s="48" t="s">
        <v>14</v>
      </c>
      <c r="V1355" s="55">
        <v>45527</v>
      </c>
      <c r="W1355" s="48" t="s">
        <v>1134</v>
      </c>
    </row>
    <row r="1356" spans="1:23" x14ac:dyDescent="0.25">
      <c r="A1356" s="48">
        <v>9982737</v>
      </c>
      <c r="B1356" s="64">
        <v>45527.333333333343</v>
      </c>
      <c r="C1356" s="48" t="s">
        <v>1147</v>
      </c>
      <c r="D1356" s="48" t="s">
        <v>856</v>
      </c>
      <c r="E1356" s="55"/>
      <c r="F1356" s="64">
        <v>45527.333333333343</v>
      </c>
      <c r="G1356" s="64">
        <v>45527.457638888889</v>
      </c>
      <c r="H1356" s="48" t="s">
        <v>1147</v>
      </c>
      <c r="I1356" s="55"/>
      <c r="J1356" s="48" t="s">
        <v>697</v>
      </c>
      <c r="K1356" s="48" t="s">
        <v>697</v>
      </c>
      <c r="L1356" s="48" t="s">
        <v>1350</v>
      </c>
      <c r="M1356" s="48" t="s">
        <v>736</v>
      </c>
      <c r="N1356" s="48" t="s">
        <v>331</v>
      </c>
      <c r="O1356" s="48" t="s">
        <v>1349</v>
      </c>
      <c r="P1356" s="48" t="s">
        <v>8</v>
      </c>
      <c r="Q1356" s="48" t="s">
        <v>15</v>
      </c>
      <c r="R1356" s="48" t="s">
        <v>381</v>
      </c>
      <c r="S1356" s="48" t="s">
        <v>43</v>
      </c>
      <c r="T1356" s="48" t="s">
        <v>385</v>
      </c>
      <c r="U1356" s="48" t="s">
        <v>44</v>
      </c>
      <c r="V1356" s="55">
        <v>45527</v>
      </c>
      <c r="W1356" s="48" t="s">
        <v>1134</v>
      </c>
    </row>
    <row r="1357" spans="1:23" x14ac:dyDescent="0.25">
      <c r="A1357" s="48">
        <v>9982736</v>
      </c>
      <c r="B1357" s="64">
        <v>45527.333333333343</v>
      </c>
      <c r="C1357" s="48" t="s">
        <v>1156</v>
      </c>
      <c r="D1357" s="48" t="s">
        <v>856</v>
      </c>
      <c r="E1357" s="55" t="s">
        <v>385</v>
      </c>
      <c r="F1357" s="64">
        <v>45527.333333333343</v>
      </c>
      <c r="G1357" s="64">
        <v>45527.458333333343</v>
      </c>
      <c r="H1357" s="48" t="s">
        <v>1156</v>
      </c>
      <c r="I1357" s="55">
        <v>45531</v>
      </c>
      <c r="J1357" s="48" t="s">
        <v>697</v>
      </c>
      <c r="K1357" s="48" t="s">
        <v>697</v>
      </c>
      <c r="L1357" s="48" t="s">
        <v>3061</v>
      </c>
      <c r="M1357" s="48" t="s">
        <v>3369</v>
      </c>
      <c r="N1357" s="48" t="s">
        <v>1692</v>
      </c>
      <c r="O1357" s="48">
        <v>201031523632001</v>
      </c>
      <c r="P1357" s="48" t="s">
        <v>8</v>
      </c>
      <c r="Q1357" s="48" t="s">
        <v>15</v>
      </c>
      <c r="R1357" s="48" t="s">
        <v>381</v>
      </c>
      <c r="S1357" s="48" t="s">
        <v>25</v>
      </c>
      <c r="T1357" s="48" t="s">
        <v>385</v>
      </c>
      <c r="U1357" s="48" t="s">
        <v>14</v>
      </c>
      <c r="V1357" s="55">
        <v>45527</v>
      </c>
      <c r="W1357" s="48" t="s">
        <v>1134</v>
      </c>
    </row>
    <row r="1358" spans="1:23" x14ac:dyDescent="0.25">
      <c r="A1358" s="48">
        <v>9982735</v>
      </c>
      <c r="B1358" s="64">
        <v>45527.333333333343</v>
      </c>
      <c r="C1358" s="48" t="s">
        <v>1117</v>
      </c>
      <c r="D1358" s="48" t="s">
        <v>856</v>
      </c>
      <c r="E1358" s="55" t="s">
        <v>385</v>
      </c>
      <c r="F1358" s="64">
        <v>45527.333333333343</v>
      </c>
      <c r="G1358" s="64">
        <v>45527.459722222222</v>
      </c>
      <c r="H1358" s="48" t="s">
        <v>1117</v>
      </c>
      <c r="I1358" s="55">
        <v>45529</v>
      </c>
      <c r="J1358" s="48" t="s">
        <v>697</v>
      </c>
      <c r="K1358" s="48" t="s">
        <v>697</v>
      </c>
      <c r="L1358" s="48" t="s">
        <v>3370</v>
      </c>
      <c r="M1358" s="48" t="s">
        <v>7</v>
      </c>
      <c r="N1358" s="48" t="s">
        <v>860</v>
      </c>
      <c r="O1358" s="48" t="s">
        <v>2763</v>
      </c>
      <c r="P1358" s="48" t="s">
        <v>8</v>
      </c>
      <c r="Q1358" s="48" t="s">
        <v>10</v>
      </c>
      <c r="R1358" s="48" t="s">
        <v>11</v>
      </c>
      <c r="S1358" s="48" t="s">
        <v>25</v>
      </c>
      <c r="T1358" s="48" t="s">
        <v>385</v>
      </c>
      <c r="U1358" s="48" t="s">
        <v>14</v>
      </c>
      <c r="V1358" s="55">
        <v>45527</v>
      </c>
      <c r="W1358" s="48" t="s">
        <v>1134</v>
      </c>
    </row>
    <row r="1359" spans="1:23" x14ac:dyDescent="0.25">
      <c r="A1359" s="48">
        <v>9982721</v>
      </c>
      <c r="B1359" s="64">
        <v>45527.333333333343</v>
      </c>
      <c r="C1359" s="48" t="s">
        <v>1157</v>
      </c>
      <c r="D1359" s="48" t="s">
        <v>856</v>
      </c>
      <c r="E1359" s="55"/>
      <c r="F1359" s="64">
        <v>45527.333333333343</v>
      </c>
      <c r="G1359" s="64">
        <v>45527.460416666669</v>
      </c>
      <c r="H1359" s="48" t="s">
        <v>1157</v>
      </c>
      <c r="I1359" s="55"/>
      <c r="J1359" s="48" t="s">
        <v>697</v>
      </c>
      <c r="K1359" s="48" t="s">
        <v>697</v>
      </c>
      <c r="L1359" s="48" t="s">
        <v>2630</v>
      </c>
      <c r="M1359" s="48" t="s">
        <v>992</v>
      </c>
      <c r="N1359" s="48" t="s">
        <v>455</v>
      </c>
      <c r="O1359" s="48">
        <v>201031617474001</v>
      </c>
      <c r="P1359" s="48" t="s">
        <v>22</v>
      </c>
      <c r="Q1359" s="48" t="s">
        <v>23</v>
      </c>
      <c r="R1359" s="48" t="s">
        <v>89</v>
      </c>
      <c r="S1359" s="48" t="s">
        <v>43</v>
      </c>
      <c r="T1359" s="48" t="s">
        <v>385</v>
      </c>
      <c r="U1359" s="48" t="s">
        <v>44</v>
      </c>
      <c r="V1359" s="55">
        <v>45527</v>
      </c>
      <c r="W1359" s="48" t="s">
        <v>1134</v>
      </c>
    </row>
    <row r="1360" spans="1:23" x14ac:dyDescent="0.25">
      <c r="A1360" s="48">
        <v>9982734</v>
      </c>
      <c r="B1360" s="64">
        <v>45527.333333333343</v>
      </c>
      <c r="C1360" s="48" t="s">
        <v>1147</v>
      </c>
      <c r="D1360" s="48" t="s">
        <v>1455</v>
      </c>
      <c r="E1360" s="55" t="s">
        <v>385</v>
      </c>
      <c r="F1360" s="64">
        <v>45527.333333333343</v>
      </c>
      <c r="G1360" s="64">
        <v>45527.461805555547</v>
      </c>
      <c r="H1360" s="48" t="s">
        <v>1147</v>
      </c>
      <c r="I1360" s="55"/>
      <c r="J1360" s="48" t="s">
        <v>697</v>
      </c>
      <c r="K1360" s="48" t="s">
        <v>697</v>
      </c>
      <c r="L1360" s="48" t="s">
        <v>3371</v>
      </c>
      <c r="M1360" s="48">
        <v>45527</v>
      </c>
      <c r="N1360" s="48" t="s">
        <v>2679</v>
      </c>
      <c r="O1360" s="48" t="s">
        <v>3069</v>
      </c>
      <c r="P1360" s="48" t="s">
        <v>22</v>
      </c>
      <c r="Q1360" s="48" t="s">
        <v>23</v>
      </c>
      <c r="R1360" s="48" t="s">
        <v>89</v>
      </c>
      <c r="S1360" s="48" t="s">
        <v>13</v>
      </c>
      <c r="T1360" s="48" t="s">
        <v>385</v>
      </c>
      <c r="U1360" s="48" t="s">
        <v>14</v>
      </c>
      <c r="V1360" s="55">
        <v>45527</v>
      </c>
      <c r="W1360" s="48" t="s">
        <v>1134</v>
      </c>
    </row>
    <row r="1361" spans="1:23" x14ac:dyDescent="0.25">
      <c r="A1361" s="48">
        <v>9982742</v>
      </c>
      <c r="B1361" s="64">
        <v>45527.333333333343</v>
      </c>
      <c r="C1361" s="48" t="s">
        <v>1116</v>
      </c>
      <c r="D1361" s="48" t="s">
        <v>856</v>
      </c>
      <c r="E1361" s="55" t="s">
        <v>385</v>
      </c>
      <c r="F1361" s="64">
        <v>45527.333333333343</v>
      </c>
      <c r="G1361" s="64">
        <v>45527.463194444441</v>
      </c>
      <c r="H1361" s="48" t="s">
        <v>1116</v>
      </c>
      <c r="I1361" s="55" t="s">
        <v>385</v>
      </c>
      <c r="J1361" s="48" t="s">
        <v>697</v>
      </c>
      <c r="K1361" s="48" t="s">
        <v>697</v>
      </c>
      <c r="L1361" s="48" t="s">
        <v>3372</v>
      </c>
      <c r="M1361" s="48" t="s">
        <v>7</v>
      </c>
      <c r="N1361" s="48" t="s">
        <v>855</v>
      </c>
      <c r="O1361" s="48" t="s">
        <v>3373</v>
      </c>
      <c r="P1361" s="48" t="s">
        <v>8</v>
      </c>
      <c r="Q1361" s="48" t="s">
        <v>10</v>
      </c>
      <c r="R1361" s="48" t="s">
        <v>11</v>
      </c>
      <c r="S1361" s="48" t="s">
        <v>13</v>
      </c>
      <c r="T1361" s="48" t="s">
        <v>385</v>
      </c>
      <c r="U1361" s="48" t="s">
        <v>14</v>
      </c>
      <c r="V1361" s="55">
        <v>45527</v>
      </c>
      <c r="W1361" s="48" t="s">
        <v>1134</v>
      </c>
    </row>
    <row r="1362" spans="1:23" x14ac:dyDescent="0.25">
      <c r="A1362" s="48">
        <v>9982733</v>
      </c>
      <c r="B1362" s="64">
        <v>45527.333333333343</v>
      </c>
      <c r="C1362" s="48" t="s">
        <v>1117</v>
      </c>
      <c r="D1362" s="48" t="s">
        <v>716</v>
      </c>
      <c r="E1362" s="55" t="s">
        <v>385</v>
      </c>
      <c r="F1362" s="64">
        <v>45527.333333333343</v>
      </c>
      <c r="G1362" s="64">
        <v>45527.463194444441</v>
      </c>
      <c r="H1362" s="48" t="s">
        <v>1117</v>
      </c>
      <c r="I1362" s="55">
        <v>45529</v>
      </c>
      <c r="J1362" s="48" t="s">
        <v>697</v>
      </c>
      <c r="K1362" s="48" t="s">
        <v>697</v>
      </c>
      <c r="L1362" s="48" t="s">
        <v>2925</v>
      </c>
      <c r="M1362" s="48" t="s">
        <v>7</v>
      </c>
      <c r="N1362" s="48" t="s">
        <v>860</v>
      </c>
      <c r="O1362" s="48" t="s">
        <v>2774</v>
      </c>
      <c r="P1362" s="48" t="s">
        <v>8</v>
      </c>
      <c r="Q1362" s="48" t="s">
        <v>10</v>
      </c>
      <c r="R1362" s="48" t="s">
        <v>11</v>
      </c>
      <c r="S1362" s="48" t="s">
        <v>36</v>
      </c>
      <c r="T1362" s="48" t="s">
        <v>385</v>
      </c>
      <c r="U1362" s="48" t="s">
        <v>14</v>
      </c>
      <c r="V1362" s="55">
        <v>45527</v>
      </c>
      <c r="W1362" s="48" t="s">
        <v>1134</v>
      </c>
    </row>
    <row r="1363" spans="1:23" x14ac:dyDescent="0.25">
      <c r="A1363" s="48">
        <v>9982732</v>
      </c>
      <c r="B1363" s="64">
        <v>45527.333333333343</v>
      </c>
      <c r="C1363" s="48" t="s">
        <v>1147</v>
      </c>
      <c r="D1363" s="48" t="s">
        <v>1455</v>
      </c>
      <c r="E1363" s="55"/>
      <c r="F1363" s="64">
        <v>45527.333333333343</v>
      </c>
      <c r="G1363" s="64">
        <v>45527.464583333327</v>
      </c>
      <c r="H1363" s="48" t="s">
        <v>1147</v>
      </c>
      <c r="I1363" s="55"/>
      <c r="J1363" s="48" t="s">
        <v>697</v>
      </c>
      <c r="K1363" s="48" t="s">
        <v>697</v>
      </c>
      <c r="L1363" s="48" t="s">
        <v>3374</v>
      </c>
      <c r="M1363" s="48">
        <v>45527</v>
      </c>
      <c r="N1363" s="48" t="s">
        <v>2679</v>
      </c>
      <c r="O1363" s="48" t="s">
        <v>3028</v>
      </c>
      <c r="P1363" s="48" t="s">
        <v>22</v>
      </c>
      <c r="Q1363" s="48" t="s">
        <v>23</v>
      </c>
      <c r="R1363" s="48" t="s">
        <v>89</v>
      </c>
      <c r="S1363" s="48" t="s">
        <v>13</v>
      </c>
      <c r="T1363" s="48" t="s">
        <v>385</v>
      </c>
      <c r="U1363" s="48" t="s">
        <v>14</v>
      </c>
      <c r="V1363" s="55">
        <v>45527</v>
      </c>
      <c r="W1363" s="48" t="s">
        <v>1134</v>
      </c>
    </row>
    <row r="1364" spans="1:23" x14ac:dyDescent="0.25">
      <c r="A1364" s="48">
        <v>9982731</v>
      </c>
      <c r="B1364" s="64">
        <v>45527.333333333343</v>
      </c>
      <c r="C1364" s="48" t="s">
        <v>1117</v>
      </c>
      <c r="D1364" s="48" t="s">
        <v>856</v>
      </c>
      <c r="E1364" s="55" t="s">
        <v>385</v>
      </c>
      <c r="F1364" s="64">
        <v>45527.333333333343</v>
      </c>
      <c r="G1364" s="64">
        <v>45527.46597222222</v>
      </c>
      <c r="H1364" s="48" t="s">
        <v>1117</v>
      </c>
      <c r="I1364" s="55">
        <v>45529</v>
      </c>
      <c r="J1364" s="48" t="s">
        <v>697</v>
      </c>
      <c r="K1364" s="48" t="s">
        <v>697</v>
      </c>
      <c r="L1364" s="48" t="s">
        <v>3375</v>
      </c>
      <c r="M1364" s="48" t="s">
        <v>7</v>
      </c>
      <c r="N1364" s="48" t="s">
        <v>860</v>
      </c>
      <c r="O1364" s="48" t="s">
        <v>2781</v>
      </c>
      <c r="P1364" s="48" t="s">
        <v>8</v>
      </c>
      <c r="Q1364" s="48" t="s">
        <v>10</v>
      </c>
      <c r="R1364" s="48" t="s">
        <v>11</v>
      </c>
      <c r="S1364" s="48" t="s">
        <v>25</v>
      </c>
      <c r="T1364" s="48" t="s">
        <v>385</v>
      </c>
      <c r="U1364" s="48" t="s">
        <v>14</v>
      </c>
      <c r="V1364" s="55">
        <v>45527</v>
      </c>
      <c r="W1364" s="48" t="s">
        <v>1134</v>
      </c>
    </row>
    <row r="1365" spans="1:23" x14ac:dyDescent="0.25">
      <c r="A1365" s="48">
        <v>9982682</v>
      </c>
      <c r="B1365" s="64">
        <v>45527.333333333343</v>
      </c>
      <c r="C1365" s="48" t="s">
        <v>1111</v>
      </c>
      <c r="D1365" s="48" t="s">
        <v>716</v>
      </c>
      <c r="E1365" s="55" t="s">
        <v>385</v>
      </c>
      <c r="F1365" s="64">
        <v>45527.333333333343</v>
      </c>
      <c r="G1365" s="64">
        <v>45527.46597222222</v>
      </c>
      <c r="H1365" s="48" t="s">
        <v>1111</v>
      </c>
      <c r="I1365" s="55">
        <v>45531</v>
      </c>
      <c r="J1365" s="48" t="s">
        <v>697</v>
      </c>
      <c r="K1365" s="48" t="s">
        <v>697</v>
      </c>
      <c r="L1365" s="48" t="s">
        <v>3376</v>
      </c>
      <c r="M1365" s="48" t="s">
        <v>2406</v>
      </c>
      <c r="N1365" s="48" t="s">
        <v>1515</v>
      </c>
      <c r="O1365" s="48" t="s">
        <v>3377</v>
      </c>
      <c r="P1365" s="48" t="s">
        <v>8</v>
      </c>
      <c r="Q1365" s="48" t="s">
        <v>10</v>
      </c>
      <c r="R1365" s="48" t="s">
        <v>11</v>
      </c>
      <c r="S1365" s="48" t="s">
        <v>25</v>
      </c>
      <c r="T1365" s="48" t="s">
        <v>380</v>
      </c>
      <c r="U1365" s="48" t="s">
        <v>14</v>
      </c>
      <c r="V1365" s="55">
        <v>45527</v>
      </c>
      <c r="W1365" s="48" t="s">
        <v>1134</v>
      </c>
    </row>
    <row r="1366" spans="1:23" x14ac:dyDescent="0.25">
      <c r="A1366" s="48">
        <v>9982730</v>
      </c>
      <c r="B1366" s="64">
        <v>45527.333333333343</v>
      </c>
      <c r="C1366" s="48" t="s">
        <v>1147</v>
      </c>
      <c r="D1366" s="48" t="s">
        <v>1455</v>
      </c>
      <c r="E1366" s="55"/>
      <c r="F1366" s="64">
        <v>45527.333333333343</v>
      </c>
      <c r="G1366" s="64">
        <v>45527.467361111107</v>
      </c>
      <c r="H1366" s="48" t="s">
        <v>1147</v>
      </c>
      <c r="I1366" s="55"/>
      <c r="J1366" s="48" t="s">
        <v>697</v>
      </c>
      <c r="K1366" s="48" t="s">
        <v>697</v>
      </c>
      <c r="L1366" s="48" t="s">
        <v>2939</v>
      </c>
      <c r="M1366" s="48" t="s">
        <v>736</v>
      </c>
      <c r="N1366" s="48" t="s">
        <v>2666</v>
      </c>
      <c r="O1366" s="48" t="s">
        <v>1673</v>
      </c>
      <c r="P1366" s="48" t="s">
        <v>22</v>
      </c>
      <c r="Q1366" s="48" t="s">
        <v>23</v>
      </c>
      <c r="R1366" s="48" t="s">
        <v>89</v>
      </c>
      <c r="S1366" s="48" t="s">
        <v>360</v>
      </c>
      <c r="T1366" s="48" t="s">
        <v>385</v>
      </c>
      <c r="U1366" s="48" t="s">
        <v>14</v>
      </c>
      <c r="V1366" s="55">
        <v>45527</v>
      </c>
      <c r="W1366" s="48" t="s">
        <v>1134</v>
      </c>
    </row>
    <row r="1367" spans="1:23" x14ac:dyDescent="0.25">
      <c r="A1367" s="48">
        <v>9982723</v>
      </c>
      <c r="B1367" s="64">
        <v>45527.333333333343</v>
      </c>
      <c r="C1367" s="48" t="s">
        <v>1157</v>
      </c>
      <c r="D1367" s="48" t="s">
        <v>716</v>
      </c>
      <c r="E1367" s="55"/>
      <c r="F1367" s="64">
        <v>45527.333333333343</v>
      </c>
      <c r="G1367" s="64">
        <v>45527.467361111107</v>
      </c>
      <c r="H1367" s="48" t="s">
        <v>1157</v>
      </c>
      <c r="I1367" s="55"/>
      <c r="J1367" s="48" t="s">
        <v>697</v>
      </c>
      <c r="K1367" s="48" t="s">
        <v>697</v>
      </c>
      <c r="L1367" s="48" t="s">
        <v>2945</v>
      </c>
      <c r="M1367" s="48" t="s">
        <v>992</v>
      </c>
      <c r="N1367" s="48" t="s">
        <v>1692</v>
      </c>
      <c r="O1367" s="48">
        <v>201031643672003</v>
      </c>
      <c r="P1367" s="48" t="s">
        <v>8</v>
      </c>
      <c r="Q1367" s="48" t="s">
        <v>15</v>
      </c>
      <c r="R1367" s="48" t="s">
        <v>27</v>
      </c>
      <c r="S1367" s="48" t="s">
        <v>25</v>
      </c>
      <c r="T1367" s="48" t="s">
        <v>385</v>
      </c>
      <c r="U1367" s="48" t="s">
        <v>14</v>
      </c>
      <c r="V1367" s="55">
        <v>45527</v>
      </c>
      <c r="W1367" s="48" t="s">
        <v>1134</v>
      </c>
    </row>
    <row r="1368" spans="1:23" x14ac:dyDescent="0.25">
      <c r="A1368" s="48">
        <v>9982722</v>
      </c>
      <c r="B1368" s="64">
        <v>45527.333333333343</v>
      </c>
      <c r="C1368" s="48" t="s">
        <v>1157</v>
      </c>
      <c r="D1368" s="48" t="s">
        <v>856</v>
      </c>
      <c r="E1368" s="55"/>
      <c r="F1368" s="64">
        <v>45527.333333333343</v>
      </c>
      <c r="G1368" s="64">
        <v>45527.468055555553</v>
      </c>
      <c r="H1368" s="48" t="s">
        <v>1157</v>
      </c>
      <c r="I1368" s="55"/>
      <c r="J1368" s="48" t="s">
        <v>697</v>
      </c>
      <c r="K1368" s="48" t="s">
        <v>697</v>
      </c>
      <c r="L1368" s="48" t="s">
        <v>2945</v>
      </c>
      <c r="M1368" s="48" t="s">
        <v>992</v>
      </c>
      <c r="N1368" s="48" t="s">
        <v>1692</v>
      </c>
      <c r="O1368" s="48">
        <v>201031643672003</v>
      </c>
      <c r="P1368" s="48" t="s">
        <v>8</v>
      </c>
      <c r="Q1368" s="48" t="s">
        <v>15</v>
      </c>
      <c r="R1368" s="48" t="s">
        <v>27</v>
      </c>
      <c r="S1368" s="48" t="s">
        <v>43</v>
      </c>
      <c r="T1368" s="48" t="s">
        <v>385</v>
      </c>
      <c r="U1368" s="48" t="s">
        <v>44</v>
      </c>
      <c r="V1368" s="55">
        <v>45527</v>
      </c>
      <c r="W1368" s="48" t="s">
        <v>1134</v>
      </c>
    </row>
    <row r="1369" spans="1:23" x14ac:dyDescent="0.25">
      <c r="A1369" s="48">
        <v>9982729</v>
      </c>
      <c r="B1369" s="64">
        <v>45527.333333333343</v>
      </c>
      <c r="C1369" s="48" t="s">
        <v>1147</v>
      </c>
      <c r="D1369" s="48" t="s">
        <v>1455</v>
      </c>
      <c r="E1369" s="55"/>
      <c r="F1369" s="64">
        <v>45527.333333333343</v>
      </c>
      <c r="G1369" s="64">
        <v>45527.46875</v>
      </c>
      <c r="H1369" s="48" t="s">
        <v>1147</v>
      </c>
      <c r="I1369" s="55"/>
      <c r="J1369" s="48" t="s">
        <v>697</v>
      </c>
      <c r="K1369" s="48" t="s">
        <v>697</v>
      </c>
      <c r="L1369" s="48" t="s">
        <v>2939</v>
      </c>
      <c r="M1369" s="48" t="s">
        <v>736</v>
      </c>
      <c r="N1369" s="48" t="s">
        <v>2679</v>
      </c>
      <c r="O1369" s="48" t="s">
        <v>1673</v>
      </c>
      <c r="P1369" s="48" t="s">
        <v>22</v>
      </c>
      <c r="Q1369" s="48" t="s">
        <v>23</v>
      </c>
      <c r="R1369" s="48" t="s">
        <v>89</v>
      </c>
      <c r="S1369" s="48" t="s">
        <v>13</v>
      </c>
      <c r="T1369" s="48" t="s">
        <v>385</v>
      </c>
      <c r="U1369" s="48" t="s">
        <v>14</v>
      </c>
      <c r="V1369" s="55">
        <v>45527</v>
      </c>
      <c r="W1369" s="48" t="s">
        <v>1134</v>
      </c>
    </row>
    <row r="1370" spans="1:23" x14ac:dyDescent="0.25">
      <c r="A1370" s="48">
        <v>9982727</v>
      </c>
      <c r="B1370" s="64">
        <v>45527.333333333343</v>
      </c>
      <c r="C1370" s="48" t="s">
        <v>1117</v>
      </c>
      <c r="D1370" s="48" t="s">
        <v>716</v>
      </c>
      <c r="E1370" s="55" t="s">
        <v>385</v>
      </c>
      <c r="F1370" s="64">
        <v>45527.333333333343</v>
      </c>
      <c r="G1370" s="64">
        <v>45527.470138888893</v>
      </c>
      <c r="H1370" s="48" t="s">
        <v>1117</v>
      </c>
      <c r="I1370" s="55">
        <v>45529</v>
      </c>
      <c r="J1370" s="48" t="s">
        <v>697</v>
      </c>
      <c r="K1370" s="48" t="s">
        <v>697</v>
      </c>
      <c r="L1370" s="48" t="s">
        <v>3378</v>
      </c>
      <c r="M1370" s="48" t="s">
        <v>7</v>
      </c>
      <c r="N1370" s="48" t="s">
        <v>860</v>
      </c>
      <c r="O1370" s="48" t="s">
        <v>2896</v>
      </c>
      <c r="P1370" s="48" t="s">
        <v>8</v>
      </c>
      <c r="Q1370" s="48" t="s">
        <v>28</v>
      </c>
      <c r="R1370" s="48" t="s">
        <v>29</v>
      </c>
      <c r="S1370" s="48" t="s">
        <v>25</v>
      </c>
      <c r="T1370" s="48" t="s">
        <v>385</v>
      </c>
      <c r="U1370" s="48" t="s">
        <v>14</v>
      </c>
      <c r="V1370" s="55">
        <v>45527</v>
      </c>
      <c r="W1370" s="48" t="s">
        <v>1134</v>
      </c>
    </row>
    <row r="1371" spans="1:23" x14ac:dyDescent="0.25">
      <c r="A1371" s="48">
        <v>9982728</v>
      </c>
      <c r="B1371" s="64">
        <v>45527.333333333343</v>
      </c>
      <c r="C1371" s="48" t="s">
        <v>1147</v>
      </c>
      <c r="D1371" s="48" t="s">
        <v>1455</v>
      </c>
      <c r="E1371" s="55"/>
      <c r="F1371" s="64">
        <v>45527.333333333343</v>
      </c>
      <c r="G1371" s="64">
        <v>45527.470833333333</v>
      </c>
      <c r="H1371" s="48" t="s">
        <v>1147</v>
      </c>
      <c r="I1371" s="55"/>
      <c r="J1371" s="48" t="s">
        <v>697</v>
      </c>
      <c r="K1371" s="48" t="s">
        <v>697</v>
      </c>
      <c r="L1371" s="48" t="s">
        <v>2938</v>
      </c>
      <c r="M1371" s="48" t="s">
        <v>736</v>
      </c>
      <c r="N1371" s="48" t="s">
        <v>2679</v>
      </c>
      <c r="O1371" s="48" t="s">
        <v>2162</v>
      </c>
      <c r="P1371" s="48" t="s">
        <v>22</v>
      </c>
      <c r="Q1371" s="48" t="s">
        <v>23</v>
      </c>
      <c r="R1371" s="48" t="s">
        <v>89</v>
      </c>
      <c r="S1371" s="48" t="s">
        <v>13</v>
      </c>
      <c r="T1371" s="48" t="s">
        <v>385</v>
      </c>
      <c r="U1371" s="48" t="s">
        <v>14</v>
      </c>
      <c r="V1371" s="55">
        <v>45527</v>
      </c>
      <c r="W1371" s="48" t="s">
        <v>1134</v>
      </c>
    </row>
    <row r="1372" spans="1:23" x14ac:dyDescent="0.25">
      <c r="A1372" s="48">
        <v>9982681</v>
      </c>
      <c r="B1372" s="64">
        <v>45527.333333333343</v>
      </c>
      <c r="C1372" s="48" t="s">
        <v>1158</v>
      </c>
      <c r="D1372" s="48" t="s">
        <v>46</v>
      </c>
      <c r="E1372" s="55" t="s">
        <v>385</v>
      </c>
      <c r="F1372" s="64">
        <v>45527.333333333343</v>
      </c>
      <c r="G1372" s="64">
        <v>45527.470833333333</v>
      </c>
      <c r="H1372" s="48" t="s">
        <v>1158</v>
      </c>
      <c r="I1372" s="55" t="s">
        <v>385</v>
      </c>
      <c r="J1372" s="48" t="s">
        <v>697</v>
      </c>
      <c r="K1372" s="48" t="s">
        <v>697</v>
      </c>
      <c r="L1372" s="48" t="s">
        <v>3379</v>
      </c>
      <c r="M1372" s="48" t="s">
        <v>735</v>
      </c>
      <c r="N1372" s="48" t="s">
        <v>853</v>
      </c>
      <c r="O1372" s="48" t="s">
        <v>1595</v>
      </c>
      <c r="P1372" s="48" t="s">
        <v>8</v>
      </c>
      <c r="Q1372" s="48" t="s">
        <v>28</v>
      </c>
      <c r="R1372" s="48" t="s">
        <v>29</v>
      </c>
      <c r="S1372" s="48" t="s">
        <v>360</v>
      </c>
      <c r="T1372" s="48" t="s">
        <v>3380</v>
      </c>
      <c r="U1372" s="48" t="s">
        <v>14</v>
      </c>
      <c r="V1372" s="55">
        <v>45527</v>
      </c>
      <c r="W1372" s="48" t="s">
        <v>1134</v>
      </c>
    </row>
    <row r="1373" spans="1:23" x14ac:dyDescent="0.25">
      <c r="A1373" s="48">
        <v>9982724</v>
      </c>
      <c r="B1373" s="64">
        <v>45527.333333333343</v>
      </c>
      <c r="C1373" s="48" t="s">
        <v>1157</v>
      </c>
      <c r="D1373" s="48" t="s">
        <v>46</v>
      </c>
      <c r="E1373" s="55"/>
      <c r="F1373" s="64">
        <v>45527.333333333343</v>
      </c>
      <c r="G1373" s="64">
        <v>45527.47152777778</v>
      </c>
      <c r="H1373" s="48" t="s">
        <v>1157</v>
      </c>
      <c r="I1373" s="55"/>
      <c r="J1373" s="48" t="s">
        <v>697</v>
      </c>
      <c r="K1373" s="48" t="s">
        <v>697</v>
      </c>
      <c r="L1373" s="48" t="s">
        <v>2821</v>
      </c>
      <c r="M1373" s="48" t="s">
        <v>992</v>
      </c>
      <c r="N1373" s="48" t="s">
        <v>1692</v>
      </c>
      <c r="O1373" s="48">
        <v>201031612672001</v>
      </c>
      <c r="P1373" s="48" t="s">
        <v>8</v>
      </c>
      <c r="Q1373" s="48" t="s">
        <v>15</v>
      </c>
      <c r="R1373" s="48" t="s">
        <v>27</v>
      </c>
      <c r="S1373" s="48" t="s">
        <v>43</v>
      </c>
      <c r="T1373" s="48" t="s">
        <v>385</v>
      </c>
      <c r="U1373" s="48" t="s">
        <v>44</v>
      </c>
      <c r="V1373" s="55">
        <v>45527</v>
      </c>
      <c r="W1373" s="48" t="s">
        <v>1134</v>
      </c>
    </row>
    <row r="1374" spans="1:23" x14ac:dyDescent="0.25">
      <c r="A1374" s="48">
        <v>9982726</v>
      </c>
      <c r="B1374" s="64">
        <v>45527.333333333343</v>
      </c>
      <c r="C1374" s="48" t="s">
        <v>1147</v>
      </c>
      <c r="D1374" s="48" t="s">
        <v>1455</v>
      </c>
      <c r="E1374" s="55"/>
      <c r="F1374" s="64">
        <v>45527.333333333343</v>
      </c>
      <c r="G1374" s="64">
        <v>45527.473611111112</v>
      </c>
      <c r="H1374" s="48" t="s">
        <v>1147</v>
      </c>
      <c r="I1374" s="55"/>
      <c r="J1374" s="48" t="s">
        <v>697</v>
      </c>
      <c r="K1374" s="48" t="s">
        <v>697</v>
      </c>
      <c r="L1374" s="48" t="s">
        <v>3381</v>
      </c>
      <c r="M1374" s="48" t="s">
        <v>736</v>
      </c>
      <c r="N1374" s="48" t="s">
        <v>2679</v>
      </c>
      <c r="O1374" s="48" t="s">
        <v>3029</v>
      </c>
      <c r="P1374" s="48" t="s">
        <v>8</v>
      </c>
      <c r="Q1374" s="48" t="s">
        <v>15</v>
      </c>
      <c r="R1374" s="48" t="s">
        <v>90</v>
      </c>
      <c r="S1374" s="48" t="s">
        <v>13</v>
      </c>
      <c r="T1374" s="48" t="s">
        <v>385</v>
      </c>
      <c r="U1374" s="48" t="s">
        <v>14</v>
      </c>
      <c r="V1374" s="55">
        <v>45527</v>
      </c>
      <c r="W1374" s="48" t="s">
        <v>1134</v>
      </c>
    </row>
    <row r="1375" spans="1:23" x14ac:dyDescent="0.25">
      <c r="A1375" s="48">
        <v>9982725</v>
      </c>
      <c r="B1375" s="64">
        <v>45527.333333333343</v>
      </c>
      <c r="C1375" s="48" t="s">
        <v>1157</v>
      </c>
      <c r="D1375" s="48" t="s">
        <v>46</v>
      </c>
      <c r="E1375" s="55"/>
      <c r="F1375" s="64">
        <v>45527.333333333343</v>
      </c>
      <c r="G1375" s="64">
        <v>45527.474305555559</v>
      </c>
      <c r="H1375" s="48" t="s">
        <v>1157</v>
      </c>
      <c r="I1375" s="55"/>
      <c r="J1375" s="48" t="s">
        <v>697</v>
      </c>
      <c r="K1375" s="48" t="s">
        <v>697</v>
      </c>
      <c r="L1375" s="48" t="s">
        <v>2821</v>
      </c>
      <c r="M1375" s="48" t="s">
        <v>992</v>
      </c>
      <c r="N1375" s="48" t="s">
        <v>1692</v>
      </c>
      <c r="O1375" s="48">
        <v>201031612672001</v>
      </c>
      <c r="P1375" s="48" t="s">
        <v>8</v>
      </c>
      <c r="Q1375" s="48" t="s">
        <v>15</v>
      </c>
      <c r="R1375" s="48" t="s">
        <v>27</v>
      </c>
      <c r="S1375" s="48" t="s">
        <v>25</v>
      </c>
      <c r="T1375" s="48" t="s">
        <v>385</v>
      </c>
      <c r="U1375" s="48" t="s">
        <v>14</v>
      </c>
      <c r="V1375" s="55">
        <v>45527</v>
      </c>
      <c r="W1375" s="48" t="s">
        <v>1134</v>
      </c>
    </row>
    <row r="1376" spans="1:23" x14ac:dyDescent="0.25">
      <c r="A1376" s="48">
        <v>9982716</v>
      </c>
      <c r="B1376" s="64">
        <v>45527.333333333343</v>
      </c>
      <c r="C1376" s="48" t="s">
        <v>1156</v>
      </c>
      <c r="D1376" s="48" t="s">
        <v>716</v>
      </c>
      <c r="E1376" s="55"/>
      <c r="F1376" s="64">
        <v>45527.333333333343</v>
      </c>
      <c r="G1376" s="64">
        <v>45527.479166666657</v>
      </c>
      <c r="H1376" s="48" t="s">
        <v>1156</v>
      </c>
      <c r="I1376" s="55"/>
      <c r="J1376" s="48" t="s">
        <v>697</v>
      </c>
      <c r="K1376" s="48" t="s">
        <v>697</v>
      </c>
      <c r="L1376" s="48" t="s">
        <v>2372</v>
      </c>
      <c r="M1376" s="48" t="s">
        <v>3382</v>
      </c>
      <c r="N1376" s="48" t="s">
        <v>455</v>
      </c>
      <c r="O1376" s="48">
        <v>201031537545001</v>
      </c>
      <c r="P1376" s="48" t="s">
        <v>18</v>
      </c>
      <c r="Q1376" s="48" t="s">
        <v>19</v>
      </c>
      <c r="R1376" s="48" t="s">
        <v>20</v>
      </c>
      <c r="S1376" s="48" t="s">
        <v>13</v>
      </c>
      <c r="T1376" s="48" t="s">
        <v>385</v>
      </c>
      <c r="U1376" s="48" t="s">
        <v>14</v>
      </c>
      <c r="V1376" s="55">
        <v>45527</v>
      </c>
      <c r="W1376" s="48" t="s">
        <v>1134</v>
      </c>
    </row>
    <row r="1377" spans="1:23" x14ac:dyDescent="0.25">
      <c r="A1377" s="48">
        <v>9982715</v>
      </c>
      <c r="B1377" s="64">
        <v>45527.333333333343</v>
      </c>
      <c r="C1377" s="48" t="s">
        <v>1147</v>
      </c>
      <c r="D1377" s="48" t="s">
        <v>1455</v>
      </c>
      <c r="E1377" s="55"/>
      <c r="F1377" s="64">
        <v>45527.333333333343</v>
      </c>
      <c r="G1377" s="64">
        <v>45527.479166666657</v>
      </c>
      <c r="H1377" s="48" t="s">
        <v>1147</v>
      </c>
      <c r="I1377" s="55"/>
      <c r="J1377" s="48" t="s">
        <v>697</v>
      </c>
      <c r="K1377" s="48" t="s">
        <v>697</v>
      </c>
      <c r="L1377" s="48" t="s">
        <v>3383</v>
      </c>
      <c r="M1377" s="48" t="s">
        <v>736</v>
      </c>
      <c r="N1377" s="48" t="s">
        <v>2679</v>
      </c>
      <c r="O1377" s="48" t="s">
        <v>3384</v>
      </c>
      <c r="P1377" s="48" t="s">
        <v>22</v>
      </c>
      <c r="Q1377" s="48" t="s">
        <v>73</v>
      </c>
      <c r="R1377" s="48" t="s">
        <v>74</v>
      </c>
      <c r="S1377" s="48" t="s">
        <v>13</v>
      </c>
      <c r="T1377" s="48" t="s">
        <v>385</v>
      </c>
      <c r="U1377" s="48" t="s">
        <v>14</v>
      </c>
      <c r="V1377" s="55">
        <v>45527</v>
      </c>
      <c r="W1377" s="48" t="s">
        <v>1134</v>
      </c>
    </row>
    <row r="1378" spans="1:23" x14ac:dyDescent="0.25">
      <c r="A1378" s="48">
        <v>9982678</v>
      </c>
      <c r="B1378" s="64">
        <v>45527.333333333343</v>
      </c>
      <c r="C1378" s="48" t="s">
        <v>1107</v>
      </c>
      <c r="D1378" s="48" t="s">
        <v>716</v>
      </c>
      <c r="E1378" s="55" t="s">
        <v>385</v>
      </c>
      <c r="F1378" s="64">
        <v>45527.333333333343</v>
      </c>
      <c r="G1378" s="64">
        <v>45527.484027777777</v>
      </c>
      <c r="H1378" s="48" t="s">
        <v>1107</v>
      </c>
      <c r="I1378" s="55"/>
      <c r="J1378" s="48" t="s">
        <v>697</v>
      </c>
      <c r="K1378" s="48" t="s">
        <v>697</v>
      </c>
      <c r="L1378" s="48" t="s">
        <v>3236</v>
      </c>
      <c r="M1378" s="48" t="s">
        <v>7</v>
      </c>
      <c r="N1378" s="48" t="s">
        <v>860</v>
      </c>
      <c r="O1378" s="48" t="s">
        <v>3081</v>
      </c>
      <c r="P1378" s="48" t="s">
        <v>8</v>
      </c>
      <c r="Q1378" s="48" t="s">
        <v>15</v>
      </c>
      <c r="R1378" s="48" t="s">
        <v>381</v>
      </c>
      <c r="S1378" s="48" t="s">
        <v>25</v>
      </c>
      <c r="T1378" s="48" t="s">
        <v>385</v>
      </c>
      <c r="U1378" s="48" t="s">
        <v>14</v>
      </c>
      <c r="V1378" s="55">
        <v>45527</v>
      </c>
      <c r="W1378" s="48" t="s">
        <v>1134</v>
      </c>
    </row>
    <row r="1379" spans="1:23" x14ac:dyDescent="0.25">
      <c r="A1379" s="48">
        <v>9982677</v>
      </c>
      <c r="B1379" s="64">
        <v>45527.333333333343</v>
      </c>
      <c r="C1379" s="48" t="s">
        <v>1158</v>
      </c>
      <c r="D1379" s="48" t="s">
        <v>716</v>
      </c>
      <c r="E1379" s="55" t="s">
        <v>385</v>
      </c>
      <c r="F1379" s="64">
        <v>45527.333333333343</v>
      </c>
      <c r="G1379" s="64">
        <v>45527.486805555563</v>
      </c>
      <c r="H1379" s="48" t="s">
        <v>1158</v>
      </c>
      <c r="I1379" s="55">
        <v>45531</v>
      </c>
      <c r="J1379" s="48" t="s">
        <v>697</v>
      </c>
      <c r="K1379" s="48" t="s">
        <v>697</v>
      </c>
      <c r="L1379" s="48" t="s">
        <v>3385</v>
      </c>
      <c r="M1379" s="48" t="s">
        <v>735</v>
      </c>
      <c r="N1379" s="48" t="s">
        <v>853</v>
      </c>
      <c r="O1379" s="48" t="s">
        <v>3386</v>
      </c>
      <c r="P1379" s="48" t="s">
        <v>8</v>
      </c>
      <c r="Q1379" s="48" t="s">
        <v>10</v>
      </c>
      <c r="R1379" s="48" t="s">
        <v>11</v>
      </c>
      <c r="S1379" s="48" t="s">
        <v>25</v>
      </c>
      <c r="T1379" s="48" t="s">
        <v>385</v>
      </c>
      <c r="U1379" s="48" t="s">
        <v>14</v>
      </c>
      <c r="V1379" s="55">
        <v>45527</v>
      </c>
      <c r="W1379" s="48" t="s">
        <v>1134</v>
      </c>
    </row>
    <row r="1380" spans="1:23" x14ac:dyDescent="0.25">
      <c r="A1380" s="48">
        <v>9982714</v>
      </c>
      <c r="B1380" s="64">
        <v>45527.333333333343</v>
      </c>
      <c r="C1380" s="48" t="s">
        <v>1147</v>
      </c>
      <c r="D1380" s="48" t="s">
        <v>1455</v>
      </c>
      <c r="E1380" s="55"/>
      <c r="F1380" s="64">
        <v>45527.333333333343</v>
      </c>
      <c r="G1380" s="64">
        <v>45527.487500000003</v>
      </c>
      <c r="H1380" s="48" t="s">
        <v>1147</v>
      </c>
      <c r="I1380" s="55"/>
      <c r="J1380" s="48" t="s">
        <v>697</v>
      </c>
      <c r="K1380" s="48" t="s">
        <v>697</v>
      </c>
      <c r="L1380" s="48" t="s">
        <v>3046</v>
      </c>
      <c r="M1380" s="48" t="s">
        <v>736</v>
      </c>
      <c r="N1380" s="48" t="s">
        <v>455</v>
      </c>
      <c r="O1380" s="48" t="s">
        <v>1919</v>
      </c>
      <c r="P1380" s="48" t="s">
        <v>22</v>
      </c>
      <c r="Q1380" s="48" t="s">
        <v>23</v>
      </c>
      <c r="R1380" s="48" t="s">
        <v>89</v>
      </c>
      <c r="S1380" s="48" t="s">
        <v>360</v>
      </c>
      <c r="T1380" s="48" t="s">
        <v>385</v>
      </c>
      <c r="U1380" s="48" t="s">
        <v>14</v>
      </c>
      <c r="V1380" s="55">
        <v>45527</v>
      </c>
      <c r="W1380" s="48" t="s">
        <v>1134</v>
      </c>
    </row>
    <row r="1381" spans="1:23" x14ac:dyDescent="0.25">
      <c r="A1381" s="48">
        <v>9982713</v>
      </c>
      <c r="B1381" s="64">
        <v>45527.333333333343</v>
      </c>
      <c r="C1381" s="48" t="s">
        <v>1147</v>
      </c>
      <c r="D1381" s="48" t="s">
        <v>1455</v>
      </c>
      <c r="E1381" s="55"/>
      <c r="F1381" s="64">
        <v>45527.333333333343</v>
      </c>
      <c r="G1381" s="64">
        <v>45527.488888888889</v>
      </c>
      <c r="H1381" s="48" t="s">
        <v>1147</v>
      </c>
      <c r="I1381" s="55"/>
      <c r="J1381" s="48" t="s">
        <v>697</v>
      </c>
      <c r="K1381" s="48" t="s">
        <v>697</v>
      </c>
      <c r="L1381" s="48" t="s">
        <v>3046</v>
      </c>
      <c r="M1381" s="48" t="s">
        <v>736</v>
      </c>
      <c r="N1381" s="48" t="s">
        <v>2679</v>
      </c>
      <c r="O1381" s="48" t="s">
        <v>1919</v>
      </c>
      <c r="P1381" s="48" t="s">
        <v>22</v>
      </c>
      <c r="Q1381" s="48" t="s">
        <v>23</v>
      </c>
      <c r="R1381" s="48" t="s">
        <v>89</v>
      </c>
      <c r="S1381" s="48" t="s">
        <v>13</v>
      </c>
      <c r="T1381" s="48" t="s">
        <v>385</v>
      </c>
      <c r="U1381" s="48" t="s">
        <v>14</v>
      </c>
      <c r="V1381" s="55">
        <v>45527</v>
      </c>
      <c r="W1381" s="48" t="s">
        <v>1134</v>
      </c>
    </row>
    <row r="1382" spans="1:23" x14ac:dyDescent="0.25">
      <c r="A1382" s="48">
        <v>9982712</v>
      </c>
      <c r="B1382" s="64">
        <v>45527.333333333343</v>
      </c>
      <c r="C1382" s="48" t="s">
        <v>1147</v>
      </c>
      <c r="D1382" s="48" t="s">
        <v>1455</v>
      </c>
      <c r="E1382" s="55"/>
      <c r="F1382" s="64">
        <v>45527.333333333343</v>
      </c>
      <c r="G1382" s="64">
        <v>45527.491666666669</v>
      </c>
      <c r="H1382" s="48" t="s">
        <v>1147</v>
      </c>
      <c r="I1382" s="55"/>
      <c r="J1382" s="48" t="s">
        <v>697</v>
      </c>
      <c r="K1382" s="48" t="s">
        <v>697</v>
      </c>
      <c r="L1382" s="48" t="s">
        <v>3387</v>
      </c>
      <c r="M1382" s="48" t="s">
        <v>736</v>
      </c>
      <c r="N1382" s="48" t="s">
        <v>2679</v>
      </c>
      <c r="O1382" s="48" t="s">
        <v>3388</v>
      </c>
      <c r="P1382" s="48" t="s">
        <v>22</v>
      </c>
      <c r="Q1382" s="48" t="s">
        <v>73</v>
      </c>
      <c r="R1382" s="48" t="s">
        <v>74</v>
      </c>
      <c r="S1382" s="48" t="s">
        <v>13</v>
      </c>
      <c r="T1382" s="48" t="s">
        <v>385</v>
      </c>
      <c r="U1382" s="48" t="s">
        <v>14</v>
      </c>
      <c r="V1382" s="55">
        <v>45527</v>
      </c>
      <c r="W1382" s="48" t="s">
        <v>1134</v>
      </c>
    </row>
    <row r="1383" spans="1:23" x14ac:dyDescent="0.25">
      <c r="A1383" s="48">
        <v>9982711</v>
      </c>
      <c r="B1383" s="64">
        <v>45527.333333333343</v>
      </c>
      <c r="C1383" s="48" t="s">
        <v>1117</v>
      </c>
      <c r="D1383" s="48" t="s">
        <v>716</v>
      </c>
      <c r="E1383" s="55" t="s">
        <v>385</v>
      </c>
      <c r="F1383" s="64">
        <v>45527.333333333343</v>
      </c>
      <c r="G1383" s="64">
        <v>45527.491666666669</v>
      </c>
      <c r="H1383" s="48" t="s">
        <v>1117</v>
      </c>
      <c r="I1383" s="55">
        <v>45529</v>
      </c>
      <c r="J1383" s="48" t="s">
        <v>697</v>
      </c>
      <c r="K1383" s="48" t="s">
        <v>697</v>
      </c>
      <c r="L1383" s="48" t="s">
        <v>1043</v>
      </c>
      <c r="M1383" s="48" t="s">
        <v>7</v>
      </c>
      <c r="N1383" s="48" t="s">
        <v>860</v>
      </c>
      <c r="O1383" s="48" t="s">
        <v>935</v>
      </c>
      <c r="P1383" s="48" t="s">
        <v>8</v>
      </c>
      <c r="Q1383" s="48" t="s">
        <v>15</v>
      </c>
      <c r="R1383" s="48" t="s">
        <v>381</v>
      </c>
      <c r="S1383" s="48" t="s">
        <v>25</v>
      </c>
      <c r="T1383" s="48" t="s">
        <v>385</v>
      </c>
      <c r="U1383" s="48" t="s">
        <v>14</v>
      </c>
      <c r="V1383" s="55">
        <v>45527</v>
      </c>
      <c r="W1383" s="48" t="s">
        <v>1134</v>
      </c>
    </row>
    <row r="1384" spans="1:23" x14ac:dyDescent="0.25">
      <c r="A1384" s="48">
        <v>9982676</v>
      </c>
      <c r="B1384" s="64">
        <v>45527.333333333343</v>
      </c>
      <c r="C1384" s="48" t="s">
        <v>1107</v>
      </c>
      <c r="D1384" s="48" t="s">
        <v>716</v>
      </c>
      <c r="E1384" s="55" t="s">
        <v>385</v>
      </c>
      <c r="F1384" s="64">
        <v>45527.333333333343</v>
      </c>
      <c r="G1384" s="64">
        <v>45527.492361111108</v>
      </c>
      <c r="H1384" s="48" t="s">
        <v>1107</v>
      </c>
      <c r="I1384" s="55"/>
      <c r="J1384" s="48" t="s">
        <v>697</v>
      </c>
      <c r="K1384" s="48" t="s">
        <v>697</v>
      </c>
      <c r="L1384" s="48" t="s">
        <v>2710</v>
      </c>
      <c r="M1384" s="48" t="s">
        <v>7</v>
      </c>
      <c r="N1384" s="48" t="s">
        <v>860</v>
      </c>
      <c r="O1384" s="48" t="s">
        <v>2343</v>
      </c>
      <c r="P1384" s="48" t="s">
        <v>8</v>
      </c>
      <c r="Q1384" s="48" t="s">
        <v>15</v>
      </c>
      <c r="R1384" s="48" t="s">
        <v>381</v>
      </c>
      <c r="S1384" s="48" t="s">
        <v>25</v>
      </c>
      <c r="T1384" s="48" t="s">
        <v>385</v>
      </c>
      <c r="U1384" s="48" t="s">
        <v>14</v>
      </c>
      <c r="V1384" s="55">
        <v>45527</v>
      </c>
      <c r="W1384" s="48" t="s">
        <v>1134</v>
      </c>
    </row>
    <row r="1385" spans="1:23" x14ac:dyDescent="0.25">
      <c r="A1385" s="48">
        <v>9982675</v>
      </c>
      <c r="B1385" s="64">
        <v>45527.333333333343</v>
      </c>
      <c r="C1385" s="48" t="s">
        <v>1111</v>
      </c>
      <c r="D1385" s="48" t="s">
        <v>1103</v>
      </c>
      <c r="E1385" s="55" t="s">
        <v>385</v>
      </c>
      <c r="F1385" s="64">
        <v>45527.333333333343</v>
      </c>
      <c r="G1385" s="64">
        <v>45527.493055555547</v>
      </c>
      <c r="H1385" s="48" t="s">
        <v>1111</v>
      </c>
      <c r="I1385" s="55" t="s">
        <v>385</v>
      </c>
      <c r="J1385" s="48" t="s">
        <v>697</v>
      </c>
      <c r="K1385" s="48" t="s">
        <v>697</v>
      </c>
      <c r="L1385" s="48" t="s">
        <v>1188</v>
      </c>
      <c r="M1385" s="48" t="s">
        <v>7</v>
      </c>
      <c r="N1385" s="48" t="s">
        <v>1515</v>
      </c>
      <c r="O1385" s="48" t="s">
        <v>933</v>
      </c>
      <c r="P1385" s="48" t="s">
        <v>8</v>
      </c>
      <c r="Q1385" s="48" t="s">
        <v>15</v>
      </c>
      <c r="R1385" s="48" t="s">
        <v>381</v>
      </c>
      <c r="S1385" s="48" t="s">
        <v>358</v>
      </c>
      <c r="T1385" s="48" t="s">
        <v>536</v>
      </c>
      <c r="U1385" s="48" t="s">
        <v>14</v>
      </c>
      <c r="V1385" s="55">
        <v>45527</v>
      </c>
      <c r="W1385" s="48" t="s">
        <v>1134</v>
      </c>
    </row>
    <row r="1386" spans="1:23" x14ac:dyDescent="0.25">
      <c r="A1386" s="48">
        <v>9982741</v>
      </c>
      <c r="B1386" s="64">
        <v>45527.333333333343</v>
      </c>
      <c r="C1386" s="48" t="s">
        <v>1116</v>
      </c>
      <c r="D1386" s="48" t="s">
        <v>46</v>
      </c>
      <c r="E1386" s="55" t="s">
        <v>385</v>
      </c>
      <c r="F1386" s="64">
        <v>45527.333333333343</v>
      </c>
      <c r="G1386" s="64">
        <v>45527.493750000001</v>
      </c>
      <c r="H1386" s="48" t="s">
        <v>1116</v>
      </c>
      <c r="I1386" s="55" t="s">
        <v>385</v>
      </c>
      <c r="J1386" s="48" t="s">
        <v>697</v>
      </c>
      <c r="K1386" s="48" t="s">
        <v>697</v>
      </c>
      <c r="L1386" s="48" t="s">
        <v>2928</v>
      </c>
      <c r="M1386" s="48" t="s">
        <v>7</v>
      </c>
      <c r="N1386" s="48" t="s">
        <v>855</v>
      </c>
      <c r="O1386" s="48" t="s">
        <v>2555</v>
      </c>
      <c r="P1386" s="48" t="s">
        <v>51</v>
      </c>
      <c r="Q1386" s="48" t="s">
        <v>52</v>
      </c>
      <c r="R1386" s="48" t="s">
        <v>53</v>
      </c>
      <c r="S1386" s="48" t="s">
        <v>13</v>
      </c>
      <c r="T1386" s="48" t="s">
        <v>385</v>
      </c>
      <c r="U1386" s="48" t="s">
        <v>14</v>
      </c>
      <c r="V1386" s="55">
        <v>45527</v>
      </c>
      <c r="W1386" s="48" t="s">
        <v>1134</v>
      </c>
    </row>
    <row r="1387" spans="1:23" x14ac:dyDescent="0.25">
      <c r="A1387" s="48">
        <v>9982710</v>
      </c>
      <c r="B1387" s="64">
        <v>45527.333333333343</v>
      </c>
      <c r="C1387" s="48" t="s">
        <v>1147</v>
      </c>
      <c r="D1387" s="48" t="s">
        <v>1455</v>
      </c>
      <c r="E1387" s="55"/>
      <c r="F1387" s="64">
        <v>45527.333333333343</v>
      </c>
      <c r="G1387" s="64">
        <v>45527.493750000001</v>
      </c>
      <c r="H1387" s="48" t="s">
        <v>1147</v>
      </c>
      <c r="I1387" s="55"/>
      <c r="J1387" s="48" t="s">
        <v>697</v>
      </c>
      <c r="K1387" s="48" t="s">
        <v>697</v>
      </c>
      <c r="L1387" s="48" t="s">
        <v>2863</v>
      </c>
      <c r="M1387" s="48" t="s">
        <v>736</v>
      </c>
      <c r="N1387" s="48" t="s">
        <v>2679</v>
      </c>
      <c r="O1387" s="48" t="s">
        <v>2864</v>
      </c>
      <c r="P1387" s="48" t="s">
        <v>22</v>
      </c>
      <c r="Q1387" s="48" t="s">
        <v>23</v>
      </c>
      <c r="R1387" s="48" t="s">
        <v>89</v>
      </c>
      <c r="S1387" s="48" t="s">
        <v>13</v>
      </c>
      <c r="T1387" s="48" t="s">
        <v>385</v>
      </c>
      <c r="U1387" s="48" t="s">
        <v>14</v>
      </c>
      <c r="V1387" s="55">
        <v>45527</v>
      </c>
      <c r="W1387" s="48" t="s">
        <v>1134</v>
      </c>
    </row>
    <row r="1388" spans="1:23" x14ac:dyDescent="0.25">
      <c r="A1388" s="48">
        <v>9982698</v>
      </c>
      <c r="B1388" s="64">
        <v>45527.333333333343</v>
      </c>
      <c r="C1388" s="48" t="s">
        <v>1157</v>
      </c>
      <c r="D1388" s="48" t="s">
        <v>716</v>
      </c>
      <c r="E1388" s="55"/>
      <c r="F1388" s="64">
        <v>45527.333333333343</v>
      </c>
      <c r="G1388" s="64">
        <v>45527.493750000001</v>
      </c>
      <c r="H1388" s="48" t="s">
        <v>1157</v>
      </c>
      <c r="I1388" s="55"/>
      <c r="J1388" s="48" t="s">
        <v>697</v>
      </c>
      <c r="K1388" s="48" t="s">
        <v>697</v>
      </c>
      <c r="L1388" s="48" t="s">
        <v>3325</v>
      </c>
      <c r="M1388" s="48" t="s">
        <v>992</v>
      </c>
      <c r="N1388" s="48" t="s">
        <v>455</v>
      </c>
      <c r="O1388" s="48">
        <v>201031844652001</v>
      </c>
      <c r="P1388" s="48" t="s">
        <v>8</v>
      </c>
      <c r="Q1388" s="48" t="s">
        <v>10</v>
      </c>
      <c r="R1388" s="48" t="s">
        <v>11</v>
      </c>
      <c r="S1388" s="48" t="s">
        <v>25</v>
      </c>
      <c r="T1388" s="48" t="s">
        <v>385</v>
      </c>
      <c r="U1388" s="48" t="s">
        <v>14</v>
      </c>
      <c r="V1388" s="55">
        <v>45527</v>
      </c>
      <c r="W1388" s="48" t="s">
        <v>1134</v>
      </c>
    </row>
    <row r="1389" spans="1:23" x14ac:dyDescent="0.25">
      <c r="A1389" s="48">
        <v>9982708</v>
      </c>
      <c r="B1389" s="64">
        <v>45527.333333333343</v>
      </c>
      <c r="C1389" s="48" t="s">
        <v>1117</v>
      </c>
      <c r="D1389" s="48" t="s">
        <v>716</v>
      </c>
      <c r="E1389" s="55" t="s">
        <v>385</v>
      </c>
      <c r="F1389" s="64">
        <v>45527.333333333343</v>
      </c>
      <c r="G1389" s="64">
        <v>45527.495138888888</v>
      </c>
      <c r="H1389" s="48" t="s">
        <v>1117</v>
      </c>
      <c r="I1389" s="55">
        <v>45527</v>
      </c>
      <c r="J1389" s="48" t="s">
        <v>697</v>
      </c>
      <c r="K1389" s="48" t="s">
        <v>697</v>
      </c>
      <c r="L1389" s="48" t="s">
        <v>3389</v>
      </c>
      <c r="M1389" s="48" t="s">
        <v>7</v>
      </c>
      <c r="N1389" s="48" t="s">
        <v>860</v>
      </c>
      <c r="O1389" s="48" t="s">
        <v>2539</v>
      </c>
      <c r="P1389" s="48" t="s">
        <v>18</v>
      </c>
      <c r="Q1389" s="48" t="s">
        <v>19</v>
      </c>
      <c r="R1389" s="48" t="s">
        <v>20</v>
      </c>
      <c r="S1389" s="48" t="s">
        <v>36</v>
      </c>
      <c r="T1389" s="48" t="s">
        <v>3390</v>
      </c>
      <c r="U1389" s="48" t="s">
        <v>14</v>
      </c>
      <c r="V1389" s="55">
        <v>45527</v>
      </c>
      <c r="W1389" s="48" t="s">
        <v>1134</v>
      </c>
    </row>
    <row r="1390" spans="1:23" x14ac:dyDescent="0.25">
      <c r="A1390" s="48">
        <v>9982709</v>
      </c>
      <c r="B1390" s="64">
        <v>45527.333333333343</v>
      </c>
      <c r="C1390" s="48" t="s">
        <v>1147</v>
      </c>
      <c r="D1390" s="48" t="s">
        <v>1455</v>
      </c>
      <c r="E1390" s="55"/>
      <c r="F1390" s="64">
        <v>45527.333333333343</v>
      </c>
      <c r="G1390" s="64">
        <v>45527.495833333327</v>
      </c>
      <c r="H1390" s="48" t="s">
        <v>1147</v>
      </c>
      <c r="I1390" s="55"/>
      <c r="J1390" s="48" t="s">
        <v>697</v>
      </c>
      <c r="K1390" s="48" t="s">
        <v>697</v>
      </c>
      <c r="L1390" s="48" t="s">
        <v>3391</v>
      </c>
      <c r="M1390" s="48" t="s">
        <v>736</v>
      </c>
      <c r="N1390" s="48" t="s">
        <v>2679</v>
      </c>
      <c r="O1390" s="48" t="s">
        <v>2751</v>
      </c>
      <c r="P1390" s="48" t="s">
        <v>22</v>
      </c>
      <c r="Q1390" s="48" t="s">
        <v>23</v>
      </c>
      <c r="R1390" s="48" t="s">
        <v>89</v>
      </c>
      <c r="S1390" s="48" t="s">
        <v>13</v>
      </c>
      <c r="T1390" s="48" t="s">
        <v>385</v>
      </c>
      <c r="U1390" s="48" t="s">
        <v>14</v>
      </c>
      <c r="V1390" s="55">
        <v>45527</v>
      </c>
      <c r="W1390" s="48" t="s">
        <v>1134</v>
      </c>
    </row>
    <row r="1391" spans="1:23" x14ac:dyDescent="0.25">
      <c r="A1391" s="48">
        <v>9982674</v>
      </c>
      <c r="B1391" s="64">
        <v>45527.333333333343</v>
      </c>
      <c r="C1391" s="48" t="s">
        <v>1111</v>
      </c>
      <c r="D1391" s="48" t="s">
        <v>878</v>
      </c>
      <c r="E1391" s="55" t="s">
        <v>385</v>
      </c>
      <c r="F1391" s="64">
        <v>45527.333333333343</v>
      </c>
      <c r="G1391" s="64">
        <v>45527.495833333327</v>
      </c>
      <c r="H1391" s="48" t="s">
        <v>1111</v>
      </c>
      <c r="I1391" s="55">
        <v>45533</v>
      </c>
      <c r="J1391" s="48" t="s">
        <v>697</v>
      </c>
      <c r="K1391" s="48" t="s">
        <v>697</v>
      </c>
      <c r="L1391" s="48" t="s">
        <v>3297</v>
      </c>
      <c r="M1391" s="48" t="s">
        <v>7</v>
      </c>
      <c r="N1391" s="48" t="s">
        <v>1515</v>
      </c>
      <c r="O1391" s="48" t="s">
        <v>2552</v>
      </c>
      <c r="P1391" s="48" t="s">
        <v>8</v>
      </c>
      <c r="Q1391" s="48" t="s">
        <v>15</v>
      </c>
      <c r="R1391" s="48" t="s">
        <v>381</v>
      </c>
      <c r="S1391" s="48" t="s">
        <v>25</v>
      </c>
      <c r="T1391" s="48" t="s">
        <v>536</v>
      </c>
      <c r="U1391" s="48" t="s">
        <v>14</v>
      </c>
      <c r="V1391" s="55">
        <v>45527</v>
      </c>
      <c r="W1391" s="48" t="s">
        <v>1134</v>
      </c>
    </row>
    <row r="1392" spans="1:23" x14ac:dyDescent="0.25">
      <c r="A1392" s="48">
        <v>9982707</v>
      </c>
      <c r="B1392" s="64">
        <v>45527.333333333343</v>
      </c>
      <c r="C1392" s="48" t="s">
        <v>1147</v>
      </c>
      <c r="D1392" s="48" t="s">
        <v>1455</v>
      </c>
      <c r="E1392" s="55"/>
      <c r="F1392" s="64">
        <v>45527.333333333343</v>
      </c>
      <c r="G1392" s="64">
        <v>45527.499305555553</v>
      </c>
      <c r="H1392" s="48" t="s">
        <v>1147</v>
      </c>
      <c r="I1392" s="55"/>
      <c r="J1392" s="48" t="s">
        <v>697</v>
      </c>
      <c r="K1392" s="48" t="s">
        <v>697</v>
      </c>
      <c r="L1392" s="48" t="s">
        <v>3392</v>
      </c>
      <c r="M1392" s="48" t="s">
        <v>736</v>
      </c>
      <c r="N1392" s="48" t="s">
        <v>2679</v>
      </c>
      <c r="O1392" s="48" t="s">
        <v>3393</v>
      </c>
      <c r="P1392" s="48" t="s">
        <v>22</v>
      </c>
      <c r="Q1392" s="48" t="s">
        <v>73</v>
      </c>
      <c r="R1392" s="48" t="s">
        <v>74</v>
      </c>
      <c r="S1392" s="48" t="s">
        <v>13</v>
      </c>
      <c r="T1392" s="48" t="s">
        <v>385</v>
      </c>
      <c r="U1392" s="48" t="s">
        <v>14</v>
      </c>
      <c r="V1392" s="55">
        <v>45527</v>
      </c>
      <c r="W1392" s="48" t="s">
        <v>1134</v>
      </c>
    </row>
    <row r="1393" spans="1:23" x14ac:dyDescent="0.25">
      <c r="A1393" s="48">
        <v>9982673</v>
      </c>
      <c r="B1393" s="64">
        <v>45527.333333333343</v>
      </c>
      <c r="C1393" s="48" t="s">
        <v>775</v>
      </c>
      <c r="D1393" s="48" t="s">
        <v>46</v>
      </c>
      <c r="E1393" s="55" t="s">
        <v>385</v>
      </c>
      <c r="F1393" s="64">
        <v>45527.333333333343</v>
      </c>
      <c r="G1393" s="64">
        <v>45527.504861111112</v>
      </c>
      <c r="H1393" s="48" t="s">
        <v>775</v>
      </c>
      <c r="I1393" s="55"/>
      <c r="J1393" s="48" t="s">
        <v>697</v>
      </c>
      <c r="K1393" s="48" t="s">
        <v>697</v>
      </c>
      <c r="L1393" s="48" t="s">
        <v>2486</v>
      </c>
      <c r="O1393" s="48" t="s">
        <v>2485</v>
      </c>
      <c r="P1393" s="48" t="s">
        <v>8</v>
      </c>
      <c r="Q1393" s="48" t="s">
        <v>15</v>
      </c>
      <c r="R1393" s="48" t="s">
        <v>90</v>
      </c>
      <c r="S1393" s="48" t="s">
        <v>360</v>
      </c>
      <c r="U1393" s="48" t="s">
        <v>14</v>
      </c>
      <c r="V1393" s="55">
        <v>45527</v>
      </c>
      <c r="W1393" s="48" t="s">
        <v>1134</v>
      </c>
    </row>
    <row r="1394" spans="1:23" x14ac:dyDescent="0.25">
      <c r="A1394" s="48">
        <v>9982672</v>
      </c>
      <c r="B1394" s="64">
        <v>45527.333333333343</v>
      </c>
      <c r="C1394" s="48" t="s">
        <v>1111</v>
      </c>
      <c r="D1394" s="48" t="s">
        <v>716</v>
      </c>
      <c r="E1394" s="55" t="s">
        <v>385</v>
      </c>
      <c r="F1394" s="64">
        <v>45527.333333333343</v>
      </c>
      <c r="G1394" s="64">
        <v>45527.51666666667</v>
      </c>
      <c r="H1394" s="48" t="s">
        <v>1111</v>
      </c>
      <c r="I1394" s="55">
        <v>45533</v>
      </c>
      <c r="J1394" s="48" t="s">
        <v>697</v>
      </c>
      <c r="K1394" s="48" t="s">
        <v>697</v>
      </c>
      <c r="L1394" s="48" t="s">
        <v>1126</v>
      </c>
      <c r="M1394" s="48" t="s">
        <v>7</v>
      </c>
      <c r="N1394" s="48" t="s">
        <v>1515</v>
      </c>
      <c r="O1394" s="48" t="s">
        <v>972</v>
      </c>
      <c r="P1394" s="48" t="s">
        <v>8</v>
      </c>
      <c r="Q1394" s="48" t="s">
        <v>15</v>
      </c>
      <c r="R1394" s="48" t="s">
        <v>90</v>
      </c>
      <c r="S1394" s="48" t="s">
        <v>25</v>
      </c>
      <c r="T1394" s="48" t="s">
        <v>536</v>
      </c>
      <c r="U1394" s="48" t="s">
        <v>14</v>
      </c>
      <c r="V1394" s="55">
        <v>45527</v>
      </c>
      <c r="W1394" s="48" t="s">
        <v>1134</v>
      </c>
    </row>
    <row r="1395" spans="1:23" x14ac:dyDescent="0.25">
      <c r="A1395" s="48">
        <v>9982706</v>
      </c>
      <c r="B1395" s="64">
        <v>45527.333333333343</v>
      </c>
      <c r="C1395" s="48" t="s">
        <v>1147</v>
      </c>
      <c r="D1395" s="48" t="s">
        <v>1455</v>
      </c>
      <c r="E1395" s="55"/>
      <c r="F1395" s="64">
        <v>45527.333333333343</v>
      </c>
      <c r="G1395" s="64">
        <v>45527.519444444442</v>
      </c>
      <c r="H1395" s="48" t="s">
        <v>1147</v>
      </c>
      <c r="I1395" s="55"/>
      <c r="J1395" s="48" t="s">
        <v>697</v>
      </c>
      <c r="K1395" s="48" t="s">
        <v>697</v>
      </c>
      <c r="L1395" s="48" t="s">
        <v>3394</v>
      </c>
      <c r="M1395" s="48" t="s">
        <v>736</v>
      </c>
      <c r="N1395" s="48" t="s">
        <v>2679</v>
      </c>
      <c r="O1395" s="48" t="s">
        <v>3068</v>
      </c>
      <c r="P1395" s="48" t="s">
        <v>22</v>
      </c>
      <c r="Q1395" s="48" t="s">
        <v>23</v>
      </c>
      <c r="R1395" s="48" t="s">
        <v>89</v>
      </c>
      <c r="S1395" s="48" t="s">
        <v>13</v>
      </c>
      <c r="U1395" s="48" t="s">
        <v>14</v>
      </c>
      <c r="V1395" s="55">
        <v>45527</v>
      </c>
      <c r="W1395" s="48" t="s">
        <v>1134</v>
      </c>
    </row>
    <row r="1396" spans="1:23" x14ac:dyDescent="0.25">
      <c r="A1396" s="48">
        <v>9982705</v>
      </c>
      <c r="B1396" s="64">
        <v>45527.333333333343</v>
      </c>
      <c r="C1396" s="48" t="s">
        <v>1147</v>
      </c>
      <c r="D1396" s="48" t="s">
        <v>1455</v>
      </c>
      <c r="E1396" s="55"/>
      <c r="F1396" s="64">
        <v>45527.333333333343</v>
      </c>
      <c r="G1396" s="64">
        <v>45527.524305555547</v>
      </c>
      <c r="H1396" s="48" t="s">
        <v>1147</v>
      </c>
      <c r="I1396" s="55"/>
      <c r="J1396" s="48" t="s">
        <v>697</v>
      </c>
      <c r="K1396" s="48" t="s">
        <v>697</v>
      </c>
      <c r="L1396" s="48" t="s">
        <v>3045</v>
      </c>
      <c r="M1396" s="48" t="s">
        <v>736</v>
      </c>
      <c r="N1396" s="48" t="s">
        <v>2679</v>
      </c>
      <c r="O1396" s="48" t="s">
        <v>3044</v>
      </c>
      <c r="P1396" s="48" t="s">
        <v>8</v>
      </c>
      <c r="Q1396" s="48" t="s">
        <v>10</v>
      </c>
      <c r="R1396" s="48" t="s">
        <v>11</v>
      </c>
      <c r="S1396" s="48" t="s">
        <v>360</v>
      </c>
      <c r="V1396" s="55">
        <v>45527</v>
      </c>
      <c r="W1396" s="48" t="s">
        <v>1134</v>
      </c>
    </row>
    <row r="1397" spans="1:23" x14ac:dyDescent="0.25">
      <c r="A1397" s="48">
        <v>9982704</v>
      </c>
      <c r="B1397" s="64">
        <v>45527.333333333343</v>
      </c>
      <c r="C1397" s="48" t="s">
        <v>1117</v>
      </c>
      <c r="D1397" s="48" t="s">
        <v>856</v>
      </c>
      <c r="E1397" s="55" t="s">
        <v>385</v>
      </c>
      <c r="F1397" s="64">
        <v>45527.333333333343</v>
      </c>
      <c r="G1397" s="64">
        <v>45527.530555555553</v>
      </c>
      <c r="H1397" s="48" t="s">
        <v>1117</v>
      </c>
      <c r="I1397" s="55">
        <v>45527</v>
      </c>
      <c r="J1397" s="48" t="s">
        <v>697</v>
      </c>
      <c r="K1397" s="48" t="s">
        <v>697</v>
      </c>
      <c r="L1397" s="48" t="s">
        <v>3395</v>
      </c>
      <c r="M1397" s="48" t="s">
        <v>7</v>
      </c>
      <c r="N1397" s="48" t="s">
        <v>860</v>
      </c>
      <c r="O1397" s="48" t="s">
        <v>1097</v>
      </c>
      <c r="P1397" s="48" t="s">
        <v>22</v>
      </c>
      <c r="Q1397" s="48" t="s">
        <v>23</v>
      </c>
      <c r="R1397" s="48" t="s">
        <v>79</v>
      </c>
      <c r="S1397" s="48" t="s">
        <v>43</v>
      </c>
      <c r="T1397" s="48" t="s">
        <v>3396</v>
      </c>
      <c r="U1397" s="48" t="s">
        <v>14</v>
      </c>
      <c r="V1397" s="55">
        <v>45527</v>
      </c>
      <c r="W1397" s="48" t="s">
        <v>1134</v>
      </c>
    </row>
    <row r="1398" spans="1:23" x14ac:dyDescent="0.25">
      <c r="A1398" s="48">
        <v>9982740</v>
      </c>
      <c r="B1398" s="64">
        <v>45527.333333333343</v>
      </c>
      <c r="C1398" s="48" t="s">
        <v>1116</v>
      </c>
      <c r="D1398" s="48" t="s">
        <v>716</v>
      </c>
      <c r="E1398" s="55" t="s">
        <v>385</v>
      </c>
      <c r="F1398" s="64">
        <v>45527.333333333343</v>
      </c>
      <c r="G1398" s="64">
        <v>45527.531944444447</v>
      </c>
      <c r="H1398" s="48" t="s">
        <v>1116</v>
      </c>
      <c r="I1398" s="55" t="s">
        <v>385</v>
      </c>
      <c r="J1398" s="48" t="s">
        <v>697</v>
      </c>
      <c r="K1398" s="48" t="s">
        <v>697</v>
      </c>
      <c r="L1398" s="48" t="s">
        <v>3397</v>
      </c>
      <c r="M1398" s="48" t="s">
        <v>7</v>
      </c>
      <c r="N1398" s="48" t="s">
        <v>855</v>
      </c>
      <c r="O1398" s="48" t="s">
        <v>3224</v>
      </c>
      <c r="P1398" s="48" t="s">
        <v>18</v>
      </c>
      <c r="Q1398" s="48" t="s">
        <v>19</v>
      </c>
      <c r="R1398" s="48" t="s">
        <v>21</v>
      </c>
      <c r="S1398" s="48" t="s">
        <v>13</v>
      </c>
      <c r="T1398" s="48" t="s">
        <v>385</v>
      </c>
      <c r="U1398" s="48" t="s">
        <v>14</v>
      </c>
      <c r="V1398" s="55">
        <v>45527</v>
      </c>
      <c r="W1398" s="48" t="s">
        <v>1134</v>
      </c>
    </row>
    <row r="1399" spans="1:23" x14ac:dyDescent="0.25">
      <c r="A1399" s="48">
        <v>9982671</v>
      </c>
      <c r="B1399" s="64">
        <v>45527.333333333343</v>
      </c>
      <c r="C1399" s="48" t="s">
        <v>1111</v>
      </c>
      <c r="D1399" s="48" t="s">
        <v>716</v>
      </c>
      <c r="E1399" s="55" t="s">
        <v>385</v>
      </c>
      <c r="F1399" s="64">
        <v>45527.333333333343</v>
      </c>
      <c r="G1399" s="64">
        <v>45527.537499999999</v>
      </c>
      <c r="H1399" s="48" t="s">
        <v>1111</v>
      </c>
      <c r="I1399" s="55">
        <v>45531</v>
      </c>
      <c r="J1399" s="48" t="s">
        <v>697</v>
      </c>
      <c r="K1399" s="48" t="s">
        <v>697</v>
      </c>
      <c r="L1399" s="48" t="s">
        <v>3398</v>
      </c>
      <c r="M1399" s="48" t="s">
        <v>7</v>
      </c>
      <c r="N1399" s="48" t="s">
        <v>1515</v>
      </c>
      <c r="O1399" s="48" t="s">
        <v>3399</v>
      </c>
      <c r="P1399" s="48" t="s">
        <v>22</v>
      </c>
      <c r="Q1399" s="48" t="s">
        <v>60</v>
      </c>
      <c r="R1399" s="48" t="s">
        <v>68</v>
      </c>
      <c r="S1399" s="48" t="s">
        <v>36</v>
      </c>
      <c r="T1399" s="48" t="s">
        <v>2587</v>
      </c>
      <c r="U1399" s="48" t="s">
        <v>14</v>
      </c>
      <c r="V1399" s="55">
        <v>45527</v>
      </c>
      <c r="W1399" s="48" t="s">
        <v>1134</v>
      </c>
    </row>
    <row r="1400" spans="1:23" x14ac:dyDescent="0.25">
      <c r="A1400" s="48">
        <v>9982703</v>
      </c>
      <c r="B1400" s="64">
        <v>45527.333333333343</v>
      </c>
      <c r="C1400" s="48" t="s">
        <v>1147</v>
      </c>
      <c r="D1400" s="48" t="s">
        <v>1455</v>
      </c>
      <c r="E1400" s="55"/>
      <c r="F1400" s="64">
        <v>45527.333333333343</v>
      </c>
      <c r="G1400" s="64">
        <v>45527.538888888892</v>
      </c>
      <c r="H1400" s="48" t="s">
        <v>1147</v>
      </c>
      <c r="I1400" s="55"/>
      <c r="J1400" s="48" t="s">
        <v>697</v>
      </c>
      <c r="K1400" s="48" t="s">
        <v>697</v>
      </c>
      <c r="L1400" s="48" t="s">
        <v>3400</v>
      </c>
      <c r="M1400" s="48" t="s">
        <v>736</v>
      </c>
      <c r="N1400" s="48" t="s">
        <v>2679</v>
      </c>
      <c r="O1400" s="48" t="s">
        <v>1600</v>
      </c>
      <c r="P1400" s="48" t="s">
        <v>18</v>
      </c>
      <c r="Q1400" s="48" t="s">
        <v>19</v>
      </c>
      <c r="R1400" s="48" t="s">
        <v>21</v>
      </c>
      <c r="S1400" s="48" t="s">
        <v>360</v>
      </c>
      <c r="U1400" s="48" t="s">
        <v>14</v>
      </c>
      <c r="V1400" s="55">
        <v>45527</v>
      </c>
      <c r="W1400" s="48" t="s">
        <v>1134</v>
      </c>
    </row>
    <row r="1401" spans="1:23" x14ac:dyDescent="0.25">
      <c r="A1401" s="48">
        <v>9982670</v>
      </c>
      <c r="B1401" s="64">
        <v>45527.333333333343</v>
      </c>
      <c r="C1401" s="48" t="s">
        <v>1107</v>
      </c>
      <c r="D1401" s="48" t="s">
        <v>716</v>
      </c>
      <c r="E1401" s="55" t="s">
        <v>385</v>
      </c>
      <c r="F1401" s="64">
        <v>45527.333333333343</v>
      </c>
      <c r="G1401" s="64">
        <v>45527.541666666657</v>
      </c>
      <c r="H1401" s="48" t="s">
        <v>1107</v>
      </c>
      <c r="I1401" s="55"/>
      <c r="J1401" s="48" t="s">
        <v>697</v>
      </c>
      <c r="K1401" s="48" t="s">
        <v>697</v>
      </c>
      <c r="L1401" s="48" t="s">
        <v>3112</v>
      </c>
      <c r="M1401" s="48" t="s">
        <v>7</v>
      </c>
      <c r="N1401" s="48" t="s">
        <v>855</v>
      </c>
      <c r="O1401" s="48" t="s">
        <v>2607</v>
      </c>
      <c r="P1401" s="48" t="s">
        <v>8</v>
      </c>
      <c r="Q1401" s="48" t="s">
        <v>15</v>
      </c>
      <c r="R1401" s="48" t="s">
        <v>381</v>
      </c>
      <c r="S1401" s="48" t="s">
        <v>25</v>
      </c>
      <c r="T1401" s="48" t="s">
        <v>385</v>
      </c>
      <c r="U1401" s="48" t="s">
        <v>14</v>
      </c>
      <c r="V1401" s="55">
        <v>45527</v>
      </c>
      <c r="W1401" s="48" t="s">
        <v>1134</v>
      </c>
    </row>
    <row r="1402" spans="1:23" x14ac:dyDescent="0.25">
      <c r="A1402" s="48">
        <v>9982699</v>
      </c>
      <c r="B1402" s="64">
        <v>45527.333333333343</v>
      </c>
      <c r="C1402" s="48" t="s">
        <v>1157</v>
      </c>
      <c r="D1402" s="48" t="s">
        <v>46</v>
      </c>
      <c r="E1402" s="55"/>
      <c r="F1402" s="64">
        <v>45527.333333333343</v>
      </c>
      <c r="G1402" s="64">
        <v>45527.543055555558</v>
      </c>
      <c r="H1402" s="48" t="s">
        <v>1157</v>
      </c>
      <c r="I1402" s="55"/>
      <c r="J1402" s="48" t="s">
        <v>697</v>
      </c>
      <c r="K1402" s="48" t="s">
        <v>697</v>
      </c>
      <c r="L1402" s="48" t="s">
        <v>3325</v>
      </c>
      <c r="M1402" s="48" t="s">
        <v>992</v>
      </c>
      <c r="N1402" s="48" t="s">
        <v>1692</v>
      </c>
      <c r="O1402" s="48">
        <v>201031844652001</v>
      </c>
      <c r="P1402" s="48" t="s">
        <v>8</v>
      </c>
      <c r="Q1402" s="48" t="s">
        <v>10</v>
      </c>
      <c r="R1402" s="48" t="s">
        <v>11</v>
      </c>
      <c r="S1402" s="48" t="s">
        <v>25</v>
      </c>
      <c r="T1402" s="48" t="s">
        <v>385</v>
      </c>
      <c r="U1402" s="48" t="s">
        <v>14</v>
      </c>
      <c r="V1402" s="55">
        <v>45527</v>
      </c>
      <c r="W1402" s="48" t="s">
        <v>1134</v>
      </c>
    </row>
    <row r="1403" spans="1:23" x14ac:dyDescent="0.25">
      <c r="A1403" s="48">
        <v>9982702</v>
      </c>
      <c r="B1403" s="64">
        <v>45527.333333333343</v>
      </c>
      <c r="C1403" s="48" t="s">
        <v>1147</v>
      </c>
      <c r="D1403" s="48" t="s">
        <v>716</v>
      </c>
      <c r="E1403" s="55"/>
      <c r="F1403" s="64">
        <v>45527.333333333343</v>
      </c>
      <c r="G1403" s="64">
        <v>45527.544444444437</v>
      </c>
      <c r="H1403" s="48" t="s">
        <v>1147</v>
      </c>
      <c r="I1403" s="55"/>
      <c r="J1403" s="48" t="s">
        <v>697</v>
      </c>
      <c r="K1403" s="48" t="s">
        <v>697</v>
      </c>
      <c r="L1403" s="48" t="s">
        <v>3168</v>
      </c>
      <c r="M1403" s="48" t="s">
        <v>1678</v>
      </c>
      <c r="N1403" s="48" t="s">
        <v>2679</v>
      </c>
      <c r="O1403" s="48" t="s">
        <v>2878</v>
      </c>
      <c r="P1403" s="48" t="s">
        <v>8</v>
      </c>
      <c r="Q1403" s="48" t="s">
        <v>28</v>
      </c>
      <c r="R1403" s="48" t="s">
        <v>35</v>
      </c>
      <c r="S1403" s="48" t="s">
        <v>36</v>
      </c>
      <c r="U1403" s="48" t="s">
        <v>14</v>
      </c>
      <c r="V1403" s="55">
        <v>45527</v>
      </c>
      <c r="W1403" s="48" t="s">
        <v>1134</v>
      </c>
    </row>
    <row r="1404" spans="1:23" x14ac:dyDescent="0.25">
      <c r="A1404" s="48">
        <v>9982669</v>
      </c>
      <c r="B1404" s="64">
        <v>45527.333333333343</v>
      </c>
      <c r="C1404" s="48" t="s">
        <v>1111</v>
      </c>
      <c r="D1404" s="48" t="s">
        <v>716</v>
      </c>
      <c r="E1404" s="55" t="s">
        <v>385</v>
      </c>
      <c r="F1404" s="64">
        <v>45527.333333333343</v>
      </c>
      <c r="G1404" s="64">
        <v>45527.547222222223</v>
      </c>
      <c r="H1404" s="48" t="s">
        <v>1111</v>
      </c>
      <c r="I1404" s="55">
        <v>45531</v>
      </c>
      <c r="J1404" s="48" t="s">
        <v>697</v>
      </c>
      <c r="K1404" s="48" t="s">
        <v>697</v>
      </c>
      <c r="L1404" s="48" t="s">
        <v>3401</v>
      </c>
      <c r="M1404" s="48" t="s">
        <v>7</v>
      </c>
      <c r="N1404" s="48" t="s">
        <v>1515</v>
      </c>
      <c r="O1404" s="48" t="s">
        <v>3402</v>
      </c>
      <c r="P1404" s="48" t="s">
        <v>22</v>
      </c>
      <c r="Q1404" s="48" t="s">
        <v>23</v>
      </c>
      <c r="R1404" s="48" t="s">
        <v>24</v>
      </c>
      <c r="S1404" s="48" t="s">
        <v>36</v>
      </c>
      <c r="T1404" s="48" t="s">
        <v>385</v>
      </c>
      <c r="U1404" s="48" t="s">
        <v>14</v>
      </c>
      <c r="V1404" s="55">
        <v>45527</v>
      </c>
      <c r="W1404" s="48" t="s">
        <v>1134</v>
      </c>
    </row>
    <row r="1405" spans="1:23" x14ac:dyDescent="0.25">
      <c r="A1405" s="48">
        <v>9982701</v>
      </c>
      <c r="B1405" s="64">
        <v>45527.333333333343</v>
      </c>
      <c r="C1405" s="48" t="s">
        <v>1117</v>
      </c>
      <c r="D1405" s="48" t="s">
        <v>716</v>
      </c>
      <c r="E1405" s="55" t="s">
        <v>385</v>
      </c>
      <c r="F1405" s="64">
        <v>45527.333333333343</v>
      </c>
      <c r="G1405" s="64">
        <v>45527.549305555563</v>
      </c>
      <c r="H1405" s="48" t="s">
        <v>1117</v>
      </c>
      <c r="I1405" s="55">
        <v>45529</v>
      </c>
      <c r="J1405" s="48" t="s">
        <v>697</v>
      </c>
      <c r="K1405" s="48" t="s">
        <v>697</v>
      </c>
      <c r="L1405" s="48" t="s">
        <v>3403</v>
      </c>
      <c r="M1405" s="48" t="s">
        <v>7</v>
      </c>
      <c r="N1405" s="48" t="s">
        <v>860</v>
      </c>
      <c r="O1405" s="48" t="s">
        <v>2541</v>
      </c>
      <c r="P1405" s="48" t="s">
        <v>18</v>
      </c>
      <c r="Q1405" s="48" t="s">
        <v>19</v>
      </c>
      <c r="R1405" s="48" t="s">
        <v>20</v>
      </c>
      <c r="S1405" s="48" t="s">
        <v>36</v>
      </c>
      <c r="T1405" s="48" t="s">
        <v>1152</v>
      </c>
      <c r="U1405" s="48" t="s">
        <v>14</v>
      </c>
      <c r="V1405" s="55">
        <v>45527</v>
      </c>
      <c r="W1405" s="48" t="s">
        <v>1134</v>
      </c>
    </row>
    <row r="1406" spans="1:23" x14ac:dyDescent="0.25">
      <c r="A1406" s="48">
        <v>9982700</v>
      </c>
      <c r="B1406" s="64">
        <v>45527.333333333343</v>
      </c>
      <c r="C1406" s="48" t="s">
        <v>1157</v>
      </c>
      <c r="D1406" s="48" t="s">
        <v>716</v>
      </c>
      <c r="E1406" s="55"/>
      <c r="F1406" s="64">
        <v>45527.333333333343</v>
      </c>
      <c r="G1406" s="64">
        <v>45527.55</v>
      </c>
      <c r="H1406" s="48" t="s">
        <v>1157</v>
      </c>
      <c r="I1406" s="55"/>
      <c r="J1406" s="48" t="s">
        <v>697</v>
      </c>
      <c r="K1406" s="48" t="s">
        <v>697</v>
      </c>
      <c r="L1406" s="48" t="s">
        <v>3404</v>
      </c>
      <c r="M1406" s="48" t="s">
        <v>992</v>
      </c>
      <c r="N1406" s="48" t="s">
        <v>455</v>
      </c>
      <c r="O1406" s="48">
        <v>201032035425001</v>
      </c>
      <c r="P1406" s="48" t="s">
        <v>22</v>
      </c>
      <c r="Q1406" s="48" t="s">
        <v>23</v>
      </c>
      <c r="R1406" s="48" t="s">
        <v>89</v>
      </c>
      <c r="S1406" s="48" t="s">
        <v>36</v>
      </c>
      <c r="T1406" s="48" t="s">
        <v>385</v>
      </c>
      <c r="U1406" s="48" t="s">
        <v>14</v>
      </c>
      <c r="V1406" s="55">
        <v>45527</v>
      </c>
      <c r="W1406" s="48" t="s">
        <v>1134</v>
      </c>
    </row>
    <row r="1407" spans="1:23" x14ac:dyDescent="0.25">
      <c r="A1407" s="48">
        <v>9982697</v>
      </c>
      <c r="B1407" s="64">
        <v>45527.333333333343</v>
      </c>
      <c r="C1407" s="48" t="s">
        <v>1156</v>
      </c>
      <c r="D1407" s="48" t="s">
        <v>716</v>
      </c>
      <c r="E1407" s="55"/>
      <c r="F1407" s="64">
        <v>45527.333333333343</v>
      </c>
      <c r="G1407" s="64">
        <v>45527.571527777778</v>
      </c>
      <c r="H1407" s="48" t="s">
        <v>1156</v>
      </c>
      <c r="I1407" s="55">
        <v>45529</v>
      </c>
      <c r="J1407" s="48" t="s">
        <v>697</v>
      </c>
      <c r="K1407" s="48" t="s">
        <v>697</v>
      </c>
      <c r="L1407" s="48" t="s">
        <v>3405</v>
      </c>
      <c r="M1407" s="48" t="s">
        <v>3406</v>
      </c>
      <c r="N1407" s="48" t="s">
        <v>455</v>
      </c>
      <c r="O1407" s="48" t="s">
        <v>3407</v>
      </c>
      <c r="P1407" s="48" t="s">
        <v>8</v>
      </c>
      <c r="Q1407" s="48" t="s">
        <v>28</v>
      </c>
      <c r="R1407" s="48" t="s">
        <v>35</v>
      </c>
      <c r="S1407" s="48" t="s">
        <v>13</v>
      </c>
      <c r="T1407" s="48" t="s">
        <v>385</v>
      </c>
      <c r="U1407" s="48" t="s">
        <v>14</v>
      </c>
      <c r="V1407" s="55">
        <v>45527</v>
      </c>
      <c r="W1407" s="48" t="s">
        <v>1134</v>
      </c>
    </row>
    <row r="1408" spans="1:23" x14ac:dyDescent="0.25">
      <c r="A1408" s="48">
        <v>9982696</v>
      </c>
      <c r="B1408" s="64">
        <v>45527.333333333343</v>
      </c>
      <c r="C1408" s="48" t="s">
        <v>1156</v>
      </c>
      <c r="D1408" s="48" t="s">
        <v>716</v>
      </c>
      <c r="E1408" s="55"/>
      <c r="F1408" s="64">
        <v>45527.333333333343</v>
      </c>
      <c r="G1408" s="64">
        <v>45527.579861111109</v>
      </c>
      <c r="H1408" s="48" t="s">
        <v>1156</v>
      </c>
      <c r="I1408" s="55">
        <v>45529</v>
      </c>
      <c r="J1408" s="48" t="s">
        <v>697</v>
      </c>
      <c r="K1408" s="48" t="s">
        <v>697</v>
      </c>
      <c r="L1408" s="48" t="s">
        <v>3408</v>
      </c>
      <c r="M1408" s="48" t="s">
        <v>7</v>
      </c>
      <c r="N1408" s="48" t="s">
        <v>455</v>
      </c>
      <c r="O1408" s="48" t="s">
        <v>1093</v>
      </c>
      <c r="P1408" s="48" t="s">
        <v>18</v>
      </c>
      <c r="Q1408" s="48" t="s">
        <v>28</v>
      </c>
      <c r="R1408" s="48" t="s">
        <v>21</v>
      </c>
      <c r="S1408" s="48" t="s">
        <v>36</v>
      </c>
      <c r="T1408" s="48" t="s">
        <v>385</v>
      </c>
      <c r="U1408" s="48" t="s">
        <v>14</v>
      </c>
      <c r="V1408" s="55">
        <v>45527</v>
      </c>
      <c r="W1408" s="48" t="s">
        <v>1134</v>
      </c>
    </row>
    <row r="1409" spans="1:23" x14ac:dyDescent="0.25">
      <c r="A1409" s="48">
        <v>9982695</v>
      </c>
      <c r="B1409" s="64">
        <v>45527.333333333343</v>
      </c>
      <c r="C1409" s="48" t="s">
        <v>775</v>
      </c>
      <c r="D1409" s="48" t="s">
        <v>1455</v>
      </c>
      <c r="E1409" s="55" t="s">
        <v>385</v>
      </c>
      <c r="F1409" s="64">
        <v>45527.333333333343</v>
      </c>
      <c r="G1409" s="64">
        <v>45527.583333333343</v>
      </c>
      <c r="H1409" s="48" t="s">
        <v>775</v>
      </c>
      <c r="I1409" s="55"/>
      <c r="J1409" s="48" t="s">
        <v>697</v>
      </c>
      <c r="K1409" s="48" t="s">
        <v>697</v>
      </c>
      <c r="L1409" s="48" t="s">
        <v>3236</v>
      </c>
      <c r="M1409" s="48" t="s">
        <v>7</v>
      </c>
      <c r="O1409" s="48" t="s">
        <v>3081</v>
      </c>
      <c r="P1409" s="48" t="s">
        <v>8</v>
      </c>
      <c r="Q1409" s="48" t="s">
        <v>15</v>
      </c>
      <c r="R1409" s="48" t="s">
        <v>381</v>
      </c>
      <c r="S1409" s="48" t="s">
        <v>360</v>
      </c>
      <c r="T1409" s="48" t="s">
        <v>385</v>
      </c>
      <c r="U1409" s="48" t="s">
        <v>14</v>
      </c>
      <c r="V1409" s="55">
        <v>45527</v>
      </c>
      <c r="W1409" s="48" t="s">
        <v>1134</v>
      </c>
    </row>
    <row r="1410" spans="1:23" x14ac:dyDescent="0.25">
      <c r="A1410" s="48">
        <v>9982695</v>
      </c>
      <c r="B1410" s="64">
        <v>45527.333333333343</v>
      </c>
      <c r="C1410" s="48" t="s">
        <v>1156</v>
      </c>
      <c r="D1410" s="48" t="s">
        <v>716</v>
      </c>
      <c r="E1410" s="55"/>
      <c r="F1410" s="64">
        <v>45527.333333333343</v>
      </c>
      <c r="G1410" s="64">
        <v>45527.585416666669</v>
      </c>
      <c r="H1410" s="48" t="s">
        <v>1156</v>
      </c>
      <c r="I1410" s="55"/>
      <c r="J1410" s="48" t="s">
        <v>697</v>
      </c>
      <c r="K1410" s="48" t="s">
        <v>697</v>
      </c>
      <c r="L1410" s="48" t="s">
        <v>3409</v>
      </c>
      <c r="M1410" s="48" t="s">
        <v>7</v>
      </c>
      <c r="N1410" s="48" t="s">
        <v>1692</v>
      </c>
      <c r="O1410" s="48" t="s">
        <v>3410</v>
      </c>
      <c r="P1410" s="48" t="s">
        <v>8</v>
      </c>
      <c r="Q1410" s="48" t="s">
        <v>15</v>
      </c>
      <c r="R1410" s="48" t="s">
        <v>381</v>
      </c>
      <c r="S1410" s="48" t="s">
        <v>25</v>
      </c>
      <c r="T1410" s="48" t="s">
        <v>385</v>
      </c>
      <c r="U1410" s="48" t="s">
        <v>14</v>
      </c>
      <c r="V1410" s="55">
        <v>45527</v>
      </c>
      <c r="W1410" s="48" t="s">
        <v>1134</v>
      </c>
    </row>
    <row r="1411" spans="1:23" x14ac:dyDescent="0.25">
      <c r="A1411" s="48">
        <v>9982694</v>
      </c>
      <c r="B1411" s="64">
        <v>45527.333333333343</v>
      </c>
      <c r="C1411" s="48" t="s">
        <v>1156</v>
      </c>
      <c r="D1411" s="48" t="s">
        <v>716</v>
      </c>
      <c r="E1411" s="55"/>
      <c r="F1411" s="64">
        <v>45527.333333333343</v>
      </c>
      <c r="G1411" s="64">
        <v>45527.591666666667</v>
      </c>
      <c r="H1411" s="48" t="s">
        <v>1156</v>
      </c>
      <c r="I1411" s="55"/>
      <c r="J1411" s="48" t="s">
        <v>697</v>
      </c>
      <c r="K1411" s="48" t="s">
        <v>697</v>
      </c>
      <c r="L1411" s="48" t="s">
        <v>3411</v>
      </c>
      <c r="M1411" s="48" t="s">
        <v>7</v>
      </c>
      <c r="N1411" s="48" t="s">
        <v>455</v>
      </c>
      <c r="O1411" s="48" t="s">
        <v>1708</v>
      </c>
      <c r="P1411" s="48" t="s">
        <v>18</v>
      </c>
      <c r="Q1411" s="48" t="s">
        <v>19</v>
      </c>
      <c r="R1411" s="48" t="s">
        <v>21</v>
      </c>
      <c r="S1411" s="48" t="s">
        <v>36</v>
      </c>
      <c r="T1411" s="48" t="s">
        <v>385</v>
      </c>
      <c r="U1411" s="48" t="s">
        <v>14</v>
      </c>
      <c r="V1411" s="55">
        <v>45527</v>
      </c>
      <c r="W1411" s="48" t="s">
        <v>1134</v>
      </c>
    </row>
    <row r="1412" spans="1:23" x14ac:dyDescent="0.25">
      <c r="A1412" s="48">
        <v>9982762</v>
      </c>
      <c r="B1412" s="64">
        <v>45527.333333333343</v>
      </c>
      <c r="C1412" s="48" t="s">
        <v>831</v>
      </c>
      <c r="D1412" s="48" t="s">
        <v>856</v>
      </c>
      <c r="E1412" s="55" t="s">
        <v>385</v>
      </c>
      <c r="F1412" s="64">
        <v>45527.333333333343</v>
      </c>
      <c r="G1412" s="64">
        <v>45527.647916666669</v>
      </c>
      <c r="H1412" s="48" t="s">
        <v>831</v>
      </c>
      <c r="I1412" s="55">
        <v>45527</v>
      </c>
      <c r="J1412" s="48" t="s">
        <v>697</v>
      </c>
      <c r="K1412" s="48" t="s">
        <v>697</v>
      </c>
      <c r="L1412" s="48" t="s">
        <v>3344</v>
      </c>
      <c r="M1412" s="48" t="s">
        <v>7</v>
      </c>
      <c r="N1412" s="48" t="s">
        <v>855</v>
      </c>
      <c r="O1412" s="48" t="s">
        <v>1662</v>
      </c>
      <c r="P1412" s="48" t="s">
        <v>8</v>
      </c>
      <c r="Q1412" s="48" t="s">
        <v>15</v>
      </c>
      <c r="R1412" s="48" t="s">
        <v>381</v>
      </c>
      <c r="S1412" s="48" t="s">
        <v>43</v>
      </c>
      <c r="T1412" s="48" t="s">
        <v>3412</v>
      </c>
      <c r="U1412" s="48" t="s">
        <v>44</v>
      </c>
      <c r="V1412" s="55">
        <v>45527</v>
      </c>
      <c r="W1412" s="48" t="s">
        <v>1134</v>
      </c>
    </row>
    <row r="1413" spans="1:23" x14ac:dyDescent="0.25">
      <c r="A1413" s="48">
        <v>9982000</v>
      </c>
      <c r="B1413" s="64">
        <v>45528.333333333343</v>
      </c>
      <c r="C1413" s="48" t="s">
        <v>739</v>
      </c>
      <c r="D1413" s="48" t="s">
        <v>856</v>
      </c>
      <c r="E1413" s="55"/>
      <c r="F1413" s="64">
        <v>45528.333333333343</v>
      </c>
      <c r="G1413" s="64">
        <v>45528</v>
      </c>
      <c r="H1413" s="48" t="s">
        <v>739</v>
      </c>
      <c r="I1413" s="55"/>
      <c r="J1413" s="48" t="s">
        <v>697</v>
      </c>
      <c r="K1413" s="48" t="s">
        <v>697</v>
      </c>
      <c r="L1413" s="48" t="s">
        <v>1732</v>
      </c>
      <c r="M1413" s="48" t="s">
        <v>992</v>
      </c>
      <c r="N1413" s="48" t="s">
        <v>455</v>
      </c>
      <c r="O1413" s="48">
        <v>900995831354001</v>
      </c>
      <c r="P1413" s="48" t="s">
        <v>22</v>
      </c>
      <c r="Q1413" s="48" t="s">
        <v>73</v>
      </c>
      <c r="R1413" s="48" t="s">
        <v>152</v>
      </c>
      <c r="S1413" s="48" t="s">
        <v>43</v>
      </c>
      <c r="T1413" s="48" t="s">
        <v>385</v>
      </c>
      <c r="U1413" s="48" t="s">
        <v>44</v>
      </c>
      <c r="V1413" s="55">
        <v>45528</v>
      </c>
      <c r="W1413" s="48" t="s">
        <v>1134</v>
      </c>
    </row>
    <row r="1414" spans="1:23" x14ac:dyDescent="0.25">
      <c r="A1414" s="48">
        <v>9981931</v>
      </c>
      <c r="B1414" s="64">
        <v>45528.333333333343</v>
      </c>
      <c r="C1414" s="48" t="s">
        <v>790</v>
      </c>
      <c r="D1414" s="48" t="s">
        <v>856</v>
      </c>
      <c r="E1414" s="55" t="s">
        <v>385</v>
      </c>
      <c r="F1414" s="64">
        <v>45528.333333333343</v>
      </c>
      <c r="G1414" s="64">
        <v>45528.345833333333</v>
      </c>
      <c r="H1414" s="48" t="s">
        <v>790</v>
      </c>
      <c r="I1414" s="55" t="s">
        <v>385</v>
      </c>
      <c r="J1414" s="48" t="s">
        <v>697</v>
      </c>
      <c r="K1414" s="48" t="s">
        <v>697</v>
      </c>
      <c r="L1414" s="48" t="s">
        <v>3439</v>
      </c>
      <c r="M1414" s="48" t="s">
        <v>7</v>
      </c>
      <c r="N1414" s="48" t="s">
        <v>84</v>
      </c>
      <c r="O1414" s="48" t="s">
        <v>2047</v>
      </c>
      <c r="P1414" s="48" t="s">
        <v>8</v>
      </c>
      <c r="Q1414" s="48" t="s">
        <v>28</v>
      </c>
      <c r="R1414" s="48" t="s">
        <v>29</v>
      </c>
      <c r="S1414" s="48" t="s">
        <v>13</v>
      </c>
      <c r="T1414" s="48" t="s">
        <v>440</v>
      </c>
      <c r="U1414" s="48" t="s">
        <v>44</v>
      </c>
      <c r="V1414" s="55">
        <v>45528</v>
      </c>
      <c r="W1414" s="48" t="s">
        <v>1134</v>
      </c>
    </row>
    <row r="1415" spans="1:23" x14ac:dyDescent="0.25">
      <c r="A1415" s="48">
        <v>9981932</v>
      </c>
      <c r="B1415" s="64">
        <v>45528.333333333343</v>
      </c>
      <c r="C1415" s="48" t="s">
        <v>790</v>
      </c>
      <c r="D1415" s="48" t="s">
        <v>716</v>
      </c>
      <c r="E1415" s="55" t="s">
        <v>385</v>
      </c>
      <c r="F1415" s="64">
        <v>45528.333333333343</v>
      </c>
      <c r="G1415" s="64">
        <v>45528.34652777778</v>
      </c>
      <c r="H1415" s="48" t="s">
        <v>790</v>
      </c>
      <c r="I1415" s="55" t="s">
        <v>385</v>
      </c>
      <c r="J1415" s="48" t="s">
        <v>697</v>
      </c>
      <c r="K1415" s="48" t="s">
        <v>697</v>
      </c>
      <c r="L1415" s="48" t="s">
        <v>3439</v>
      </c>
      <c r="M1415" s="48" t="s">
        <v>7</v>
      </c>
      <c r="N1415" s="48" t="s">
        <v>84</v>
      </c>
      <c r="O1415" s="48" t="s">
        <v>2047</v>
      </c>
      <c r="P1415" s="48" t="s">
        <v>8</v>
      </c>
      <c r="Q1415" s="48" t="s">
        <v>28</v>
      </c>
      <c r="R1415" s="48" t="s">
        <v>29</v>
      </c>
      <c r="S1415" s="48" t="s">
        <v>13</v>
      </c>
      <c r="T1415" s="48" t="s">
        <v>385</v>
      </c>
      <c r="U1415" s="48" t="s">
        <v>14</v>
      </c>
      <c r="V1415" s="55">
        <v>45528</v>
      </c>
      <c r="W1415" s="48" t="s">
        <v>1134</v>
      </c>
    </row>
    <row r="1416" spans="1:23" x14ac:dyDescent="0.25">
      <c r="A1416" s="48">
        <v>9981930</v>
      </c>
      <c r="B1416" s="64">
        <v>45528.333333333343</v>
      </c>
      <c r="C1416" s="48" t="s">
        <v>790</v>
      </c>
      <c r="D1416" s="48" t="s">
        <v>716</v>
      </c>
      <c r="E1416" s="55" t="s">
        <v>385</v>
      </c>
      <c r="F1416" s="64">
        <v>45528.333333333343</v>
      </c>
      <c r="G1416" s="64">
        <v>45528.359722222223</v>
      </c>
      <c r="H1416" s="48" t="s">
        <v>790</v>
      </c>
      <c r="I1416" s="55" t="s">
        <v>385</v>
      </c>
      <c r="J1416" s="48" t="s">
        <v>697</v>
      </c>
      <c r="K1416" s="48" t="s">
        <v>697</v>
      </c>
      <c r="L1416" s="48" t="s">
        <v>3440</v>
      </c>
      <c r="M1416" s="48" t="s">
        <v>7</v>
      </c>
      <c r="N1416" s="48" t="s">
        <v>84</v>
      </c>
      <c r="O1416" s="48" t="s">
        <v>3204</v>
      </c>
      <c r="P1416" s="48" t="s">
        <v>8</v>
      </c>
      <c r="Q1416" s="48" t="s">
        <v>28</v>
      </c>
      <c r="R1416" s="48" t="s">
        <v>29</v>
      </c>
      <c r="S1416" s="48" t="s">
        <v>13</v>
      </c>
      <c r="T1416" s="48" t="s">
        <v>385</v>
      </c>
      <c r="U1416" s="48" t="s">
        <v>14</v>
      </c>
      <c r="V1416" s="55">
        <v>45528</v>
      </c>
      <c r="W1416" s="48" t="s">
        <v>1134</v>
      </c>
    </row>
    <row r="1417" spans="1:23" x14ac:dyDescent="0.25">
      <c r="A1417" s="48">
        <v>9981999</v>
      </c>
      <c r="B1417" s="64">
        <v>45528.333333333343</v>
      </c>
      <c r="C1417" s="48" t="s">
        <v>741</v>
      </c>
      <c r="D1417" s="48" t="s">
        <v>716</v>
      </c>
      <c r="E1417" s="55"/>
      <c r="F1417" s="64">
        <v>45528.333333333343</v>
      </c>
      <c r="G1417" s="64">
        <v>45528.361111111109</v>
      </c>
      <c r="H1417" s="48" t="s">
        <v>741</v>
      </c>
      <c r="I1417" s="55">
        <v>45530</v>
      </c>
      <c r="J1417" s="48" t="s">
        <v>697</v>
      </c>
      <c r="K1417" s="48" t="s">
        <v>697</v>
      </c>
      <c r="L1417" s="48" t="s">
        <v>3441</v>
      </c>
      <c r="M1417" s="48" t="s">
        <v>3442</v>
      </c>
      <c r="N1417" s="48" t="s">
        <v>1692</v>
      </c>
      <c r="O1417" s="48">
        <v>201031840787001</v>
      </c>
      <c r="P1417" s="48" t="s">
        <v>8</v>
      </c>
      <c r="Q1417" s="48" t="s">
        <v>10</v>
      </c>
      <c r="R1417" s="48" t="s">
        <v>11</v>
      </c>
      <c r="S1417" s="48" t="s">
        <v>25</v>
      </c>
      <c r="T1417" s="48" t="s">
        <v>385</v>
      </c>
      <c r="U1417" s="48" t="s">
        <v>14</v>
      </c>
      <c r="V1417" s="55">
        <v>45528</v>
      </c>
      <c r="W1417" s="48" t="s">
        <v>1134</v>
      </c>
    </row>
    <row r="1418" spans="1:23" x14ac:dyDescent="0.25">
      <c r="A1418" s="48">
        <v>9981929</v>
      </c>
      <c r="B1418" s="64">
        <v>45528.333333333343</v>
      </c>
      <c r="C1418" s="48" t="s">
        <v>790</v>
      </c>
      <c r="D1418" s="48" t="s">
        <v>878</v>
      </c>
      <c r="E1418" s="55" t="s">
        <v>385</v>
      </c>
      <c r="F1418" s="64">
        <v>45528.333333333343</v>
      </c>
      <c r="G1418" s="64">
        <v>45528.361111111109</v>
      </c>
      <c r="H1418" s="48" t="s">
        <v>790</v>
      </c>
      <c r="I1418" s="55" t="s">
        <v>385</v>
      </c>
      <c r="J1418" s="48" t="s">
        <v>697</v>
      </c>
      <c r="K1418" s="48" t="s">
        <v>697</v>
      </c>
      <c r="L1418" s="48" t="s">
        <v>3440</v>
      </c>
      <c r="M1418" s="48" t="s">
        <v>7</v>
      </c>
      <c r="N1418" s="48" t="s">
        <v>84</v>
      </c>
      <c r="O1418" s="48" t="s">
        <v>3204</v>
      </c>
      <c r="P1418" s="48" t="s">
        <v>8</v>
      </c>
      <c r="Q1418" s="48" t="s">
        <v>28</v>
      </c>
      <c r="R1418" s="48" t="s">
        <v>29</v>
      </c>
      <c r="S1418" s="48" t="s">
        <v>13</v>
      </c>
      <c r="T1418" s="48" t="s">
        <v>385</v>
      </c>
      <c r="U1418" s="48" t="s">
        <v>14</v>
      </c>
      <c r="V1418" s="55">
        <v>45528</v>
      </c>
      <c r="W1418" s="48" t="s">
        <v>1134</v>
      </c>
    </row>
    <row r="1419" spans="1:23" x14ac:dyDescent="0.25">
      <c r="A1419" s="48">
        <v>9981998</v>
      </c>
      <c r="B1419" s="64">
        <v>45528.333333333343</v>
      </c>
      <c r="C1419" s="48" t="s">
        <v>795</v>
      </c>
      <c r="D1419" s="48" t="s">
        <v>1455</v>
      </c>
      <c r="E1419" s="55"/>
      <c r="F1419" s="64">
        <v>45528.333333333343</v>
      </c>
      <c r="G1419" s="64">
        <v>45528.370833333327</v>
      </c>
      <c r="H1419" s="48" t="s">
        <v>795</v>
      </c>
      <c r="I1419" s="55"/>
      <c r="J1419" s="48" t="s">
        <v>697</v>
      </c>
      <c r="K1419" s="48" t="s">
        <v>697</v>
      </c>
      <c r="L1419" s="48" t="s">
        <v>3443</v>
      </c>
      <c r="M1419" s="48" t="s">
        <v>3122</v>
      </c>
      <c r="O1419" s="48">
        <v>7499672</v>
      </c>
      <c r="P1419" s="48" t="s">
        <v>8</v>
      </c>
      <c r="Q1419" s="48" t="s">
        <v>10</v>
      </c>
      <c r="R1419" s="48" t="s">
        <v>11</v>
      </c>
      <c r="S1419" s="48" t="s">
        <v>360</v>
      </c>
      <c r="U1419" s="48" t="s">
        <v>14</v>
      </c>
      <c r="V1419" s="55">
        <v>45528</v>
      </c>
      <c r="W1419" s="48" t="s">
        <v>1134</v>
      </c>
    </row>
    <row r="1420" spans="1:23" x14ac:dyDescent="0.25">
      <c r="A1420" s="48">
        <v>9981928</v>
      </c>
      <c r="B1420" s="64">
        <v>45528.333333333343</v>
      </c>
      <c r="C1420" s="48" t="s">
        <v>790</v>
      </c>
      <c r="D1420" s="48" t="s">
        <v>1455</v>
      </c>
      <c r="E1420" s="55" t="s">
        <v>385</v>
      </c>
      <c r="F1420" s="64">
        <v>45528.333333333343</v>
      </c>
      <c r="G1420" s="64">
        <v>45528.370833333327</v>
      </c>
      <c r="H1420" s="48" t="s">
        <v>790</v>
      </c>
      <c r="I1420" s="55" t="s">
        <v>385</v>
      </c>
      <c r="J1420" s="48" t="s">
        <v>697</v>
      </c>
      <c r="K1420" s="48" t="s">
        <v>697</v>
      </c>
      <c r="L1420" s="48" t="s">
        <v>3444</v>
      </c>
      <c r="M1420" s="48" t="s">
        <v>7</v>
      </c>
      <c r="N1420" s="48" t="s">
        <v>84</v>
      </c>
      <c r="O1420" s="48" t="s">
        <v>3101</v>
      </c>
      <c r="P1420" s="48" t="s">
        <v>8</v>
      </c>
      <c r="Q1420" s="48" t="s">
        <v>15</v>
      </c>
      <c r="R1420" s="48" t="s">
        <v>381</v>
      </c>
      <c r="S1420" s="48" t="s">
        <v>13</v>
      </c>
      <c r="T1420" s="48" t="s">
        <v>385</v>
      </c>
      <c r="U1420" s="48" t="s">
        <v>14</v>
      </c>
      <c r="V1420" s="55">
        <v>45528</v>
      </c>
      <c r="W1420" s="48" t="s">
        <v>1134</v>
      </c>
    </row>
    <row r="1421" spans="1:23" x14ac:dyDescent="0.25">
      <c r="A1421" s="48">
        <v>9981927</v>
      </c>
      <c r="B1421" s="64">
        <v>45528.333333333343</v>
      </c>
      <c r="C1421" s="48" t="s">
        <v>790</v>
      </c>
      <c r="D1421" s="48" t="s">
        <v>716</v>
      </c>
      <c r="E1421" s="55" t="s">
        <v>385</v>
      </c>
      <c r="F1421" s="64">
        <v>45528.333333333343</v>
      </c>
      <c r="G1421" s="64">
        <v>45528.397222222222</v>
      </c>
      <c r="H1421" s="48" t="s">
        <v>790</v>
      </c>
      <c r="I1421" s="55" t="s">
        <v>385</v>
      </c>
      <c r="J1421" s="48" t="s">
        <v>697</v>
      </c>
      <c r="K1421" s="48" t="s">
        <v>697</v>
      </c>
      <c r="L1421" s="48" t="s">
        <v>3445</v>
      </c>
      <c r="M1421" s="48" t="s">
        <v>7</v>
      </c>
      <c r="N1421" s="48" t="s">
        <v>84</v>
      </c>
      <c r="O1421" s="48" t="s">
        <v>3446</v>
      </c>
      <c r="P1421" s="48" t="s">
        <v>8</v>
      </c>
      <c r="Q1421" s="48" t="s">
        <v>10</v>
      </c>
      <c r="R1421" s="48" t="s">
        <v>11</v>
      </c>
      <c r="S1421" s="48" t="s">
        <v>13</v>
      </c>
      <c r="T1421" s="48" t="s">
        <v>385</v>
      </c>
      <c r="U1421" s="48" t="s">
        <v>14</v>
      </c>
      <c r="V1421" s="55">
        <v>45528</v>
      </c>
      <c r="W1421" s="48" t="s">
        <v>1134</v>
      </c>
    </row>
    <row r="1422" spans="1:23" x14ac:dyDescent="0.25">
      <c r="A1422" s="48">
        <v>9981997</v>
      </c>
      <c r="B1422" s="64">
        <v>45528.333333333343</v>
      </c>
      <c r="C1422" s="48" t="s">
        <v>741</v>
      </c>
      <c r="D1422" s="48" t="s">
        <v>716</v>
      </c>
      <c r="E1422" s="55"/>
      <c r="F1422" s="64">
        <v>45528.333333333343</v>
      </c>
      <c r="G1422" s="64">
        <v>45528.404861111107</v>
      </c>
      <c r="H1422" s="48" t="s">
        <v>741</v>
      </c>
      <c r="I1422" s="55"/>
      <c r="J1422" s="48" t="s">
        <v>697</v>
      </c>
      <c r="K1422" s="48" t="s">
        <v>697</v>
      </c>
      <c r="L1422" s="48" t="s">
        <v>3447</v>
      </c>
      <c r="M1422" s="48" t="s">
        <v>3442</v>
      </c>
      <c r="N1422" s="48" t="s">
        <v>455</v>
      </c>
      <c r="O1422" s="48">
        <v>900995832592001</v>
      </c>
      <c r="P1422" s="48" t="s">
        <v>8</v>
      </c>
      <c r="Q1422" s="48" t="s">
        <v>10</v>
      </c>
      <c r="R1422" s="48" t="s">
        <v>11</v>
      </c>
      <c r="S1422" s="48" t="s">
        <v>36</v>
      </c>
      <c r="T1422" s="48" t="s">
        <v>385</v>
      </c>
      <c r="U1422" s="48" t="s">
        <v>14</v>
      </c>
      <c r="V1422" s="55">
        <v>45528</v>
      </c>
      <c r="W1422" s="48" t="s">
        <v>1134</v>
      </c>
    </row>
    <row r="1423" spans="1:23" x14ac:dyDescent="0.25">
      <c r="A1423" s="48">
        <v>9981996</v>
      </c>
      <c r="B1423" s="64">
        <v>45528.333333333343</v>
      </c>
      <c r="C1423" s="48" t="s">
        <v>746</v>
      </c>
      <c r="D1423" s="48" t="s">
        <v>1455</v>
      </c>
      <c r="E1423" s="55"/>
      <c r="F1423" s="64">
        <v>45528.333333333343</v>
      </c>
      <c r="G1423" s="64">
        <v>45528.404861111107</v>
      </c>
      <c r="H1423" s="48" t="s">
        <v>746</v>
      </c>
      <c r="I1423" s="55"/>
      <c r="J1423" s="48" t="s">
        <v>697</v>
      </c>
      <c r="K1423" s="48" t="s">
        <v>697</v>
      </c>
      <c r="L1423" s="48" t="s">
        <v>3052</v>
      </c>
      <c r="M1423" s="48" t="s">
        <v>736</v>
      </c>
      <c r="N1423" s="48" t="s">
        <v>2679</v>
      </c>
      <c r="O1423" s="48" t="s">
        <v>3051</v>
      </c>
      <c r="P1423" s="48" t="s">
        <v>22</v>
      </c>
      <c r="Q1423" s="48" t="s">
        <v>73</v>
      </c>
      <c r="R1423" s="48" t="s">
        <v>74</v>
      </c>
      <c r="S1423" s="48" t="s">
        <v>13</v>
      </c>
      <c r="U1423" s="48" t="s">
        <v>14</v>
      </c>
      <c r="V1423" s="55">
        <v>45528</v>
      </c>
      <c r="W1423" s="48" t="s">
        <v>1134</v>
      </c>
    </row>
    <row r="1424" spans="1:23" x14ac:dyDescent="0.25">
      <c r="A1424" s="48">
        <v>9981926</v>
      </c>
      <c r="B1424" s="64">
        <v>45528.333333333343</v>
      </c>
      <c r="C1424" s="48" t="s">
        <v>790</v>
      </c>
      <c r="D1424" s="48" t="s">
        <v>46</v>
      </c>
      <c r="E1424" s="55" t="s">
        <v>385</v>
      </c>
      <c r="F1424" s="64">
        <v>45528.333333333343</v>
      </c>
      <c r="G1424" s="64">
        <v>45528.409722222219</v>
      </c>
      <c r="H1424" s="48" t="s">
        <v>790</v>
      </c>
      <c r="I1424" s="55" t="s">
        <v>385</v>
      </c>
      <c r="J1424" s="48" t="s">
        <v>697</v>
      </c>
      <c r="K1424" s="48" t="s">
        <v>697</v>
      </c>
      <c r="L1424" s="48" t="s">
        <v>3333</v>
      </c>
      <c r="M1424" s="48" t="s">
        <v>735</v>
      </c>
      <c r="N1424" s="48" t="s">
        <v>871</v>
      </c>
      <c r="O1424" s="48" t="s">
        <v>3334</v>
      </c>
      <c r="P1424" s="48" t="s">
        <v>8</v>
      </c>
      <c r="Q1424" s="48" t="s">
        <v>28</v>
      </c>
      <c r="R1424" s="48" t="s">
        <v>29</v>
      </c>
      <c r="S1424" s="48" t="s">
        <v>13</v>
      </c>
      <c r="T1424" s="48" t="s">
        <v>385</v>
      </c>
      <c r="U1424" s="48" t="s">
        <v>14</v>
      </c>
      <c r="V1424" s="55">
        <v>45528</v>
      </c>
      <c r="W1424" s="48" t="s">
        <v>1134</v>
      </c>
    </row>
    <row r="1425" spans="1:23" x14ac:dyDescent="0.25">
      <c r="A1425" s="48">
        <v>9981925</v>
      </c>
      <c r="B1425" s="64">
        <v>45528.333333333343</v>
      </c>
      <c r="C1425" s="48" t="s">
        <v>790</v>
      </c>
      <c r="D1425" s="48" t="s">
        <v>856</v>
      </c>
      <c r="E1425" s="55" t="s">
        <v>385</v>
      </c>
      <c r="F1425" s="64">
        <v>45528.333333333343</v>
      </c>
      <c r="G1425" s="64">
        <v>45528.411111111112</v>
      </c>
      <c r="H1425" s="48" t="s">
        <v>790</v>
      </c>
      <c r="I1425" s="55" t="s">
        <v>385</v>
      </c>
      <c r="J1425" s="48" t="s">
        <v>697</v>
      </c>
      <c r="K1425" s="48" t="s">
        <v>697</v>
      </c>
      <c r="L1425" s="48" t="s">
        <v>3333</v>
      </c>
      <c r="M1425" s="48" t="s">
        <v>735</v>
      </c>
      <c r="N1425" s="48" t="s">
        <v>871</v>
      </c>
      <c r="O1425" s="48" t="s">
        <v>3334</v>
      </c>
      <c r="P1425" s="48" t="s">
        <v>8</v>
      </c>
      <c r="Q1425" s="48" t="s">
        <v>28</v>
      </c>
      <c r="R1425" s="48" t="s">
        <v>29</v>
      </c>
      <c r="S1425" s="48" t="s">
        <v>13</v>
      </c>
      <c r="T1425" s="48" t="s">
        <v>385</v>
      </c>
      <c r="U1425" s="48" t="s">
        <v>14</v>
      </c>
      <c r="V1425" s="55">
        <v>45528</v>
      </c>
      <c r="W1425" s="48" t="s">
        <v>1134</v>
      </c>
    </row>
    <row r="1426" spans="1:23" x14ac:dyDescent="0.25">
      <c r="A1426" s="48">
        <v>9981995</v>
      </c>
      <c r="B1426" s="64">
        <v>45528.333333333343</v>
      </c>
      <c r="C1426" s="48" t="s">
        <v>746</v>
      </c>
      <c r="D1426" s="48" t="s">
        <v>1455</v>
      </c>
      <c r="E1426" s="55"/>
      <c r="F1426" s="64">
        <v>45528.333333333343</v>
      </c>
      <c r="G1426" s="64">
        <v>45528.411805555559</v>
      </c>
      <c r="H1426" s="48" t="s">
        <v>746</v>
      </c>
      <c r="I1426" s="55"/>
      <c r="J1426" s="48" t="s">
        <v>697</v>
      </c>
      <c r="K1426" s="48" t="s">
        <v>697</v>
      </c>
      <c r="L1426" s="48" t="s">
        <v>3042</v>
      </c>
      <c r="M1426" s="48" t="s">
        <v>736</v>
      </c>
      <c r="N1426" s="48" t="s">
        <v>2679</v>
      </c>
      <c r="O1426" s="48" t="s">
        <v>3041</v>
      </c>
      <c r="P1426" s="48" t="s">
        <v>8</v>
      </c>
      <c r="Q1426" s="48" t="s">
        <v>15</v>
      </c>
      <c r="R1426" s="48" t="s">
        <v>90</v>
      </c>
      <c r="S1426" s="48" t="s">
        <v>13</v>
      </c>
      <c r="U1426" s="48" t="s">
        <v>14</v>
      </c>
      <c r="V1426" s="55">
        <v>45528</v>
      </c>
      <c r="W1426" s="48" t="s">
        <v>1134</v>
      </c>
    </row>
    <row r="1427" spans="1:23" x14ac:dyDescent="0.25">
      <c r="A1427" s="48">
        <v>9981994</v>
      </c>
      <c r="B1427" s="64">
        <v>45528.333333333343</v>
      </c>
      <c r="C1427" s="48" t="s">
        <v>741</v>
      </c>
      <c r="D1427" s="48" t="s">
        <v>856</v>
      </c>
      <c r="E1427" s="55"/>
      <c r="F1427" s="64">
        <v>45528.333333333343</v>
      </c>
      <c r="G1427" s="64">
        <v>45528.42083333333</v>
      </c>
      <c r="H1427" s="48" t="s">
        <v>741</v>
      </c>
      <c r="I1427" s="55">
        <v>45532</v>
      </c>
      <c r="J1427" s="48" t="s">
        <v>697</v>
      </c>
      <c r="K1427" s="48" t="s">
        <v>697</v>
      </c>
      <c r="L1427" s="48" t="s">
        <v>3274</v>
      </c>
      <c r="M1427" s="48" t="s">
        <v>3442</v>
      </c>
      <c r="N1427" s="48" t="s">
        <v>1692</v>
      </c>
      <c r="O1427" s="48">
        <v>201031884155001</v>
      </c>
      <c r="P1427" s="48" t="s">
        <v>8</v>
      </c>
      <c r="Q1427" s="48" t="s">
        <v>10</v>
      </c>
      <c r="R1427" s="48" t="s">
        <v>11</v>
      </c>
      <c r="S1427" s="48" t="s">
        <v>25</v>
      </c>
      <c r="T1427" s="48" t="s">
        <v>385</v>
      </c>
      <c r="U1427" s="48" t="s">
        <v>14</v>
      </c>
      <c r="V1427" s="55">
        <v>45528</v>
      </c>
      <c r="W1427" s="48" t="s">
        <v>1134</v>
      </c>
    </row>
    <row r="1428" spans="1:23" x14ac:dyDescent="0.25">
      <c r="A1428" s="48">
        <v>9981993</v>
      </c>
      <c r="B1428" s="64">
        <v>45528.333333333343</v>
      </c>
      <c r="C1428" s="48" t="s">
        <v>746</v>
      </c>
      <c r="D1428" s="48" t="s">
        <v>1455</v>
      </c>
      <c r="E1428" s="55"/>
      <c r="F1428" s="64">
        <v>45528.333333333343</v>
      </c>
      <c r="G1428" s="64">
        <v>45528.425000000003</v>
      </c>
      <c r="H1428" s="48" t="s">
        <v>746</v>
      </c>
      <c r="I1428" s="55"/>
      <c r="J1428" s="48" t="s">
        <v>697</v>
      </c>
      <c r="K1428" s="48" t="s">
        <v>697</v>
      </c>
      <c r="L1428" s="48" t="s">
        <v>3448</v>
      </c>
      <c r="M1428" s="48" t="s">
        <v>736</v>
      </c>
      <c r="N1428" s="48" t="s">
        <v>2679</v>
      </c>
      <c r="O1428" s="48" t="s">
        <v>1920</v>
      </c>
      <c r="P1428" s="48" t="s">
        <v>22</v>
      </c>
      <c r="Q1428" s="48" t="s">
        <v>23</v>
      </c>
      <c r="R1428" s="48" t="s">
        <v>89</v>
      </c>
      <c r="S1428" s="48" t="s">
        <v>77</v>
      </c>
      <c r="U1428" s="48" t="s">
        <v>14</v>
      </c>
      <c r="V1428" s="55">
        <v>45528</v>
      </c>
      <c r="W1428" s="48" t="s">
        <v>1134</v>
      </c>
    </row>
    <row r="1429" spans="1:23" x14ac:dyDescent="0.25">
      <c r="A1429" s="48">
        <v>9981986</v>
      </c>
      <c r="B1429" s="64">
        <v>45528.333333333343</v>
      </c>
      <c r="C1429" s="48" t="s">
        <v>796</v>
      </c>
      <c r="D1429" s="48" t="s">
        <v>46</v>
      </c>
      <c r="E1429" s="55"/>
      <c r="F1429" s="64">
        <v>45528.333333333343</v>
      </c>
      <c r="G1429" s="64">
        <v>45528.43472222222</v>
      </c>
      <c r="H1429" s="48" t="s">
        <v>796</v>
      </c>
      <c r="I1429" s="55"/>
      <c r="J1429" s="48" t="s">
        <v>697</v>
      </c>
      <c r="K1429" s="48" t="s">
        <v>697</v>
      </c>
      <c r="L1429" s="48" t="s">
        <v>3449</v>
      </c>
      <c r="M1429" s="48" t="s">
        <v>2509</v>
      </c>
      <c r="N1429" s="48" t="s">
        <v>455</v>
      </c>
      <c r="O1429" s="48">
        <v>43192947401</v>
      </c>
      <c r="P1429" s="48" t="s">
        <v>8</v>
      </c>
      <c r="Q1429" s="48" t="s">
        <v>28</v>
      </c>
      <c r="R1429" s="48" t="s">
        <v>35</v>
      </c>
      <c r="S1429" s="48" t="s">
        <v>360</v>
      </c>
      <c r="U1429" s="48" t="s">
        <v>14</v>
      </c>
      <c r="V1429" s="55">
        <v>45528</v>
      </c>
      <c r="W1429" s="48" t="s">
        <v>1134</v>
      </c>
    </row>
    <row r="1430" spans="1:23" x14ac:dyDescent="0.25">
      <c r="A1430" s="48">
        <v>9981923</v>
      </c>
      <c r="B1430" s="64">
        <v>45528.333333333343</v>
      </c>
      <c r="C1430" s="48" t="s">
        <v>790</v>
      </c>
      <c r="D1430" s="48" t="s">
        <v>856</v>
      </c>
      <c r="E1430" s="55" t="s">
        <v>385</v>
      </c>
      <c r="F1430" s="64">
        <v>45528.333333333343</v>
      </c>
      <c r="G1430" s="64">
        <v>45528.435416666667</v>
      </c>
      <c r="H1430" s="48" t="s">
        <v>790</v>
      </c>
      <c r="I1430" s="55" t="s">
        <v>385</v>
      </c>
      <c r="J1430" s="48" t="s">
        <v>697</v>
      </c>
      <c r="K1430" s="48" t="s">
        <v>697</v>
      </c>
      <c r="L1430" s="48" t="s">
        <v>3450</v>
      </c>
      <c r="M1430" s="48" t="s">
        <v>735</v>
      </c>
      <c r="N1430" s="48" t="s">
        <v>871</v>
      </c>
      <c r="O1430" s="48" t="s">
        <v>3451</v>
      </c>
      <c r="P1430" s="48" t="s">
        <v>8</v>
      </c>
      <c r="Q1430" s="48" t="s">
        <v>28</v>
      </c>
      <c r="R1430" s="48" t="s">
        <v>29</v>
      </c>
      <c r="S1430" s="48" t="s">
        <v>13</v>
      </c>
      <c r="T1430" s="48" t="s">
        <v>385</v>
      </c>
      <c r="U1430" s="48" t="s">
        <v>14</v>
      </c>
      <c r="V1430" s="55">
        <v>45528</v>
      </c>
      <c r="W1430" s="48" t="s">
        <v>1134</v>
      </c>
    </row>
    <row r="1431" spans="1:23" x14ac:dyDescent="0.25">
      <c r="A1431" s="48">
        <v>9981924</v>
      </c>
      <c r="B1431" s="64">
        <v>45528.333333333343</v>
      </c>
      <c r="C1431" s="48" t="s">
        <v>790</v>
      </c>
      <c r="D1431" s="48" t="s">
        <v>878</v>
      </c>
      <c r="E1431" s="55" t="s">
        <v>385</v>
      </c>
      <c r="F1431" s="64">
        <v>45528.333333333343</v>
      </c>
      <c r="G1431" s="64">
        <v>45528.4375</v>
      </c>
      <c r="H1431" s="48" t="s">
        <v>790</v>
      </c>
      <c r="I1431" s="55" t="s">
        <v>385</v>
      </c>
      <c r="J1431" s="48" t="s">
        <v>697</v>
      </c>
      <c r="K1431" s="48" t="s">
        <v>697</v>
      </c>
      <c r="L1431" s="48" t="s">
        <v>3450</v>
      </c>
      <c r="M1431" s="48" t="s">
        <v>735</v>
      </c>
      <c r="N1431" s="48" t="s">
        <v>871</v>
      </c>
      <c r="O1431" s="48" t="s">
        <v>3451</v>
      </c>
      <c r="P1431" s="48" t="s">
        <v>8</v>
      </c>
      <c r="Q1431" s="48" t="s">
        <v>28</v>
      </c>
      <c r="R1431" s="48" t="s">
        <v>29</v>
      </c>
      <c r="S1431" s="48" t="s">
        <v>13</v>
      </c>
      <c r="T1431" s="48" t="s">
        <v>385</v>
      </c>
      <c r="U1431" s="48" t="s">
        <v>14</v>
      </c>
      <c r="V1431" s="55">
        <v>45528</v>
      </c>
      <c r="W1431" s="48" t="s">
        <v>1134</v>
      </c>
    </row>
    <row r="1432" spans="1:23" x14ac:dyDescent="0.25">
      <c r="A1432" s="48">
        <v>9981985</v>
      </c>
      <c r="B1432" s="64">
        <v>45528.333333333343</v>
      </c>
      <c r="C1432" s="48" t="s">
        <v>979</v>
      </c>
      <c r="D1432" s="48" t="s">
        <v>46</v>
      </c>
      <c r="E1432" s="55"/>
      <c r="F1432" s="64">
        <v>45528.333333333343</v>
      </c>
      <c r="G1432" s="64">
        <v>45528.46875</v>
      </c>
      <c r="H1432" s="48" t="s">
        <v>979</v>
      </c>
      <c r="I1432" s="55"/>
      <c r="J1432" s="48" t="s">
        <v>697</v>
      </c>
      <c r="K1432" s="48" t="s">
        <v>697</v>
      </c>
      <c r="L1432" s="48" t="s">
        <v>3452</v>
      </c>
      <c r="M1432" s="48" t="s">
        <v>2509</v>
      </c>
      <c r="N1432" s="48" t="s">
        <v>455</v>
      </c>
      <c r="O1432" s="48">
        <v>42609000801</v>
      </c>
      <c r="P1432" s="48" t="s">
        <v>18</v>
      </c>
      <c r="Q1432" s="48" t="s">
        <v>19</v>
      </c>
      <c r="R1432" s="48" t="s">
        <v>20</v>
      </c>
      <c r="S1432" s="48" t="s">
        <v>360</v>
      </c>
      <c r="U1432" s="48" t="s">
        <v>14</v>
      </c>
      <c r="V1432" s="55">
        <v>45528</v>
      </c>
      <c r="W1432" s="48" t="s">
        <v>1134</v>
      </c>
    </row>
    <row r="1433" spans="1:23" x14ac:dyDescent="0.25">
      <c r="A1433" s="48">
        <v>9981984</v>
      </c>
      <c r="B1433" s="64">
        <v>45528.333333333343</v>
      </c>
      <c r="C1433" s="48" t="s">
        <v>741</v>
      </c>
      <c r="D1433" s="48" t="s">
        <v>716</v>
      </c>
      <c r="E1433" s="55"/>
      <c r="F1433" s="64">
        <v>45528.333333333343</v>
      </c>
      <c r="G1433" s="64">
        <v>45528.46875</v>
      </c>
      <c r="H1433" s="48" t="s">
        <v>741</v>
      </c>
      <c r="I1433" s="55"/>
      <c r="J1433" s="48" t="s">
        <v>697</v>
      </c>
      <c r="K1433" s="48" t="s">
        <v>697</v>
      </c>
      <c r="L1433" s="48" t="s">
        <v>1039</v>
      </c>
      <c r="M1433" s="48" t="s">
        <v>3453</v>
      </c>
      <c r="N1433" s="48" t="s">
        <v>455</v>
      </c>
      <c r="O1433" s="48">
        <v>201031366317001</v>
      </c>
      <c r="P1433" s="48" t="s">
        <v>8</v>
      </c>
      <c r="Q1433" s="48" t="s">
        <v>28</v>
      </c>
      <c r="R1433" s="48" t="s">
        <v>35</v>
      </c>
      <c r="S1433" s="48" t="s">
        <v>36</v>
      </c>
      <c r="T1433" s="48" t="s">
        <v>385</v>
      </c>
      <c r="U1433" s="48" t="s">
        <v>14</v>
      </c>
      <c r="V1433" s="55">
        <v>45528</v>
      </c>
      <c r="W1433" s="48" t="s">
        <v>1134</v>
      </c>
    </row>
    <row r="1434" spans="1:23" x14ac:dyDescent="0.25">
      <c r="A1434" s="48">
        <v>9981922</v>
      </c>
      <c r="B1434" s="64">
        <v>45528.333333333343</v>
      </c>
      <c r="C1434" s="48" t="s">
        <v>790</v>
      </c>
      <c r="D1434" s="48" t="s">
        <v>856</v>
      </c>
      <c r="E1434" s="55" t="s">
        <v>385</v>
      </c>
      <c r="F1434" s="64">
        <v>45528.333333333343</v>
      </c>
      <c r="G1434" s="64">
        <v>45528.473611111112</v>
      </c>
      <c r="H1434" s="48" t="s">
        <v>790</v>
      </c>
      <c r="I1434" s="55" t="s">
        <v>385</v>
      </c>
      <c r="J1434" s="48" t="s">
        <v>697</v>
      </c>
      <c r="K1434" s="48" t="s">
        <v>697</v>
      </c>
      <c r="L1434" s="48" t="s">
        <v>3454</v>
      </c>
      <c r="M1434" s="48" t="s">
        <v>735</v>
      </c>
      <c r="N1434" s="48" t="s">
        <v>871</v>
      </c>
      <c r="O1434" s="48" t="s">
        <v>3110</v>
      </c>
      <c r="P1434" s="48" t="s">
        <v>8</v>
      </c>
      <c r="Q1434" s="48" t="s">
        <v>15</v>
      </c>
      <c r="R1434" s="48" t="s">
        <v>90</v>
      </c>
      <c r="S1434" s="48" t="s">
        <v>13</v>
      </c>
      <c r="T1434" s="48" t="s">
        <v>385</v>
      </c>
      <c r="U1434" s="48" t="s">
        <v>14</v>
      </c>
      <c r="V1434" s="55">
        <v>45528</v>
      </c>
      <c r="W1434" s="48" t="s">
        <v>1134</v>
      </c>
    </row>
    <row r="1435" spans="1:23" x14ac:dyDescent="0.25">
      <c r="A1435" s="48">
        <v>9981983</v>
      </c>
      <c r="B1435" s="64">
        <v>45528.333333333343</v>
      </c>
      <c r="C1435" s="48" t="s">
        <v>741</v>
      </c>
      <c r="D1435" s="48" t="s">
        <v>716</v>
      </c>
      <c r="E1435" s="55"/>
      <c r="F1435" s="64">
        <v>45528.333333333343</v>
      </c>
      <c r="G1435" s="64">
        <v>45528.488194444442</v>
      </c>
      <c r="H1435" s="48" t="s">
        <v>741</v>
      </c>
      <c r="I1435" s="55"/>
      <c r="J1435" s="48" t="s">
        <v>697</v>
      </c>
      <c r="K1435" s="48" t="s">
        <v>697</v>
      </c>
      <c r="L1435" s="48" t="s">
        <v>3455</v>
      </c>
      <c r="M1435" s="48" t="s">
        <v>3453</v>
      </c>
      <c r="N1435" s="48" t="s">
        <v>455</v>
      </c>
      <c r="O1435" s="48">
        <v>201031961719001</v>
      </c>
      <c r="P1435" s="48" t="s">
        <v>18</v>
      </c>
      <c r="Q1435" s="48" t="s">
        <v>19</v>
      </c>
      <c r="R1435" s="48" t="s">
        <v>20</v>
      </c>
      <c r="S1435" s="48" t="s">
        <v>36</v>
      </c>
      <c r="T1435" s="48" t="s">
        <v>385</v>
      </c>
      <c r="U1435" s="48" t="s">
        <v>14</v>
      </c>
      <c r="V1435" s="55">
        <v>45528</v>
      </c>
      <c r="W1435" s="48" t="s">
        <v>1134</v>
      </c>
    </row>
    <row r="1436" spans="1:23" x14ac:dyDescent="0.25">
      <c r="A1436" s="48">
        <v>9981982</v>
      </c>
      <c r="B1436" s="64">
        <v>45528.333333333343</v>
      </c>
      <c r="C1436" s="48" t="s">
        <v>741</v>
      </c>
      <c r="D1436" s="48" t="s">
        <v>856</v>
      </c>
      <c r="E1436" s="55"/>
      <c r="F1436" s="64">
        <v>45528.333333333343</v>
      </c>
      <c r="G1436" s="64">
        <v>45528.497916666667</v>
      </c>
      <c r="H1436" s="48" t="s">
        <v>741</v>
      </c>
      <c r="I1436" s="55">
        <v>45529</v>
      </c>
      <c r="J1436" s="48" t="s">
        <v>697</v>
      </c>
      <c r="K1436" s="48" t="s">
        <v>697</v>
      </c>
      <c r="L1436" s="48" t="s">
        <v>3456</v>
      </c>
      <c r="M1436" s="48" t="s">
        <v>3453</v>
      </c>
      <c r="N1436" s="48" t="s">
        <v>1692</v>
      </c>
      <c r="O1436" s="48">
        <v>201031850343001</v>
      </c>
      <c r="P1436" s="48" t="s">
        <v>8</v>
      </c>
      <c r="Q1436" s="48" t="s">
        <v>15</v>
      </c>
      <c r="R1436" s="48" t="s">
        <v>90</v>
      </c>
      <c r="S1436" s="48" t="s">
        <v>25</v>
      </c>
      <c r="T1436" s="48" t="s">
        <v>385</v>
      </c>
      <c r="U1436" s="48" t="s">
        <v>14</v>
      </c>
      <c r="V1436" s="55">
        <v>45528</v>
      </c>
      <c r="W1436" s="48" t="s">
        <v>1134</v>
      </c>
    </row>
    <row r="1437" spans="1:23" x14ac:dyDescent="0.25">
      <c r="A1437" s="48">
        <v>9981992</v>
      </c>
      <c r="B1437" s="64">
        <v>45528.333333333343</v>
      </c>
      <c r="C1437" s="48" t="s">
        <v>746</v>
      </c>
      <c r="D1437" s="48" t="s">
        <v>1455</v>
      </c>
      <c r="E1437" s="55"/>
      <c r="F1437" s="64">
        <v>45528.333333333343</v>
      </c>
      <c r="G1437" s="64">
        <v>45528.520138888889</v>
      </c>
      <c r="H1437" s="48" t="s">
        <v>746</v>
      </c>
      <c r="I1437" s="55"/>
      <c r="J1437" s="48" t="s">
        <v>697</v>
      </c>
      <c r="K1437" s="48" t="s">
        <v>697</v>
      </c>
      <c r="L1437" s="48" t="s">
        <v>2956</v>
      </c>
      <c r="M1437" s="48" t="s">
        <v>736</v>
      </c>
      <c r="N1437" s="48" t="s">
        <v>2679</v>
      </c>
      <c r="O1437" s="48" t="s">
        <v>1150</v>
      </c>
      <c r="P1437" s="48" t="s">
        <v>18</v>
      </c>
      <c r="Q1437" s="48" t="s">
        <v>19</v>
      </c>
      <c r="R1437" s="48" t="s">
        <v>24</v>
      </c>
      <c r="S1437" s="48" t="s">
        <v>13</v>
      </c>
      <c r="U1437" s="48" t="s">
        <v>14</v>
      </c>
      <c r="V1437" s="55">
        <v>45528</v>
      </c>
      <c r="W1437" s="48" t="s">
        <v>1134</v>
      </c>
    </row>
    <row r="1438" spans="1:23" x14ac:dyDescent="0.25">
      <c r="A1438" s="48">
        <v>9981981</v>
      </c>
      <c r="B1438" s="64">
        <v>45528.333333333343</v>
      </c>
      <c r="C1438" s="48" t="s">
        <v>741</v>
      </c>
      <c r="D1438" s="48" t="s">
        <v>716</v>
      </c>
      <c r="E1438" s="55"/>
      <c r="F1438" s="64">
        <v>45528.333333333343</v>
      </c>
      <c r="G1438" s="64">
        <v>45528.523611111108</v>
      </c>
      <c r="H1438" s="48" t="s">
        <v>741</v>
      </c>
      <c r="I1438" s="55"/>
      <c r="J1438" s="48" t="s">
        <v>697</v>
      </c>
      <c r="K1438" s="48" t="s">
        <v>697</v>
      </c>
      <c r="L1438" s="48" t="s">
        <v>3271</v>
      </c>
      <c r="M1438" s="48" t="s">
        <v>3286</v>
      </c>
      <c r="N1438" s="48" t="s">
        <v>455</v>
      </c>
      <c r="O1438" s="48">
        <v>201031842921001</v>
      </c>
      <c r="P1438" s="48" t="s">
        <v>8</v>
      </c>
      <c r="Q1438" s="48" t="s">
        <v>15</v>
      </c>
      <c r="R1438" s="48" t="s">
        <v>11</v>
      </c>
      <c r="S1438" s="48" t="s">
        <v>25</v>
      </c>
      <c r="T1438" s="48" t="s">
        <v>385</v>
      </c>
      <c r="U1438" s="48" t="s">
        <v>14</v>
      </c>
      <c r="V1438" s="55">
        <v>45528</v>
      </c>
      <c r="W1438" s="48" t="s">
        <v>1134</v>
      </c>
    </row>
    <row r="1439" spans="1:23" x14ac:dyDescent="0.25">
      <c r="A1439" s="48">
        <v>9981991</v>
      </c>
      <c r="B1439" s="64">
        <v>45528.333333333343</v>
      </c>
      <c r="C1439" s="48" t="s">
        <v>746</v>
      </c>
      <c r="D1439" s="48" t="s">
        <v>3280</v>
      </c>
      <c r="E1439" s="55"/>
      <c r="F1439" s="64">
        <v>45528.333333333343</v>
      </c>
      <c r="G1439" s="64">
        <v>45528.527777777781</v>
      </c>
      <c r="H1439" s="48" t="s">
        <v>746</v>
      </c>
      <c r="I1439" s="55"/>
      <c r="J1439" s="48" t="s">
        <v>697</v>
      </c>
      <c r="K1439" s="48" t="s">
        <v>697</v>
      </c>
      <c r="L1439" s="48" t="s">
        <v>2958</v>
      </c>
      <c r="M1439" s="48" t="s">
        <v>736</v>
      </c>
      <c r="N1439" s="48" t="s">
        <v>331</v>
      </c>
      <c r="O1439" s="48" t="s">
        <v>2036</v>
      </c>
      <c r="P1439" s="48" t="s">
        <v>8</v>
      </c>
      <c r="Q1439" s="48" t="s">
        <v>15</v>
      </c>
      <c r="R1439" s="48" t="s">
        <v>27</v>
      </c>
      <c r="S1439" s="48" t="s">
        <v>43</v>
      </c>
      <c r="U1439" s="48" t="s">
        <v>44</v>
      </c>
      <c r="V1439" s="55">
        <v>45528</v>
      </c>
      <c r="W1439" s="48" t="s">
        <v>1134</v>
      </c>
    </row>
    <row r="1440" spans="1:23" x14ac:dyDescent="0.25">
      <c r="A1440" s="48">
        <v>9981990</v>
      </c>
      <c r="B1440" s="64">
        <v>45528.333333333343</v>
      </c>
      <c r="C1440" s="48" t="s">
        <v>746</v>
      </c>
      <c r="D1440" s="48" t="s">
        <v>1455</v>
      </c>
      <c r="E1440" s="55"/>
      <c r="F1440" s="64">
        <v>45528.333333333343</v>
      </c>
      <c r="G1440" s="64">
        <v>45528.531944444447</v>
      </c>
      <c r="H1440" s="48" t="s">
        <v>746</v>
      </c>
      <c r="I1440" s="55"/>
      <c r="J1440" s="48" t="s">
        <v>697</v>
      </c>
      <c r="K1440" s="48" t="s">
        <v>697</v>
      </c>
      <c r="L1440" s="48" t="s">
        <v>2959</v>
      </c>
      <c r="M1440" s="48" t="s">
        <v>736</v>
      </c>
      <c r="N1440" s="48" t="s">
        <v>2679</v>
      </c>
      <c r="O1440" s="48" t="s">
        <v>864</v>
      </c>
      <c r="P1440" s="48" t="s">
        <v>8</v>
      </c>
      <c r="Q1440" s="48" t="s">
        <v>15</v>
      </c>
      <c r="R1440" s="48" t="s">
        <v>27</v>
      </c>
      <c r="S1440" s="48" t="s">
        <v>13</v>
      </c>
      <c r="U1440" s="48" t="s">
        <v>44</v>
      </c>
      <c r="V1440" s="55">
        <v>45528</v>
      </c>
      <c r="W1440" s="48" t="s">
        <v>1134</v>
      </c>
    </row>
    <row r="1441" spans="1:23" x14ac:dyDescent="0.25">
      <c r="A1441" s="48">
        <v>9981989</v>
      </c>
      <c r="B1441" s="64">
        <v>45528.333333333343</v>
      </c>
      <c r="C1441" s="48" t="s">
        <v>746</v>
      </c>
      <c r="D1441" s="48" t="s">
        <v>1455</v>
      </c>
      <c r="E1441" s="55"/>
      <c r="F1441" s="64">
        <v>45528.333333333343</v>
      </c>
      <c r="G1441" s="64">
        <v>45528.531944444447</v>
      </c>
      <c r="H1441" s="48" t="s">
        <v>746</v>
      </c>
      <c r="I1441" s="55"/>
      <c r="J1441" s="48" t="s">
        <v>697</v>
      </c>
      <c r="K1441" s="48" t="s">
        <v>697</v>
      </c>
      <c r="L1441" s="48" t="s">
        <v>2959</v>
      </c>
      <c r="M1441" s="48" t="s">
        <v>736</v>
      </c>
      <c r="N1441" s="48" t="s">
        <v>331</v>
      </c>
      <c r="O1441" s="48" t="s">
        <v>864</v>
      </c>
      <c r="P1441" s="48" t="s">
        <v>8</v>
      </c>
      <c r="Q1441" s="48" t="s">
        <v>15</v>
      </c>
      <c r="R1441" s="48" t="s">
        <v>27</v>
      </c>
      <c r="S1441" s="48" t="s">
        <v>360</v>
      </c>
      <c r="U1441" s="48" t="s">
        <v>44</v>
      </c>
      <c r="V1441" s="55">
        <v>45528</v>
      </c>
      <c r="W1441" s="48" t="s">
        <v>1134</v>
      </c>
    </row>
    <row r="1442" spans="1:23" x14ac:dyDescent="0.25">
      <c r="A1442" s="48">
        <v>9981980</v>
      </c>
      <c r="B1442" s="64">
        <v>45528.333333333343</v>
      </c>
      <c r="C1442" s="48" t="s">
        <v>741</v>
      </c>
      <c r="D1442" s="48" t="s">
        <v>46</v>
      </c>
      <c r="E1442" s="55"/>
      <c r="F1442" s="64">
        <v>45528.333333333343</v>
      </c>
      <c r="G1442" s="64">
        <v>45528.53402777778</v>
      </c>
      <c r="H1442" s="48" t="s">
        <v>741</v>
      </c>
      <c r="I1442" s="55"/>
      <c r="J1442" s="48" t="s">
        <v>697</v>
      </c>
      <c r="K1442" s="48" t="s">
        <v>697</v>
      </c>
      <c r="L1442" s="48" t="s">
        <v>2426</v>
      </c>
      <c r="M1442" s="48" t="s">
        <v>3442</v>
      </c>
      <c r="N1442" s="48" t="s">
        <v>455</v>
      </c>
      <c r="O1442" s="48">
        <v>201031489295001</v>
      </c>
      <c r="P1442" s="48" t="s">
        <v>18</v>
      </c>
      <c r="Q1442" s="48" t="s">
        <v>28</v>
      </c>
      <c r="R1442" s="48" t="s">
        <v>20</v>
      </c>
      <c r="S1442" s="48" t="s">
        <v>360</v>
      </c>
      <c r="T1442" s="48" t="s">
        <v>385</v>
      </c>
      <c r="U1442" s="48" t="s">
        <v>14</v>
      </c>
      <c r="V1442" s="55">
        <v>45528</v>
      </c>
      <c r="W1442" s="48" t="s">
        <v>1134</v>
      </c>
    </row>
    <row r="1443" spans="1:23" x14ac:dyDescent="0.25">
      <c r="A1443" s="48">
        <v>9981988</v>
      </c>
      <c r="B1443" s="64">
        <v>45528.333333333343</v>
      </c>
      <c r="C1443" s="48" t="s">
        <v>746</v>
      </c>
      <c r="D1443" s="48" t="s">
        <v>3280</v>
      </c>
      <c r="E1443" s="55"/>
      <c r="F1443" s="64">
        <v>45528.333333333343</v>
      </c>
      <c r="G1443" s="64">
        <v>45528.538888888892</v>
      </c>
      <c r="H1443" s="48" t="s">
        <v>746</v>
      </c>
      <c r="I1443" s="55"/>
      <c r="J1443" s="48" t="s">
        <v>697</v>
      </c>
      <c r="K1443" s="48" t="s">
        <v>697</v>
      </c>
      <c r="L1443" s="48" t="s">
        <v>3166</v>
      </c>
      <c r="M1443" s="48" t="s">
        <v>736</v>
      </c>
      <c r="N1443" s="48" t="s">
        <v>331</v>
      </c>
      <c r="O1443" s="48" t="s">
        <v>3165</v>
      </c>
      <c r="P1443" s="48" t="s">
        <v>22</v>
      </c>
      <c r="Q1443" s="48" t="s">
        <v>23</v>
      </c>
      <c r="R1443" s="48" t="s">
        <v>89</v>
      </c>
      <c r="S1443" s="48" t="s">
        <v>43</v>
      </c>
      <c r="U1443" s="48" t="s">
        <v>44</v>
      </c>
      <c r="V1443" s="55">
        <v>45528</v>
      </c>
      <c r="W1443" s="48" t="s">
        <v>1134</v>
      </c>
    </row>
    <row r="1444" spans="1:23" x14ac:dyDescent="0.25">
      <c r="A1444" s="48">
        <v>9981979</v>
      </c>
      <c r="B1444" s="64">
        <v>45528.333333333343</v>
      </c>
      <c r="C1444" s="48" t="s">
        <v>741</v>
      </c>
      <c r="D1444" s="48" t="s">
        <v>716</v>
      </c>
      <c r="E1444" s="55"/>
      <c r="F1444" s="64">
        <v>45528.333333333343</v>
      </c>
      <c r="G1444" s="64">
        <v>45528.544444444437</v>
      </c>
      <c r="H1444" s="48" t="s">
        <v>741</v>
      </c>
      <c r="I1444" s="55"/>
      <c r="J1444" s="48" t="s">
        <v>697</v>
      </c>
      <c r="K1444" s="48" t="s">
        <v>697</v>
      </c>
      <c r="L1444" s="48" t="s">
        <v>3457</v>
      </c>
      <c r="M1444" s="48" t="s">
        <v>3442</v>
      </c>
      <c r="N1444" s="48" t="s">
        <v>455</v>
      </c>
      <c r="O1444" s="48">
        <v>900995835163001</v>
      </c>
      <c r="P1444" s="48" t="s">
        <v>8</v>
      </c>
      <c r="Q1444" s="48" t="s">
        <v>10</v>
      </c>
      <c r="R1444" s="48" t="s">
        <v>11</v>
      </c>
      <c r="S1444" s="48" t="s">
        <v>36</v>
      </c>
      <c r="T1444" s="48" t="s">
        <v>385</v>
      </c>
      <c r="U1444" s="48" t="s">
        <v>14</v>
      </c>
      <c r="V1444" s="55">
        <v>45528</v>
      </c>
      <c r="W1444" s="48" t="s">
        <v>1134</v>
      </c>
    </row>
    <row r="1445" spans="1:23" x14ac:dyDescent="0.25">
      <c r="A1445" s="48">
        <v>9981987</v>
      </c>
      <c r="B1445" s="64">
        <v>45528.333333333343</v>
      </c>
      <c r="C1445" s="48" t="s">
        <v>746</v>
      </c>
      <c r="D1445" s="48" t="s">
        <v>3280</v>
      </c>
      <c r="E1445" s="55"/>
      <c r="F1445" s="64">
        <v>45528.333333333343</v>
      </c>
      <c r="G1445" s="64">
        <v>45528.546527777777</v>
      </c>
      <c r="H1445" s="48" t="s">
        <v>746</v>
      </c>
      <c r="I1445" s="55"/>
      <c r="J1445" s="48" t="s">
        <v>697</v>
      </c>
      <c r="K1445" s="48" t="s">
        <v>697</v>
      </c>
      <c r="L1445" s="48" t="s">
        <v>3169</v>
      </c>
      <c r="M1445" s="48" t="s">
        <v>736</v>
      </c>
      <c r="N1445" s="48" t="s">
        <v>331</v>
      </c>
      <c r="O1445" s="48" t="s">
        <v>2757</v>
      </c>
      <c r="P1445" s="48" t="s">
        <v>8</v>
      </c>
      <c r="Q1445" s="48" t="s">
        <v>15</v>
      </c>
      <c r="R1445" s="48" t="s">
        <v>27</v>
      </c>
      <c r="S1445" s="48" t="s">
        <v>43</v>
      </c>
      <c r="U1445" s="48" t="s">
        <v>44</v>
      </c>
      <c r="V1445" s="55">
        <v>45528</v>
      </c>
      <c r="W1445" s="48" t="s">
        <v>1134</v>
      </c>
    </row>
    <row r="1446" spans="1:23" x14ac:dyDescent="0.25">
      <c r="A1446" s="48">
        <v>9981978</v>
      </c>
      <c r="B1446" s="64">
        <v>45528.333333333343</v>
      </c>
      <c r="C1446" s="48" t="s">
        <v>795</v>
      </c>
      <c r="D1446" s="48" t="s">
        <v>1455</v>
      </c>
      <c r="E1446" s="55"/>
      <c r="F1446" s="64">
        <v>45528.333333333343</v>
      </c>
      <c r="G1446" s="64">
        <v>45528.549305555563</v>
      </c>
      <c r="H1446" s="48" t="s">
        <v>795</v>
      </c>
      <c r="I1446" s="55"/>
      <c r="J1446" s="48" t="s">
        <v>697</v>
      </c>
      <c r="K1446" s="48" t="s">
        <v>697</v>
      </c>
      <c r="L1446" s="48" t="s">
        <v>1168</v>
      </c>
      <c r="M1446" s="48" t="s">
        <v>7</v>
      </c>
      <c r="O1446" s="48" t="s">
        <v>1167</v>
      </c>
      <c r="P1446" s="48" t="s">
        <v>8</v>
      </c>
      <c r="Q1446" s="48" t="s">
        <v>15</v>
      </c>
      <c r="R1446" s="48" t="s">
        <v>16</v>
      </c>
      <c r="S1446" s="48" t="s">
        <v>360</v>
      </c>
      <c r="U1446" s="48" t="s">
        <v>44</v>
      </c>
      <c r="V1446" s="55">
        <v>45528</v>
      </c>
      <c r="W1446" s="48" t="s">
        <v>1134</v>
      </c>
    </row>
    <row r="1447" spans="1:23" x14ac:dyDescent="0.25">
      <c r="A1447" s="48">
        <v>9981977</v>
      </c>
      <c r="B1447" s="64">
        <v>45528.333333333343</v>
      </c>
      <c r="C1447" s="48" t="s">
        <v>746</v>
      </c>
      <c r="D1447" s="48" t="s">
        <v>3280</v>
      </c>
      <c r="E1447" s="55"/>
      <c r="F1447" s="64">
        <v>45528.333333333343</v>
      </c>
      <c r="G1447" s="64">
        <v>45528.561805555553</v>
      </c>
      <c r="H1447" s="48" t="s">
        <v>746</v>
      </c>
      <c r="I1447" s="55"/>
      <c r="J1447" s="48" t="s">
        <v>697</v>
      </c>
      <c r="K1447" s="48" t="s">
        <v>697</v>
      </c>
      <c r="L1447" s="48" t="s">
        <v>3167</v>
      </c>
      <c r="M1447" s="48" t="s">
        <v>736</v>
      </c>
      <c r="N1447" s="48" t="s">
        <v>331</v>
      </c>
      <c r="O1447" s="48" t="s">
        <v>2758</v>
      </c>
      <c r="P1447" s="48" t="s">
        <v>8</v>
      </c>
      <c r="Q1447" s="48" t="s">
        <v>15</v>
      </c>
      <c r="R1447" s="48" t="s">
        <v>27</v>
      </c>
      <c r="S1447" s="48" t="s">
        <v>43</v>
      </c>
      <c r="U1447" s="48" t="s">
        <v>44</v>
      </c>
      <c r="V1447" s="55">
        <v>45528</v>
      </c>
      <c r="W1447" s="48" t="s">
        <v>1134</v>
      </c>
    </row>
    <row r="1448" spans="1:23" x14ac:dyDescent="0.25">
      <c r="A1448" s="48">
        <v>9981976</v>
      </c>
      <c r="B1448" s="64">
        <v>45528.333333333343</v>
      </c>
      <c r="C1448" s="48" t="s">
        <v>741</v>
      </c>
      <c r="D1448" s="48" t="s">
        <v>856</v>
      </c>
      <c r="E1448" s="55"/>
      <c r="F1448" s="64">
        <v>45528.333333333343</v>
      </c>
      <c r="G1448" s="64">
        <v>45528.563888888893</v>
      </c>
      <c r="H1448" s="48" t="s">
        <v>741</v>
      </c>
      <c r="I1448" s="55"/>
      <c r="J1448" s="48" t="s">
        <v>697</v>
      </c>
      <c r="K1448" s="48" t="s">
        <v>697</v>
      </c>
      <c r="L1448" s="48" t="s">
        <v>3458</v>
      </c>
      <c r="M1448" s="48" t="s">
        <v>3442</v>
      </c>
      <c r="N1448" s="48" t="s">
        <v>1692</v>
      </c>
      <c r="O1448" s="48">
        <v>201031799568002</v>
      </c>
      <c r="P1448" s="48" t="s">
        <v>8</v>
      </c>
      <c r="Q1448" s="48" t="s">
        <v>10</v>
      </c>
      <c r="R1448" s="48" t="s">
        <v>11</v>
      </c>
      <c r="S1448" s="48" t="s">
        <v>25</v>
      </c>
      <c r="T1448" s="48" t="s">
        <v>385</v>
      </c>
      <c r="U1448" s="48" t="s">
        <v>14</v>
      </c>
      <c r="V1448" s="55">
        <v>45528</v>
      </c>
      <c r="W1448" s="48" t="s">
        <v>1134</v>
      </c>
    </row>
    <row r="1449" spans="1:23" x14ac:dyDescent="0.25">
      <c r="A1449" s="48">
        <v>9981975</v>
      </c>
      <c r="B1449" s="64">
        <v>45528.333333333343</v>
      </c>
      <c r="C1449" s="48" t="s">
        <v>1935</v>
      </c>
      <c r="D1449" s="48" t="s">
        <v>716</v>
      </c>
      <c r="E1449" s="55"/>
      <c r="F1449" s="64">
        <v>45528.333333333343</v>
      </c>
      <c r="G1449" s="64">
        <v>45528.568749999999</v>
      </c>
      <c r="H1449" s="48" t="s">
        <v>1934</v>
      </c>
      <c r="I1449" s="55"/>
      <c r="J1449" s="48" t="s">
        <v>697</v>
      </c>
      <c r="K1449" s="48" t="s">
        <v>697</v>
      </c>
      <c r="L1449" s="48" t="s">
        <v>3459</v>
      </c>
      <c r="M1449" s="48" t="s">
        <v>7</v>
      </c>
      <c r="N1449" s="48" t="s">
        <v>1692</v>
      </c>
      <c r="O1449" s="48" t="s">
        <v>3418</v>
      </c>
      <c r="P1449" s="48" t="s">
        <v>8</v>
      </c>
      <c r="Q1449" s="48" t="s">
        <v>10</v>
      </c>
      <c r="R1449" s="48" t="s">
        <v>11</v>
      </c>
      <c r="S1449" s="48" t="s">
        <v>25</v>
      </c>
      <c r="U1449" s="48" t="s">
        <v>44</v>
      </c>
      <c r="V1449" s="55">
        <v>45528</v>
      </c>
      <c r="W1449" s="48" t="s">
        <v>1134</v>
      </c>
    </row>
    <row r="1450" spans="1:23" x14ac:dyDescent="0.25">
      <c r="A1450" s="48">
        <v>9981921</v>
      </c>
      <c r="B1450" s="64">
        <v>45528.333333333343</v>
      </c>
      <c r="C1450" s="48" t="s">
        <v>1935</v>
      </c>
      <c r="D1450" s="48" t="s">
        <v>716</v>
      </c>
      <c r="E1450" s="55" t="s">
        <v>385</v>
      </c>
      <c r="F1450" s="64">
        <v>45528.333333333343</v>
      </c>
      <c r="G1450" s="64">
        <v>45528.568749999999</v>
      </c>
      <c r="H1450" s="48" t="s">
        <v>1935</v>
      </c>
      <c r="I1450" s="55" t="s">
        <v>385</v>
      </c>
      <c r="J1450" s="48" t="s">
        <v>697</v>
      </c>
      <c r="K1450" s="48" t="s">
        <v>697</v>
      </c>
      <c r="L1450" s="48" t="s">
        <v>3460</v>
      </c>
      <c r="M1450" s="48" t="s">
        <v>7</v>
      </c>
      <c r="N1450" s="48" t="s">
        <v>84</v>
      </c>
      <c r="O1450" s="48" t="s">
        <v>2888</v>
      </c>
      <c r="P1450" s="48" t="s">
        <v>8</v>
      </c>
      <c r="Q1450" s="48" t="s">
        <v>10</v>
      </c>
      <c r="R1450" s="48" t="s">
        <v>11</v>
      </c>
      <c r="S1450" s="48" t="s">
        <v>13</v>
      </c>
      <c r="T1450" s="48" t="s">
        <v>385</v>
      </c>
      <c r="U1450" s="48" t="s">
        <v>14</v>
      </c>
      <c r="V1450" s="55">
        <v>45528</v>
      </c>
      <c r="W1450" s="48" t="s">
        <v>1134</v>
      </c>
    </row>
    <row r="1451" spans="1:23" x14ac:dyDescent="0.25">
      <c r="A1451" s="48">
        <v>9981974</v>
      </c>
      <c r="B1451" s="64">
        <v>45528.333333333343</v>
      </c>
      <c r="C1451" s="48" t="s">
        <v>746</v>
      </c>
      <c r="D1451" s="48" t="s">
        <v>1455</v>
      </c>
      <c r="E1451" s="55"/>
      <c r="F1451" s="64">
        <v>45528.333333333343</v>
      </c>
      <c r="G1451" s="64">
        <v>45528.569444444453</v>
      </c>
      <c r="H1451" s="48" t="s">
        <v>746</v>
      </c>
      <c r="I1451" s="55"/>
      <c r="J1451" s="48" t="s">
        <v>697</v>
      </c>
      <c r="K1451" s="48" t="s">
        <v>697</v>
      </c>
      <c r="L1451" s="48" t="s">
        <v>3430</v>
      </c>
      <c r="M1451" s="48" t="s">
        <v>737</v>
      </c>
      <c r="N1451" s="48" t="s">
        <v>2666</v>
      </c>
      <c r="O1451" s="48" t="s">
        <v>3162</v>
      </c>
      <c r="P1451" s="48" t="s">
        <v>22</v>
      </c>
      <c r="Q1451" s="48" t="s">
        <v>73</v>
      </c>
      <c r="R1451" s="48" t="s">
        <v>74</v>
      </c>
      <c r="S1451" s="48" t="s">
        <v>360</v>
      </c>
      <c r="U1451" s="48" t="s">
        <v>14</v>
      </c>
      <c r="V1451" s="55">
        <v>45528</v>
      </c>
      <c r="W1451" s="48" t="s">
        <v>1134</v>
      </c>
    </row>
    <row r="1452" spans="1:23" x14ac:dyDescent="0.25">
      <c r="A1452" s="48">
        <v>9981973</v>
      </c>
      <c r="B1452" s="64">
        <v>45528.333333333343</v>
      </c>
      <c r="C1452" s="48" t="s">
        <v>746</v>
      </c>
      <c r="D1452" s="48" t="s">
        <v>1455</v>
      </c>
      <c r="E1452" s="55"/>
      <c r="F1452" s="64">
        <v>45528.333333333343</v>
      </c>
      <c r="G1452" s="64">
        <v>45528.579861111109</v>
      </c>
      <c r="H1452" s="48" t="s">
        <v>746</v>
      </c>
      <c r="I1452" s="55"/>
      <c r="J1452" s="48" t="s">
        <v>697</v>
      </c>
      <c r="K1452" s="48" t="s">
        <v>697</v>
      </c>
      <c r="L1452" s="48" t="s">
        <v>3163</v>
      </c>
      <c r="M1452" s="48" t="s">
        <v>737</v>
      </c>
      <c r="N1452" s="48" t="s">
        <v>2666</v>
      </c>
      <c r="O1452" s="48" t="s">
        <v>3073</v>
      </c>
      <c r="P1452" s="48" t="s">
        <v>22</v>
      </c>
      <c r="Q1452" s="48" t="s">
        <v>23</v>
      </c>
      <c r="R1452" s="48" t="s">
        <v>89</v>
      </c>
      <c r="S1452" s="48" t="s">
        <v>360</v>
      </c>
      <c r="U1452" s="48" t="s">
        <v>14</v>
      </c>
      <c r="V1452" s="55">
        <v>45528</v>
      </c>
      <c r="W1452" s="48" t="s">
        <v>1134</v>
      </c>
    </row>
    <row r="1453" spans="1:23" x14ac:dyDescent="0.25">
      <c r="A1453" s="48">
        <v>9981972</v>
      </c>
      <c r="B1453" s="64">
        <v>45528.333333333343</v>
      </c>
      <c r="C1453" s="48" t="s">
        <v>741</v>
      </c>
      <c r="D1453" s="48" t="s">
        <v>856</v>
      </c>
      <c r="E1453" s="55"/>
      <c r="F1453" s="64">
        <v>45528.333333333343</v>
      </c>
      <c r="G1453" s="64">
        <v>45528.582638888889</v>
      </c>
      <c r="H1453" s="48" t="s">
        <v>741</v>
      </c>
      <c r="I1453" s="55"/>
      <c r="J1453" s="48" t="s">
        <v>697</v>
      </c>
      <c r="K1453" s="48" t="s">
        <v>697</v>
      </c>
      <c r="L1453" s="48" t="s">
        <v>3461</v>
      </c>
      <c r="M1453" s="48" t="s">
        <v>3462</v>
      </c>
      <c r="N1453" s="48" t="s">
        <v>1692</v>
      </c>
      <c r="O1453" s="48" t="s">
        <v>3103</v>
      </c>
      <c r="P1453" s="48" t="s">
        <v>8</v>
      </c>
      <c r="Q1453" s="48" t="s">
        <v>10</v>
      </c>
      <c r="R1453" s="48" t="s">
        <v>11</v>
      </c>
      <c r="S1453" s="48" t="s">
        <v>25</v>
      </c>
      <c r="T1453" s="48" t="s">
        <v>385</v>
      </c>
      <c r="U1453" s="48" t="s">
        <v>14</v>
      </c>
      <c r="V1453" s="55">
        <v>45528</v>
      </c>
      <c r="W1453" s="48" t="s">
        <v>1134</v>
      </c>
    </row>
    <row r="1454" spans="1:23" x14ac:dyDescent="0.25">
      <c r="A1454" s="48">
        <v>9981971</v>
      </c>
      <c r="B1454" s="64">
        <v>45528.333333333343</v>
      </c>
      <c r="C1454" s="48" t="s">
        <v>1934</v>
      </c>
      <c r="D1454" s="48" t="s">
        <v>1455</v>
      </c>
      <c r="E1454" s="55"/>
      <c r="F1454" s="64">
        <v>45528.333333333343</v>
      </c>
      <c r="G1454" s="64">
        <v>45528.582638888889</v>
      </c>
      <c r="H1454" s="48" t="s">
        <v>1934</v>
      </c>
      <c r="I1454" s="55"/>
      <c r="J1454" s="48" t="s">
        <v>697</v>
      </c>
      <c r="K1454" s="48" t="s">
        <v>697</v>
      </c>
      <c r="L1454" s="48" t="s">
        <v>3354</v>
      </c>
      <c r="M1454" s="48" t="s">
        <v>7</v>
      </c>
      <c r="N1454" s="48" t="s">
        <v>1692</v>
      </c>
      <c r="O1454" s="48" t="s">
        <v>2904</v>
      </c>
      <c r="P1454" s="48" t="s">
        <v>8</v>
      </c>
      <c r="Q1454" s="48" t="s">
        <v>10</v>
      </c>
      <c r="R1454" s="48" t="s">
        <v>11</v>
      </c>
      <c r="S1454" s="48" t="s">
        <v>25</v>
      </c>
      <c r="U1454" s="48" t="s">
        <v>14</v>
      </c>
      <c r="V1454" s="55">
        <v>45528</v>
      </c>
      <c r="W1454" s="48" t="s">
        <v>1134</v>
      </c>
    </row>
    <row r="1455" spans="1:23" x14ac:dyDescent="0.25">
      <c r="A1455" s="48">
        <v>9981970</v>
      </c>
      <c r="B1455" s="64">
        <v>45528.333333333343</v>
      </c>
      <c r="C1455" s="48" t="s">
        <v>741</v>
      </c>
      <c r="D1455" s="48" t="s">
        <v>716</v>
      </c>
      <c r="E1455" s="55"/>
      <c r="F1455" s="64">
        <v>45528.333333333343</v>
      </c>
      <c r="G1455" s="64">
        <v>45528.586111111108</v>
      </c>
      <c r="H1455" s="48" t="s">
        <v>741</v>
      </c>
      <c r="I1455" s="55"/>
      <c r="J1455" s="48" t="s">
        <v>697</v>
      </c>
      <c r="K1455" s="48" t="s">
        <v>697</v>
      </c>
      <c r="L1455" s="48" t="s">
        <v>3330</v>
      </c>
      <c r="M1455" s="48" t="s">
        <v>3462</v>
      </c>
      <c r="N1455" s="48" t="s">
        <v>455</v>
      </c>
      <c r="O1455" s="48" t="s">
        <v>3192</v>
      </c>
      <c r="P1455" s="48" t="s">
        <v>8</v>
      </c>
      <c r="Q1455" s="48" t="s">
        <v>10</v>
      </c>
      <c r="R1455" s="48" t="s">
        <v>11</v>
      </c>
      <c r="S1455" s="48" t="s">
        <v>36</v>
      </c>
      <c r="T1455" s="48" t="s">
        <v>385</v>
      </c>
      <c r="U1455" s="48" t="s">
        <v>14</v>
      </c>
      <c r="V1455" s="55">
        <v>45528</v>
      </c>
      <c r="W1455" s="48" t="s">
        <v>1134</v>
      </c>
    </row>
    <row r="1456" spans="1:23" x14ac:dyDescent="0.25">
      <c r="A1456" s="48">
        <v>9981969</v>
      </c>
      <c r="B1456" s="64">
        <v>45528.333333333343</v>
      </c>
      <c r="C1456" s="48" t="s">
        <v>746</v>
      </c>
      <c r="D1456" s="48" t="s">
        <v>1455</v>
      </c>
      <c r="E1456" s="55"/>
      <c r="F1456" s="64">
        <v>45528.333333333343</v>
      </c>
      <c r="G1456" s="64">
        <v>45528.586805555547</v>
      </c>
      <c r="H1456" s="48" t="s">
        <v>746</v>
      </c>
      <c r="I1456" s="55"/>
      <c r="J1456" s="48" t="s">
        <v>697</v>
      </c>
      <c r="K1456" s="48" t="s">
        <v>697</v>
      </c>
      <c r="L1456" s="48" t="s">
        <v>3463</v>
      </c>
      <c r="M1456" s="48" t="s">
        <v>736</v>
      </c>
      <c r="N1456" s="48" t="s">
        <v>455</v>
      </c>
      <c r="O1456" s="48" t="s">
        <v>2752</v>
      </c>
      <c r="P1456" s="48" t="s">
        <v>22</v>
      </c>
      <c r="Q1456" s="48" t="s">
        <v>23</v>
      </c>
      <c r="R1456" s="48" t="s">
        <v>89</v>
      </c>
      <c r="S1456" s="48" t="s">
        <v>360</v>
      </c>
      <c r="U1456" s="48" t="s">
        <v>14</v>
      </c>
      <c r="V1456" s="55">
        <v>45528</v>
      </c>
      <c r="W1456" s="48" t="s">
        <v>1134</v>
      </c>
    </row>
    <row r="1457" spans="1:23" x14ac:dyDescent="0.25">
      <c r="A1457" s="48">
        <v>9981968</v>
      </c>
      <c r="B1457" s="64">
        <v>45528.333333333343</v>
      </c>
      <c r="C1457" s="48" t="s">
        <v>746</v>
      </c>
      <c r="D1457" s="48" t="s">
        <v>1455</v>
      </c>
      <c r="E1457" s="55"/>
      <c r="F1457" s="64">
        <v>45528.333333333343</v>
      </c>
      <c r="G1457" s="64">
        <v>45528.586805555547</v>
      </c>
      <c r="H1457" s="48" t="s">
        <v>746</v>
      </c>
      <c r="I1457" s="55"/>
      <c r="J1457" s="48" t="s">
        <v>697</v>
      </c>
      <c r="K1457" s="48" t="s">
        <v>697</v>
      </c>
      <c r="L1457" s="48" t="s">
        <v>3463</v>
      </c>
      <c r="M1457" s="48" t="s">
        <v>736</v>
      </c>
      <c r="N1457" s="48" t="s">
        <v>2679</v>
      </c>
      <c r="O1457" s="48" t="s">
        <v>2752</v>
      </c>
      <c r="P1457" s="48" t="s">
        <v>22</v>
      </c>
      <c r="Q1457" s="48" t="s">
        <v>23</v>
      </c>
      <c r="R1457" s="48" t="s">
        <v>89</v>
      </c>
      <c r="S1457" s="48" t="s">
        <v>13</v>
      </c>
      <c r="U1457" s="48" t="s">
        <v>14</v>
      </c>
      <c r="V1457" s="55">
        <v>45528</v>
      </c>
      <c r="W1457" s="48" t="s">
        <v>1134</v>
      </c>
    </row>
    <row r="1458" spans="1:23" x14ac:dyDescent="0.25">
      <c r="A1458" s="48">
        <v>9981919</v>
      </c>
      <c r="B1458" s="64">
        <v>45528.333333333343</v>
      </c>
      <c r="C1458" s="48" t="s">
        <v>790</v>
      </c>
      <c r="D1458" s="48" t="s">
        <v>856</v>
      </c>
      <c r="E1458" s="55" t="s">
        <v>385</v>
      </c>
      <c r="F1458" s="64">
        <v>45528.333333333343</v>
      </c>
      <c r="G1458" s="64">
        <v>45528.588194444441</v>
      </c>
      <c r="H1458" s="48" t="s">
        <v>790</v>
      </c>
      <c r="I1458" s="55" t="s">
        <v>385</v>
      </c>
      <c r="J1458" s="48" t="s">
        <v>697</v>
      </c>
      <c r="K1458" s="48" t="s">
        <v>697</v>
      </c>
      <c r="L1458" s="48" t="s">
        <v>3464</v>
      </c>
      <c r="M1458" s="48" t="s">
        <v>7</v>
      </c>
      <c r="N1458" s="48" t="s">
        <v>84</v>
      </c>
      <c r="O1458" s="48" t="s">
        <v>2578</v>
      </c>
      <c r="P1458" s="48" t="s">
        <v>8</v>
      </c>
      <c r="Q1458" s="48" t="s">
        <v>28</v>
      </c>
      <c r="R1458" s="48" t="s">
        <v>29</v>
      </c>
      <c r="S1458" s="48" t="s">
        <v>13</v>
      </c>
      <c r="T1458" s="48" t="s">
        <v>385</v>
      </c>
      <c r="U1458" s="48" t="s">
        <v>14</v>
      </c>
      <c r="V1458" s="55">
        <v>45528</v>
      </c>
      <c r="W1458" s="48" t="s">
        <v>1134</v>
      </c>
    </row>
    <row r="1459" spans="1:23" x14ac:dyDescent="0.25">
      <c r="A1459" s="48">
        <v>9981967</v>
      </c>
      <c r="B1459" s="64">
        <v>45528.333333333343</v>
      </c>
      <c r="C1459" s="48" t="s">
        <v>831</v>
      </c>
      <c r="D1459" s="48" t="s">
        <v>716</v>
      </c>
      <c r="E1459" s="55" t="s">
        <v>385</v>
      </c>
      <c r="F1459" s="64">
        <v>45528.333333333343</v>
      </c>
      <c r="G1459" s="64">
        <v>45528.589583333327</v>
      </c>
      <c r="H1459" s="48" t="s">
        <v>831</v>
      </c>
      <c r="I1459" s="55">
        <v>45530</v>
      </c>
      <c r="J1459" s="48" t="s">
        <v>697</v>
      </c>
      <c r="K1459" s="48" t="s">
        <v>697</v>
      </c>
      <c r="L1459" s="48" t="s">
        <v>3465</v>
      </c>
      <c r="M1459" s="48" t="s">
        <v>7</v>
      </c>
      <c r="N1459" s="48" t="s">
        <v>1515</v>
      </c>
      <c r="O1459" s="48" t="s">
        <v>1399</v>
      </c>
      <c r="P1459" s="48" t="s">
        <v>18</v>
      </c>
      <c r="Q1459" s="48" t="s">
        <v>19</v>
      </c>
      <c r="R1459" s="48" t="s">
        <v>21</v>
      </c>
      <c r="S1459" s="48" t="s">
        <v>13</v>
      </c>
      <c r="T1459" s="48" t="s">
        <v>385</v>
      </c>
      <c r="U1459" s="48" t="s">
        <v>14</v>
      </c>
      <c r="V1459" s="55">
        <v>45528</v>
      </c>
      <c r="W1459" s="48" t="s">
        <v>1134</v>
      </c>
    </row>
    <row r="1460" spans="1:23" x14ac:dyDescent="0.25">
      <c r="A1460" s="48">
        <v>9981920</v>
      </c>
      <c r="B1460" s="64">
        <v>45528.333333333343</v>
      </c>
      <c r="C1460" s="48" t="s">
        <v>790</v>
      </c>
      <c r="D1460" s="48" t="s">
        <v>878</v>
      </c>
      <c r="E1460" s="55" t="s">
        <v>385</v>
      </c>
      <c r="F1460" s="64">
        <v>45528.333333333343</v>
      </c>
      <c r="G1460" s="64">
        <v>45528.589583333327</v>
      </c>
      <c r="H1460" s="48" t="s">
        <v>790</v>
      </c>
      <c r="I1460" s="55" t="s">
        <v>385</v>
      </c>
      <c r="J1460" s="48" t="s">
        <v>697</v>
      </c>
      <c r="K1460" s="48" t="s">
        <v>697</v>
      </c>
      <c r="L1460" s="48" t="s">
        <v>3464</v>
      </c>
      <c r="M1460" s="48" t="s">
        <v>7</v>
      </c>
      <c r="N1460" s="48" t="s">
        <v>84</v>
      </c>
      <c r="O1460" s="48" t="s">
        <v>2578</v>
      </c>
      <c r="P1460" s="48" t="s">
        <v>8</v>
      </c>
      <c r="Q1460" s="48" t="s">
        <v>28</v>
      </c>
      <c r="R1460" s="48" t="s">
        <v>29</v>
      </c>
      <c r="S1460" s="48" t="s">
        <v>13</v>
      </c>
      <c r="T1460" s="48" t="s">
        <v>385</v>
      </c>
      <c r="U1460" s="48" t="s">
        <v>14</v>
      </c>
      <c r="V1460" s="55">
        <v>45528</v>
      </c>
      <c r="W1460" s="48" t="s">
        <v>1134</v>
      </c>
    </row>
    <row r="1461" spans="1:23" x14ac:dyDescent="0.25">
      <c r="A1461" s="48">
        <v>9981966</v>
      </c>
      <c r="B1461" s="64">
        <v>45528.333333333343</v>
      </c>
      <c r="C1461" s="48" t="s">
        <v>746</v>
      </c>
      <c r="D1461" s="48" t="s">
        <v>1455</v>
      </c>
      <c r="E1461" s="55"/>
      <c r="F1461" s="64">
        <v>45528.333333333343</v>
      </c>
      <c r="G1461" s="64">
        <v>45528.591666666667</v>
      </c>
      <c r="H1461" s="48" t="s">
        <v>746</v>
      </c>
      <c r="I1461" s="55"/>
      <c r="J1461" s="48" t="s">
        <v>697</v>
      </c>
      <c r="K1461" s="48" t="s">
        <v>697</v>
      </c>
      <c r="L1461" s="48" t="s">
        <v>3466</v>
      </c>
      <c r="M1461" s="48" t="s">
        <v>736</v>
      </c>
      <c r="N1461" s="48" t="s">
        <v>455</v>
      </c>
      <c r="O1461" s="48" t="s">
        <v>2753</v>
      </c>
      <c r="P1461" s="48" t="s">
        <v>22</v>
      </c>
      <c r="Q1461" s="48" t="s">
        <v>23</v>
      </c>
      <c r="R1461" s="48" t="s">
        <v>89</v>
      </c>
      <c r="S1461" s="48" t="s">
        <v>360</v>
      </c>
      <c r="U1461" s="48" t="s">
        <v>14</v>
      </c>
      <c r="V1461" s="55">
        <v>45528</v>
      </c>
      <c r="W1461" s="48" t="s">
        <v>1134</v>
      </c>
    </row>
    <row r="1462" spans="1:23" x14ac:dyDescent="0.25">
      <c r="A1462" s="48">
        <v>9981965</v>
      </c>
      <c r="B1462" s="64">
        <v>45528.333333333343</v>
      </c>
      <c r="C1462" s="48" t="s">
        <v>746</v>
      </c>
      <c r="D1462" s="48" t="s">
        <v>1455</v>
      </c>
      <c r="E1462" s="55"/>
      <c r="F1462" s="64">
        <v>45528.333333333343</v>
      </c>
      <c r="G1462" s="64">
        <v>45528.591666666667</v>
      </c>
      <c r="H1462" s="48" t="s">
        <v>746</v>
      </c>
      <c r="I1462" s="55"/>
      <c r="J1462" s="48" t="s">
        <v>697</v>
      </c>
      <c r="K1462" s="48" t="s">
        <v>697</v>
      </c>
      <c r="L1462" s="48" t="s">
        <v>3466</v>
      </c>
      <c r="M1462" s="48" t="s">
        <v>736</v>
      </c>
      <c r="N1462" s="48" t="s">
        <v>2679</v>
      </c>
      <c r="O1462" s="48" t="s">
        <v>2753</v>
      </c>
      <c r="P1462" s="48" t="s">
        <v>22</v>
      </c>
      <c r="Q1462" s="48" t="s">
        <v>23</v>
      </c>
      <c r="R1462" s="48" t="s">
        <v>89</v>
      </c>
      <c r="S1462" s="48" t="s">
        <v>13</v>
      </c>
      <c r="U1462" s="48" t="s">
        <v>14</v>
      </c>
      <c r="V1462" s="55">
        <v>45528</v>
      </c>
      <c r="W1462" s="48" t="s">
        <v>1134</v>
      </c>
    </row>
    <row r="1463" spans="1:23" x14ac:dyDescent="0.25">
      <c r="A1463" s="48">
        <v>9981964</v>
      </c>
      <c r="B1463" s="64">
        <v>45528.333333333343</v>
      </c>
      <c r="C1463" s="48" t="s">
        <v>831</v>
      </c>
      <c r="D1463" s="48" t="s">
        <v>716</v>
      </c>
      <c r="E1463" s="55" t="s">
        <v>385</v>
      </c>
      <c r="F1463" s="64">
        <v>45528.333333333343</v>
      </c>
      <c r="G1463" s="64">
        <v>45528.593055555553</v>
      </c>
      <c r="H1463" s="48" t="s">
        <v>831</v>
      </c>
      <c r="I1463" s="55">
        <v>45530</v>
      </c>
      <c r="J1463" s="48" t="s">
        <v>697</v>
      </c>
      <c r="K1463" s="48" t="s">
        <v>697</v>
      </c>
      <c r="L1463" s="48" t="s">
        <v>3467</v>
      </c>
      <c r="M1463" s="48" t="s">
        <v>7</v>
      </c>
      <c r="N1463" s="48" t="s">
        <v>1515</v>
      </c>
      <c r="O1463" s="48" t="s">
        <v>2579</v>
      </c>
      <c r="P1463" s="48" t="s">
        <v>18</v>
      </c>
      <c r="Q1463" s="48" t="s">
        <v>19</v>
      </c>
      <c r="R1463" s="48" t="s">
        <v>20</v>
      </c>
      <c r="S1463" s="48" t="s">
        <v>36</v>
      </c>
      <c r="T1463" s="48" t="s">
        <v>385</v>
      </c>
      <c r="U1463" s="48" t="s">
        <v>14</v>
      </c>
      <c r="V1463" s="55">
        <v>45528</v>
      </c>
      <c r="W1463" s="48" t="s">
        <v>1134</v>
      </c>
    </row>
    <row r="1464" spans="1:23" x14ac:dyDescent="0.25">
      <c r="A1464" s="48">
        <v>9981963</v>
      </c>
      <c r="B1464" s="64">
        <v>45528.333333333343</v>
      </c>
      <c r="C1464" s="48" t="s">
        <v>831</v>
      </c>
      <c r="D1464" s="48" t="s">
        <v>716</v>
      </c>
      <c r="E1464" s="55" t="s">
        <v>385</v>
      </c>
      <c r="F1464" s="64">
        <v>45528.333333333343</v>
      </c>
      <c r="G1464" s="64">
        <v>45528.597222222219</v>
      </c>
      <c r="H1464" s="48" t="s">
        <v>831</v>
      </c>
      <c r="I1464" s="55">
        <v>45530</v>
      </c>
      <c r="J1464" s="48" t="s">
        <v>697</v>
      </c>
      <c r="K1464" s="48" t="s">
        <v>697</v>
      </c>
      <c r="L1464" s="48" t="s">
        <v>3185</v>
      </c>
      <c r="M1464" s="48" t="s">
        <v>7</v>
      </c>
      <c r="N1464" s="48" t="s">
        <v>1515</v>
      </c>
      <c r="O1464" s="48" t="s">
        <v>2559</v>
      </c>
      <c r="P1464" s="48" t="s">
        <v>8</v>
      </c>
      <c r="Q1464" s="48" t="s">
        <v>15</v>
      </c>
      <c r="R1464" s="48" t="s">
        <v>381</v>
      </c>
      <c r="S1464" s="48" t="s">
        <v>25</v>
      </c>
      <c r="T1464" s="48" t="s">
        <v>385</v>
      </c>
      <c r="U1464" s="48" t="s">
        <v>44</v>
      </c>
      <c r="V1464" s="55">
        <v>45528</v>
      </c>
      <c r="W1464" s="48" t="s">
        <v>1134</v>
      </c>
    </row>
    <row r="1465" spans="1:23" x14ac:dyDescent="0.25">
      <c r="A1465" s="48">
        <v>9981962</v>
      </c>
      <c r="B1465" s="64">
        <v>45528.333333333343</v>
      </c>
      <c r="C1465" s="48" t="s">
        <v>831</v>
      </c>
      <c r="D1465" s="48" t="s">
        <v>856</v>
      </c>
      <c r="E1465" s="55" t="s">
        <v>385</v>
      </c>
      <c r="F1465" s="64">
        <v>45528.333333333343</v>
      </c>
      <c r="G1465" s="64">
        <v>45528.597222222219</v>
      </c>
      <c r="H1465" s="48" t="s">
        <v>831</v>
      </c>
      <c r="I1465" s="55">
        <v>45530</v>
      </c>
      <c r="J1465" s="48" t="s">
        <v>697</v>
      </c>
      <c r="K1465" s="48" t="s">
        <v>697</v>
      </c>
      <c r="L1465" s="48" t="s">
        <v>3185</v>
      </c>
      <c r="M1465" s="48" t="s">
        <v>7</v>
      </c>
      <c r="N1465" s="48" t="s">
        <v>1515</v>
      </c>
      <c r="O1465" s="48" t="s">
        <v>2559</v>
      </c>
      <c r="P1465" s="48" t="s">
        <v>8</v>
      </c>
      <c r="Q1465" s="48" t="s">
        <v>15</v>
      </c>
      <c r="R1465" s="48" t="s">
        <v>381</v>
      </c>
      <c r="S1465" s="48" t="s">
        <v>43</v>
      </c>
      <c r="T1465" s="48" t="s">
        <v>440</v>
      </c>
      <c r="U1465" s="48" t="s">
        <v>44</v>
      </c>
      <c r="V1465" s="55">
        <v>45528</v>
      </c>
      <c r="W1465" s="48" t="s">
        <v>1134</v>
      </c>
    </row>
    <row r="1466" spans="1:23" x14ac:dyDescent="0.25">
      <c r="A1466" s="48">
        <v>9981961</v>
      </c>
      <c r="B1466" s="64">
        <v>45528.333333333343</v>
      </c>
      <c r="C1466" s="48" t="s">
        <v>831</v>
      </c>
      <c r="D1466" s="48" t="s">
        <v>716</v>
      </c>
      <c r="E1466" s="55" t="s">
        <v>385</v>
      </c>
      <c r="F1466" s="64">
        <v>45528.333333333343</v>
      </c>
      <c r="G1466" s="64">
        <v>45528.602777777778</v>
      </c>
      <c r="H1466" s="48" t="s">
        <v>831</v>
      </c>
      <c r="I1466" s="55">
        <v>45529</v>
      </c>
      <c r="J1466" s="48" t="s">
        <v>697</v>
      </c>
      <c r="K1466" s="48" t="s">
        <v>697</v>
      </c>
      <c r="L1466" s="48" t="s">
        <v>3408</v>
      </c>
      <c r="M1466" s="48" t="s">
        <v>7</v>
      </c>
      <c r="N1466" s="48" t="s">
        <v>1515</v>
      </c>
      <c r="O1466" s="48" t="s">
        <v>1093</v>
      </c>
      <c r="P1466" s="48" t="s">
        <v>18</v>
      </c>
      <c r="Q1466" s="48" t="s">
        <v>19</v>
      </c>
      <c r="R1466" s="48" t="s">
        <v>21</v>
      </c>
      <c r="S1466" s="48" t="s">
        <v>36</v>
      </c>
      <c r="T1466" s="48" t="s">
        <v>3468</v>
      </c>
      <c r="U1466" s="48" t="s">
        <v>14</v>
      </c>
      <c r="V1466" s="55">
        <v>45528</v>
      </c>
      <c r="W1466" s="48" t="s">
        <v>1134</v>
      </c>
    </row>
    <row r="1467" spans="1:23" x14ac:dyDescent="0.25">
      <c r="A1467" s="48">
        <v>9981960</v>
      </c>
      <c r="B1467" s="64">
        <v>45528.333333333343</v>
      </c>
      <c r="C1467" s="48" t="s">
        <v>831</v>
      </c>
      <c r="D1467" s="48" t="s">
        <v>856</v>
      </c>
      <c r="E1467" s="55" t="s">
        <v>385</v>
      </c>
      <c r="F1467" s="64">
        <v>45528.333333333343</v>
      </c>
      <c r="G1467" s="64">
        <v>45528.618750000001</v>
      </c>
      <c r="H1467" s="48" t="s">
        <v>831</v>
      </c>
      <c r="I1467" s="55">
        <v>45528</v>
      </c>
      <c r="J1467" s="48" t="s">
        <v>697</v>
      </c>
      <c r="K1467" s="48" t="s">
        <v>697</v>
      </c>
      <c r="L1467" s="48" t="s">
        <v>3409</v>
      </c>
      <c r="M1467" s="48" t="s">
        <v>7</v>
      </c>
      <c r="N1467" s="48" t="s">
        <v>1515</v>
      </c>
      <c r="O1467" s="48" t="s">
        <v>2595</v>
      </c>
      <c r="P1467" s="48" t="s">
        <v>8</v>
      </c>
      <c r="Q1467" s="48" t="s">
        <v>15</v>
      </c>
      <c r="R1467" s="48" t="s">
        <v>381</v>
      </c>
      <c r="S1467" s="48" t="s">
        <v>13</v>
      </c>
      <c r="T1467" s="48" t="s">
        <v>723</v>
      </c>
      <c r="U1467" s="48" t="s">
        <v>44</v>
      </c>
      <c r="V1467" s="55">
        <v>45528</v>
      </c>
      <c r="W1467" s="48" t="s">
        <v>1134</v>
      </c>
    </row>
    <row r="1468" spans="1:23" x14ac:dyDescent="0.25">
      <c r="A1468" s="48">
        <v>9981959</v>
      </c>
      <c r="B1468" s="64">
        <v>45528.333333333343</v>
      </c>
      <c r="C1468" s="48" t="s">
        <v>831</v>
      </c>
      <c r="D1468" s="48" t="s">
        <v>856</v>
      </c>
      <c r="E1468" s="55" t="s">
        <v>385</v>
      </c>
      <c r="F1468" s="64">
        <v>45528.333333333343</v>
      </c>
      <c r="G1468" s="64">
        <v>45528.621527777781</v>
      </c>
      <c r="H1468" s="48" t="s">
        <v>831</v>
      </c>
      <c r="I1468" s="55">
        <v>45530</v>
      </c>
      <c r="J1468" s="48" t="s">
        <v>697</v>
      </c>
      <c r="K1468" s="48" t="s">
        <v>697</v>
      </c>
      <c r="L1468" s="48" t="s">
        <v>3469</v>
      </c>
      <c r="M1468" s="48" t="s">
        <v>7</v>
      </c>
      <c r="N1468" s="48" t="s">
        <v>1515</v>
      </c>
      <c r="O1468" s="48" t="s">
        <v>2580</v>
      </c>
      <c r="P1468" s="48" t="s">
        <v>8</v>
      </c>
      <c r="Q1468" s="48" t="s">
        <v>15</v>
      </c>
      <c r="R1468" s="48" t="s">
        <v>381</v>
      </c>
      <c r="S1468" s="48" t="s">
        <v>13</v>
      </c>
      <c r="T1468" s="48" t="s">
        <v>723</v>
      </c>
      <c r="U1468" s="48" t="s">
        <v>44</v>
      </c>
      <c r="V1468" s="55">
        <v>45528</v>
      </c>
      <c r="W1468" s="48" t="s">
        <v>1134</v>
      </c>
    </row>
    <row r="1469" spans="1:23" x14ac:dyDescent="0.25">
      <c r="A1469" s="48">
        <v>9982761</v>
      </c>
      <c r="B1469" s="64">
        <v>45527.333333333343</v>
      </c>
      <c r="C1469" s="48" t="s">
        <v>1117</v>
      </c>
      <c r="D1469" s="48" t="s">
        <v>856</v>
      </c>
      <c r="E1469" s="55" t="s">
        <v>385</v>
      </c>
      <c r="F1469" s="64">
        <v>45527.333333333343</v>
      </c>
      <c r="G1469" s="64">
        <v>45528.647916666669</v>
      </c>
      <c r="H1469" s="48" t="s">
        <v>1117</v>
      </c>
      <c r="I1469" s="55">
        <v>45527</v>
      </c>
      <c r="J1469" s="48" t="s">
        <v>697</v>
      </c>
      <c r="K1469" s="48" t="s">
        <v>697</v>
      </c>
      <c r="L1469" s="48" t="s">
        <v>3344</v>
      </c>
      <c r="M1469" s="48" t="s">
        <v>7</v>
      </c>
      <c r="N1469" s="48" t="s">
        <v>855</v>
      </c>
      <c r="O1469" s="48" t="s">
        <v>1662</v>
      </c>
      <c r="P1469" s="48" t="s">
        <v>8</v>
      </c>
      <c r="Q1469" s="48" t="s">
        <v>15</v>
      </c>
      <c r="R1469" s="48" t="s">
        <v>381</v>
      </c>
      <c r="S1469" s="48" t="s">
        <v>43</v>
      </c>
      <c r="T1469" s="48" t="s">
        <v>3412</v>
      </c>
      <c r="U1469" s="48" t="s">
        <v>44</v>
      </c>
      <c r="V1469" s="55">
        <v>45528</v>
      </c>
      <c r="W1469" s="48" t="s">
        <v>1134</v>
      </c>
    </row>
    <row r="1470" spans="1:23" x14ac:dyDescent="0.25">
      <c r="A1470" s="48">
        <v>9981958</v>
      </c>
      <c r="B1470" s="64">
        <v>45528.333333333343</v>
      </c>
      <c r="C1470" s="48" t="s">
        <v>831</v>
      </c>
      <c r="D1470" s="48" t="s">
        <v>856</v>
      </c>
      <c r="E1470" s="55" t="s">
        <v>385</v>
      </c>
      <c r="F1470" s="64">
        <v>45528.333333333343</v>
      </c>
      <c r="G1470" s="64">
        <v>45528.650694444441</v>
      </c>
      <c r="H1470" s="48" t="s">
        <v>831</v>
      </c>
      <c r="I1470" s="55">
        <v>45530</v>
      </c>
      <c r="J1470" s="48" t="s">
        <v>697</v>
      </c>
      <c r="K1470" s="48" t="s">
        <v>697</v>
      </c>
      <c r="L1470" s="48" t="s">
        <v>3470</v>
      </c>
      <c r="M1470" s="48" t="s">
        <v>7</v>
      </c>
      <c r="N1470" s="48" t="s">
        <v>855</v>
      </c>
      <c r="O1470" s="48" t="s">
        <v>3471</v>
      </c>
      <c r="P1470" s="48" t="s">
        <v>8</v>
      </c>
      <c r="Q1470" s="48" t="s">
        <v>15</v>
      </c>
      <c r="R1470" s="48" t="s">
        <v>381</v>
      </c>
      <c r="S1470" s="48" t="s">
        <v>25</v>
      </c>
      <c r="T1470" s="48" t="s">
        <v>385</v>
      </c>
      <c r="U1470" s="48" t="s">
        <v>14</v>
      </c>
      <c r="V1470" s="55">
        <v>45528</v>
      </c>
      <c r="W1470" s="48" t="s">
        <v>1134</v>
      </c>
    </row>
    <row r="1471" spans="1:23" x14ac:dyDescent="0.25">
      <c r="A1471" s="48">
        <v>9981957</v>
      </c>
      <c r="B1471" s="64">
        <v>45528.333333333343</v>
      </c>
      <c r="C1471" s="48" t="s">
        <v>831</v>
      </c>
      <c r="D1471" s="48" t="s">
        <v>856</v>
      </c>
      <c r="E1471" s="55" t="s">
        <v>385</v>
      </c>
      <c r="F1471" s="64">
        <v>45528.333333333343</v>
      </c>
      <c r="G1471" s="64">
        <v>45528.654166666667</v>
      </c>
      <c r="H1471" s="48" t="s">
        <v>831</v>
      </c>
      <c r="I1471" s="55">
        <v>45530</v>
      </c>
      <c r="J1471" s="48" t="s">
        <v>697</v>
      </c>
      <c r="K1471" s="48" t="s">
        <v>697</v>
      </c>
      <c r="L1471" s="48" t="s">
        <v>3278</v>
      </c>
      <c r="M1471" s="48" t="s">
        <v>7</v>
      </c>
      <c r="N1471" s="48" t="s">
        <v>855</v>
      </c>
      <c r="O1471" s="48" t="s">
        <v>3227</v>
      </c>
      <c r="P1471" s="48" t="s">
        <v>8</v>
      </c>
      <c r="Q1471" s="48" t="s">
        <v>10</v>
      </c>
      <c r="R1471" s="48" t="s">
        <v>11</v>
      </c>
      <c r="S1471" s="48" t="s">
        <v>13</v>
      </c>
      <c r="T1471" s="48" t="s">
        <v>385</v>
      </c>
      <c r="U1471" s="48" t="s">
        <v>14</v>
      </c>
      <c r="V1471" s="55">
        <v>45528</v>
      </c>
      <c r="W1471" s="48" t="s">
        <v>1134</v>
      </c>
    </row>
    <row r="1472" spans="1:23" x14ac:dyDescent="0.25">
      <c r="A1472" s="48">
        <v>9981955</v>
      </c>
      <c r="B1472" s="64">
        <v>45528.333333333343</v>
      </c>
      <c r="C1472" s="48" t="s">
        <v>739</v>
      </c>
      <c r="D1472" s="48" t="s">
        <v>856</v>
      </c>
      <c r="E1472" s="55" t="s">
        <v>385</v>
      </c>
      <c r="F1472" s="64">
        <v>45528.333333333343</v>
      </c>
      <c r="G1472" s="64">
        <v>45528.670138888891</v>
      </c>
      <c r="H1472" s="48" t="s">
        <v>739</v>
      </c>
      <c r="I1472" s="55" t="s">
        <v>385</v>
      </c>
      <c r="J1472" s="48" t="s">
        <v>697</v>
      </c>
      <c r="K1472" s="48" t="s">
        <v>697</v>
      </c>
      <c r="L1472" s="48" t="s">
        <v>3472</v>
      </c>
      <c r="M1472" s="48" t="s">
        <v>992</v>
      </c>
      <c r="N1472" s="48" t="s">
        <v>455</v>
      </c>
      <c r="O1472" s="48">
        <v>201031896937001</v>
      </c>
      <c r="P1472" s="48" t="s">
        <v>18</v>
      </c>
      <c r="Q1472" s="48" t="s">
        <v>19</v>
      </c>
      <c r="R1472" s="48" t="s">
        <v>21</v>
      </c>
      <c r="S1472" s="48" t="s">
        <v>75</v>
      </c>
      <c r="T1472" s="48" t="s">
        <v>385</v>
      </c>
      <c r="U1472" s="48" t="s">
        <v>44</v>
      </c>
      <c r="V1472" s="55">
        <v>45528</v>
      </c>
      <c r="W1472" s="48" t="s">
        <v>1134</v>
      </c>
    </row>
    <row r="1473" spans="1:23" x14ac:dyDescent="0.25">
      <c r="A1473" s="48">
        <v>9981956</v>
      </c>
      <c r="B1473" s="64">
        <v>45528.333333333343</v>
      </c>
      <c r="C1473" s="48" t="s">
        <v>831</v>
      </c>
      <c r="D1473" s="48" t="s">
        <v>46</v>
      </c>
      <c r="E1473" s="55" t="s">
        <v>385</v>
      </c>
      <c r="F1473" s="64">
        <v>45528.333333333343</v>
      </c>
      <c r="G1473" s="64">
        <v>45528.67083333333</v>
      </c>
      <c r="H1473" s="48" t="s">
        <v>831</v>
      </c>
      <c r="I1473" s="55" t="s">
        <v>385</v>
      </c>
      <c r="J1473" s="48" t="s">
        <v>697</v>
      </c>
      <c r="K1473" s="48" t="s">
        <v>697</v>
      </c>
      <c r="L1473" s="48" t="s">
        <v>3473</v>
      </c>
      <c r="M1473" s="48" t="s">
        <v>7</v>
      </c>
      <c r="N1473" s="48" t="s">
        <v>855</v>
      </c>
      <c r="O1473" s="48" t="s">
        <v>2463</v>
      </c>
      <c r="P1473" s="48" t="s">
        <v>8</v>
      </c>
      <c r="Q1473" s="48" t="s">
        <v>28</v>
      </c>
      <c r="R1473" s="48" t="s">
        <v>35</v>
      </c>
      <c r="S1473" s="48" t="s">
        <v>13</v>
      </c>
      <c r="T1473" s="48" t="s">
        <v>385</v>
      </c>
      <c r="U1473" s="48" t="s">
        <v>14</v>
      </c>
      <c r="V1473" s="55">
        <v>45528</v>
      </c>
      <c r="W1473" s="48" t="s">
        <v>1134</v>
      </c>
    </row>
    <row r="1474" spans="1:23" x14ac:dyDescent="0.25">
      <c r="A1474" s="48">
        <v>9981949</v>
      </c>
      <c r="B1474" s="64">
        <v>45528.333333333343</v>
      </c>
      <c r="C1474" s="48" t="s">
        <v>831</v>
      </c>
      <c r="D1474" s="48" t="s">
        <v>46</v>
      </c>
      <c r="E1474" s="55" t="s">
        <v>385</v>
      </c>
      <c r="F1474" s="64">
        <v>45528.333333333343</v>
      </c>
      <c r="G1474" s="64">
        <v>45528.678472222222</v>
      </c>
      <c r="H1474" s="48" t="s">
        <v>831</v>
      </c>
      <c r="I1474" s="55" t="s">
        <v>385</v>
      </c>
      <c r="J1474" s="48" t="s">
        <v>697</v>
      </c>
      <c r="K1474" s="48" t="s">
        <v>697</v>
      </c>
      <c r="L1474" s="48" t="s">
        <v>3474</v>
      </c>
      <c r="M1474" s="48" t="s">
        <v>7</v>
      </c>
      <c r="N1474" s="48" t="s">
        <v>855</v>
      </c>
      <c r="O1474" s="48" t="s">
        <v>3196</v>
      </c>
      <c r="P1474" s="48" t="s">
        <v>22</v>
      </c>
      <c r="Q1474" s="48" t="s">
        <v>33</v>
      </c>
      <c r="S1474" s="48" t="s">
        <v>13</v>
      </c>
      <c r="T1474" s="48" t="s">
        <v>3475</v>
      </c>
      <c r="U1474" s="48" t="s">
        <v>14</v>
      </c>
      <c r="V1474" s="55">
        <v>45528</v>
      </c>
      <c r="W1474" s="48" t="s">
        <v>1134</v>
      </c>
    </row>
    <row r="1475" spans="1:23" x14ac:dyDescent="0.25">
      <c r="A1475" s="48">
        <v>9981948</v>
      </c>
      <c r="B1475" s="64">
        <v>45528.333333333343</v>
      </c>
      <c r="C1475" s="48" t="s">
        <v>831</v>
      </c>
      <c r="D1475" s="48" t="s">
        <v>856</v>
      </c>
      <c r="E1475" s="55" t="s">
        <v>385</v>
      </c>
      <c r="F1475" s="64">
        <v>45528.333333333343</v>
      </c>
      <c r="G1475" s="64">
        <v>45528.693055555559</v>
      </c>
      <c r="H1475" s="48" t="s">
        <v>831</v>
      </c>
      <c r="I1475" s="55">
        <v>45530</v>
      </c>
      <c r="J1475" s="48" t="s">
        <v>697</v>
      </c>
      <c r="K1475" s="48" t="s">
        <v>697</v>
      </c>
      <c r="L1475" s="48" t="s">
        <v>3476</v>
      </c>
      <c r="M1475" s="48" t="s">
        <v>7</v>
      </c>
      <c r="N1475" s="48" t="s">
        <v>855</v>
      </c>
      <c r="O1475" s="48" t="s">
        <v>3477</v>
      </c>
      <c r="P1475" s="48" t="s">
        <v>8</v>
      </c>
      <c r="Q1475" s="48" t="s">
        <v>15</v>
      </c>
      <c r="R1475" s="48" t="s">
        <v>381</v>
      </c>
      <c r="S1475" s="48" t="s">
        <v>13</v>
      </c>
      <c r="T1475" s="48" t="s">
        <v>385</v>
      </c>
      <c r="U1475" s="48" t="s">
        <v>14</v>
      </c>
      <c r="V1475" s="55">
        <v>45528</v>
      </c>
      <c r="W1475" s="48" t="s">
        <v>1134</v>
      </c>
    </row>
    <row r="1476" spans="1:23" x14ac:dyDescent="0.25">
      <c r="A1476" s="48">
        <v>9981947</v>
      </c>
      <c r="B1476" s="64">
        <v>45528.333333333343</v>
      </c>
      <c r="C1476" s="48" t="s">
        <v>831</v>
      </c>
      <c r="D1476" s="48" t="s">
        <v>856</v>
      </c>
      <c r="E1476" s="55" t="s">
        <v>385</v>
      </c>
      <c r="F1476" s="64">
        <v>45528.333333333343</v>
      </c>
      <c r="G1476" s="64">
        <v>45528.702777777777</v>
      </c>
      <c r="H1476" s="48" t="s">
        <v>831</v>
      </c>
      <c r="I1476" s="55">
        <v>45529</v>
      </c>
      <c r="J1476" s="48" t="s">
        <v>697</v>
      </c>
      <c r="K1476" s="48" t="s">
        <v>697</v>
      </c>
      <c r="L1476" s="48" t="s">
        <v>3372</v>
      </c>
      <c r="M1476" s="48" t="s">
        <v>7</v>
      </c>
      <c r="N1476" s="48" t="s">
        <v>1515</v>
      </c>
      <c r="O1476" s="48" t="s">
        <v>3373</v>
      </c>
      <c r="P1476" s="48" t="s">
        <v>8</v>
      </c>
      <c r="Q1476" s="48" t="s">
        <v>10</v>
      </c>
      <c r="R1476" s="48" t="s">
        <v>11</v>
      </c>
      <c r="S1476" s="48" t="s">
        <v>13</v>
      </c>
      <c r="T1476" s="48" t="s">
        <v>385</v>
      </c>
      <c r="U1476" s="48" t="s">
        <v>14</v>
      </c>
      <c r="V1476" s="55">
        <v>45528</v>
      </c>
      <c r="W1476" s="48" t="s">
        <v>1134</v>
      </c>
    </row>
    <row r="1477" spans="1:23" x14ac:dyDescent="0.25">
      <c r="A1477" s="48">
        <v>9981954</v>
      </c>
      <c r="B1477" s="64">
        <v>45528.333333333343</v>
      </c>
      <c r="C1477" s="48" t="s">
        <v>739</v>
      </c>
      <c r="D1477" s="48" t="s">
        <v>856</v>
      </c>
      <c r="E1477" s="55" t="s">
        <v>385</v>
      </c>
      <c r="F1477" s="64">
        <v>45528.333333333343</v>
      </c>
      <c r="G1477" s="64">
        <v>45528.726388888892</v>
      </c>
      <c r="H1477" s="48" t="s">
        <v>739</v>
      </c>
      <c r="I1477" s="55" t="s">
        <v>385</v>
      </c>
      <c r="J1477" s="48" t="s">
        <v>697</v>
      </c>
      <c r="K1477" s="48" t="s">
        <v>697</v>
      </c>
      <c r="L1477" s="48" t="s">
        <v>2741</v>
      </c>
      <c r="M1477" s="48" t="s">
        <v>992</v>
      </c>
      <c r="N1477" s="48" t="s">
        <v>1692</v>
      </c>
      <c r="O1477" s="48">
        <v>201031472782001</v>
      </c>
      <c r="P1477" s="48" t="s">
        <v>8</v>
      </c>
      <c r="Q1477" s="48" t="s">
        <v>10</v>
      </c>
      <c r="R1477" s="48" t="s">
        <v>11</v>
      </c>
      <c r="S1477" s="48" t="s">
        <v>25</v>
      </c>
      <c r="T1477" s="48" t="s">
        <v>385</v>
      </c>
      <c r="U1477" s="48" t="s">
        <v>14</v>
      </c>
      <c r="V1477" s="55">
        <v>45528</v>
      </c>
      <c r="W1477" s="48" t="s">
        <v>1134</v>
      </c>
    </row>
    <row r="1478" spans="1:23" x14ac:dyDescent="0.25">
      <c r="A1478" s="48">
        <v>9981946</v>
      </c>
      <c r="B1478" s="64">
        <v>45528.333333333343</v>
      </c>
      <c r="C1478" s="48" t="s">
        <v>831</v>
      </c>
      <c r="D1478" s="48" t="s">
        <v>903</v>
      </c>
      <c r="E1478" s="55" t="s">
        <v>385</v>
      </c>
      <c r="F1478" s="64">
        <v>45528.333333333343</v>
      </c>
      <c r="G1478" s="64">
        <v>45528.729166666657</v>
      </c>
      <c r="H1478" s="48" t="s">
        <v>831</v>
      </c>
      <c r="I1478" s="55">
        <v>45528</v>
      </c>
      <c r="J1478" s="48" t="s">
        <v>697</v>
      </c>
      <c r="K1478" s="48" t="s">
        <v>697</v>
      </c>
      <c r="L1478" s="48" t="s">
        <v>3478</v>
      </c>
      <c r="M1478" s="48" t="s">
        <v>7</v>
      </c>
      <c r="N1478" s="48" t="s">
        <v>855</v>
      </c>
      <c r="O1478" s="48" t="s">
        <v>3479</v>
      </c>
      <c r="P1478" s="48" t="s">
        <v>8</v>
      </c>
      <c r="Q1478" s="48" t="s">
        <v>28</v>
      </c>
      <c r="R1478" s="48" t="s">
        <v>29</v>
      </c>
      <c r="S1478" s="48" t="s">
        <v>36</v>
      </c>
      <c r="T1478" s="48" t="s">
        <v>385</v>
      </c>
      <c r="U1478" s="48" t="s">
        <v>14</v>
      </c>
      <c r="V1478" s="55">
        <v>45528</v>
      </c>
      <c r="W1478" s="48" t="s">
        <v>1134</v>
      </c>
    </row>
    <row r="1479" spans="1:23" x14ac:dyDescent="0.25">
      <c r="A1479" s="48">
        <v>9981953</v>
      </c>
      <c r="B1479" s="64">
        <v>45528.333333333343</v>
      </c>
      <c r="C1479" s="48" t="s">
        <v>739</v>
      </c>
      <c r="D1479" s="48" t="s">
        <v>716</v>
      </c>
      <c r="E1479" s="55" t="s">
        <v>385</v>
      </c>
      <c r="F1479" s="64">
        <v>45528.333333333343</v>
      </c>
      <c r="G1479" s="64">
        <v>45528.745138888888</v>
      </c>
      <c r="H1479" s="48" t="s">
        <v>739</v>
      </c>
      <c r="I1479" s="55" t="s">
        <v>385</v>
      </c>
      <c r="J1479" s="48" t="s">
        <v>697</v>
      </c>
      <c r="K1479" s="48" t="s">
        <v>697</v>
      </c>
      <c r="L1479" s="48" t="s">
        <v>3179</v>
      </c>
      <c r="M1479" s="48" t="s">
        <v>7</v>
      </c>
      <c r="N1479" s="48" t="s">
        <v>455</v>
      </c>
      <c r="O1479" s="48" t="s">
        <v>3178</v>
      </c>
      <c r="P1479" s="48" t="s">
        <v>8</v>
      </c>
      <c r="Q1479" s="48" t="s">
        <v>10</v>
      </c>
      <c r="R1479" s="48" t="s">
        <v>11</v>
      </c>
      <c r="S1479" s="48" t="s">
        <v>36</v>
      </c>
      <c r="T1479" s="48" t="s">
        <v>385</v>
      </c>
      <c r="U1479" s="48" t="s">
        <v>14</v>
      </c>
      <c r="V1479" s="55">
        <v>45528</v>
      </c>
      <c r="W1479" s="48" t="s">
        <v>1134</v>
      </c>
    </row>
    <row r="1480" spans="1:23" x14ac:dyDescent="0.25">
      <c r="A1480" s="48">
        <v>9981945</v>
      </c>
      <c r="B1480" s="64">
        <v>45528.333333333343</v>
      </c>
      <c r="C1480" s="48" t="s">
        <v>831</v>
      </c>
      <c r="D1480" s="48" t="s">
        <v>46</v>
      </c>
      <c r="E1480" s="55" t="s">
        <v>385</v>
      </c>
      <c r="F1480" s="64">
        <v>45528.333333333343</v>
      </c>
      <c r="G1480" s="64">
        <v>45528.751388888893</v>
      </c>
      <c r="H1480" s="48" t="s">
        <v>831</v>
      </c>
      <c r="I1480" s="55" t="s">
        <v>385</v>
      </c>
      <c r="J1480" s="48" t="s">
        <v>697</v>
      </c>
      <c r="K1480" s="48" t="s">
        <v>697</v>
      </c>
      <c r="L1480" s="48" t="s">
        <v>3480</v>
      </c>
      <c r="M1480" s="48" t="s">
        <v>7</v>
      </c>
      <c r="N1480" s="48" t="s">
        <v>855</v>
      </c>
      <c r="O1480" s="48" t="s">
        <v>2532</v>
      </c>
      <c r="P1480" s="48" t="s">
        <v>18</v>
      </c>
      <c r="Q1480" s="48" t="s">
        <v>19</v>
      </c>
      <c r="R1480" s="48" t="s">
        <v>20</v>
      </c>
      <c r="S1480" s="48" t="s">
        <v>13</v>
      </c>
      <c r="T1480" s="48" t="s">
        <v>3481</v>
      </c>
      <c r="U1480" s="48" t="s">
        <v>14</v>
      </c>
      <c r="V1480" s="55">
        <v>45528</v>
      </c>
      <c r="W1480" s="48" t="s">
        <v>1134</v>
      </c>
    </row>
    <row r="1481" spans="1:23" x14ac:dyDescent="0.25">
      <c r="A1481" s="48">
        <v>9981952</v>
      </c>
      <c r="B1481" s="64">
        <v>45528.333333333343</v>
      </c>
      <c r="C1481" s="48" t="s">
        <v>739</v>
      </c>
      <c r="D1481" s="48" t="s">
        <v>716</v>
      </c>
      <c r="E1481" s="55" t="s">
        <v>385</v>
      </c>
      <c r="F1481" s="64">
        <v>45528.333333333343</v>
      </c>
      <c r="G1481" s="64">
        <v>45528.75277777778</v>
      </c>
      <c r="H1481" s="48" t="s">
        <v>739</v>
      </c>
      <c r="I1481" s="55" t="s">
        <v>385</v>
      </c>
      <c r="J1481" s="48" t="s">
        <v>697</v>
      </c>
      <c r="K1481" s="48" t="s">
        <v>697</v>
      </c>
      <c r="L1481" s="48" t="s">
        <v>3177</v>
      </c>
      <c r="M1481" s="48" t="s">
        <v>7</v>
      </c>
      <c r="N1481" s="48" t="s">
        <v>455</v>
      </c>
      <c r="O1481" s="48" t="s">
        <v>2886</v>
      </c>
      <c r="P1481" s="48" t="s">
        <v>8</v>
      </c>
      <c r="Q1481" s="48" t="s">
        <v>10</v>
      </c>
      <c r="R1481" s="48" t="s">
        <v>11</v>
      </c>
      <c r="S1481" s="48" t="s">
        <v>36</v>
      </c>
      <c r="T1481" s="48" t="s">
        <v>385</v>
      </c>
      <c r="U1481" s="48" t="s">
        <v>14</v>
      </c>
      <c r="V1481" s="55">
        <v>45528</v>
      </c>
      <c r="W1481" s="48" t="s">
        <v>1134</v>
      </c>
    </row>
    <row r="1482" spans="1:23" x14ac:dyDescent="0.25">
      <c r="A1482" s="48">
        <v>9981951</v>
      </c>
      <c r="B1482" s="64">
        <v>45528.333333333343</v>
      </c>
      <c r="C1482" s="48" t="s">
        <v>739</v>
      </c>
      <c r="D1482" s="48" t="s">
        <v>716</v>
      </c>
      <c r="E1482" s="55" t="s">
        <v>385</v>
      </c>
      <c r="F1482" s="64">
        <v>45528.333333333343</v>
      </c>
      <c r="G1482" s="64">
        <v>45528.757638888892</v>
      </c>
      <c r="H1482" s="48" t="s">
        <v>739</v>
      </c>
      <c r="I1482" s="55" t="s">
        <v>385</v>
      </c>
      <c r="J1482" s="48" t="s">
        <v>697</v>
      </c>
      <c r="K1482" s="48" t="s">
        <v>697</v>
      </c>
      <c r="L1482" s="48" t="s">
        <v>3482</v>
      </c>
      <c r="M1482" s="48" t="s">
        <v>7</v>
      </c>
      <c r="N1482" s="48" t="s">
        <v>455</v>
      </c>
      <c r="O1482" s="48" t="s">
        <v>2349</v>
      </c>
      <c r="P1482" s="48" t="s">
        <v>18</v>
      </c>
      <c r="Q1482" s="48" t="s">
        <v>19</v>
      </c>
      <c r="R1482" s="48" t="s">
        <v>20</v>
      </c>
      <c r="S1482" s="48" t="s">
        <v>36</v>
      </c>
      <c r="T1482" s="48" t="s">
        <v>385</v>
      </c>
      <c r="U1482" s="48" t="s">
        <v>14</v>
      </c>
      <c r="V1482" s="55">
        <v>45528</v>
      </c>
      <c r="W1482" s="48" t="s">
        <v>1134</v>
      </c>
    </row>
    <row r="1483" spans="1:23" x14ac:dyDescent="0.25">
      <c r="A1483" s="48">
        <v>9981944</v>
      </c>
      <c r="B1483" s="64">
        <v>45528.333333333343</v>
      </c>
      <c r="C1483" s="48" t="s">
        <v>789</v>
      </c>
      <c r="D1483" s="48" t="s">
        <v>46</v>
      </c>
      <c r="E1483" s="55" t="s">
        <v>385</v>
      </c>
      <c r="F1483" s="64">
        <v>45528.333333333343</v>
      </c>
      <c r="G1483" s="64">
        <v>45528.759027777778</v>
      </c>
      <c r="H1483" s="48" t="s">
        <v>789</v>
      </c>
      <c r="I1483" s="55"/>
      <c r="J1483" s="48" t="s">
        <v>697</v>
      </c>
      <c r="K1483" s="48" t="s">
        <v>697</v>
      </c>
      <c r="L1483" s="48" t="s">
        <v>3433</v>
      </c>
      <c r="M1483" s="48" t="s">
        <v>7</v>
      </c>
      <c r="N1483" s="48" t="s">
        <v>860</v>
      </c>
      <c r="O1483" s="48" t="s">
        <v>721</v>
      </c>
      <c r="P1483" s="48" t="s">
        <v>8</v>
      </c>
      <c r="Q1483" s="48" t="s">
        <v>28</v>
      </c>
      <c r="R1483" s="48" t="s">
        <v>29</v>
      </c>
      <c r="S1483" s="48" t="s">
        <v>36</v>
      </c>
      <c r="U1483" s="48" t="s">
        <v>14</v>
      </c>
      <c r="V1483" s="55">
        <v>45528</v>
      </c>
      <c r="W1483" s="48" t="s">
        <v>1134</v>
      </c>
    </row>
    <row r="1484" spans="1:23" x14ac:dyDescent="0.25">
      <c r="A1484" s="48">
        <v>9981950</v>
      </c>
      <c r="B1484" s="64">
        <v>45528.333333333343</v>
      </c>
      <c r="C1484" s="48" t="s">
        <v>739</v>
      </c>
      <c r="D1484" s="48" t="s">
        <v>46</v>
      </c>
      <c r="E1484" s="55" t="s">
        <v>385</v>
      </c>
      <c r="F1484" s="64">
        <v>45528.333333333343</v>
      </c>
      <c r="G1484" s="64">
        <v>45528.759722222218</v>
      </c>
      <c r="H1484" s="48" t="s">
        <v>739</v>
      </c>
      <c r="I1484" s="55" t="s">
        <v>385</v>
      </c>
      <c r="J1484" s="48" t="s">
        <v>697</v>
      </c>
      <c r="K1484" s="48" t="s">
        <v>697</v>
      </c>
      <c r="L1484" s="48" t="s">
        <v>3483</v>
      </c>
      <c r="M1484" s="48" t="s">
        <v>7</v>
      </c>
      <c r="N1484" s="48" t="s">
        <v>455</v>
      </c>
      <c r="O1484" s="48" t="s">
        <v>2586</v>
      </c>
      <c r="P1484" s="48" t="s">
        <v>22</v>
      </c>
      <c r="Q1484" s="48" t="s">
        <v>23</v>
      </c>
      <c r="R1484" s="48" t="s">
        <v>89</v>
      </c>
      <c r="S1484" s="48" t="s">
        <v>36</v>
      </c>
      <c r="T1484" s="48" t="s">
        <v>385</v>
      </c>
      <c r="U1484" s="48" t="s">
        <v>14</v>
      </c>
      <c r="V1484" s="55">
        <v>45528</v>
      </c>
      <c r="W1484" s="48" t="s">
        <v>1134</v>
      </c>
    </row>
    <row r="1485" spans="1:23" x14ac:dyDescent="0.25">
      <c r="A1485" s="48">
        <v>9981942</v>
      </c>
      <c r="B1485" s="64">
        <v>45528.333333333343</v>
      </c>
      <c r="C1485" s="48" t="s">
        <v>831</v>
      </c>
      <c r="D1485" s="48" t="s">
        <v>716</v>
      </c>
      <c r="E1485" s="55" t="s">
        <v>385</v>
      </c>
      <c r="F1485" s="64">
        <v>45528.333333333343</v>
      </c>
      <c r="G1485" s="64">
        <v>45528.761805555558</v>
      </c>
      <c r="H1485" s="48" t="s">
        <v>831</v>
      </c>
      <c r="I1485" s="55">
        <v>45530</v>
      </c>
      <c r="J1485" s="48" t="s">
        <v>697</v>
      </c>
      <c r="K1485" s="48" t="s">
        <v>697</v>
      </c>
      <c r="L1485" s="48" t="s">
        <v>3484</v>
      </c>
      <c r="M1485" s="48" t="s">
        <v>7</v>
      </c>
      <c r="N1485" s="48" t="s">
        <v>855</v>
      </c>
      <c r="O1485" s="48" t="s">
        <v>3485</v>
      </c>
      <c r="P1485" s="48" t="s">
        <v>22</v>
      </c>
      <c r="Q1485" s="48" t="s">
        <v>60</v>
      </c>
      <c r="R1485" s="48" t="s">
        <v>61</v>
      </c>
      <c r="S1485" s="48" t="s">
        <v>36</v>
      </c>
      <c r="T1485" s="48" t="s">
        <v>385</v>
      </c>
      <c r="U1485" s="48" t="s">
        <v>14</v>
      </c>
      <c r="V1485" s="55">
        <v>45528</v>
      </c>
      <c r="W1485" s="48" t="s">
        <v>1134</v>
      </c>
    </row>
    <row r="1486" spans="1:23" x14ac:dyDescent="0.25">
      <c r="A1486" s="48">
        <v>9981941</v>
      </c>
      <c r="B1486" s="64">
        <v>45528.333333333343</v>
      </c>
      <c r="C1486" s="48" t="s">
        <v>831</v>
      </c>
      <c r="D1486" s="48" t="s">
        <v>716</v>
      </c>
      <c r="E1486" s="55" t="s">
        <v>385</v>
      </c>
      <c r="F1486" s="64">
        <v>45528.333333333343</v>
      </c>
      <c r="G1486" s="64">
        <v>45528.767361111109</v>
      </c>
      <c r="H1486" s="48" t="s">
        <v>831</v>
      </c>
      <c r="I1486" s="55">
        <v>45530</v>
      </c>
      <c r="J1486" s="48" t="s">
        <v>697</v>
      </c>
      <c r="K1486" s="48" t="s">
        <v>697</v>
      </c>
      <c r="L1486" s="48" t="s">
        <v>2499</v>
      </c>
      <c r="M1486" s="48" t="s">
        <v>7</v>
      </c>
      <c r="N1486" s="48" t="s">
        <v>855</v>
      </c>
      <c r="O1486" s="48" t="s">
        <v>1950</v>
      </c>
      <c r="P1486" s="48" t="s">
        <v>8</v>
      </c>
      <c r="Q1486" s="48" t="s">
        <v>28</v>
      </c>
      <c r="R1486" s="48" t="s">
        <v>381</v>
      </c>
      <c r="S1486" s="48" t="s">
        <v>13</v>
      </c>
      <c r="T1486" s="48" t="s">
        <v>385</v>
      </c>
      <c r="U1486" s="48" t="s">
        <v>14</v>
      </c>
      <c r="V1486" s="55">
        <v>45528</v>
      </c>
      <c r="W1486" s="48" t="s">
        <v>1134</v>
      </c>
    </row>
    <row r="1487" spans="1:23" x14ac:dyDescent="0.25">
      <c r="A1487" s="48">
        <v>9981940</v>
      </c>
      <c r="B1487" s="64">
        <v>45528.333333333343</v>
      </c>
      <c r="C1487" s="48" t="s">
        <v>789</v>
      </c>
      <c r="D1487" s="48" t="s">
        <v>46</v>
      </c>
      <c r="E1487" s="55" t="s">
        <v>385</v>
      </c>
      <c r="F1487" s="64">
        <v>45528.333333333343</v>
      </c>
      <c r="G1487" s="64">
        <v>45528.772222222222</v>
      </c>
      <c r="H1487" s="48" t="s">
        <v>789</v>
      </c>
      <c r="I1487" s="55"/>
      <c r="J1487" s="48" t="s">
        <v>697</v>
      </c>
      <c r="K1487" s="48" t="s">
        <v>697</v>
      </c>
      <c r="L1487" s="48" t="s">
        <v>3434</v>
      </c>
      <c r="M1487" s="48" t="s">
        <v>7</v>
      </c>
      <c r="N1487" s="48" t="s">
        <v>860</v>
      </c>
      <c r="O1487" s="48" t="s">
        <v>3210</v>
      </c>
      <c r="P1487" s="48" t="s">
        <v>8</v>
      </c>
      <c r="Q1487" s="48" t="s">
        <v>10</v>
      </c>
      <c r="R1487" s="48" t="s">
        <v>11</v>
      </c>
      <c r="S1487" s="48" t="s">
        <v>36</v>
      </c>
      <c r="U1487" s="48" t="s">
        <v>14</v>
      </c>
      <c r="V1487" s="55">
        <v>45528</v>
      </c>
      <c r="W1487" s="48" t="s">
        <v>1134</v>
      </c>
    </row>
    <row r="1488" spans="1:23" x14ac:dyDescent="0.25">
      <c r="A1488" s="48">
        <v>9981939</v>
      </c>
      <c r="B1488" s="64">
        <v>45528.333333333343</v>
      </c>
      <c r="C1488" s="48" t="s">
        <v>789</v>
      </c>
      <c r="D1488" s="48" t="s">
        <v>46</v>
      </c>
      <c r="E1488" s="55" t="s">
        <v>385</v>
      </c>
      <c r="F1488" s="64">
        <v>45528.333333333343</v>
      </c>
      <c r="G1488" s="64">
        <v>45528.772222222222</v>
      </c>
      <c r="H1488" s="48" t="s">
        <v>789</v>
      </c>
      <c r="I1488" s="55"/>
      <c r="J1488" s="48" t="s">
        <v>697</v>
      </c>
      <c r="K1488" s="48" t="s">
        <v>697</v>
      </c>
      <c r="L1488" s="48" t="s">
        <v>3434</v>
      </c>
      <c r="M1488" s="48" t="s">
        <v>7</v>
      </c>
      <c r="N1488" s="48" t="s">
        <v>860</v>
      </c>
      <c r="O1488" s="48" t="s">
        <v>3210</v>
      </c>
      <c r="P1488" s="48" t="s">
        <v>8</v>
      </c>
      <c r="Q1488" s="48" t="s">
        <v>10</v>
      </c>
      <c r="R1488" s="48" t="s">
        <v>11</v>
      </c>
      <c r="S1488" s="48" t="s">
        <v>36</v>
      </c>
      <c r="U1488" s="48" t="s">
        <v>14</v>
      </c>
      <c r="V1488" s="55">
        <v>45528</v>
      </c>
      <c r="W1488" s="48" t="s">
        <v>1134</v>
      </c>
    </row>
    <row r="1489" spans="1:23" x14ac:dyDescent="0.25">
      <c r="A1489" s="48">
        <v>9981938</v>
      </c>
      <c r="B1489" s="64">
        <v>45528.333333333343</v>
      </c>
      <c r="C1489" s="48" t="s">
        <v>831</v>
      </c>
      <c r="D1489" s="48" t="s">
        <v>716</v>
      </c>
      <c r="E1489" s="55" t="s">
        <v>385</v>
      </c>
      <c r="F1489" s="64">
        <v>45528.333333333343</v>
      </c>
      <c r="G1489" s="64">
        <v>45528.775000000001</v>
      </c>
      <c r="H1489" s="48" t="s">
        <v>831</v>
      </c>
      <c r="I1489" s="55">
        <v>45530</v>
      </c>
      <c r="J1489" s="48" t="s">
        <v>697</v>
      </c>
      <c r="K1489" s="48" t="s">
        <v>697</v>
      </c>
      <c r="L1489" s="48" t="s">
        <v>3486</v>
      </c>
      <c r="M1489" s="48" t="s">
        <v>7</v>
      </c>
      <c r="N1489" s="48" t="s">
        <v>855</v>
      </c>
      <c r="O1489" s="48" t="s">
        <v>3487</v>
      </c>
      <c r="P1489" s="48" t="s">
        <v>8</v>
      </c>
      <c r="Q1489" s="48" t="s">
        <v>28</v>
      </c>
      <c r="R1489" s="48" t="s">
        <v>35</v>
      </c>
      <c r="S1489" s="48" t="s">
        <v>13</v>
      </c>
      <c r="T1489" s="48" t="s">
        <v>385</v>
      </c>
      <c r="U1489" s="48" t="s">
        <v>14</v>
      </c>
      <c r="V1489" s="55">
        <v>45528</v>
      </c>
      <c r="W1489" s="48" t="s">
        <v>1134</v>
      </c>
    </row>
    <row r="1490" spans="1:23" x14ac:dyDescent="0.25">
      <c r="A1490" s="48">
        <v>9981937</v>
      </c>
      <c r="B1490" s="64">
        <v>45528.333333333343</v>
      </c>
      <c r="C1490" s="48" t="s">
        <v>789</v>
      </c>
      <c r="D1490" s="48" t="s">
        <v>46</v>
      </c>
      <c r="E1490" s="55" t="s">
        <v>385</v>
      </c>
      <c r="F1490" s="64">
        <v>45528.333333333343</v>
      </c>
      <c r="G1490" s="64">
        <v>45528.77847222222</v>
      </c>
      <c r="H1490" s="48" t="s">
        <v>789</v>
      </c>
      <c r="I1490" s="55"/>
      <c r="J1490" s="48" t="s">
        <v>697</v>
      </c>
      <c r="K1490" s="48" t="s">
        <v>697</v>
      </c>
      <c r="L1490" s="48" t="s">
        <v>2923</v>
      </c>
      <c r="M1490" s="48" t="s">
        <v>7</v>
      </c>
      <c r="N1490" s="48" t="s">
        <v>860</v>
      </c>
      <c r="O1490" s="48" t="s">
        <v>2769</v>
      </c>
      <c r="P1490" s="48" t="s">
        <v>8</v>
      </c>
      <c r="Q1490" s="48" t="s">
        <v>10</v>
      </c>
      <c r="R1490" s="48" t="s">
        <v>11</v>
      </c>
      <c r="S1490" s="48" t="s">
        <v>36</v>
      </c>
      <c r="U1490" s="48" t="s">
        <v>14</v>
      </c>
      <c r="V1490" s="55">
        <v>45528</v>
      </c>
      <c r="W1490" s="48" t="s">
        <v>1134</v>
      </c>
    </row>
    <row r="1491" spans="1:23" x14ac:dyDescent="0.25">
      <c r="A1491" s="48">
        <v>9981936</v>
      </c>
      <c r="B1491" s="64">
        <v>45528.333333333343</v>
      </c>
      <c r="C1491" s="48" t="s">
        <v>789</v>
      </c>
      <c r="D1491" s="48" t="s">
        <v>46</v>
      </c>
      <c r="E1491" s="55" t="s">
        <v>385</v>
      </c>
      <c r="F1491" s="64">
        <v>45528.333333333343</v>
      </c>
      <c r="G1491" s="64">
        <v>45528.788888888892</v>
      </c>
      <c r="H1491" s="48" t="s">
        <v>789</v>
      </c>
      <c r="I1491" s="55"/>
      <c r="J1491" s="48" t="s">
        <v>697</v>
      </c>
      <c r="K1491" s="48" t="s">
        <v>697</v>
      </c>
      <c r="L1491" s="48" t="s">
        <v>3435</v>
      </c>
      <c r="M1491" s="48" t="s">
        <v>7</v>
      </c>
      <c r="N1491" s="48" t="s">
        <v>860</v>
      </c>
      <c r="O1491" s="48" t="s">
        <v>3082</v>
      </c>
      <c r="P1491" s="48" t="s">
        <v>8</v>
      </c>
      <c r="Q1491" s="48" t="s">
        <v>10</v>
      </c>
      <c r="R1491" s="48" t="s">
        <v>11</v>
      </c>
      <c r="S1491" s="48" t="s">
        <v>36</v>
      </c>
      <c r="U1491" s="48" t="s">
        <v>14</v>
      </c>
      <c r="V1491" s="55">
        <v>45528</v>
      </c>
      <c r="W1491" s="48" t="s">
        <v>1134</v>
      </c>
    </row>
    <row r="1492" spans="1:23" x14ac:dyDescent="0.25">
      <c r="A1492" s="48">
        <v>9981935</v>
      </c>
      <c r="B1492" s="64">
        <v>45528.333333333343</v>
      </c>
      <c r="C1492" s="48" t="s">
        <v>831</v>
      </c>
      <c r="D1492" s="48" t="s">
        <v>46</v>
      </c>
      <c r="E1492" s="55" t="s">
        <v>385</v>
      </c>
      <c r="F1492" s="64">
        <v>45528.333333333343</v>
      </c>
      <c r="G1492" s="64">
        <v>45528.802083333343</v>
      </c>
      <c r="H1492" s="48" t="s">
        <v>831</v>
      </c>
      <c r="I1492" s="55" t="s">
        <v>385</v>
      </c>
      <c r="J1492" s="48" t="s">
        <v>697</v>
      </c>
      <c r="K1492" s="48" t="s">
        <v>697</v>
      </c>
      <c r="L1492" s="48" t="s">
        <v>3488</v>
      </c>
      <c r="M1492" s="48" t="s">
        <v>7</v>
      </c>
      <c r="N1492" s="48" t="s">
        <v>1515</v>
      </c>
      <c r="O1492" s="48" t="s">
        <v>2549</v>
      </c>
      <c r="P1492" s="48" t="s">
        <v>8</v>
      </c>
      <c r="Q1492" s="48" t="s">
        <v>15</v>
      </c>
      <c r="R1492" s="48" t="s">
        <v>381</v>
      </c>
      <c r="S1492" s="48" t="s">
        <v>360</v>
      </c>
      <c r="T1492" s="48" t="s">
        <v>3489</v>
      </c>
      <c r="U1492" s="48" t="s">
        <v>14</v>
      </c>
      <c r="V1492" s="55">
        <v>45528</v>
      </c>
      <c r="W1492" s="48" t="s">
        <v>1134</v>
      </c>
    </row>
    <row r="1493" spans="1:23" x14ac:dyDescent="0.25">
      <c r="A1493" s="48">
        <v>9981934</v>
      </c>
      <c r="B1493" s="64">
        <v>45528.333333333343</v>
      </c>
      <c r="C1493" s="48" t="s">
        <v>831</v>
      </c>
      <c r="D1493" s="48" t="s">
        <v>1455</v>
      </c>
      <c r="E1493" s="55" t="s">
        <v>385</v>
      </c>
      <c r="F1493" s="64">
        <v>45528.333333333343</v>
      </c>
      <c r="G1493" s="64">
        <v>45528.809027777781</v>
      </c>
      <c r="H1493" s="48" t="s">
        <v>831</v>
      </c>
      <c r="I1493" s="55" t="s">
        <v>385</v>
      </c>
      <c r="J1493" s="48" t="s">
        <v>697</v>
      </c>
      <c r="K1493" s="48" t="s">
        <v>697</v>
      </c>
      <c r="L1493" s="48" t="s">
        <v>3490</v>
      </c>
      <c r="M1493" s="48" t="s">
        <v>7</v>
      </c>
      <c r="N1493" s="48" t="s">
        <v>1515</v>
      </c>
      <c r="O1493" s="48" t="s">
        <v>2881</v>
      </c>
      <c r="P1493" s="48" t="s">
        <v>8</v>
      </c>
      <c r="Q1493" s="48" t="s">
        <v>28</v>
      </c>
      <c r="R1493" s="48" t="s">
        <v>35</v>
      </c>
      <c r="S1493" s="48" t="s">
        <v>360</v>
      </c>
      <c r="T1493" s="48" t="s">
        <v>541</v>
      </c>
      <c r="U1493" s="48" t="s">
        <v>14</v>
      </c>
      <c r="V1493" s="55">
        <v>45528</v>
      </c>
      <c r="W1493" s="48" t="s">
        <v>1134</v>
      </c>
    </row>
    <row r="1494" spans="1:23" x14ac:dyDescent="0.25">
      <c r="A1494" s="48">
        <v>9981933</v>
      </c>
      <c r="B1494" s="64">
        <v>45528.333333333343</v>
      </c>
      <c r="C1494" s="48" t="s">
        <v>831</v>
      </c>
      <c r="D1494" s="48" t="s">
        <v>1455</v>
      </c>
      <c r="E1494" s="55" t="s">
        <v>385</v>
      </c>
      <c r="F1494" s="64">
        <v>45528.333333333343</v>
      </c>
      <c r="G1494" s="64">
        <v>45528.80972222222</v>
      </c>
      <c r="H1494" s="48" t="s">
        <v>831</v>
      </c>
      <c r="I1494" s="55" t="s">
        <v>385</v>
      </c>
      <c r="J1494" s="48" t="s">
        <v>697</v>
      </c>
      <c r="K1494" s="48" t="s">
        <v>697</v>
      </c>
      <c r="L1494" s="48" t="s">
        <v>3490</v>
      </c>
      <c r="M1494" s="48" t="s">
        <v>7</v>
      </c>
      <c r="N1494" s="48" t="s">
        <v>1515</v>
      </c>
      <c r="O1494" s="48" t="s">
        <v>2881</v>
      </c>
      <c r="P1494" s="48" t="s">
        <v>8</v>
      </c>
      <c r="Q1494" s="48" t="s">
        <v>28</v>
      </c>
      <c r="R1494" s="48" t="s">
        <v>35</v>
      </c>
      <c r="S1494" s="48" t="s">
        <v>360</v>
      </c>
      <c r="T1494" s="48" t="s">
        <v>385</v>
      </c>
      <c r="U1494" s="48" t="s">
        <v>14</v>
      </c>
      <c r="V1494" s="55">
        <v>45528</v>
      </c>
      <c r="W1494" s="48" t="s">
        <v>1134</v>
      </c>
    </row>
    <row r="1495" spans="1:23" x14ac:dyDescent="0.25">
      <c r="A1495" s="48">
        <v>9981493</v>
      </c>
      <c r="B1495" s="64">
        <v>45529.333333333343</v>
      </c>
      <c r="C1495" s="48" t="s">
        <v>441</v>
      </c>
      <c r="D1495" s="48" t="s">
        <v>716</v>
      </c>
      <c r="E1495" s="55" t="s">
        <v>385</v>
      </c>
      <c r="F1495" s="64">
        <v>45529.333333333343</v>
      </c>
      <c r="G1495" s="64">
        <v>45529.363194444442</v>
      </c>
      <c r="H1495" s="48" t="s">
        <v>441</v>
      </c>
      <c r="I1495" s="55">
        <v>45533</v>
      </c>
      <c r="J1495" s="48" t="s">
        <v>697</v>
      </c>
      <c r="K1495" s="48" t="s">
        <v>697</v>
      </c>
      <c r="L1495" s="48" t="s">
        <v>3521</v>
      </c>
      <c r="M1495" s="48" t="s">
        <v>7</v>
      </c>
      <c r="N1495" s="48" t="s">
        <v>860</v>
      </c>
      <c r="O1495" s="48" t="s">
        <v>2170</v>
      </c>
      <c r="P1495" s="48" t="s">
        <v>18</v>
      </c>
      <c r="Q1495" s="48" t="s">
        <v>19</v>
      </c>
      <c r="R1495" s="48" t="s">
        <v>20</v>
      </c>
      <c r="S1495" s="48" t="s">
        <v>36</v>
      </c>
      <c r="T1495" s="48" t="s">
        <v>385</v>
      </c>
      <c r="U1495" s="48" t="s">
        <v>14</v>
      </c>
      <c r="V1495" s="55">
        <v>45529</v>
      </c>
      <c r="W1495" s="48" t="s">
        <v>1134</v>
      </c>
    </row>
    <row r="1496" spans="1:23" x14ac:dyDescent="0.25">
      <c r="A1496" s="48">
        <v>9981492</v>
      </c>
      <c r="B1496" s="64">
        <v>45529.333333333343</v>
      </c>
      <c r="C1496" s="48" t="s">
        <v>441</v>
      </c>
      <c r="D1496" s="48" t="s">
        <v>716</v>
      </c>
      <c r="E1496" s="55" t="s">
        <v>385</v>
      </c>
      <c r="F1496" s="64">
        <v>45529.333333333343</v>
      </c>
      <c r="G1496" s="64">
        <v>45529.365972222222</v>
      </c>
      <c r="H1496" s="48" t="s">
        <v>441</v>
      </c>
      <c r="I1496" s="55">
        <v>45530</v>
      </c>
      <c r="J1496" s="48" t="s">
        <v>697</v>
      </c>
      <c r="K1496" s="48" t="s">
        <v>697</v>
      </c>
      <c r="L1496" s="48" t="s">
        <v>3522</v>
      </c>
      <c r="M1496" s="48" t="s">
        <v>7</v>
      </c>
      <c r="N1496" s="48" t="s">
        <v>860</v>
      </c>
      <c r="O1496" s="48" t="s">
        <v>2475</v>
      </c>
      <c r="P1496" s="48" t="s">
        <v>8</v>
      </c>
      <c r="Q1496" s="48" t="s">
        <v>28</v>
      </c>
      <c r="R1496" s="48" t="s">
        <v>29</v>
      </c>
      <c r="S1496" s="48" t="s">
        <v>25</v>
      </c>
      <c r="T1496" s="48" t="s">
        <v>385</v>
      </c>
      <c r="U1496" s="48" t="s">
        <v>14</v>
      </c>
      <c r="V1496" s="55">
        <v>45529</v>
      </c>
      <c r="W1496" s="48" t="s">
        <v>1134</v>
      </c>
    </row>
    <row r="1497" spans="1:23" x14ac:dyDescent="0.25">
      <c r="A1497" s="48">
        <v>9981491</v>
      </c>
      <c r="B1497" s="64">
        <v>45529.333333333343</v>
      </c>
      <c r="C1497" s="48" t="s">
        <v>441</v>
      </c>
      <c r="D1497" s="48" t="s">
        <v>716</v>
      </c>
      <c r="E1497" s="55" t="s">
        <v>385</v>
      </c>
      <c r="F1497" s="64">
        <v>45529.333333333343</v>
      </c>
      <c r="G1497" s="64">
        <v>45529.381944444453</v>
      </c>
      <c r="H1497" s="48" t="s">
        <v>441</v>
      </c>
      <c r="I1497" s="55">
        <v>45530</v>
      </c>
      <c r="J1497" s="48" t="s">
        <v>697</v>
      </c>
      <c r="K1497" s="48" t="s">
        <v>697</v>
      </c>
      <c r="L1497" s="48" t="s">
        <v>2978</v>
      </c>
      <c r="M1497" s="48" t="s">
        <v>7</v>
      </c>
      <c r="N1497" s="48" t="s">
        <v>860</v>
      </c>
      <c r="O1497" s="48" t="s">
        <v>2575</v>
      </c>
      <c r="P1497" s="48" t="s">
        <v>8</v>
      </c>
      <c r="Q1497" s="48" t="s">
        <v>10</v>
      </c>
      <c r="R1497" s="48" t="s">
        <v>11</v>
      </c>
      <c r="S1497" s="48" t="s">
        <v>25</v>
      </c>
      <c r="T1497" s="48" t="s">
        <v>385</v>
      </c>
      <c r="U1497" s="48" t="s">
        <v>14</v>
      </c>
      <c r="V1497" s="55">
        <v>45529</v>
      </c>
      <c r="W1497" s="48" t="s">
        <v>1134</v>
      </c>
    </row>
    <row r="1498" spans="1:23" x14ac:dyDescent="0.25">
      <c r="A1498" s="48">
        <v>9981465</v>
      </c>
      <c r="B1498" s="64">
        <v>45529.333333333343</v>
      </c>
      <c r="C1498" s="48" t="s">
        <v>738</v>
      </c>
      <c r="D1498" s="48" t="s">
        <v>716</v>
      </c>
      <c r="E1498" s="55" t="s">
        <v>385</v>
      </c>
      <c r="F1498" s="64">
        <v>45529.333333333343</v>
      </c>
      <c r="G1498" s="64">
        <v>45529.402083333327</v>
      </c>
      <c r="H1498" s="48" t="s">
        <v>738</v>
      </c>
      <c r="I1498" s="55">
        <v>45531</v>
      </c>
      <c r="J1498" s="48" t="s">
        <v>697</v>
      </c>
      <c r="K1498" s="48" t="s">
        <v>697</v>
      </c>
      <c r="L1498" s="48" t="s">
        <v>3523</v>
      </c>
      <c r="M1498" s="48" t="s">
        <v>736</v>
      </c>
      <c r="N1498" s="48" t="s">
        <v>3524</v>
      </c>
      <c r="O1498" s="48" t="s">
        <v>3525</v>
      </c>
      <c r="P1498" s="48" t="s">
        <v>18</v>
      </c>
      <c r="Q1498" s="48" t="s">
        <v>19</v>
      </c>
      <c r="R1498" s="48" t="s">
        <v>20</v>
      </c>
      <c r="S1498" s="48" t="s">
        <v>36</v>
      </c>
      <c r="T1498" s="48" t="s">
        <v>385</v>
      </c>
      <c r="U1498" s="48" t="s">
        <v>14</v>
      </c>
      <c r="V1498" s="55">
        <v>45529</v>
      </c>
      <c r="W1498" s="48" t="s">
        <v>1134</v>
      </c>
    </row>
    <row r="1499" spans="1:23" x14ac:dyDescent="0.25">
      <c r="A1499" s="48">
        <v>9981490</v>
      </c>
      <c r="B1499" s="64">
        <v>45529.333333333343</v>
      </c>
      <c r="C1499" s="48" t="s">
        <v>797</v>
      </c>
      <c r="D1499" s="48" t="s">
        <v>1455</v>
      </c>
      <c r="E1499" s="55" t="s">
        <v>385</v>
      </c>
      <c r="F1499" s="64">
        <v>45529.333333333343</v>
      </c>
      <c r="G1499" s="64">
        <v>45529.409722222219</v>
      </c>
      <c r="H1499" s="48" t="s">
        <v>797</v>
      </c>
      <c r="I1499" s="55" t="s">
        <v>385</v>
      </c>
      <c r="J1499" s="48" t="s">
        <v>697</v>
      </c>
      <c r="K1499" s="48" t="s">
        <v>697</v>
      </c>
      <c r="L1499" s="48" t="s">
        <v>917</v>
      </c>
      <c r="M1499" s="48" t="s">
        <v>737</v>
      </c>
      <c r="N1499" s="48" t="s">
        <v>1692</v>
      </c>
      <c r="O1499" s="48" t="s">
        <v>945</v>
      </c>
      <c r="P1499" s="48" t="s">
        <v>8</v>
      </c>
      <c r="Q1499" s="48" t="s">
        <v>15</v>
      </c>
      <c r="R1499" s="48" t="s">
        <v>381</v>
      </c>
      <c r="S1499" s="48" t="s">
        <v>25</v>
      </c>
      <c r="T1499" s="48" t="s">
        <v>385</v>
      </c>
      <c r="U1499" s="48" t="s">
        <v>14</v>
      </c>
      <c r="V1499" s="55">
        <v>45529</v>
      </c>
      <c r="W1499" s="48" t="s">
        <v>1134</v>
      </c>
    </row>
    <row r="1500" spans="1:23" x14ac:dyDescent="0.25">
      <c r="A1500" s="48">
        <v>9981489</v>
      </c>
      <c r="B1500" s="64">
        <v>45529.333333333343</v>
      </c>
      <c r="C1500" s="48" t="s">
        <v>797</v>
      </c>
      <c r="D1500" s="48" t="s">
        <v>1455</v>
      </c>
      <c r="E1500" s="55" t="s">
        <v>385</v>
      </c>
      <c r="F1500" s="64">
        <v>45529.333333333343</v>
      </c>
      <c r="G1500" s="64">
        <v>45529.409722222219</v>
      </c>
      <c r="H1500" s="48" t="s">
        <v>797</v>
      </c>
      <c r="I1500" s="55" t="s">
        <v>385</v>
      </c>
      <c r="J1500" s="48" t="s">
        <v>697</v>
      </c>
      <c r="K1500" s="48" t="s">
        <v>697</v>
      </c>
      <c r="L1500" s="48" t="s">
        <v>2624</v>
      </c>
      <c r="M1500" s="48" t="s">
        <v>737</v>
      </c>
      <c r="N1500" s="48" t="s">
        <v>1692</v>
      </c>
      <c r="O1500" s="48" t="s">
        <v>2623</v>
      </c>
      <c r="P1500" s="48" t="s">
        <v>8</v>
      </c>
      <c r="Q1500" s="48" t="s">
        <v>10</v>
      </c>
      <c r="R1500" s="48" t="s">
        <v>11</v>
      </c>
      <c r="S1500" s="48" t="s">
        <v>25</v>
      </c>
      <c r="T1500" s="48" t="s">
        <v>385</v>
      </c>
      <c r="U1500" s="48" t="s">
        <v>14</v>
      </c>
      <c r="V1500" s="55">
        <v>45529</v>
      </c>
      <c r="W1500" s="48" t="s">
        <v>1134</v>
      </c>
    </row>
    <row r="1501" spans="1:23" x14ac:dyDescent="0.25">
      <c r="A1501" s="48">
        <v>9981488</v>
      </c>
      <c r="B1501" s="64">
        <v>45529.333333333343</v>
      </c>
      <c r="C1501" s="48" t="s">
        <v>797</v>
      </c>
      <c r="D1501" s="48" t="s">
        <v>1455</v>
      </c>
      <c r="E1501" s="55" t="s">
        <v>385</v>
      </c>
      <c r="F1501" s="64">
        <v>45529.333333333343</v>
      </c>
      <c r="G1501" s="64">
        <v>45529.409722222219</v>
      </c>
      <c r="H1501" s="48" t="s">
        <v>797</v>
      </c>
      <c r="I1501" s="55"/>
      <c r="J1501" s="48" t="s">
        <v>697</v>
      </c>
      <c r="K1501" s="48" t="s">
        <v>697</v>
      </c>
      <c r="L1501" s="48" t="s">
        <v>3526</v>
      </c>
      <c r="M1501" s="48" t="s">
        <v>737</v>
      </c>
      <c r="N1501" s="48" t="s">
        <v>1692</v>
      </c>
      <c r="O1501" s="48" t="s">
        <v>1917</v>
      </c>
      <c r="P1501" s="48" t="s">
        <v>22</v>
      </c>
      <c r="Q1501" s="48" t="s">
        <v>23</v>
      </c>
      <c r="R1501" s="48" t="s">
        <v>89</v>
      </c>
      <c r="S1501" s="48" t="s">
        <v>25</v>
      </c>
      <c r="T1501" s="48" t="s">
        <v>385</v>
      </c>
      <c r="U1501" s="48" t="s">
        <v>14</v>
      </c>
      <c r="V1501" s="55">
        <v>45529</v>
      </c>
      <c r="W1501" s="48" t="s">
        <v>1134</v>
      </c>
    </row>
    <row r="1502" spans="1:23" x14ac:dyDescent="0.25">
      <c r="A1502" s="48">
        <v>9981487</v>
      </c>
      <c r="B1502" s="64">
        <v>45529.333333333343</v>
      </c>
      <c r="C1502" s="48" t="s">
        <v>441</v>
      </c>
      <c r="D1502" s="48" t="s">
        <v>716</v>
      </c>
      <c r="E1502" s="55" t="s">
        <v>385</v>
      </c>
      <c r="F1502" s="64">
        <v>45529.333333333343</v>
      </c>
      <c r="G1502" s="64">
        <v>45529.415972222218</v>
      </c>
      <c r="H1502" s="48" t="s">
        <v>441</v>
      </c>
      <c r="I1502" s="55" t="s">
        <v>385</v>
      </c>
      <c r="J1502" s="48" t="s">
        <v>697</v>
      </c>
      <c r="K1502" s="48" t="s">
        <v>697</v>
      </c>
      <c r="L1502" s="48" t="s">
        <v>3527</v>
      </c>
      <c r="M1502" s="48" t="s">
        <v>7</v>
      </c>
      <c r="N1502" s="48" t="s">
        <v>860</v>
      </c>
      <c r="O1502" s="48" t="s">
        <v>3220</v>
      </c>
      <c r="P1502" s="48" t="s">
        <v>8</v>
      </c>
      <c r="Q1502" s="48" t="s">
        <v>15</v>
      </c>
      <c r="R1502" s="48" t="s">
        <v>381</v>
      </c>
      <c r="S1502" s="48" t="s">
        <v>25</v>
      </c>
      <c r="T1502" s="48" t="s">
        <v>385</v>
      </c>
      <c r="U1502" s="48" t="s">
        <v>14</v>
      </c>
      <c r="V1502" s="55">
        <v>45529</v>
      </c>
      <c r="W1502" s="48" t="s">
        <v>1134</v>
      </c>
    </row>
    <row r="1503" spans="1:23" x14ac:dyDescent="0.25">
      <c r="A1503" s="48">
        <v>9981486</v>
      </c>
      <c r="B1503" s="64">
        <v>45529.333333333343</v>
      </c>
      <c r="C1503" s="48" t="s">
        <v>797</v>
      </c>
      <c r="D1503" s="48" t="s">
        <v>1455</v>
      </c>
      <c r="E1503" s="55" t="s">
        <v>385</v>
      </c>
      <c r="F1503" s="64">
        <v>45529.333333333343</v>
      </c>
      <c r="G1503" s="64">
        <v>45529.415972222218</v>
      </c>
      <c r="H1503" s="48" t="s">
        <v>797</v>
      </c>
      <c r="I1503" s="55"/>
      <c r="J1503" s="48" t="s">
        <v>697</v>
      </c>
      <c r="K1503" s="48" t="s">
        <v>697</v>
      </c>
      <c r="L1503" s="48" t="s">
        <v>3528</v>
      </c>
      <c r="M1503" s="48" t="s">
        <v>737</v>
      </c>
      <c r="N1503" s="48" t="s">
        <v>1692</v>
      </c>
      <c r="O1503" s="48" t="s">
        <v>3496</v>
      </c>
      <c r="P1503" s="48" t="s">
        <v>8</v>
      </c>
      <c r="Q1503" s="48" t="s">
        <v>10</v>
      </c>
      <c r="R1503" s="48" t="s">
        <v>11</v>
      </c>
      <c r="S1503" s="48" t="s">
        <v>25</v>
      </c>
      <c r="T1503" s="48" t="s">
        <v>385</v>
      </c>
      <c r="U1503" s="48" t="s">
        <v>14</v>
      </c>
      <c r="V1503" s="55">
        <v>45529</v>
      </c>
      <c r="W1503" s="48" t="s">
        <v>1134</v>
      </c>
    </row>
    <row r="1504" spans="1:23" x14ac:dyDescent="0.25">
      <c r="A1504" s="48">
        <v>9981485</v>
      </c>
      <c r="B1504" s="64">
        <v>45529.333333333343</v>
      </c>
      <c r="C1504" s="48" t="s">
        <v>797</v>
      </c>
      <c r="D1504" s="48" t="s">
        <v>1455</v>
      </c>
      <c r="E1504" s="55" t="s">
        <v>385</v>
      </c>
      <c r="F1504" s="64">
        <v>45529.333333333343</v>
      </c>
      <c r="G1504" s="64">
        <v>45529.415972222218</v>
      </c>
      <c r="H1504" s="48" t="s">
        <v>797</v>
      </c>
      <c r="I1504" s="55"/>
      <c r="J1504" s="48" t="s">
        <v>697</v>
      </c>
      <c r="K1504" s="48" t="s">
        <v>697</v>
      </c>
      <c r="L1504" s="48" t="s">
        <v>3529</v>
      </c>
      <c r="M1504" s="48" t="s">
        <v>737</v>
      </c>
      <c r="N1504" s="48" t="s">
        <v>1692</v>
      </c>
      <c r="O1504" s="48" t="s">
        <v>3493</v>
      </c>
      <c r="P1504" s="48" t="s">
        <v>8</v>
      </c>
      <c r="Q1504" s="48" t="s">
        <v>10</v>
      </c>
      <c r="R1504" s="48" t="s">
        <v>11</v>
      </c>
      <c r="S1504" s="48" t="s">
        <v>25</v>
      </c>
      <c r="T1504" s="48" t="s">
        <v>385</v>
      </c>
      <c r="U1504" s="48" t="s">
        <v>14</v>
      </c>
      <c r="V1504" s="55">
        <v>45529</v>
      </c>
      <c r="W1504" s="48" t="s">
        <v>1134</v>
      </c>
    </row>
    <row r="1505" spans="1:23" x14ac:dyDescent="0.25">
      <c r="A1505" s="48">
        <v>9981484</v>
      </c>
      <c r="B1505" s="64">
        <v>45529.333333333343</v>
      </c>
      <c r="C1505" s="48" t="s">
        <v>441</v>
      </c>
      <c r="D1505" s="48" t="s">
        <v>716</v>
      </c>
      <c r="E1505" s="55" t="s">
        <v>385</v>
      </c>
      <c r="F1505" s="64">
        <v>45529.333333333343</v>
      </c>
      <c r="G1505" s="64">
        <v>45529.423611111109</v>
      </c>
      <c r="H1505" s="48" t="s">
        <v>441</v>
      </c>
      <c r="I1505" s="55">
        <v>45530</v>
      </c>
      <c r="J1505" s="48" t="s">
        <v>697</v>
      </c>
      <c r="K1505" s="48" t="s">
        <v>697</v>
      </c>
      <c r="L1505" s="48" t="s">
        <v>3530</v>
      </c>
      <c r="M1505" s="48" t="s">
        <v>7</v>
      </c>
      <c r="N1505" s="48" t="s">
        <v>860</v>
      </c>
      <c r="O1505" s="48" t="s">
        <v>3501</v>
      </c>
      <c r="P1505" s="48" t="s">
        <v>8</v>
      </c>
      <c r="Q1505" s="48" t="s">
        <v>28</v>
      </c>
      <c r="R1505" s="48" t="s">
        <v>35</v>
      </c>
      <c r="S1505" s="48" t="s">
        <v>36</v>
      </c>
      <c r="T1505" s="48" t="s">
        <v>385</v>
      </c>
      <c r="U1505" s="48" t="s">
        <v>14</v>
      </c>
      <c r="V1505" s="55">
        <v>45529</v>
      </c>
      <c r="W1505" s="48" t="s">
        <v>1134</v>
      </c>
    </row>
    <row r="1506" spans="1:23" x14ac:dyDescent="0.25">
      <c r="A1506" s="48">
        <v>9981483</v>
      </c>
      <c r="B1506" s="64">
        <v>45529.333333333343</v>
      </c>
      <c r="C1506" s="48" t="s">
        <v>441</v>
      </c>
      <c r="D1506" s="48" t="s">
        <v>716</v>
      </c>
      <c r="E1506" s="55" t="s">
        <v>385</v>
      </c>
      <c r="F1506" s="64">
        <v>45529.333333333343</v>
      </c>
      <c r="G1506" s="64">
        <v>45529.430555555547</v>
      </c>
      <c r="H1506" s="48" t="s">
        <v>441</v>
      </c>
      <c r="I1506" s="55">
        <v>45530</v>
      </c>
      <c r="J1506" s="48" t="s">
        <v>697</v>
      </c>
      <c r="K1506" s="48" t="s">
        <v>697</v>
      </c>
      <c r="L1506" s="48" t="s">
        <v>3531</v>
      </c>
      <c r="M1506" s="48" t="s">
        <v>7</v>
      </c>
      <c r="N1506" s="48" t="s">
        <v>860</v>
      </c>
      <c r="O1506" s="48" t="s">
        <v>3498</v>
      </c>
      <c r="P1506" s="48" t="s">
        <v>8</v>
      </c>
      <c r="Q1506" s="48" t="s">
        <v>10</v>
      </c>
      <c r="R1506" s="48" t="s">
        <v>11</v>
      </c>
      <c r="S1506" s="48" t="s">
        <v>36</v>
      </c>
      <c r="T1506" s="48" t="s">
        <v>385</v>
      </c>
      <c r="U1506" s="48" t="s">
        <v>14</v>
      </c>
      <c r="V1506" s="55">
        <v>45529</v>
      </c>
      <c r="W1506" s="48" t="s">
        <v>1134</v>
      </c>
    </row>
    <row r="1507" spans="1:23" x14ac:dyDescent="0.25">
      <c r="A1507" s="48">
        <v>9981482</v>
      </c>
      <c r="B1507" s="64">
        <v>45529.333333333343</v>
      </c>
      <c r="C1507" s="48" t="s">
        <v>441</v>
      </c>
      <c r="D1507" s="48" t="s">
        <v>716</v>
      </c>
      <c r="E1507" s="55" t="s">
        <v>385</v>
      </c>
      <c r="F1507" s="64">
        <v>45529.333333333343</v>
      </c>
      <c r="G1507" s="64">
        <v>45529.436805555553</v>
      </c>
      <c r="H1507" s="48" t="s">
        <v>441</v>
      </c>
      <c r="I1507" s="55">
        <v>45531</v>
      </c>
      <c r="J1507" s="48" t="s">
        <v>697</v>
      </c>
      <c r="K1507" s="48" t="s">
        <v>697</v>
      </c>
      <c r="L1507" s="48" t="s">
        <v>3532</v>
      </c>
      <c r="M1507" s="48" t="s">
        <v>7</v>
      </c>
      <c r="N1507" s="48" t="s">
        <v>860</v>
      </c>
      <c r="O1507" s="48" t="s">
        <v>3533</v>
      </c>
      <c r="P1507" s="48" t="s">
        <v>8</v>
      </c>
      <c r="Q1507" s="48" t="s">
        <v>28</v>
      </c>
      <c r="R1507" s="48" t="s">
        <v>35</v>
      </c>
      <c r="S1507" s="48" t="s">
        <v>36</v>
      </c>
      <c r="T1507" s="48" t="s">
        <v>385</v>
      </c>
      <c r="U1507" s="48" t="s">
        <v>14</v>
      </c>
      <c r="V1507" s="55">
        <v>45529</v>
      </c>
      <c r="W1507" s="48" t="s">
        <v>1134</v>
      </c>
    </row>
    <row r="1508" spans="1:23" x14ac:dyDescent="0.25">
      <c r="A1508" s="48">
        <v>9981481</v>
      </c>
      <c r="B1508" s="64">
        <v>45529.333333333343</v>
      </c>
      <c r="C1508" s="48" t="s">
        <v>738</v>
      </c>
      <c r="D1508" s="48" t="s">
        <v>1455</v>
      </c>
      <c r="E1508" s="55" t="s">
        <v>385</v>
      </c>
      <c r="F1508" s="64">
        <v>45529.333333333343</v>
      </c>
      <c r="G1508" s="64">
        <v>45529.443055555559</v>
      </c>
      <c r="H1508" s="48" t="s">
        <v>738</v>
      </c>
      <c r="I1508" s="55" t="s">
        <v>385</v>
      </c>
      <c r="J1508" s="48" t="s">
        <v>697</v>
      </c>
      <c r="K1508" s="48" t="s">
        <v>697</v>
      </c>
      <c r="L1508" s="48" t="s">
        <v>1410</v>
      </c>
      <c r="M1508" s="48" t="s">
        <v>735</v>
      </c>
      <c r="N1508" s="48" t="s">
        <v>1692</v>
      </c>
      <c r="O1508" s="48" t="s">
        <v>1409</v>
      </c>
      <c r="P1508" s="48" t="s">
        <v>22</v>
      </c>
      <c r="Q1508" s="48" t="s">
        <v>73</v>
      </c>
      <c r="R1508" s="48" t="s">
        <v>74</v>
      </c>
      <c r="S1508" s="48" t="s">
        <v>25</v>
      </c>
      <c r="T1508" s="48" t="s">
        <v>385</v>
      </c>
      <c r="U1508" s="48" t="s">
        <v>14</v>
      </c>
      <c r="V1508" s="55">
        <v>45529</v>
      </c>
      <c r="W1508" s="48" t="s">
        <v>1134</v>
      </c>
    </row>
    <row r="1509" spans="1:23" x14ac:dyDescent="0.25">
      <c r="A1509" s="48">
        <v>9981480</v>
      </c>
      <c r="B1509" s="64">
        <v>45529.333333333343</v>
      </c>
      <c r="C1509" s="48" t="s">
        <v>738</v>
      </c>
      <c r="D1509" s="48" t="s">
        <v>1455</v>
      </c>
      <c r="E1509" s="55" t="s">
        <v>385</v>
      </c>
      <c r="F1509" s="64">
        <v>45529.333333333343</v>
      </c>
      <c r="G1509" s="64">
        <v>45529.443055555559</v>
      </c>
      <c r="H1509" s="48" t="s">
        <v>738</v>
      </c>
      <c r="I1509" s="55" t="s">
        <v>385</v>
      </c>
      <c r="J1509" s="48" t="s">
        <v>697</v>
      </c>
      <c r="K1509" s="48" t="s">
        <v>697</v>
      </c>
      <c r="L1509" s="48" t="s">
        <v>1359</v>
      </c>
      <c r="M1509" s="48" t="s">
        <v>735</v>
      </c>
      <c r="N1509" s="48" t="s">
        <v>1692</v>
      </c>
      <c r="O1509" s="48" t="s">
        <v>1358</v>
      </c>
      <c r="P1509" s="48" t="s">
        <v>22</v>
      </c>
      <c r="Q1509" s="48" t="s">
        <v>73</v>
      </c>
      <c r="R1509" s="48" t="s">
        <v>74</v>
      </c>
      <c r="S1509" s="48" t="s">
        <v>25</v>
      </c>
      <c r="T1509" s="48" t="s">
        <v>385</v>
      </c>
      <c r="U1509" s="48" t="s">
        <v>14</v>
      </c>
      <c r="V1509" s="55">
        <v>45529</v>
      </c>
      <c r="W1509" s="48" t="s">
        <v>1134</v>
      </c>
    </row>
    <row r="1510" spans="1:23" x14ac:dyDescent="0.25">
      <c r="A1510" s="48">
        <v>9981479</v>
      </c>
      <c r="B1510" s="64">
        <v>45529.333333333343</v>
      </c>
      <c r="C1510" s="48" t="s">
        <v>738</v>
      </c>
      <c r="D1510" s="48" t="s">
        <v>1455</v>
      </c>
      <c r="E1510" s="55" t="s">
        <v>385</v>
      </c>
      <c r="F1510" s="64">
        <v>45529.333333333343</v>
      </c>
      <c r="G1510" s="64">
        <v>45529.443055555559</v>
      </c>
      <c r="H1510" s="48" t="s">
        <v>738</v>
      </c>
      <c r="I1510" s="55" t="s">
        <v>385</v>
      </c>
      <c r="J1510" s="48" t="s">
        <v>697</v>
      </c>
      <c r="K1510" s="48" t="s">
        <v>697</v>
      </c>
      <c r="L1510" s="48" t="s">
        <v>1361</v>
      </c>
      <c r="M1510" s="48" t="s">
        <v>735</v>
      </c>
      <c r="N1510" s="48" t="s">
        <v>1692</v>
      </c>
      <c r="O1510" s="48" t="s">
        <v>1360</v>
      </c>
      <c r="P1510" s="48" t="s">
        <v>22</v>
      </c>
      <c r="Q1510" s="48" t="s">
        <v>73</v>
      </c>
      <c r="R1510" s="48" t="s">
        <v>74</v>
      </c>
      <c r="S1510" s="48" t="s">
        <v>25</v>
      </c>
      <c r="T1510" s="48" t="s">
        <v>385</v>
      </c>
      <c r="U1510" s="48" t="s">
        <v>14</v>
      </c>
      <c r="V1510" s="55">
        <v>45529</v>
      </c>
      <c r="W1510" s="48" t="s">
        <v>1134</v>
      </c>
    </row>
    <row r="1511" spans="1:23" x14ac:dyDescent="0.25">
      <c r="A1511" s="48">
        <v>9981478</v>
      </c>
      <c r="B1511" s="64">
        <v>45529.333333333343</v>
      </c>
      <c r="C1511" s="48" t="s">
        <v>738</v>
      </c>
      <c r="D1511" s="48" t="s">
        <v>1455</v>
      </c>
      <c r="E1511" s="55" t="s">
        <v>385</v>
      </c>
      <c r="F1511" s="64">
        <v>45529.333333333343</v>
      </c>
      <c r="G1511" s="64">
        <v>45529.443055555559</v>
      </c>
      <c r="H1511" s="48" t="s">
        <v>738</v>
      </c>
      <c r="I1511" s="55" t="s">
        <v>385</v>
      </c>
      <c r="J1511" s="48" t="s">
        <v>697</v>
      </c>
      <c r="K1511" s="48" t="s">
        <v>697</v>
      </c>
      <c r="L1511" s="48" t="s">
        <v>1363</v>
      </c>
      <c r="M1511" s="48" t="s">
        <v>735</v>
      </c>
      <c r="N1511" s="48" t="s">
        <v>1692</v>
      </c>
      <c r="O1511" s="48" t="s">
        <v>1362</v>
      </c>
      <c r="P1511" s="48" t="s">
        <v>22</v>
      </c>
      <c r="Q1511" s="48" t="s">
        <v>73</v>
      </c>
      <c r="R1511" s="48" t="s">
        <v>74</v>
      </c>
      <c r="S1511" s="48" t="s">
        <v>25</v>
      </c>
      <c r="T1511" s="48" t="s">
        <v>385</v>
      </c>
      <c r="U1511" s="48" t="s">
        <v>14</v>
      </c>
      <c r="V1511" s="55">
        <v>45529</v>
      </c>
      <c r="W1511" s="48" t="s">
        <v>1134</v>
      </c>
    </row>
    <row r="1512" spans="1:23" x14ac:dyDescent="0.25">
      <c r="A1512" s="48">
        <v>9981477</v>
      </c>
      <c r="B1512" s="64">
        <v>45529.333333333343</v>
      </c>
      <c r="C1512" s="48" t="s">
        <v>738</v>
      </c>
      <c r="D1512" s="48" t="s">
        <v>1455</v>
      </c>
      <c r="E1512" s="55" t="s">
        <v>385</v>
      </c>
      <c r="F1512" s="64">
        <v>45529.333333333343</v>
      </c>
      <c r="G1512" s="64">
        <v>45529.443055555559</v>
      </c>
      <c r="H1512" s="48" t="s">
        <v>738</v>
      </c>
      <c r="I1512" s="55" t="s">
        <v>385</v>
      </c>
      <c r="J1512" s="48" t="s">
        <v>697</v>
      </c>
      <c r="K1512" s="48" t="s">
        <v>697</v>
      </c>
      <c r="L1512" s="48" t="s">
        <v>1365</v>
      </c>
      <c r="M1512" s="48" t="s">
        <v>735</v>
      </c>
      <c r="N1512" s="48" t="s">
        <v>1692</v>
      </c>
      <c r="O1512" s="48" t="s">
        <v>1364</v>
      </c>
      <c r="P1512" s="48" t="s">
        <v>22</v>
      </c>
      <c r="Q1512" s="48" t="s">
        <v>73</v>
      </c>
      <c r="R1512" s="48" t="s">
        <v>74</v>
      </c>
      <c r="S1512" s="48" t="s">
        <v>25</v>
      </c>
      <c r="T1512" s="48" t="s">
        <v>385</v>
      </c>
      <c r="U1512" s="48" t="s">
        <v>14</v>
      </c>
      <c r="V1512" s="55">
        <v>45529</v>
      </c>
      <c r="W1512" s="48" t="s">
        <v>1134</v>
      </c>
    </row>
    <row r="1513" spans="1:23" x14ac:dyDescent="0.25">
      <c r="A1513" s="48">
        <v>9981476</v>
      </c>
      <c r="B1513" s="64">
        <v>45529.333333333343</v>
      </c>
      <c r="C1513" s="48" t="s">
        <v>738</v>
      </c>
      <c r="D1513" s="48" t="s">
        <v>1455</v>
      </c>
      <c r="E1513" s="55" t="s">
        <v>385</v>
      </c>
      <c r="F1513" s="64">
        <v>45529.333333333343</v>
      </c>
      <c r="G1513" s="64">
        <v>45529.443055555559</v>
      </c>
      <c r="H1513" s="48" t="s">
        <v>738</v>
      </c>
      <c r="I1513" s="55" t="s">
        <v>385</v>
      </c>
      <c r="J1513" s="48" t="s">
        <v>697</v>
      </c>
      <c r="K1513" s="48" t="s">
        <v>697</v>
      </c>
      <c r="O1513" s="48"/>
      <c r="V1513" s="55">
        <v>45529</v>
      </c>
      <c r="W1513" s="48" t="s">
        <v>1134</v>
      </c>
    </row>
    <row r="1514" spans="1:23" x14ac:dyDescent="0.25">
      <c r="A1514" s="48">
        <v>9981464</v>
      </c>
      <c r="B1514" s="64">
        <v>45529.333333333343</v>
      </c>
      <c r="C1514" s="48" t="s">
        <v>738</v>
      </c>
      <c r="D1514" s="48" t="s">
        <v>716</v>
      </c>
      <c r="E1514" s="55" t="s">
        <v>385</v>
      </c>
      <c r="F1514" s="64">
        <v>45529.333333333343</v>
      </c>
      <c r="G1514" s="64">
        <v>45529.472222222219</v>
      </c>
      <c r="H1514" s="48" t="s">
        <v>738</v>
      </c>
      <c r="I1514" s="55">
        <v>45530</v>
      </c>
      <c r="J1514" s="48" t="s">
        <v>697</v>
      </c>
      <c r="K1514" s="48" t="s">
        <v>697</v>
      </c>
      <c r="L1514" s="48" t="s">
        <v>3534</v>
      </c>
      <c r="M1514" s="48" t="s">
        <v>736</v>
      </c>
      <c r="N1514" s="48" t="s">
        <v>3524</v>
      </c>
      <c r="O1514" s="48" t="s">
        <v>3491</v>
      </c>
      <c r="P1514" s="48" t="s">
        <v>22</v>
      </c>
      <c r="Q1514" s="48" t="s">
        <v>23</v>
      </c>
      <c r="R1514" s="48" t="s">
        <v>24</v>
      </c>
      <c r="S1514" s="48" t="s">
        <v>36</v>
      </c>
      <c r="T1514" s="48" t="s">
        <v>385</v>
      </c>
      <c r="U1514" s="48" t="s">
        <v>14</v>
      </c>
      <c r="V1514" s="55">
        <v>45529</v>
      </c>
      <c r="W1514" s="48" t="s">
        <v>1134</v>
      </c>
    </row>
    <row r="1515" spans="1:23" x14ac:dyDescent="0.25">
      <c r="A1515" s="48">
        <v>9981475</v>
      </c>
      <c r="B1515" s="64">
        <v>45529.333333333343</v>
      </c>
      <c r="C1515" s="48" t="s">
        <v>441</v>
      </c>
      <c r="D1515" s="48" t="s">
        <v>1455</v>
      </c>
      <c r="E1515" s="55" t="s">
        <v>385</v>
      </c>
      <c r="F1515" s="64">
        <v>45529.333333333343</v>
      </c>
      <c r="G1515" s="64">
        <v>45529.477777777778</v>
      </c>
      <c r="H1515" s="48" t="s">
        <v>441</v>
      </c>
      <c r="I1515" s="55" t="s">
        <v>385</v>
      </c>
      <c r="J1515" s="48" t="s">
        <v>697</v>
      </c>
      <c r="K1515" s="48" t="s">
        <v>697</v>
      </c>
      <c r="L1515" s="48" t="s">
        <v>3535</v>
      </c>
      <c r="M1515" s="48" t="s">
        <v>7</v>
      </c>
      <c r="N1515" s="48" t="s">
        <v>860</v>
      </c>
      <c r="O1515" s="48" t="s">
        <v>2350</v>
      </c>
      <c r="P1515" s="48" t="s">
        <v>8</v>
      </c>
      <c r="Q1515" s="48" t="s">
        <v>28</v>
      </c>
      <c r="R1515" s="48" t="s">
        <v>29</v>
      </c>
      <c r="S1515" s="48" t="s">
        <v>358</v>
      </c>
      <c r="T1515" s="48" t="s">
        <v>385</v>
      </c>
      <c r="U1515" s="48" t="s">
        <v>14</v>
      </c>
      <c r="V1515" s="55">
        <v>45529</v>
      </c>
      <c r="W1515" s="48" t="s">
        <v>1134</v>
      </c>
    </row>
    <row r="1516" spans="1:23" x14ac:dyDescent="0.25">
      <c r="A1516" s="48">
        <v>9981473</v>
      </c>
      <c r="B1516" s="64">
        <v>45529.333333333343</v>
      </c>
      <c r="C1516" s="48" t="s">
        <v>738</v>
      </c>
      <c r="D1516" s="48" t="s">
        <v>1455</v>
      </c>
      <c r="E1516" s="55" t="s">
        <v>385</v>
      </c>
      <c r="F1516" s="64">
        <v>45529.333333333343</v>
      </c>
      <c r="G1516" s="64">
        <v>45529.484722222223</v>
      </c>
      <c r="H1516" s="48" t="s">
        <v>738</v>
      </c>
      <c r="I1516" s="55"/>
      <c r="J1516" s="48" t="s">
        <v>697</v>
      </c>
      <c r="K1516" s="48" t="s">
        <v>697</v>
      </c>
      <c r="L1516" s="48" t="s">
        <v>2625</v>
      </c>
      <c r="M1516" s="48" t="s">
        <v>1926</v>
      </c>
      <c r="N1516" s="48" t="s">
        <v>1692</v>
      </c>
      <c r="O1516" s="48">
        <v>7579196</v>
      </c>
      <c r="P1516" s="48" t="s">
        <v>22</v>
      </c>
      <c r="Q1516" s="48" t="s">
        <v>23</v>
      </c>
      <c r="R1516" s="48" t="s">
        <v>89</v>
      </c>
      <c r="S1516" s="48" t="s">
        <v>25</v>
      </c>
      <c r="T1516" s="48" t="s">
        <v>385</v>
      </c>
      <c r="U1516" s="48" t="s">
        <v>14</v>
      </c>
      <c r="V1516" s="55">
        <v>45529</v>
      </c>
      <c r="W1516" s="48" t="s">
        <v>1134</v>
      </c>
    </row>
    <row r="1517" spans="1:23" x14ac:dyDescent="0.25">
      <c r="A1517" s="48">
        <v>9981472</v>
      </c>
      <c r="B1517" s="64">
        <v>45529.333333333343</v>
      </c>
      <c r="C1517" s="48" t="s">
        <v>738</v>
      </c>
      <c r="D1517" s="48" t="s">
        <v>1455</v>
      </c>
      <c r="E1517" s="55" t="s">
        <v>385</v>
      </c>
      <c r="F1517" s="64">
        <v>45529.333333333343</v>
      </c>
      <c r="G1517" s="64">
        <v>45529.484722222223</v>
      </c>
      <c r="H1517" s="48" t="s">
        <v>738</v>
      </c>
      <c r="I1517" s="55"/>
      <c r="J1517" s="48" t="s">
        <v>697</v>
      </c>
      <c r="K1517" s="48" t="s">
        <v>697</v>
      </c>
      <c r="L1517" s="48" t="s">
        <v>3536</v>
      </c>
      <c r="M1517" s="48" t="s">
        <v>1926</v>
      </c>
      <c r="N1517" s="48" t="s">
        <v>1692</v>
      </c>
      <c r="O1517" s="48">
        <v>7478599</v>
      </c>
      <c r="P1517" s="48" t="s">
        <v>8</v>
      </c>
      <c r="Q1517" s="48" t="s">
        <v>15</v>
      </c>
      <c r="R1517" s="48" t="s">
        <v>381</v>
      </c>
      <c r="S1517" s="48" t="s">
        <v>13</v>
      </c>
      <c r="U1517" s="48" t="s">
        <v>14</v>
      </c>
      <c r="V1517" s="55">
        <v>45529</v>
      </c>
      <c r="W1517" s="48" t="s">
        <v>1134</v>
      </c>
    </row>
    <row r="1518" spans="1:23" x14ac:dyDescent="0.25">
      <c r="A1518" s="48">
        <v>9981471</v>
      </c>
      <c r="B1518" s="64">
        <v>45529.333333333343</v>
      </c>
      <c r="C1518" s="48" t="s">
        <v>738</v>
      </c>
      <c r="D1518" s="48" t="s">
        <v>1455</v>
      </c>
      <c r="E1518" s="55" t="s">
        <v>385</v>
      </c>
      <c r="F1518" s="64">
        <v>45529.333333333343</v>
      </c>
      <c r="G1518" s="64">
        <v>45529.484722222223</v>
      </c>
      <c r="H1518" s="48" t="s">
        <v>738</v>
      </c>
      <c r="I1518" s="55"/>
      <c r="J1518" s="48" t="s">
        <v>697</v>
      </c>
      <c r="K1518" s="48" t="s">
        <v>697</v>
      </c>
      <c r="L1518" s="48" t="s">
        <v>3537</v>
      </c>
      <c r="M1518" s="48" t="s">
        <v>1926</v>
      </c>
      <c r="N1518" s="48" t="s">
        <v>1692</v>
      </c>
      <c r="O1518" s="48">
        <v>7572683</v>
      </c>
      <c r="P1518" s="48" t="s">
        <v>8</v>
      </c>
      <c r="Q1518" s="48" t="s">
        <v>10</v>
      </c>
      <c r="R1518" s="48" t="s">
        <v>11</v>
      </c>
      <c r="S1518" s="48" t="s">
        <v>25</v>
      </c>
      <c r="T1518" s="48" t="s">
        <v>385</v>
      </c>
      <c r="U1518" s="48" t="s">
        <v>14</v>
      </c>
      <c r="V1518" s="55">
        <v>45529</v>
      </c>
      <c r="W1518" s="48" t="s">
        <v>1134</v>
      </c>
    </row>
    <row r="1519" spans="1:23" x14ac:dyDescent="0.25">
      <c r="A1519" s="48">
        <v>9981470</v>
      </c>
      <c r="B1519" s="64">
        <v>45529.333333333343</v>
      </c>
      <c r="C1519" s="48" t="s">
        <v>738</v>
      </c>
      <c r="D1519" s="48" t="s">
        <v>1455</v>
      </c>
      <c r="E1519" s="55" t="s">
        <v>385</v>
      </c>
      <c r="F1519" s="64">
        <v>45529.333333333343</v>
      </c>
      <c r="G1519" s="64">
        <v>45529.484722222223</v>
      </c>
      <c r="H1519" s="48" t="s">
        <v>738</v>
      </c>
      <c r="I1519" s="55"/>
      <c r="J1519" s="48" t="s">
        <v>697</v>
      </c>
      <c r="K1519" s="48" t="s">
        <v>697</v>
      </c>
      <c r="L1519" s="48" t="s">
        <v>3538</v>
      </c>
      <c r="M1519" s="48" t="s">
        <v>7</v>
      </c>
      <c r="N1519" s="48" t="s">
        <v>1692</v>
      </c>
      <c r="O1519" s="48" t="s">
        <v>3197</v>
      </c>
      <c r="P1519" s="48" t="s">
        <v>8</v>
      </c>
      <c r="Q1519" s="48" t="s">
        <v>10</v>
      </c>
      <c r="R1519" s="48" t="s">
        <v>11</v>
      </c>
      <c r="S1519" s="48" t="s">
        <v>25</v>
      </c>
      <c r="U1519" s="48" t="s">
        <v>14</v>
      </c>
      <c r="V1519" s="55">
        <v>45529</v>
      </c>
      <c r="W1519" s="48" t="s">
        <v>1134</v>
      </c>
    </row>
    <row r="1520" spans="1:23" x14ac:dyDescent="0.25">
      <c r="A1520" s="48">
        <v>9981474</v>
      </c>
      <c r="B1520" s="64">
        <v>45529.333333333343</v>
      </c>
      <c r="C1520" s="48" t="s">
        <v>441</v>
      </c>
      <c r="D1520" s="48" t="s">
        <v>716</v>
      </c>
      <c r="E1520" s="55" t="s">
        <v>385</v>
      </c>
      <c r="F1520" s="64">
        <v>45529.333333333343</v>
      </c>
      <c r="G1520" s="64">
        <v>45529.490277777782</v>
      </c>
      <c r="H1520" s="48" t="s">
        <v>441</v>
      </c>
      <c r="I1520" s="55" t="s">
        <v>385</v>
      </c>
      <c r="J1520" s="48" t="s">
        <v>697</v>
      </c>
      <c r="K1520" s="48" t="s">
        <v>697</v>
      </c>
      <c r="L1520" s="48" t="s">
        <v>3539</v>
      </c>
      <c r="M1520" s="48" t="s">
        <v>7</v>
      </c>
      <c r="N1520" s="48" t="s">
        <v>1515</v>
      </c>
      <c r="O1520" s="48" t="s">
        <v>3199</v>
      </c>
      <c r="P1520" s="48" t="s">
        <v>8</v>
      </c>
      <c r="Q1520" s="48" t="s">
        <v>10</v>
      </c>
      <c r="R1520" s="48" t="s">
        <v>11</v>
      </c>
      <c r="S1520" s="48" t="s">
        <v>25</v>
      </c>
      <c r="T1520" s="48" t="s">
        <v>385</v>
      </c>
      <c r="U1520" s="48" t="s">
        <v>14</v>
      </c>
      <c r="V1520" s="55">
        <v>45529</v>
      </c>
      <c r="W1520" s="48" t="s">
        <v>1134</v>
      </c>
    </row>
    <row r="1521" spans="1:23" x14ac:dyDescent="0.25">
      <c r="A1521" s="48">
        <v>9981469</v>
      </c>
      <c r="B1521" s="64">
        <v>45529.333333333343</v>
      </c>
      <c r="C1521" s="48" t="s">
        <v>441</v>
      </c>
      <c r="D1521" s="48" t="s">
        <v>716</v>
      </c>
      <c r="E1521" s="55" t="s">
        <v>385</v>
      </c>
      <c r="F1521" s="64">
        <v>45529.333333333343</v>
      </c>
      <c r="G1521" s="64">
        <v>45529.509722222218</v>
      </c>
      <c r="H1521" s="48" t="s">
        <v>441</v>
      </c>
      <c r="I1521" s="55">
        <v>45531</v>
      </c>
      <c r="J1521" s="48" t="s">
        <v>697</v>
      </c>
      <c r="K1521" s="48" t="s">
        <v>697</v>
      </c>
      <c r="L1521" s="48" t="s">
        <v>3540</v>
      </c>
      <c r="M1521" s="48" t="s">
        <v>7</v>
      </c>
      <c r="N1521" s="48" t="s">
        <v>1515</v>
      </c>
      <c r="O1521" s="48" t="s">
        <v>3214</v>
      </c>
      <c r="P1521" s="48" t="s">
        <v>8</v>
      </c>
      <c r="Q1521" s="48" t="s">
        <v>15</v>
      </c>
      <c r="R1521" s="48" t="s">
        <v>381</v>
      </c>
      <c r="S1521" s="48" t="s">
        <v>25</v>
      </c>
      <c r="T1521" s="48" t="s">
        <v>385</v>
      </c>
      <c r="U1521" s="48" t="s">
        <v>14</v>
      </c>
      <c r="V1521" s="55">
        <v>45529</v>
      </c>
      <c r="W1521" s="48" t="s">
        <v>1134</v>
      </c>
    </row>
    <row r="1522" spans="1:23" x14ac:dyDescent="0.25">
      <c r="A1522" s="48">
        <v>9981468</v>
      </c>
      <c r="B1522" s="64">
        <v>45529.333333333343</v>
      </c>
      <c r="C1522" s="48" t="s">
        <v>441</v>
      </c>
      <c r="D1522" s="48" t="s">
        <v>716</v>
      </c>
      <c r="E1522" s="55" t="s">
        <v>385</v>
      </c>
      <c r="F1522" s="64">
        <v>45529.333333333343</v>
      </c>
      <c r="G1522" s="64">
        <v>45529.52847222222</v>
      </c>
      <c r="H1522" s="48" t="s">
        <v>441</v>
      </c>
      <c r="I1522" s="55">
        <v>45531</v>
      </c>
      <c r="J1522" s="48" t="s">
        <v>697</v>
      </c>
      <c r="K1522" s="48" t="s">
        <v>697</v>
      </c>
      <c r="L1522" s="48" t="s">
        <v>3541</v>
      </c>
      <c r="M1522" s="48" t="s">
        <v>7</v>
      </c>
      <c r="N1522" s="48" t="s">
        <v>1515</v>
      </c>
      <c r="O1522" s="48" t="s">
        <v>2054</v>
      </c>
      <c r="P1522" s="48" t="s">
        <v>18</v>
      </c>
      <c r="Q1522" s="48" t="s">
        <v>19</v>
      </c>
      <c r="R1522" s="48" t="s">
        <v>21</v>
      </c>
      <c r="S1522" s="48" t="s">
        <v>36</v>
      </c>
      <c r="T1522" s="48" t="s">
        <v>385</v>
      </c>
      <c r="U1522" s="48" t="s">
        <v>14</v>
      </c>
      <c r="V1522" s="55">
        <v>45529</v>
      </c>
      <c r="W1522" s="48" t="s">
        <v>1134</v>
      </c>
    </row>
    <row r="1523" spans="1:23" x14ac:dyDescent="0.25">
      <c r="A1523" s="48">
        <v>9981463</v>
      </c>
      <c r="B1523" s="64">
        <v>45529.333333333343</v>
      </c>
      <c r="C1523" s="48" t="s">
        <v>738</v>
      </c>
      <c r="D1523" s="48" t="s">
        <v>856</v>
      </c>
      <c r="E1523" s="55" t="s">
        <v>385</v>
      </c>
      <c r="F1523" s="64">
        <v>45529.333333333343</v>
      </c>
      <c r="G1523" s="64">
        <v>45529.554861111108</v>
      </c>
      <c r="H1523" s="48" t="s">
        <v>738</v>
      </c>
      <c r="I1523" s="55">
        <v>45531</v>
      </c>
      <c r="J1523" s="48" t="s">
        <v>697</v>
      </c>
      <c r="K1523" s="48" t="s">
        <v>697</v>
      </c>
      <c r="L1523" s="48" t="s">
        <v>3542</v>
      </c>
      <c r="M1523" s="48" t="s">
        <v>735</v>
      </c>
      <c r="N1523" s="48" t="s">
        <v>871</v>
      </c>
      <c r="O1523" s="48" t="s">
        <v>3543</v>
      </c>
      <c r="P1523" s="48" t="s">
        <v>8</v>
      </c>
      <c r="Q1523" s="48" t="s">
        <v>15</v>
      </c>
      <c r="R1523" s="48" t="s">
        <v>90</v>
      </c>
      <c r="S1523" s="48" t="s">
        <v>25</v>
      </c>
      <c r="T1523" s="48" t="s">
        <v>385</v>
      </c>
      <c r="U1523" s="48" t="s">
        <v>14</v>
      </c>
      <c r="V1523" s="55">
        <v>45529</v>
      </c>
      <c r="W1523" s="48" t="s">
        <v>1134</v>
      </c>
    </row>
    <row r="1524" spans="1:23" x14ac:dyDescent="0.25">
      <c r="A1524" s="48">
        <v>9981467</v>
      </c>
      <c r="B1524" s="64">
        <v>45529.333333333343</v>
      </c>
      <c r="C1524" s="48" t="s">
        <v>441</v>
      </c>
      <c r="D1524" s="48" t="s">
        <v>716</v>
      </c>
      <c r="E1524" s="55" t="s">
        <v>385</v>
      </c>
      <c r="F1524" s="64">
        <v>45529.333333333343</v>
      </c>
      <c r="G1524" s="64">
        <v>45529.565972222219</v>
      </c>
      <c r="H1524" s="48" t="s">
        <v>441</v>
      </c>
      <c r="I1524" s="55">
        <v>45530</v>
      </c>
      <c r="J1524" s="48" t="s">
        <v>697</v>
      </c>
      <c r="K1524" s="48" t="s">
        <v>697</v>
      </c>
      <c r="L1524" s="48" t="s">
        <v>3544</v>
      </c>
      <c r="M1524" s="48" t="s">
        <v>7</v>
      </c>
      <c r="N1524" s="48" t="s">
        <v>1515</v>
      </c>
      <c r="O1524" s="48" t="s">
        <v>3505</v>
      </c>
      <c r="P1524" s="48" t="s">
        <v>22</v>
      </c>
      <c r="Q1524" s="48" t="s">
        <v>72</v>
      </c>
      <c r="R1524" s="48" t="s">
        <v>61</v>
      </c>
      <c r="S1524" s="48" t="s">
        <v>36</v>
      </c>
      <c r="T1524" s="48" t="s">
        <v>385</v>
      </c>
      <c r="U1524" s="48" t="s">
        <v>14</v>
      </c>
      <c r="V1524" s="55">
        <v>45529</v>
      </c>
      <c r="W1524" s="48" t="s">
        <v>1134</v>
      </c>
    </row>
    <row r="1525" spans="1:23" x14ac:dyDescent="0.25">
      <c r="A1525" s="48">
        <v>9981466</v>
      </c>
      <c r="B1525" s="64">
        <v>45529.333333333343</v>
      </c>
      <c r="C1525" s="48" t="s">
        <v>441</v>
      </c>
      <c r="D1525" s="48" t="s">
        <v>716</v>
      </c>
      <c r="E1525" s="55" t="s">
        <v>385</v>
      </c>
      <c r="F1525" s="64">
        <v>45529.333333333343</v>
      </c>
      <c r="G1525" s="64">
        <v>45529.570138888892</v>
      </c>
      <c r="H1525" s="48" t="s">
        <v>441</v>
      </c>
      <c r="I1525" s="55">
        <v>45531</v>
      </c>
      <c r="J1525" s="48" t="s">
        <v>697</v>
      </c>
      <c r="K1525" s="48" t="s">
        <v>697</v>
      </c>
      <c r="L1525" s="48" t="s">
        <v>3545</v>
      </c>
      <c r="M1525" s="48" t="s">
        <v>7</v>
      </c>
      <c r="N1525" s="48" t="s">
        <v>1515</v>
      </c>
      <c r="O1525" s="48" t="s">
        <v>3546</v>
      </c>
      <c r="P1525" s="48" t="s">
        <v>22</v>
      </c>
      <c r="Q1525" s="48" t="s">
        <v>23</v>
      </c>
      <c r="R1525" s="48" t="s">
        <v>24</v>
      </c>
      <c r="S1525" s="48" t="s">
        <v>36</v>
      </c>
      <c r="T1525" s="48" t="s">
        <v>385</v>
      </c>
      <c r="U1525" s="48" t="s">
        <v>14</v>
      </c>
      <c r="V1525" s="55">
        <v>45529</v>
      </c>
      <c r="W1525" s="48" t="s">
        <v>1134</v>
      </c>
    </row>
    <row r="1526" spans="1:23" x14ac:dyDescent="0.25">
      <c r="A1526" s="48">
        <v>9980600</v>
      </c>
      <c r="B1526" s="64">
        <v>45530.333333333343</v>
      </c>
      <c r="C1526" s="48" t="s">
        <v>1117</v>
      </c>
      <c r="D1526" s="48" t="s">
        <v>3554</v>
      </c>
      <c r="E1526" s="55" t="s">
        <v>385</v>
      </c>
      <c r="F1526" s="64">
        <v>45530.333333333343</v>
      </c>
      <c r="G1526" s="64">
        <v>45530.337500000001</v>
      </c>
      <c r="H1526" s="48" t="s">
        <v>1117</v>
      </c>
      <c r="I1526" s="55">
        <v>45532</v>
      </c>
      <c r="J1526" s="48" t="s">
        <v>697</v>
      </c>
      <c r="K1526" s="48" t="s">
        <v>697</v>
      </c>
      <c r="L1526" s="48" t="s">
        <v>3555</v>
      </c>
      <c r="M1526" s="48" t="s">
        <v>3556</v>
      </c>
      <c r="N1526" s="48" t="s">
        <v>855</v>
      </c>
      <c r="O1526" s="48" t="s">
        <v>2462</v>
      </c>
      <c r="P1526" s="48" t="s">
        <v>22</v>
      </c>
      <c r="Q1526" s="48" t="s">
        <v>23</v>
      </c>
      <c r="R1526" s="48" t="s">
        <v>79</v>
      </c>
      <c r="S1526" s="48" t="s">
        <v>36</v>
      </c>
      <c r="T1526" s="48" t="s">
        <v>385</v>
      </c>
      <c r="U1526" s="48" t="s">
        <v>14</v>
      </c>
      <c r="V1526" s="55">
        <v>45530</v>
      </c>
      <c r="W1526" s="48" t="s">
        <v>1134</v>
      </c>
    </row>
    <row r="1527" spans="1:23" x14ac:dyDescent="0.25">
      <c r="A1527" s="48">
        <v>9980599</v>
      </c>
      <c r="B1527" s="64">
        <v>45530.333333333343</v>
      </c>
      <c r="C1527" s="48" t="s">
        <v>1117</v>
      </c>
      <c r="D1527" s="48" t="s">
        <v>3554</v>
      </c>
      <c r="E1527" s="55" t="s">
        <v>385</v>
      </c>
      <c r="F1527" s="64">
        <v>45530.333333333343</v>
      </c>
      <c r="G1527" s="64">
        <v>45530.340277777781</v>
      </c>
      <c r="H1527" s="48" t="s">
        <v>1117</v>
      </c>
      <c r="I1527" s="55">
        <v>45532</v>
      </c>
      <c r="J1527" s="48" t="s">
        <v>697</v>
      </c>
      <c r="K1527" s="48" t="s">
        <v>697</v>
      </c>
      <c r="L1527" s="48" t="s">
        <v>3063</v>
      </c>
      <c r="M1527" s="48" t="s">
        <v>3556</v>
      </c>
      <c r="N1527" s="48" t="s">
        <v>855</v>
      </c>
      <c r="O1527" s="48" t="s">
        <v>1665</v>
      </c>
      <c r="P1527" s="48" t="s">
        <v>22</v>
      </c>
      <c r="Q1527" s="48" t="s">
        <v>23</v>
      </c>
      <c r="R1527" s="48" t="s">
        <v>79</v>
      </c>
      <c r="S1527" s="48" t="s">
        <v>36</v>
      </c>
      <c r="T1527" s="48" t="s">
        <v>385</v>
      </c>
      <c r="U1527" s="48" t="s">
        <v>44</v>
      </c>
      <c r="V1527" s="55">
        <v>45530</v>
      </c>
      <c r="W1527" s="48" t="s">
        <v>1134</v>
      </c>
    </row>
    <row r="1528" spans="1:23" x14ac:dyDescent="0.25">
      <c r="A1528" s="48">
        <v>9980598</v>
      </c>
      <c r="B1528" s="64">
        <v>45530.333333333343</v>
      </c>
      <c r="C1528" s="48" t="s">
        <v>1117</v>
      </c>
      <c r="D1528" s="48" t="s">
        <v>856</v>
      </c>
      <c r="E1528" s="55" t="s">
        <v>385</v>
      </c>
      <c r="F1528" s="64">
        <v>45530.333333333343</v>
      </c>
      <c r="G1528" s="64">
        <v>45530.340277777781</v>
      </c>
      <c r="H1528" s="48" t="s">
        <v>1117</v>
      </c>
      <c r="I1528" s="55">
        <v>45532</v>
      </c>
      <c r="J1528" s="48" t="s">
        <v>697</v>
      </c>
      <c r="K1528" s="48" t="s">
        <v>697</v>
      </c>
      <c r="L1528" s="48" t="s">
        <v>3063</v>
      </c>
      <c r="M1528" s="48" t="s">
        <v>3556</v>
      </c>
      <c r="N1528" s="48" t="s">
        <v>855</v>
      </c>
      <c r="O1528" s="48" t="s">
        <v>1665</v>
      </c>
      <c r="P1528" s="48" t="s">
        <v>22</v>
      </c>
      <c r="Q1528" s="48" t="s">
        <v>23</v>
      </c>
      <c r="R1528" s="48" t="s">
        <v>79</v>
      </c>
      <c r="S1528" s="48" t="s">
        <v>43</v>
      </c>
      <c r="T1528" s="48" t="s">
        <v>3557</v>
      </c>
      <c r="U1528" s="48" t="s">
        <v>44</v>
      </c>
      <c r="V1528" s="55">
        <v>45530</v>
      </c>
      <c r="W1528" s="48" t="s">
        <v>1134</v>
      </c>
    </row>
    <row r="1529" spans="1:23" x14ac:dyDescent="0.25">
      <c r="A1529" s="48">
        <v>9980597</v>
      </c>
      <c r="B1529" s="64">
        <v>45530.333333333343</v>
      </c>
      <c r="C1529" s="48" t="s">
        <v>1107</v>
      </c>
      <c r="D1529" s="48" t="s">
        <v>3554</v>
      </c>
      <c r="E1529" s="55" t="s">
        <v>385</v>
      </c>
      <c r="F1529" s="64">
        <v>45530.333333333343</v>
      </c>
      <c r="G1529" s="64">
        <v>45530.343055555553</v>
      </c>
      <c r="H1529" s="48" t="s">
        <v>1107</v>
      </c>
      <c r="I1529" s="55"/>
      <c r="J1529" s="48" t="s">
        <v>697</v>
      </c>
      <c r="K1529" s="48" t="s">
        <v>697</v>
      </c>
      <c r="L1529" s="48" t="s">
        <v>3438</v>
      </c>
      <c r="M1529" s="48" t="s">
        <v>3556</v>
      </c>
      <c r="N1529" s="48" t="s">
        <v>855</v>
      </c>
      <c r="O1529" s="48" t="s">
        <v>2457</v>
      </c>
      <c r="P1529" s="48" t="s">
        <v>8</v>
      </c>
      <c r="Q1529" s="48" t="s">
        <v>15</v>
      </c>
      <c r="R1529" s="48" t="s">
        <v>381</v>
      </c>
      <c r="S1529" s="48" t="s">
        <v>25</v>
      </c>
      <c r="U1529" s="48" t="s">
        <v>14</v>
      </c>
      <c r="V1529" s="55">
        <v>45530</v>
      </c>
      <c r="W1529" s="48" t="s">
        <v>1134</v>
      </c>
    </row>
    <row r="1530" spans="1:23" x14ac:dyDescent="0.25">
      <c r="A1530" s="48">
        <v>9980596</v>
      </c>
      <c r="B1530" s="64">
        <v>45530.333333333343</v>
      </c>
      <c r="C1530" s="48" t="s">
        <v>1117</v>
      </c>
      <c r="D1530" s="48" t="s">
        <v>1455</v>
      </c>
      <c r="E1530" s="55" t="s">
        <v>385</v>
      </c>
      <c r="F1530" s="64">
        <v>45530.333333333343</v>
      </c>
      <c r="G1530" s="64">
        <v>45530.34652777778</v>
      </c>
      <c r="H1530" s="48" t="s">
        <v>1117</v>
      </c>
      <c r="I1530" s="55" t="s">
        <v>385</v>
      </c>
      <c r="J1530" s="48" t="s">
        <v>697</v>
      </c>
      <c r="K1530" s="48" t="s">
        <v>697</v>
      </c>
      <c r="L1530" s="48" t="s">
        <v>2979</v>
      </c>
      <c r="M1530" s="48" t="s">
        <v>3556</v>
      </c>
      <c r="N1530" s="48" t="s">
        <v>855</v>
      </c>
      <c r="O1530" s="48" t="s">
        <v>2890</v>
      </c>
      <c r="P1530" s="48" t="s">
        <v>22</v>
      </c>
      <c r="Q1530" s="48" t="s">
        <v>23</v>
      </c>
      <c r="R1530" s="48" t="s">
        <v>24</v>
      </c>
      <c r="S1530" s="48" t="s">
        <v>36</v>
      </c>
      <c r="T1530" s="48" t="s">
        <v>385</v>
      </c>
      <c r="U1530" s="48" t="s">
        <v>14</v>
      </c>
      <c r="V1530" s="55">
        <v>45530</v>
      </c>
      <c r="W1530" s="48" t="s">
        <v>1134</v>
      </c>
    </row>
    <row r="1531" spans="1:23" x14ac:dyDescent="0.25">
      <c r="A1531" s="48">
        <v>9980595</v>
      </c>
      <c r="B1531" s="64">
        <v>45530.333333333343</v>
      </c>
      <c r="C1531" s="48" t="s">
        <v>1117</v>
      </c>
      <c r="D1531" s="48" t="s">
        <v>3554</v>
      </c>
      <c r="E1531" s="55" t="s">
        <v>385</v>
      </c>
      <c r="F1531" s="64">
        <v>45530.333333333343</v>
      </c>
      <c r="G1531" s="64">
        <v>45530.35</v>
      </c>
      <c r="H1531" s="48" t="s">
        <v>1117</v>
      </c>
      <c r="I1531" s="55">
        <v>45533</v>
      </c>
      <c r="J1531" s="48" t="s">
        <v>697</v>
      </c>
      <c r="K1531" s="48" t="s">
        <v>697</v>
      </c>
      <c r="L1531" s="48" t="s">
        <v>3344</v>
      </c>
      <c r="M1531" s="48" t="s">
        <v>3556</v>
      </c>
      <c r="N1531" s="48" t="s">
        <v>855</v>
      </c>
      <c r="O1531" s="48" t="s">
        <v>1662</v>
      </c>
      <c r="P1531" s="48" t="s">
        <v>8</v>
      </c>
      <c r="Q1531" s="48" t="s">
        <v>15</v>
      </c>
      <c r="R1531" s="48" t="s">
        <v>381</v>
      </c>
      <c r="S1531" s="48" t="s">
        <v>25</v>
      </c>
      <c r="T1531" s="48" t="s">
        <v>3412</v>
      </c>
      <c r="U1531" s="48" t="s">
        <v>44</v>
      </c>
      <c r="V1531" s="55">
        <v>45530</v>
      </c>
      <c r="W1531" s="48" t="s">
        <v>1134</v>
      </c>
    </row>
    <row r="1532" spans="1:23" x14ac:dyDescent="0.25">
      <c r="A1532" s="48">
        <v>9980594</v>
      </c>
      <c r="B1532" s="64">
        <v>45530.333333333343</v>
      </c>
      <c r="C1532" s="48" t="s">
        <v>1107</v>
      </c>
      <c r="D1532" s="48" t="s">
        <v>3554</v>
      </c>
      <c r="E1532" s="55" t="s">
        <v>385</v>
      </c>
      <c r="F1532" s="64">
        <v>45530.333333333343</v>
      </c>
      <c r="G1532" s="64">
        <v>45530.354166666657</v>
      </c>
      <c r="H1532" s="48" t="s">
        <v>1107</v>
      </c>
      <c r="I1532" s="55"/>
      <c r="J1532" s="48" t="s">
        <v>697</v>
      </c>
      <c r="K1532" s="48" t="s">
        <v>697</v>
      </c>
      <c r="L1532" s="48" t="s">
        <v>3558</v>
      </c>
      <c r="M1532" s="48" t="s">
        <v>3556</v>
      </c>
      <c r="N1532" s="48" t="s">
        <v>855</v>
      </c>
      <c r="O1532" s="48" t="s">
        <v>3559</v>
      </c>
      <c r="P1532" s="48" t="s">
        <v>22</v>
      </c>
      <c r="Q1532" s="48" t="s">
        <v>23</v>
      </c>
      <c r="R1532" s="48" t="s">
        <v>24</v>
      </c>
      <c r="S1532" s="48" t="s">
        <v>36</v>
      </c>
      <c r="U1532" s="48" t="s">
        <v>14</v>
      </c>
      <c r="V1532" s="55">
        <v>45530</v>
      </c>
      <c r="W1532" s="48" t="s">
        <v>1134</v>
      </c>
    </row>
    <row r="1533" spans="1:23" x14ac:dyDescent="0.25">
      <c r="A1533" s="48">
        <v>9980593</v>
      </c>
      <c r="B1533" s="64">
        <v>45530.333333333343</v>
      </c>
      <c r="C1533" s="48" t="s">
        <v>1117</v>
      </c>
      <c r="D1533" s="48" t="s">
        <v>3554</v>
      </c>
      <c r="E1533" s="55" t="s">
        <v>385</v>
      </c>
      <c r="F1533" s="64">
        <v>45530.333333333343</v>
      </c>
      <c r="G1533" s="64">
        <v>45530.354166666657</v>
      </c>
      <c r="H1533" s="48" t="s">
        <v>1117</v>
      </c>
      <c r="I1533" s="55">
        <v>45532</v>
      </c>
      <c r="J1533" s="48" t="s">
        <v>697</v>
      </c>
      <c r="K1533" s="48" t="s">
        <v>697</v>
      </c>
      <c r="L1533" s="48" t="s">
        <v>3480</v>
      </c>
      <c r="M1533" s="48" t="s">
        <v>3556</v>
      </c>
      <c r="N1533" s="48" t="s">
        <v>855</v>
      </c>
      <c r="O1533" s="48" t="s">
        <v>2532</v>
      </c>
      <c r="P1533" s="48" t="s">
        <v>18</v>
      </c>
      <c r="Q1533" s="48" t="s">
        <v>19</v>
      </c>
      <c r="R1533" s="48" t="s">
        <v>20</v>
      </c>
      <c r="S1533" s="48" t="s">
        <v>36</v>
      </c>
      <c r="T1533" s="48" t="s">
        <v>385</v>
      </c>
      <c r="U1533" s="48" t="s">
        <v>14</v>
      </c>
      <c r="V1533" s="55">
        <v>45530</v>
      </c>
      <c r="W1533" s="48" t="s">
        <v>1134</v>
      </c>
    </row>
    <row r="1534" spans="1:23" x14ac:dyDescent="0.25">
      <c r="A1534" s="48">
        <v>9980592</v>
      </c>
      <c r="B1534" s="64">
        <v>45530.333333333343</v>
      </c>
      <c r="C1534" s="48" t="s">
        <v>1117</v>
      </c>
      <c r="D1534" s="48" t="s">
        <v>3554</v>
      </c>
      <c r="E1534" s="55" t="s">
        <v>385</v>
      </c>
      <c r="F1534" s="64">
        <v>45530.333333333343</v>
      </c>
      <c r="G1534" s="64">
        <v>45530.364583333343</v>
      </c>
      <c r="H1534" s="48" t="s">
        <v>1117</v>
      </c>
      <c r="I1534" s="55">
        <v>45532</v>
      </c>
      <c r="J1534" s="48" t="s">
        <v>697</v>
      </c>
      <c r="K1534" s="48" t="s">
        <v>697</v>
      </c>
      <c r="L1534" s="48" t="s">
        <v>3437</v>
      </c>
      <c r="M1534" s="48" t="s">
        <v>3556</v>
      </c>
      <c r="N1534" s="48" t="s">
        <v>855</v>
      </c>
      <c r="O1534" s="48" t="s">
        <v>1688</v>
      </c>
      <c r="P1534" s="48" t="s">
        <v>18</v>
      </c>
      <c r="Q1534" s="48" t="s">
        <v>19</v>
      </c>
      <c r="R1534" s="48" t="s">
        <v>20</v>
      </c>
      <c r="S1534" s="48" t="s">
        <v>36</v>
      </c>
      <c r="T1534" s="48" t="s">
        <v>385</v>
      </c>
      <c r="U1534" s="48" t="s">
        <v>14</v>
      </c>
      <c r="V1534" s="55">
        <v>45530</v>
      </c>
      <c r="W1534" s="48" t="s">
        <v>1134</v>
      </c>
    </row>
    <row r="1535" spans="1:23" x14ac:dyDescent="0.25">
      <c r="A1535" s="48">
        <v>9980591</v>
      </c>
      <c r="B1535" s="64">
        <v>45530.333333333343</v>
      </c>
      <c r="C1535" s="48" t="s">
        <v>1281</v>
      </c>
      <c r="D1535" s="48" t="s">
        <v>1455</v>
      </c>
      <c r="E1535" s="55" t="s">
        <v>385</v>
      </c>
      <c r="F1535" s="64">
        <v>45530.333333333343</v>
      </c>
      <c r="G1535" s="64">
        <v>45530.368750000001</v>
      </c>
      <c r="H1535" s="48" t="s">
        <v>1281</v>
      </c>
      <c r="I1535" s="55">
        <v>45532</v>
      </c>
      <c r="J1535" s="48" t="s">
        <v>697</v>
      </c>
      <c r="K1535" s="48" t="s">
        <v>697</v>
      </c>
      <c r="L1535" s="48" t="s">
        <v>3560</v>
      </c>
      <c r="M1535" s="48" t="s">
        <v>2509</v>
      </c>
      <c r="N1535" s="48" t="s">
        <v>455</v>
      </c>
      <c r="O1535" s="48">
        <v>428892454</v>
      </c>
      <c r="P1535" s="48" t="s">
        <v>18</v>
      </c>
      <c r="Q1535" s="48" t="s">
        <v>19</v>
      </c>
      <c r="R1535" s="48" t="s">
        <v>20</v>
      </c>
      <c r="S1535" s="48" t="s">
        <v>360</v>
      </c>
      <c r="T1535" s="48" t="s">
        <v>385</v>
      </c>
      <c r="U1535" s="48" t="s">
        <v>14</v>
      </c>
      <c r="V1535" s="55">
        <v>45530</v>
      </c>
      <c r="W1535" s="48" t="s">
        <v>1134</v>
      </c>
    </row>
    <row r="1536" spans="1:23" x14ac:dyDescent="0.25">
      <c r="A1536" s="48">
        <v>9980590</v>
      </c>
      <c r="B1536" s="64">
        <v>45530.333333333343</v>
      </c>
      <c r="C1536" s="48" t="s">
        <v>1117</v>
      </c>
      <c r="D1536" s="48" t="s">
        <v>3554</v>
      </c>
      <c r="E1536" s="55" t="s">
        <v>385</v>
      </c>
      <c r="F1536" s="64">
        <v>45530.333333333343</v>
      </c>
      <c r="G1536" s="64">
        <v>45530.369444444441</v>
      </c>
      <c r="H1536" s="48" t="s">
        <v>1117</v>
      </c>
      <c r="I1536" s="55">
        <v>45532</v>
      </c>
      <c r="J1536" s="48" t="s">
        <v>697</v>
      </c>
      <c r="K1536" s="48" t="s">
        <v>697</v>
      </c>
      <c r="L1536" s="48" t="s">
        <v>3527</v>
      </c>
      <c r="M1536" s="48" t="s">
        <v>3556</v>
      </c>
      <c r="N1536" s="48" t="s">
        <v>860</v>
      </c>
      <c r="O1536" s="48" t="s">
        <v>3220</v>
      </c>
      <c r="P1536" s="48" t="s">
        <v>8</v>
      </c>
      <c r="Q1536" s="48" t="s">
        <v>15</v>
      </c>
      <c r="R1536" s="48" t="s">
        <v>381</v>
      </c>
      <c r="S1536" s="48" t="s">
        <v>25</v>
      </c>
      <c r="T1536" s="48" t="s">
        <v>385</v>
      </c>
      <c r="U1536" s="48" t="s">
        <v>14</v>
      </c>
      <c r="V1536" s="55">
        <v>45530</v>
      </c>
      <c r="W1536" s="48" t="s">
        <v>1134</v>
      </c>
    </row>
    <row r="1537" spans="1:23" x14ac:dyDescent="0.25">
      <c r="A1537" s="48">
        <v>9980589</v>
      </c>
      <c r="B1537" s="64">
        <v>45530.333333333343</v>
      </c>
      <c r="C1537" s="48" t="s">
        <v>1151</v>
      </c>
      <c r="D1537" s="48" t="s">
        <v>1455</v>
      </c>
      <c r="E1537" s="55"/>
      <c r="F1537" s="64">
        <v>45530.333333333343</v>
      </c>
      <c r="G1537" s="64">
        <v>45530.363888888889</v>
      </c>
      <c r="H1537" s="48" t="s">
        <v>1151</v>
      </c>
      <c r="I1537" s="55">
        <v>45530</v>
      </c>
      <c r="J1537" s="48" t="s">
        <v>697</v>
      </c>
      <c r="K1537" s="48" t="s">
        <v>697</v>
      </c>
      <c r="L1537" s="48" t="s">
        <v>3561</v>
      </c>
      <c r="M1537" s="48" t="s">
        <v>736</v>
      </c>
      <c r="N1537" s="48" t="s">
        <v>2679</v>
      </c>
      <c r="O1537" s="48" t="s">
        <v>2038</v>
      </c>
      <c r="P1537" s="48" t="s">
        <v>22</v>
      </c>
      <c r="Q1537" s="48" t="s">
        <v>23</v>
      </c>
      <c r="R1537" s="48" t="s">
        <v>89</v>
      </c>
      <c r="S1537" s="48" t="s">
        <v>36</v>
      </c>
      <c r="U1537" s="48" t="s">
        <v>14</v>
      </c>
      <c r="V1537" s="55">
        <v>45530</v>
      </c>
      <c r="W1537" s="48" t="s">
        <v>1134</v>
      </c>
    </row>
    <row r="1538" spans="1:23" x14ac:dyDescent="0.25">
      <c r="A1538" s="48">
        <v>9980588</v>
      </c>
      <c r="B1538" s="64">
        <v>45530.333333333343</v>
      </c>
      <c r="C1538" s="48" t="s">
        <v>1151</v>
      </c>
      <c r="D1538" s="48" t="s">
        <v>1455</v>
      </c>
      <c r="E1538" s="55"/>
      <c r="F1538" s="64">
        <v>45530.333333333343</v>
      </c>
      <c r="G1538" s="64">
        <v>45530.366666666669</v>
      </c>
      <c r="H1538" s="48" t="s">
        <v>1151</v>
      </c>
      <c r="I1538" s="55">
        <v>45530</v>
      </c>
      <c r="J1538" s="48" t="s">
        <v>697</v>
      </c>
      <c r="K1538" s="48" t="s">
        <v>697</v>
      </c>
      <c r="L1538" s="48" t="s">
        <v>3561</v>
      </c>
      <c r="M1538" s="48" t="s">
        <v>736</v>
      </c>
      <c r="N1538" s="48" t="s">
        <v>2679</v>
      </c>
      <c r="O1538" s="48" t="s">
        <v>3562</v>
      </c>
      <c r="P1538" s="48" t="s">
        <v>22</v>
      </c>
      <c r="Q1538" s="48" t="s">
        <v>23</v>
      </c>
      <c r="R1538" s="48" t="s">
        <v>89</v>
      </c>
      <c r="S1538" s="48" t="s">
        <v>36</v>
      </c>
      <c r="U1538" s="48" t="s">
        <v>14</v>
      </c>
      <c r="V1538" s="55">
        <v>45530</v>
      </c>
      <c r="W1538" s="48" t="s">
        <v>1134</v>
      </c>
    </row>
    <row r="1539" spans="1:23" x14ac:dyDescent="0.25">
      <c r="A1539" s="48">
        <v>9980587</v>
      </c>
      <c r="B1539" s="64">
        <v>45530.333333333343</v>
      </c>
      <c r="C1539" s="48" t="s">
        <v>1151</v>
      </c>
      <c r="D1539" s="48" t="s">
        <v>1455</v>
      </c>
      <c r="E1539" s="55"/>
      <c r="F1539" s="64">
        <v>45530.333333333343</v>
      </c>
      <c r="G1539" s="64">
        <v>45530.381249999999</v>
      </c>
      <c r="H1539" s="48" t="s">
        <v>1151</v>
      </c>
      <c r="I1539" s="55">
        <v>45530</v>
      </c>
      <c r="J1539" s="48" t="s">
        <v>697</v>
      </c>
      <c r="K1539" s="48" t="s">
        <v>697</v>
      </c>
      <c r="L1539" s="48" t="s">
        <v>3563</v>
      </c>
      <c r="M1539" s="48" t="s">
        <v>736</v>
      </c>
      <c r="N1539" s="48" t="s">
        <v>2679</v>
      </c>
      <c r="O1539" s="48" t="s">
        <v>3564</v>
      </c>
      <c r="P1539" s="48" t="s">
        <v>22</v>
      </c>
      <c r="Q1539" s="48" t="s">
        <v>23</v>
      </c>
      <c r="R1539" s="48" t="s">
        <v>89</v>
      </c>
      <c r="S1539" s="48" t="s">
        <v>36</v>
      </c>
      <c r="U1539" s="48" t="s">
        <v>14</v>
      </c>
      <c r="V1539" s="55">
        <v>45530</v>
      </c>
      <c r="W1539" s="48" t="s">
        <v>1134</v>
      </c>
    </row>
    <row r="1540" spans="1:23" x14ac:dyDescent="0.25">
      <c r="A1540" s="48">
        <v>9980586</v>
      </c>
      <c r="B1540" s="64">
        <v>45530.333333333343</v>
      </c>
      <c r="C1540" s="48" t="s">
        <v>1117</v>
      </c>
      <c r="D1540" s="48" t="s">
        <v>3554</v>
      </c>
      <c r="E1540" s="55" t="s">
        <v>385</v>
      </c>
      <c r="F1540" s="64">
        <v>45530.333333333343</v>
      </c>
      <c r="G1540" s="64">
        <v>45530.386111111111</v>
      </c>
      <c r="H1540" s="48" t="s">
        <v>1117</v>
      </c>
      <c r="I1540" s="55">
        <v>45532</v>
      </c>
      <c r="J1540" s="48" t="s">
        <v>697</v>
      </c>
      <c r="K1540" s="48" t="s">
        <v>697</v>
      </c>
      <c r="L1540" s="48" t="s">
        <v>3565</v>
      </c>
      <c r="M1540" s="48" t="s">
        <v>3556</v>
      </c>
      <c r="N1540" s="48" t="s">
        <v>860</v>
      </c>
      <c r="O1540" s="48" t="s">
        <v>3566</v>
      </c>
      <c r="P1540" s="48" t="s">
        <v>8</v>
      </c>
      <c r="Q1540" s="48" t="s">
        <v>10</v>
      </c>
      <c r="R1540" s="48" t="s">
        <v>11</v>
      </c>
      <c r="S1540" s="48" t="s">
        <v>36</v>
      </c>
      <c r="T1540" s="48" t="s">
        <v>385</v>
      </c>
      <c r="U1540" s="48" t="s">
        <v>14</v>
      </c>
      <c r="V1540" s="55">
        <v>45530</v>
      </c>
      <c r="W1540" s="48" t="s">
        <v>1134</v>
      </c>
    </row>
    <row r="1541" spans="1:23" x14ac:dyDescent="0.25">
      <c r="A1541" s="48">
        <v>9980585</v>
      </c>
      <c r="B1541" s="64">
        <v>45530.333333333343</v>
      </c>
      <c r="C1541" s="48" t="s">
        <v>1117</v>
      </c>
      <c r="D1541" s="48" t="s">
        <v>856</v>
      </c>
      <c r="E1541" s="55" t="s">
        <v>385</v>
      </c>
      <c r="F1541" s="64">
        <v>45530.333333333343</v>
      </c>
      <c r="G1541" s="64">
        <v>45530.39166666667</v>
      </c>
      <c r="H1541" s="48" t="s">
        <v>1117</v>
      </c>
      <c r="I1541" s="55">
        <v>45530</v>
      </c>
      <c r="J1541" s="48" t="s">
        <v>697</v>
      </c>
      <c r="K1541" s="48" t="s">
        <v>697</v>
      </c>
      <c r="L1541" s="48" t="s">
        <v>3567</v>
      </c>
      <c r="M1541" s="48" t="s">
        <v>3556</v>
      </c>
      <c r="N1541" s="48" t="s">
        <v>860</v>
      </c>
      <c r="O1541" s="48" t="s">
        <v>3424</v>
      </c>
      <c r="P1541" s="48" t="s">
        <v>8</v>
      </c>
      <c r="Q1541" s="48" t="s">
        <v>28</v>
      </c>
      <c r="R1541" s="48" t="s">
        <v>104</v>
      </c>
      <c r="S1541" s="48" t="s">
        <v>43</v>
      </c>
      <c r="T1541" s="48" t="s">
        <v>3568</v>
      </c>
      <c r="U1541" s="48" t="s">
        <v>44</v>
      </c>
      <c r="V1541" s="55">
        <v>45530</v>
      </c>
      <c r="W1541" s="48" t="s">
        <v>1134</v>
      </c>
    </row>
    <row r="1542" spans="1:23" x14ac:dyDescent="0.25">
      <c r="A1542" s="48">
        <v>9980584</v>
      </c>
      <c r="B1542" s="64">
        <v>45530.333333333343</v>
      </c>
      <c r="C1542" s="48" t="s">
        <v>1151</v>
      </c>
      <c r="D1542" s="48" t="s">
        <v>1455</v>
      </c>
      <c r="E1542" s="55"/>
      <c r="F1542" s="64">
        <v>45530.333333333343</v>
      </c>
      <c r="G1542" s="64">
        <v>45530.397916666669</v>
      </c>
      <c r="H1542" s="48" t="s">
        <v>1151</v>
      </c>
      <c r="I1542" s="55">
        <v>45530</v>
      </c>
      <c r="J1542" s="48" t="s">
        <v>697</v>
      </c>
      <c r="K1542" s="48" t="s">
        <v>697</v>
      </c>
      <c r="L1542" s="48" t="s">
        <v>3569</v>
      </c>
      <c r="M1542" s="48" t="s">
        <v>736</v>
      </c>
      <c r="N1542" s="48" t="s">
        <v>2679</v>
      </c>
      <c r="O1542" s="48" t="s">
        <v>3570</v>
      </c>
      <c r="P1542" s="48" t="s">
        <v>22</v>
      </c>
      <c r="Q1542" s="48" t="s">
        <v>23</v>
      </c>
      <c r="R1542" s="48" t="s">
        <v>89</v>
      </c>
      <c r="S1542" s="48" t="s">
        <v>36</v>
      </c>
      <c r="U1542" s="48" t="s">
        <v>14</v>
      </c>
      <c r="V1542" s="55">
        <v>45530</v>
      </c>
      <c r="W1542" s="48" t="s">
        <v>1134</v>
      </c>
    </row>
    <row r="1543" spans="1:23" x14ac:dyDescent="0.25">
      <c r="A1543" s="48">
        <v>9980583</v>
      </c>
      <c r="B1543" s="64">
        <v>45530.333333333343</v>
      </c>
      <c r="C1543" s="48" t="s">
        <v>1117</v>
      </c>
      <c r="D1543" s="48" t="s">
        <v>3554</v>
      </c>
      <c r="E1543" s="55" t="s">
        <v>385</v>
      </c>
      <c r="F1543" s="64">
        <v>45530.333333333343</v>
      </c>
      <c r="G1543" s="64">
        <v>45530.398611111108</v>
      </c>
      <c r="H1543" s="48" t="s">
        <v>1117</v>
      </c>
      <c r="I1543" s="55">
        <v>45532</v>
      </c>
      <c r="J1543" s="48" t="s">
        <v>697</v>
      </c>
      <c r="K1543" s="48" t="s">
        <v>697</v>
      </c>
      <c r="L1543" s="48" t="s">
        <v>3571</v>
      </c>
      <c r="M1543" s="48" t="s">
        <v>3556</v>
      </c>
      <c r="N1543" s="48" t="s">
        <v>1515</v>
      </c>
      <c r="O1543" s="48" t="s">
        <v>3422</v>
      </c>
      <c r="P1543" s="48" t="s">
        <v>8</v>
      </c>
      <c r="Q1543" s="48" t="s">
        <v>10</v>
      </c>
      <c r="R1543" s="48" t="s">
        <v>11</v>
      </c>
      <c r="S1543" s="48" t="s">
        <v>25</v>
      </c>
      <c r="T1543" s="48" t="s">
        <v>385</v>
      </c>
      <c r="U1543" s="48" t="s">
        <v>44</v>
      </c>
      <c r="V1543" s="55">
        <v>45530</v>
      </c>
      <c r="W1543" s="48" t="s">
        <v>1134</v>
      </c>
    </row>
    <row r="1544" spans="1:23" x14ac:dyDescent="0.25">
      <c r="A1544" s="48">
        <v>9980582</v>
      </c>
      <c r="B1544" s="64">
        <v>45530.333333333343</v>
      </c>
      <c r="C1544" s="48" t="s">
        <v>1111</v>
      </c>
      <c r="D1544" s="48" t="s">
        <v>1455</v>
      </c>
      <c r="E1544" s="55" t="s">
        <v>385</v>
      </c>
      <c r="F1544" s="64">
        <v>45530.333333333343</v>
      </c>
      <c r="G1544" s="64">
        <v>45530.401388888888</v>
      </c>
      <c r="H1544" s="48" t="s">
        <v>1111</v>
      </c>
      <c r="I1544" s="55" t="s">
        <v>385</v>
      </c>
      <c r="J1544" s="48" t="s">
        <v>697</v>
      </c>
      <c r="K1544" s="48" t="s">
        <v>697</v>
      </c>
      <c r="L1544" s="48" t="s">
        <v>3572</v>
      </c>
      <c r="M1544" s="48" t="s">
        <v>3556</v>
      </c>
      <c r="N1544" s="48" t="s">
        <v>860</v>
      </c>
      <c r="O1544" s="48" t="s">
        <v>3231</v>
      </c>
      <c r="P1544" s="48" t="s">
        <v>8</v>
      </c>
      <c r="Q1544" s="48" t="s">
        <v>15</v>
      </c>
      <c r="R1544" s="48" t="s">
        <v>381</v>
      </c>
      <c r="S1544" s="48" t="s">
        <v>358</v>
      </c>
      <c r="T1544" s="48" t="s">
        <v>385</v>
      </c>
      <c r="U1544" s="48" t="s">
        <v>14</v>
      </c>
      <c r="V1544" s="55">
        <v>45530</v>
      </c>
      <c r="W1544" s="48" t="s">
        <v>1134</v>
      </c>
    </row>
    <row r="1545" spans="1:23" x14ac:dyDescent="0.25">
      <c r="A1545" s="48">
        <v>9980581</v>
      </c>
      <c r="B1545" s="64">
        <v>45530.333333333343</v>
      </c>
      <c r="C1545" s="48" t="s">
        <v>1117</v>
      </c>
      <c r="D1545" s="48" t="s">
        <v>856</v>
      </c>
      <c r="E1545" s="55" t="s">
        <v>385</v>
      </c>
      <c r="F1545" s="64">
        <v>45530.333333333343</v>
      </c>
      <c r="G1545" s="64">
        <v>45530.398611111108</v>
      </c>
      <c r="H1545" s="48" t="s">
        <v>1117</v>
      </c>
      <c r="I1545" s="55">
        <v>45532</v>
      </c>
      <c r="J1545" s="48" t="s">
        <v>697</v>
      </c>
      <c r="K1545" s="48" t="s">
        <v>697</v>
      </c>
      <c r="L1545" s="48" t="s">
        <v>3571</v>
      </c>
      <c r="M1545" s="48" t="s">
        <v>3556</v>
      </c>
      <c r="N1545" s="48" t="s">
        <v>1515</v>
      </c>
      <c r="O1545" s="48" t="s">
        <v>3422</v>
      </c>
      <c r="P1545" s="48" t="s">
        <v>8</v>
      </c>
      <c r="Q1545" s="48" t="s">
        <v>10</v>
      </c>
      <c r="R1545" s="48" t="s">
        <v>11</v>
      </c>
      <c r="S1545" s="48" t="s">
        <v>43</v>
      </c>
      <c r="T1545" s="48" t="s">
        <v>730</v>
      </c>
      <c r="U1545" s="48" t="s">
        <v>44</v>
      </c>
      <c r="V1545" s="55">
        <v>45530</v>
      </c>
      <c r="W1545" s="48" t="s">
        <v>1134</v>
      </c>
    </row>
    <row r="1546" spans="1:23" x14ac:dyDescent="0.25">
      <c r="A1546" s="48">
        <v>9980580</v>
      </c>
      <c r="B1546" s="64">
        <v>45530.333333333343</v>
      </c>
      <c r="C1546" s="48" t="s">
        <v>1117</v>
      </c>
      <c r="D1546" s="48" t="s">
        <v>856</v>
      </c>
      <c r="E1546" s="55" t="s">
        <v>385</v>
      </c>
      <c r="F1546" s="64">
        <v>45530.333333333343</v>
      </c>
      <c r="G1546" s="64">
        <v>45530.40902777778</v>
      </c>
      <c r="H1546" s="48" t="s">
        <v>1117</v>
      </c>
      <c r="I1546" s="55">
        <v>45532</v>
      </c>
      <c r="J1546" s="48" t="s">
        <v>697</v>
      </c>
      <c r="K1546" s="48" t="s">
        <v>697</v>
      </c>
      <c r="L1546" s="48" t="s">
        <v>3573</v>
      </c>
      <c r="M1546" s="48" t="s">
        <v>3556</v>
      </c>
      <c r="N1546" s="48" t="s">
        <v>860</v>
      </c>
      <c r="O1546" s="48" t="s">
        <v>3574</v>
      </c>
      <c r="P1546" s="48" t="s">
        <v>8</v>
      </c>
      <c r="Q1546" s="48" t="s">
        <v>10</v>
      </c>
      <c r="R1546" s="48" t="s">
        <v>11</v>
      </c>
      <c r="S1546" s="48" t="s">
        <v>25</v>
      </c>
      <c r="T1546" s="48" t="s">
        <v>385</v>
      </c>
      <c r="U1546" s="48" t="s">
        <v>14</v>
      </c>
      <c r="V1546" s="55">
        <v>45530</v>
      </c>
      <c r="W1546" s="48" t="s">
        <v>1134</v>
      </c>
    </row>
    <row r="1547" spans="1:23" x14ac:dyDescent="0.25">
      <c r="A1547" s="48">
        <v>9980579</v>
      </c>
      <c r="B1547" s="64">
        <v>45530.333333333343</v>
      </c>
      <c r="C1547" s="48" t="s">
        <v>1107</v>
      </c>
      <c r="D1547" s="48" t="s">
        <v>856</v>
      </c>
      <c r="E1547" s="55" t="s">
        <v>385</v>
      </c>
      <c r="F1547" s="64">
        <v>45530.333333333343</v>
      </c>
      <c r="G1547" s="64">
        <v>45530.40902777778</v>
      </c>
      <c r="H1547" s="48" t="s">
        <v>1107</v>
      </c>
      <c r="I1547" s="55">
        <v>45532</v>
      </c>
      <c r="J1547" s="48" t="s">
        <v>697</v>
      </c>
      <c r="K1547" s="48" t="s">
        <v>697</v>
      </c>
      <c r="L1547" s="48" t="s">
        <v>3575</v>
      </c>
      <c r="M1547" s="48" t="s">
        <v>3556</v>
      </c>
      <c r="N1547" s="48" t="s">
        <v>855</v>
      </c>
      <c r="O1547" s="48" t="s">
        <v>1702</v>
      </c>
      <c r="P1547" s="48" t="s">
        <v>8</v>
      </c>
      <c r="Q1547" s="48" t="s">
        <v>28</v>
      </c>
      <c r="R1547" s="48" t="s">
        <v>29</v>
      </c>
      <c r="S1547" s="48" t="s">
        <v>25</v>
      </c>
      <c r="U1547" s="48" t="s">
        <v>14</v>
      </c>
      <c r="V1547" s="55">
        <v>45530</v>
      </c>
      <c r="W1547" s="48" t="s">
        <v>1134</v>
      </c>
    </row>
    <row r="1548" spans="1:23" x14ac:dyDescent="0.25">
      <c r="A1548" s="48">
        <v>9980578</v>
      </c>
      <c r="B1548" s="64">
        <v>45530.333333333343</v>
      </c>
      <c r="C1548" s="48" t="s">
        <v>1107</v>
      </c>
      <c r="D1548" s="48" t="s">
        <v>856</v>
      </c>
      <c r="E1548" s="55" t="s">
        <v>385</v>
      </c>
      <c r="F1548" s="64">
        <v>45530.333333333343</v>
      </c>
      <c r="G1548" s="64">
        <v>45530.40902777778</v>
      </c>
      <c r="H1548" s="48" t="s">
        <v>1107</v>
      </c>
      <c r="I1548" s="55">
        <v>45532</v>
      </c>
      <c r="J1548" s="48" t="s">
        <v>697</v>
      </c>
      <c r="K1548" s="48" t="s">
        <v>697</v>
      </c>
      <c r="L1548" s="48" t="s">
        <v>3575</v>
      </c>
      <c r="M1548" s="48" t="s">
        <v>3556</v>
      </c>
      <c r="N1548" s="48" t="s">
        <v>855</v>
      </c>
      <c r="O1548" s="48" t="s">
        <v>1702</v>
      </c>
      <c r="P1548" s="48" t="s">
        <v>8</v>
      </c>
      <c r="Q1548" s="48" t="s">
        <v>28</v>
      </c>
      <c r="R1548" s="48" t="s">
        <v>29</v>
      </c>
      <c r="S1548" s="48" t="s">
        <v>36</v>
      </c>
      <c r="U1548" s="48" t="s">
        <v>14</v>
      </c>
      <c r="V1548" s="55">
        <v>45530</v>
      </c>
      <c r="W1548" s="48" t="s">
        <v>1134</v>
      </c>
    </row>
    <row r="1549" spans="1:23" x14ac:dyDescent="0.25">
      <c r="A1549" s="48">
        <v>9980577</v>
      </c>
      <c r="B1549" s="64">
        <v>45530.333333333343</v>
      </c>
      <c r="C1549" s="48" t="s">
        <v>1111</v>
      </c>
      <c r="D1549" s="48" t="s">
        <v>3554</v>
      </c>
      <c r="E1549" s="55" t="s">
        <v>385</v>
      </c>
      <c r="F1549" s="64">
        <v>45530.333333333343</v>
      </c>
      <c r="G1549" s="64">
        <v>45530.411111111112</v>
      </c>
      <c r="H1549" s="48" t="s">
        <v>1111</v>
      </c>
      <c r="I1549" s="55">
        <v>45531</v>
      </c>
      <c r="J1549" s="48" t="s">
        <v>697</v>
      </c>
      <c r="K1549" s="48" t="s">
        <v>697</v>
      </c>
      <c r="L1549" s="48" t="s">
        <v>3375</v>
      </c>
      <c r="M1549" s="48" t="s">
        <v>3556</v>
      </c>
      <c r="N1549" s="48" t="s">
        <v>860</v>
      </c>
      <c r="O1549" s="48" t="s">
        <v>2781</v>
      </c>
      <c r="P1549" s="48" t="s">
        <v>8</v>
      </c>
      <c r="Q1549" s="48" t="s">
        <v>10</v>
      </c>
      <c r="R1549" s="48" t="s">
        <v>11</v>
      </c>
      <c r="S1549" s="48" t="s">
        <v>25</v>
      </c>
      <c r="T1549" s="48" t="s">
        <v>385</v>
      </c>
      <c r="U1549" s="48" t="s">
        <v>14</v>
      </c>
      <c r="V1549" s="55">
        <v>45530</v>
      </c>
      <c r="W1549" s="48" t="s">
        <v>1134</v>
      </c>
    </row>
    <row r="1550" spans="1:23" x14ac:dyDescent="0.25">
      <c r="A1550" s="48">
        <v>9980576</v>
      </c>
      <c r="B1550" s="64">
        <v>45530.333333333343</v>
      </c>
      <c r="C1550" s="48" t="s">
        <v>1111</v>
      </c>
      <c r="D1550" s="48" t="s">
        <v>3554</v>
      </c>
      <c r="E1550" s="55" t="s">
        <v>385</v>
      </c>
      <c r="F1550" s="64">
        <v>45530.333333333343</v>
      </c>
      <c r="G1550" s="64">
        <v>45530</v>
      </c>
      <c r="H1550" s="48" t="s">
        <v>1111</v>
      </c>
      <c r="I1550" s="55">
        <v>45533</v>
      </c>
      <c r="J1550" s="48" t="s">
        <v>697</v>
      </c>
      <c r="K1550" s="48" t="s">
        <v>697</v>
      </c>
      <c r="L1550" s="48" t="s">
        <v>3576</v>
      </c>
      <c r="M1550" s="48" t="s">
        <v>3556</v>
      </c>
      <c r="N1550" s="48" t="s">
        <v>1515</v>
      </c>
      <c r="O1550" s="48" t="s">
        <v>3551</v>
      </c>
      <c r="P1550" s="48" t="s">
        <v>8</v>
      </c>
      <c r="Q1550" s="48" t="s">
        <v>28</v>
      </c>
      <c r="R1550" s="48" t="s">
        <v>29</v>
      </c>
      <c r="S1550" s="48" t="s">
        <v>25</v>
      </c>
      <c r="T1550" s="48" t="s">
        <v>385</v>
      </c>
      <c r="U1550" s="48" t="s">
        <v>14</v>
      </c>
      <c r="V1550" s="55">
        <v>45530</v>
      </c>
      <c r="W1550" s="48" t="s">
        <v>1134</v>
      </c>
    </row>
    <row r="1551" spans="1:23" x14ac:dyDescent="0.25">
      <c r="A1551" s="48">
        <v>9980575</v>
      </c>
      <c r="B1551" s="64">
        <v>45530.333333333343</v>
      </c>
      <c r="C1551" s="48" t="s">
        <v>1117</v>
      </c>
      <c r="D1551" s="48" t="s">
        <v>3554</v>
      </c>
      <c r="E1551" s="55" t="s">
        <v>385</v>
      </c>
      <c r="F1551" s="64">
        <v>45530.333333333343</v>
      </c>
      <c r="G1551" s="64">
        <v>45530.431250000001</v>
      </c>
      <c r="H1551" s="48" t="s">
        <v>1117</v>
      </c>
      <c r="I1551" s="55">
        <v>45532</v>
      </c>
      <c r="J1551" s="48" t="s">
        <v>697</v>
      </c>
      <c r="K1551" s="48" t="s">
        <v>697</v>
      </c>
      <c r="L1551" s="48" t="s">
        <v>3577</v>
      </c>
      <c r="M1551" s="48" t="s">
        <v>3556</v>
      </c>
      <c r="N1551" s="48" t="s">
        <v>1515</v>
      </c>
      <c r="O1551" s="48" t="s">
        <v>1949</v>
      </c>
      <c r="P1551" s="48" t="s">
        <v>18</v>
      </c>
      <c r="Q1551" s="48" t="s">
        <v>19</v>
      </c>
      <c r="R1551" s="48" t="s">
        <v>20</v>
      </c>
      <c r="S1551" s="48" t="s">
        <v>36</v>
      </c>
      <c r="T1551" s="48" t="s">
        <v>385</v>
      </c>
      <c r="U1551" s="48" t="s">
        <v>44</v>
      </c>
      <c r="V1551" s="55">
        <v>45530</v>
      </c>
      <c r="W1551" s="48" t="s">
        <v>1134</v>
      </c>
    </row>
    <row r="1552" spans="1:23" x14ac:dyDescent="0.25">
      <c r="A1552" s="48">
        <v>9980574</v>
      </c>
      <c r="B1552" s="64">
        <v>45530.333333333343</v>
      </c>
      <c r="C1552" s="48" t="s">
        <v>1111</v>
      </c>
      <c r="D1552" s="48" t="s">
        <v>3554</v>
      </c>
      <c r="E1552" s="55" t="s">
        <v>385</v>
      </c>
      <c r="F1552" s="64">
        <v>45530.333333333343</v>
      </c>
      <c r="G1552" s="64">
        <v>45530.431944444441</v>
      </c>
      <c r="H1552" s="48" t="s">
        <v>1111</v>
      </c>
      <c r="I1552" s="55">
        <v>45534</v>
      </c>
      <c r="J1552" s="48" t="s">
        <v>697</v>
      </c>
      <c r="K1552" s="48" t="s">
        <v>697</v>
      </c>
      <c r="L1552" s="48" t="s">
        <v>3578</v>
      </c>
      <c r="M1552" s="48" t="s">
        <v>3556</v>
      </c>
      <c r="N1552" s="48" t="s">
        <v>1515</v>
      </c>
      <c r="O1552" s="48" t="s">
        <v>3415</v>
      </c>
      <c r="P1552" s="48" t="s">
        <v>8</v>
      </c>
      <c r="Q1552" s="48" t="s">
        <v>15</v>
      </c>
      <c r="R1552" s="48" t="s">
        <v>381</v>
      </c>
      <c r="S1552" s="48" t="s">
        <v>25</v>
      </c>
      <c r="T1552" s="48" t="s">
        <v>385</v>
      </c>
      <c r="U1552" s="48" t="s">
        <v>14</v>
      </c>
      <c r="V1552" s="55">
        <v>45530</v>
      </c>
      <c r="W1552" s="48" t="s">
        <v>1134</v>
      </c>
    </row>
    <row r="1553" spans="1:23" x14ac:dyDescent="0.25">
      <c r="A1553" s="48">
        <v>9980573</v>
      </c>
      <c r="B1553" s="64">
        <v>45530.333333333343</v>
      </c>
      <c r="C1553" s="48" t="s">
        <v>1117</v>
      </c>
      <c r="D1553" s="48" t="s">
        <v>856</v>
      </c>
      <c r="E1553" s="55" t="s">
        <v>385</v>
      </c>
      <c r="F1553" s="64">
        <v>45530.333333333343</v>
      </c>
      <c r="G1553" s="64">
        <v>45530.431250000001</v>
      </c>
      <c r="H1553" s="48" t="s">
        <v>1117</v>
      </c>
      <c r="I1553" s="55">
        <v>45530</v>
      </c>
      <c r="J1553" s="48" t="s">
        <v>697</v>
      </c>
      <c r="K1553" s="48" t="s">
        <v>697</v>
      </c>
      <c r="L1553" s="48" t="s">
        <v>3577</v>
      </c>
      <c r="M1553" s="48" t="s">
        <v>3556</v>
      </c>
      <c r="N1553" s="48" t="s">
        <v>1515</v>
      </c>
      <c r="O1553" s="48" t="s">
        <v>1949</v>
      </c>
      <c r="P1553" s="48" t="s">
        <v>18</v>
      </c>
      <c r="Q1553" s="48" t="s">
        <v>19</v>
      </c>
      <c r="R1553" s="48" t="s">
        <v>20</v>
      </c>
      <c r="S1553" s="48" t="s">
        <v>43</v>
      </c>
      <c r="T1553" s="48" t="s">
        <v>3579</v>
      </c>
      <c r="U1553" s="48" t="s">
        <v>44</v>
      </c>
      <c r="V1553" s="55">
        <v>45530</v>
      </c>
      <c r="W1553" s="48" t="s">
        <v>1134</v>
      </c>
    </row>
    <row r="1554" spans="1:23" x14ac:dyDescent="0.25">
      <c r="A1554" s="48">
        <v>9980572</v>
      </c>
      <c r="B1554" s="64">
        <v>45530.333333333343</v>
      </c>
      <c r="C1554" s="48" t="s">
        <v>1117</v>
      </c>
      <c r="D1554" s="48" t="s">
        <v>3554</v>
      </c>
      <c r="E1554" s="55" t="s">
        <v>385</v>
      </c>
      <c r="F1554" s="64">
        <v>45530.333333333343</v>
      </c>
      <c r="G1554" s="64">
        <v>45530.436111111107</v>
      </c>
      <c r="H1554" s="48" t="s">
        <v>1117</v>
      </c>
      <c r="I1554" s="55">
        <v>45532</v>
      </c>
      <c r="J1554" s="48" t="s">
        <v>697</v>
      </c>
      <c r="K1554" s="48" t="s">
        <v>697</v>
      </c>
      <c r="L1554" s="48" t="s">
        <v>3580</v>
      </c>
      <c r="M1554" s="48" t="s">
        <v>3556</v>
      </c>
      <c r="N1554" s="48" t="s">
        <v>1515</v>
      </c>
      <c r="O1554" s="48" t="s">
        <v>3512</v>
      </c>
      <c r="P1554" s="48" t="s">
        <v>22</v>
      </c>
      <c r="Q1554" s="48" t="s">
        <v>23</v>
      </c>
      <c r="R1554" s="48" t="s">
        <v>24</v>
      </c>
      <c r="S1554" s="48" t="s">
        <v>36</v>
      </c>
      <c r="T1554" s="48" t="s">
        <v>385</v>
      </c>
      <c r="U1554" s="48" t="s">
        <v>14</v>
      </c>
      <c r="V1554" s="55">
        <v>45530</v>
      </c>
      <c r="W1554" s="48" t="s">
        <v>1134</v>
      </c>
    </row>
    <row r="1555" spans="1:23" x14ac:dyDescent="0.25">
      <c r="A1555" s="48">
        <v>9980571</v>
      </c>
      <c r="B1555" s="64">
        <v>45530.333333333343</v>
      </c>
      <c r="C1555" s="48" t="s">
        <v>1117</v>
      </c>
      <c r="D1555" s="48" t="s">
        <v>856</v>
      </c>
      <c r="E1555" s="55" t="s">
        <v>385</v>
      </c>
      <c r="F1555" s="64">
        <v>45530.333333333343</v>
      </c>
      <c r="G1555" s="64">
        <v>45530.443749999999</v>
      </c>
      <c r="H1555" s="48" t="s">
        <v>1117</v>
      </c>
      <c r="I1555" s="55">
        <v>45530</v>
      </c>
      <c r="J1555" s="48" t="s">
        <v>697</v>
      </c>
      <c r="K1555" s="48" t="s">
        <v>697</v>
      </c>
      <c r="L1555" s="48" t="s">
        <v>2948</v>
      </c>
      <c r="M1555" s="48" t="s">
        <v>3556</v>
      </c>
      <c r="N1555" s="48" t="s">
        <v>1515</v>
      </c>
      <c r="O1555" s="48" t="s">
        <v>2482</v>
      </c>
      <c r="P1555" s="48" t="s">
        <v>8</v>
      </c>
      <c r="Q1555" s="48" t="s">
        <v>15</v>
      </c>
      <c r="R1555" s="48" t="s">
        <v>381</v>
      </c>
      <c r="S1555" s="48" t="s">
        <v>43</v>
      </c>
      <c r="T1555" s="48" t="s">
        <v>730</v>
      </c>
      <c r="U1555" s="48" t="s">
        <v>44</v>
      </c>
      <c r="V1555" s="55">
        <v>45530</v>
      </c>
      <c r="W1555" s="48" t="s">
        <v>1134</v>
      </c>
    </row>
    <row r="1556" spans="1:23" x14ac:dyDescent="0.25">
      <c r="A1556" s="48">
        <v>9980570</v>
      </c>
      <c r="B1556" s="64">
        <v>45530.333333333343</v>
      </c>
      <c r="C1556" s="48" t="s">
        <v>1111</v>
      </c>
      <c r="D1556" s="48" t="s">
        <v>3554</v>
      </c>
      <c r="E1556" s="55" t="s">
        <v>385</v>
      </c>
      <c r="F1556" s="64">
        <v>45530.333333333343</v>
      </c>
      <c r="G1556" s="64">
        <v>45530.45</v>
      </c>
      <c r="H1556" s="48" t="s">
        <v>1111</v>
      </c>
      <c r="I1556" s="55">
        <v>45530</v>
      </c>
      <c r="J1556" s="48" t="s">
        <v>697</v>
      </c>
      <c r="K1556" s="48" t="s">
        <v>697</v>
      </c>
      <c r="L1556" s="48" t="s">
        <v>2609</v>
      </c>
      <c r="M1556" s="48" t="s">
        <v>3556</v>
      </c>
      <c r="N1556" s="48" t="s">
        <v>1515</v>
      </c>
      <c r="O1556" s="48" t="s">
        <v>2479</v>
      </c>
      <c r="P1556" s="48" t="s">
        <v>22</v>
      </c>
      <c r="Q1556" s="48" t="s">
        <v>23</v>
      </c>
      <c r="R1556" s="48" t="s">
        <v>24</v>
      </c>
      <c r="S1556" s="48" t="s">
        <v>25</v>
      </c>
      <c r="T1556" s="48" t="s">
        <v>385</v>
      </c>
      <c r="U1556" s="48" t="s">
        <v>14</v>
      </c>
      <c r="V1556" s="55">
        <v>45530</v>
      </c>
      <c r="W1556" s="48" t="s">
        <v>1134</v>
      </c>
    </row>
    <row r="1557" spans="1:23" x14ac:dyDescent="0.25">
      <c r="A1557" s="48">
        <v>9980569</v>
      </c>
      <c r="B1557" s="64">
        <v>45530.333333333343</v>
      </c>
      <c r="C1557" s="48" t="s">
        <v>1117</v>
      </c>
      <c r="D1557" s="48" t="s">
        <v>1455</v>
      </c>
      <c r="E1557" s="55" t="s">
        <v>385</v>
      </c>
      <c r="F1557" s="64">
        <v>45530.333333333343</v>
      </c>
      <c r="G1557" s="64">
        <v>45530.458333333343</v>
      </c>
      <c r="H1557" s="48" t="s">
        <v>1117</v>
      </c>
      <c r="I1557" s="55" t="s">
        <v>385</v>
      </c>
      <c r="J1557" s="48" t="s">
        <v>697</v>
      </c>
      <c r="K1557" s="48" t="s">
        <v>697</v>
      </c>
      <c r="L1557" s="48" t="s">
        <v>3581</v>
      </c>
      <c r="M1557" s="48" t="s">
        <v>3556</v>
      </c>
      <c r="N1557" s="48" t="s">
        <v>1515</v>
      </c>
      <c r="O1557" s="48" t="s">
        <v>1690</v>
      </c>
      <c r="P1557" s="48" t="s">
        <v>8</v>
      </c>
      <c r="Q1557" s="48" t="s">
        <v>10</v>
      </c>
      <c r="R1557" s="48" t="s">
        <v>11</v>
      </c>
      <c r="S1557" s="48" t="s">
        <v>360</v>
      </c>
      <c r="T1557" s="48" t="s">
        <v>3582</v>
      </c>
      <c r="U1557" s="48" t="s">
        <v>14</v>
      </c>
      <c r="V1557" s="55">
        <v>45530</v>
      </c>
      <c r="W1557" s="48" t="s">
        <v>1134</v>
      </c>
    </row>
    <row r="1558" spans="1:23" x14ac:dyDescent="0.25">
      <c r="A1558" s="48">
        <v>9980568</v>
      </c>
      <c r="B1558" s="64">
        <v>45530.333333333343</v>
      </c>
      <c r="C1558" s="48" t="s">
        <v>1111</v>
      </c>
      <c r="D1558" s="48" t="s">
        <v>3554</v>
      </c>
      <c r="E1558" s="55" t="s">
        <v>385</v>
      </c>
      <c r="F1558" s="64">
        <v>45530.333333333343</v>
      </c>
      <c r="G1558" s="64">
        <v>45530.461111111108</v>
      </c>
      <c r="H1558" s="48" t="s">
        <v>1111</v>
      </c>
      <c r="I1558" s="55">
        <v>45531</v>
      </c>
      <c r="J1558" s="48" t="s">
        <v>697</v>
      </c>
      <c r="K1558" s="48" t="s">
        <v>697</v>
      </c>
      <c r="L1558" s="48" t="s">
        <v>3179</v>
      </c>
      <c r="M1558" s="48" t="s">
        <v>3556</v>
      </c>
      <c r="N1558" s="48" t="s">
        <v>1515</v>
      </c>
      <c r="O1558" s="48" t="s">
        <v>3178</v>
      </c>
      <c r="P1558" s="48" t="s">
        <v>8</v>
      </c>
      <c r="Q1558" s="48" t="s">
        <v>10</v>
      </c>
      <c r="R1558" s="48" t="s">
        <v>11</v>
      </c>
      <c r="S1558" s="48" t="s">
        <v>36</v>
      </c>
      <c r="T1558" s="48" t="s">
        <v>385</v>
      </c>
      <c r="U1558" s="48" t="s">
        <v>14</v>
      </c>
      <c r="V1558" s="55">
        <v>45530</v>
      </c>
      <c r="W1558" s="48" t="s">
        <v>1134</v>
      </c>
    </row>
    <row r="1559" spans="1:23" x14ac:dyDescent="0.25">
      <c r="A1559" s="48">
        <v>9980567</v>
      </c>
      <c r="B1559" s="64">
        <v>45530.333333333343</v>
      </c>
      <c r="C1559" s="48" t="s">
        <v>1117</v>
      </c>
      <c r="D1559" s="48" t="s">
        <v>856</v>
      </c>
      <c r="E1559" s="55" t="s">
        <v>385</v>
      </c>
      <c r="F1559" s="64">
        <v>45530.333333333343</v>
      </c>
      <c r="G1559" s="64">
        <v>45530.463888888888</v>
      </c>
      <c r="H1559" s="48" t="s">
        <v>1117</v>
      </c>
      <c r="I1559" s="55">
        <v>45532</v>
      </c>
      <c r="J1559" s="48" t="s">
        <v>697</v>
      </c>
      <c r="K1559" s="48" t="s">
        <v>697</v>
      </c>
      <c r="L1559" s="48" t="s">
        <v>3583</v>
      </c>
      <c r="M1559" s="48" t="s">
        <v>7</v>
      </c>
      <c r="N1559" s="48" t="s">
        <v>1515</v>
      </c>
      <c r="O1559" s="48" t="s">
        <v>2478</v>
      </c>
      <c r="P1559" s="48" t="s">
        <v>8</v>
      </c>
      <c r="Q1559" s="48" t="s">
        <v>10</v>
      </c>
      <c r="R1559" s="48" t="s">
        <v>11</v>
      </c>
      <c r="S1559" s="48" t="s">
        <v>43</v>
      </c>
      <c r="T1559" s="48" t="s">
        <v>730</v>
      </c>
      <c r="U1559" s="48" t="s">
        <v>44</v>
      </c>
      <c r="V1559" s="55">
        <v>45530</v>
      </c>
      <c r="W1559" s="48" t="s">
        <v>1134</v>
      </c>
    </row>
    <row r="1560" spans="1:23" x14ac:dyDescent="0.25">
      <c r="A1560" s="48">
        <v>9980566</v>
      </c>
      <c r="B1560" s="64">
        <v>45530.333333333343</v>
      </c>
      <c r="C1560" s="48" t="s">
        <v>1117</v>
      </c>
      <c r="D1560" s="48" t="s">
        <v>716</v>
      </c>
      <c r="E1560" s="55" t="s">
        <v>385</v>
      </c>
      <c r="F1560" s="64">
        <v>45530.333333333343</v>
      </c>
      <c r="G1560" s="64">
        <v>45530.463888888888</v>
      </c>
      <c r="H1560" s="48" t="s">
        <v>1117</v>
      </c>
      <c r="I1560" s="55">
        <v>45532</v>
      </c>
      <c r="J1560" s="48" t="s">
        <v>697</v>
      </c>
      <c r="K1560" s="48" t="s">
        <v>697</v>
      </c>
      <c r="L1560" s="48" t="s">
        <v>3583</v>
      </c>
      <c r="M1560" s="48" t="s">
        <v>7</v>
      </c>
      <c r="N1560" s="48" t="s">
        <v>1515</v>
      </c>
      <c r="O1560" s="48" t="s">
        <v>2478</v>
      </c>
      <c r="P1560" s="48" t="s">
        <v>8</v>
      </c>
      <c r="Q1560" s="48" t="s">
        <v>10</v>
      </c>
      <c r="R1560" s="48" t="s">
        <v>11</v>
      </c>
      <c r="S1560" s="48" t="s">
        <v>25</v>
      </c>
      <c r="T1560" s="48" t="s">
        <v>385</v>
      </c>
      <c r="U1560" s="48" t="s">
        <v>44</v>
      </c>
      <c r="V1560" s="55">
        <v>45530</v>
      </c>
      <c r="W1560" s="48" t="s">
        <v>1134</v>
      </c>
    </row>
    <row r="1561" spans="1:23" x14ac:dyDescent="0.25">
      <c r="A1561" s="48">
        <v>9980565</v>
      </c>
      <c r="B1561" s="64">
        <v>45530.333333333343</v>
      </c>
      <c r="C1561" s="48" t="s">
        <v>1111</v>
      </c>
      <c r="D1561" s="48" t="s">
        <v>1455</v>
      </c>
      <c r="E1561" s="55" t="s">
        <v>385</v>
      </c>
      <c r="F1561" s="64">
        <v>45530.333333333343</v>
      </c>
      <c r="G1561" s="64">
        <v>45530.46597222222</v>
      </c>
      <c r="H1561" s="48" t="s">
        <v>1111</v>
      </c>
      <c r="I1561" s="55" t="s">
        <v>385</v>
      </c>
      <c r="J1561" s="48" t="s">
        <v>697</v>
      </c>
      <c r="K1561" s="48" t="s">
        <v>697</v>
      </c>
      <c r="L1561" s="48" t="s">
        <v>2949</v>
      </c>
      <c r="M1561" s="48" t="s">
        <v>7</v>
      </c>
      <c r="N1561" s="48" t="s">
        <v>1515</v>
      </c>
      <c r="O1561" s="48" t="s">
        <v>2049</v>
      </c>
      <c r="P1561" s="48" t="s">
        <v>22</v>
      </c>
      <c r="Q1561" s="48" t="s">
        <v>23</v>
      </c>
      <c r="R1561" s="48" t="s">
        <v>26</v>
      </c>
      <c r="S1561" s="48" t="s">
        <v>358</v>
      </c>
      <c r="T1561" s="48" t="s">
        <v>385</v>
      </c>
      <c r="U1561" s="48" t="s">
        <v>14</v>
      </c>
      <c r="V1561" s="55">
        <v>45530</v>
      </c>
      <c r="W1561" s="48" t="s">
        <v>1134</v>
      </c>
    </row>
    <row r="1562" spans="1:23" x14ac:dyDescent="0.25">
      <c r="A1562" s="48">
        <v>9980564</v>
      </c>
      <c r="B1562" s="64">
        <v>45530.333333333343</v>
      </c>
      <c r="C1562" s="48" t="s">
        <v>1111</v>
      </c>
      <c r="D1562" s="48" t="s">
        <v>1455</v>
      </c>
      <c r="E1562" s="55" t="s">
        <v>385</v>
      </c>
      <c r="F1562" s="64">
        <v>45530.333333333343</v>
      </c>
      <c r="G1562" s="64">
        <v>45530.469444444447</v>
      </c>
      <c r="H1562" s="48" t="s">
        <v>1111</v>
      </c>
      <c r="I1562" s="55" t="s">
        <v>385</v>
      </c>
      <c r="J1562" s="48" t="s">
        <v>697</v>
      </c>
      <c r="K1562" s="48" t="s">
        <v>697</v>
      </c>
      <c r="L1562" s="48" t="s">
        <v>3177</v>
      </c>
      <c r="M1562" s="48" t="s">
        <v>7</v>
      </c>
      <c r="N1562" s="48" t="s">
        <v>1515</v>
      </c>
      <c r="O1562" s="48" t="s">
        <v>2886</v>
      </c>
      <c r="P1562" s="48" t="s">
        <v>8</v>
      </c>
      <c r="Q1562" s="48" t="s">
        <v>10</v>
      </c>
      <c r="R1562" s="48" t="s">
        <v>11</v>
      </c>
      <c r="S1562" s="48" t="s">
        <v>358</v>
      </c>
      <c r="T1562" s="48" t="s">
        <v>385</v>
      </c>
      <c r="U1562" s="48" t="s">
        <v>14</v>
      </c>
      <c r="V1562" s="55">
        <v>45530</v>
      </c>
      <c r="W1562" s="48" t="s">
        <v>1134</v>
      </c>
    </row>
    <row r="1563" spans="1:23" x14ac:dyDescent="0.25">
      <c r="A1563" s="48">
        <v>9980563</v>
      </c>
      <c r="B1563" s="64">
        <v>45530.333333333343</v>
      </c>
      <c r="C1563" s="48" t="s">
        <v>1117</v>
      </c>
      <c r="D1563" s="48" t="s">
        <v>716</v>
      </c>
      <c r="E1563" s="55" t="s">
        <v>385</v>
      </c>
      <c r="F1563" s="64">
        <v>45530.333333333343</v>
      </c>
      <c r="G1563" s="64">
        <v>45530.48333333333</v>
      </c>
      <c r="H1563" s="48" t="s">
        <v>1117</v>
      </c>
      <c r="I1563" s="55">
        <v>45532</v>
      </c>
      <c r="J1563" s="48" t="s">
        <v>697</v>
      </c>
      <c r="K1563" s="48" t="s">
        <v>697</v>
      </c>
      <c r="L1563" s="48" t="s">
        <v>3584</v>
      </c>
      <c r="M1563" s="48" t="s">
        <v>7</v>
      </c>
      <c r="N1563" s="48" t="s">
        <v>1515</v>
      </c>
      <c r="O1563" s="48" t="s">
        <v>1953</v>
      </c>
      <c r="P1563" s="48" t="s">
        <v>18</v>
      </c>
      <c r="Q1563" s="48" t="s">
        <v>19</v>
      </c>
      <c r="R1563" s="48" t="s">
        <v>21</v>
      </c>
      <c r="S1563" s="48" t="s">
        <v>36</v>
      </c>
      <c r="T1563" s="48" t="s">
        <v>385</v>
      </c>
      <c r="U1563" s="48" t="s">
        <v>14</v>
      </c>
      <c r="V1563" s="55">
        <v>45530</v>
      </c>
      <c r="W1563" s="48" t="s">
        <v>1134</v>
      </c>
    </row>
    <row r="1564" spans="1:23" x14ac:dyDescent="0.25">
      <c r="A1564" s="48">
        <v>9980562</v>
      </c>
      <c r="B1564" s="64">
        <v>45530.333333333343</v>
      </c>
      <c r="C1564" s="48" t="s">
        <v>1117</v>
      </c>
      <c r="D1564" s="48" t="s">
        <v>46</v>
      </c>
      <c r="E1564" s="55" t="s">
        <v>385</v>
      </c>
      <c r="F1564" s="64">
        <v>45530.333333333343</v>
      </c>
      <c r="G1564" s="64">
        <v>45530.51666666667</v>
      </c>
      <c r="H1564" s="48" t="s">
        <v>1117</v>
      </c>
      <c r="I1564" s="55" t="s">
        <v>385</v>
      </c>
      <c r="J1564" s="48" t="s">
        <v>697</v>
      </c>
      <c r="K1564" s="48" t="s">
        <v>697</v>
      </c>
      <c r="L1564" s="48" t="s">
        <v>3585</v>
      </c>
      <c r="M1564" s="48" t="s">
        <v>3556</v>
      </c>
      <c r="N1564" s="48" t="s">
        <v>1515</v>
      </c>
      <c r="O1564" s="48" t="s">
        <v>1698</v>
      </c>
      <c r="P1564" s="48" t="s">
        <v>18</v>
      </c>
      <c r="Q1564" s="48" t="s">
        <v>19</v>
      </c>
      <c r="R1564" s="48" t="s">
        <v>20</v>
      </c>
      <c r="S1564" s="48" t="s">
        <v>360</v>
      </c>
      <c r="T1564" s="48" t="s">
        <v>385</v>
      </c>
      <c r="U1564" s="48" t="s">
        <v>14</v>
      </c>
      <c r="V1564" s="55">
        <v>45530</v>
      </c>
      <c r="W1564" s="48" t="s">
        <v>1134</v>
      </c>
    </row>
    <row r="1565" spans="1:23" x14ac:dyDescent="0.25">
      <c r="A1565" s="48">
        <v>9980561</v>
      </c>
      <c r="B1565" s="64">
        <v>45530.333333333343</v>
      </c>
      <c r="C1565" s="48" t="s">
        <v>1107</v>
      </c>
      <c r="D1565" s="48" t="s">
        <v>3250</v>
      </c>
      <c r="E1565" s="55" t="s">
        <v>385</v>
      </c>
      <c r="F1565" s="64">
        <v>45530.333333333343</v>
      </c>
      <c r="G1565" s="64">
        <v>45530.51666666667</v>
      </c>
      <c r="H1565" s="48" t="s">
        <v>1107</v>
      </c>
      <c r="I1565" s="55"/>
      <c r="J1565" s="48" t="s">
        <v>697</v>
      </c>
      <c r="K1565" s="48" t="s">
        <v>697</v>
      </c>
      <c r="L1565" s="48" t="s">
        <v>3586</v>
      </c>
      <c r="M1565" s="48" t="s">
        <v>3556</v>
      </c>
      <c r="N1565" s="48" t="s">
        <v>860</v>
      </c>
      <c r="O1565" s="48" t="s">
        <v>2897</v>
      </c>
      <c r="P1565" s="48" t="s">
        <v>18</v>
      </c>
      <c r="Q1565" s="48" t="s">
        <v>19</v>
      </c>
      <c r="R1565" s="48" t="s">
        <v>21</v>
      </c>
      <c r="S1565" s="48" t="s">
        <v>36</v>
      </c>
      <c r="T1565" s="48" t="s">
        <v>385</v>
      </c>
      <c r="U1565" s="48" t="s">
        <v>14</v>
      </c>
      <c r="V1565" s="55">
        <v>45530</v>
      </c>
      <c r="W1565" s="48" t="s">
        <v>1134</v>
      </c>
    </row>
    <row r="1566" spans="1:23" x14ac:dyDescent="0.25">
      <c r="A1566" s="48">
        <v>9980560</v>
      </c>
      <c r="B1566" s="64">
        <v>45530.333333333343</v>
      </c>
      <c r="C1566" s="48" t="s">
        <v>1107</v>
      </c>
      <c r="D1566" s="48" t="s">
        <v>3250</v>
      </c>
      <c r="E1566" s="55" t="s">
        <v>385</v>
      </c>
      <c r="F1566" s="64">
        <v>45530.333333333343</v>
      </c>
      <c r="G1566" s="64">
        <v>45530.531944444447</v>
      </c>
      <c r="H1566" s="48" t="s">
        <v>1107</v>
      </c>
      <c r="I1566" s="55"/>
      <c r="J1566" s="48" t="s">
        <v>697</v>
      </c>
      <c r="K1566" s="48" t="s">
        <v>697</v>
      </c>
      <c r="L1566" s="48" t="s">
        <v>3587</v>
      </c>
      <c r="M1566" s="48" t="s">
        <v>3556</v>
      </c>
      <c r="N1566" s="48" t="s">
        <v>860</v>
      </c>
      <c r="O1566" s="48" t="s">
        <v>3429</v>
      </c>
      <c r="P1566" s="48" t="s">
        <v>8</v>
      </c>
      <c r="Q1566" s="48" t="s">
        <v>10</v>
      </c>
      <c r="R1566" s="48" t="s">
        <v>11</v>
      </c>
      <c r="S1566" s="48" t="s">
        <v>25</v>
      </c>
      <c r="T1566" s="48" t="s">
        <v>385</v>
      </c>
      <c r="U1566" s="48" t="s">
        <v>14</v>
      </c>
      <c r="V1566" s="55">
        <v>45530</v>
      </c>
      <c r="W1566" s="48" t="s">
        <v>1134</v>
      </c>
    </row>
    <row r="1567" spans="1:23" x14ac:dyDescent="0.25">
      <c r="A1567" s="48">
        <v>9980559</v>
      </c>
      <c r="B1567" s="64">
        <v>45530.333333333343</v>
      </c>
      <c r="C1567" s="48" t="s">
        <v>1111</v>
      </c>
      <c r="D1567" s="48" t="s">
        <v>3554</v>
      </c>
      <c r="E1567" s="55" t="s">
        <v>385</v>
      </c>
      <c r="F1567" s="64">
        <v>45530.333333333343</v>
      </c>
      <c r="G1567" s="64">
        <v>45530.533333333333</v>
      </c>
      <c r="H1567" s="48" t="s">
        <v>1111</v>
      </c>
      <c r="I1567" s="55">
        <v>45532</v>
      </c>
      <c r="J1567" s="48" t="s">
        <v>697</v>
      </c>
      <c r="K1567" s="48" t="s">
        <v>697</v>
      </c>
      <c r="L1567" s="48" t="s">
        <v>3531</v>
      </c>
      <c r="M1567" s="48" t="s">
        <v>3556</v>
      </c>
      <c r="N1567" s="48" t="s">
        <v>860</v>
      </c>
      <c r="O1567" s="48" t="s">
        <v>3498</v>
      </c>
      <c r="P1567" s="48" t="s">
        <v>8</v>
      </c>
      <c r="Q1567" s="48" t="s">
        <v>10</v>
      </c>
      <c r="R1567" s="48" t="s">
        <v>11</v>
      </c>
      <c r="S1567" s="48" t="s">
        <v>36</v>
      </c>
      <c r="T1567" s="48" t="s">
        <v>410</v>
      </c>
      <c r="U1567" s="48" t="s">
        <v>14</v>
      </c>
      <c r="V1567" s="55">
        <v>45530</v>
      </c>
      <c r="W1567" s="48" t="s">
        <v>1134</v>
      </c>
    </row>
    <row r="1568" spans="1:23" x14ac:dyDescent="0.25">
      <c r="A1568" s="48">
        <v>9980558</v>
      </c>
      <c r="B1568" s="64">
        <v>45530.333333333343</v>
      </c>
      <c r="C1568" s="48" t="s">
        <v>1111</v>
      </c>
      <c r="D1568" s="48" t="s">
        <v>46</v>
      </c>
      <c r="E1568" s="55" t="s">
        <v>385</v>
      </c>
      <c r="F1568" s="64">
        <v>45530.333333333343</v>
      </c>
      <c r="G1568" s="64">
        <v>45530.540972222218</v>
      </c>
      <c r="H1568" s="48" t="s">
        <v>1111</v>
      </c>
      <c r="I1568" s="55" t="s">
        <v>385</v>
      </c>
      <c r="J1568" s="48" t="s">
        <v>697</v>
      </c>
      <c r="K1568" s="48" t="s">
        <v>697</v>
      </c>
      <c r="L1568" s="48" t="s">
        <v>3433</v>
      </c>
      <c r="M1568" s="48" t="s">
        <v>3556</v>
      </c>
      <c r="N1568" s="48" t="s">
        <v>860</v>
      </c>
      <c r="O1568" s="48" t="s">
        <v>721</v>
      </c>
      <c r="P1568" s="48" t="s">
        <v>8</v>
      </c>
      <c r="Q1568" s="48" t="s">
        <v>28</v>
      </c>
      <c r="R1568" s="48" t="s">
        <v>29</v>
      </c>
      <c r="S1568" s="48" t="s">
        <v>358</v>
      </c>
      <c r="T1568" s="48" t="s">
        <v>388</v>
      </c>
      <c r="U1568" s="48" t="s">
        <v>14</v>
      </c>
      <c r="V1568" s="55">
        <v>45530</v>
      </c>
      <c r="W1568" s="48" t="s">
        <v>1134</v>
      </c>
    </row>
    <row r="1569" spans="1:23" x14ac:dyDescent="0.25">
      <c r="A1569" s="48">
        <v>9980557</v>
      </c>
      <c r="B1569" s="64">
        <v>45530.333333333343</v>
      </c>
      <c r="C1569" s="48" t="s">
        <v>1117</v>
      </c>
      <c r="D1569" s="48" t="s">
        <v>716</v>
      </c>
      <c r="E1569" s="55" t="s">
        <v>385</v>
      </c>
      <c r="F1569" s="64">
        <v>45530.333333333343</v>
      </c>
      <c r="G1569" s="64">
        <v>45530.550694444442</v>
      </c>
      <c r="H1569" s="48" t="s">
        <v>1117</v>
      </c>
      <c r="I1569" s="55">
        <v>45532</v>
      </c>
      <c r="J1569" s="48" t="s">
        <v>697</v>
      </c>
      <c r="K1569" s="48" t="s">
        <v>697</v>
      </c>
      <c r="L1569" s="48" t="s">
        <v>3317</v>
      </c>
      <c r="M1569" s="48" t="s">
        <v>7</v>
      </c>
      <c r="N1569" s="48" t="s">
        <v>860</v>
      </c>
      <c r="O1569" s="48" t="s">
        <v>3318</v>
      </c>
      <c r="P1569" s="48" t="s">
        <v>8</v>
      </c>
      <c r="Q1569" s="48" t="s">
        <v>10</v>
      </c>
      <c r="R1569" s="48" t="s">
        <v>11</v>
      </c>
      <c r="S1569" s="48" t="s">
        <v>36</v>
      </c>
      <c r="T1569" s="48" t="s">
        <v>385</v>
      </c>
      <c r="U1569" s="48" t="s">
        <v>14</v>
      </c>
      <c r="V1569" s="55">
        <v>45530</v>
      </c>
      <c r="W1569" s="48" t="s">
        <v>1134</v>
      </c>
    </row>
    <row r="1570" spans="1:23" x14ac:dyDescent="0.25">
      <c r="A1570" s="48">
        <v>9980556</v>
      </c>
      <c r="B1570" s="64">
        <v>45530.333333333343</v>
      </c>
      <c r="C1570" s="48" t="s">
        <v>1117</v>
      </c>
      <c r="D1570" s="48" t="s">
        <v>716</v>
      </c>
      <c r="E1570" s="55" t="s">
        <v>385</v>
      </c>
      <c r="F1570" s="64">
        <v>45530.333333333343</v>
      </c>
      <c r="G1570" s="64">
        <v>45530.572222222218</v>
      </c>
      <c r="H1570" s="48" t="s">
        <v>1117</v>
      </c>
      <c r="I1570" s="55">
        <v>45532</v>
      </c>
      <c r="J1570" s="48" t="s">
        <v>697</v>
      </c>
      <c r="K1570" s="48" t="s">
        <v>697</v>
      </c>
      <c r="L1570" s="48" t="s">
        <v>2626</v>
      </c>
      <c r="M1570" s="48" t="s">
        <v>7</v>
      </c>
      <c r="N1570" s="48" t="s">
        <v>860</v>
      </c>
      <c r="O1570" s="48" t="s">
        <v>2540</v>
      </c>
      <c r="P1570" s="48" t="s">
        <v>8</v>
      </c>
      <c r="Q1570" s="48" t="s">
        <v>10</v>
      </c>
      <c r="R1570" s="48" t="s">
        <v>11</v>
      </c>
      <c r="S1570" s="48" t="s">
        <v>25</v>
      </c>
      <c r="T1570" s="48" t="s">
        <v>385</v>
      </c>
      <c r="U1570" s="48" t="s">
        <v>14</v>
      </c>
      <c r="V1570" s="55">
        <v>45530</v>
      </c>
      <c r="W1570" s="48" t="s">
        <v>1134</v>
      </c>
    </row>
    <row r="1571" spans="1:23" x14ac:dyDescent="0.25">
      <c r="A1571" s="48">
        <v>9980555</v>
      </c>
      <c r="B1571" s="64">
        <v>45530.333333333343</v>
      </c>
      <c r="C1571" s="48" t="s">
        <v>1117</v>
      </c>
      <c r="D1571" s="48" t="s">
        <v>716</v>
      </c>
      <c r="E1571" s="55" t="s">
        <v>385</v>
      </c>
      <c r="F1571" s="64">
        <v>45530.333333333343</v>
      </c>
      <c r="G1571" s="64">
        <v>45530.574305555558</v>
      </c>
      <c r="H1571" s="48" t="s">
        <v>1117</v>
      </c>
      <c r="I1571" s="55">
        <v>45532</v>
      </c>
      <c r="J1571" s="48" t="s">
        <v>697</v>
      </c>
      <c r="K1571" s="48" t="s">
        <v>697</v>
      </c>
      <c r="L1571" s="48" t="s">
        <v>2708</v>
      </c>
      <c r="M1571" s="48" t="s">
        <v>7</v>
      </c>
      <c r="N1571" s="48" t="s">
        <v>860</v>
      </c>
      <c r="O1571" s="48" t="s">
        <v>2562</v>
      </c>
      <c r="P1571" s="48" t="s">
        <v>51</v>
      </c>
      <c r="Q1571" s="48" t="s">
        <v>80</v>
      </c>
      <c r="R1571" s="48" t="s">
        <v>53</v>
      </c>
      <c r="S1571" s="48" t="s">
        <v>36</v>
      </c>
      <c r="T1571" s="48" t="s">
        <v>385</v>
      </c>
      <c r="U1571" s="48" t="s">
        <v>14</v>
      </c>
      <c r="V1571" s="55">
        <v>45530</v>
      </c>
      <c r="W1571" s="48" t="s">
        <v>1134</v>
      </c>
    </row>
    <row r="1572" spans="1:23" x14ac:dyDescent="0.25">
      <c r="A1572" s="48">
        <v>9980554</v>
      </c>
      <c r="B1572" s="64">
        <v>45530.333333333343</v>
      </c>
      <c r="C1572" s="48" t="s">
        <v>1111</v>
      </c>
      <c r="D1572" s="48" t="s">
        <v>716</v>
      </c>
      <c r="E1572" s="55" t="s">
        <v>385</v>
      </c>
      <c r="F1572" s="64">
        <v>45530.333333333343</v>
      </c>
      <c r="G1572" s="64">
        <v>45530.574999999997</v>
      </c>
      <c r="H1572" s="48" t="s">
        <v>1111</v>
      </c>
      <c r="I1572" s="55">
        <v>45532</v>
      </c>
      <c r="J1572" s="48" t="s">
        <v>697</v>
      </c>
      <c r="K1572" s="48" t="s">
        <v>697</v>
      </c>
      <c r="L1572" s="48" t="s">
        <v>2069</v>
      </c>
      <c r="M1572" s="48" t="s">
        <v>7</v>
      </c>
      <c r="N1572" s="48" t="s">
        <v>860</v>
      </c>
      <c r="O1572" s="48" t="s">
        <v>1407</v>
      </c>
      <c r="P1572" s="48" t="s">
        <v>8</v>
      </c>
      <c r="Q1572" s="48" t="s">
        <v>15</v>
      </c>
      <c r="R1572" s="48" t="s">
        <v>381</v>
      </c>
      <c r="S1572" s="48" t="s">
        <v>25</v>
      </c>
      <c r="T1572" s="48" t="s">
        <v>385</v>
      </c>
      <c r="U1572" s="48" t="s">
        <v>14</v>
      </c>
      <c r="V1572" s="55">
        <v>45530</v>
      </c>
      <c r="W1572" s="48" t="s">
        <v>1134</v>
      </c>
    </row>
    <row r="1573" spans="1:23" x14ac:dyDescent="0.25">
      <c r="A1573" s="48">
        <v>9980553</v>
      </c>
      <c r="B1573" s="64">
        <v>45530.333333333343</v>
      </c>
      <c r="C1573" s="48" t="s">
        <v>1111</v>
      </c>
      <c r="D1573" s="48" t="s">
        <v>716</v>
      </c>
      <c r="E1573" s="55" t="s">
        <v>385</v>
      </c>
      <c r="F1573" s="64">
        <v>45530.351388888892</v>
      </c>
      <c r="G1573" s="64">
        <v>45530.351388888892</v>
      </c>
      <c r="H1573" s="48" t="s">
        <v>1111</v>
      </c>
      <c r="I1573" s="55" t="s">
        <v>385</v>
      </c>
      <c r="J1573" s="48" t="s">
        <v>697</v>
      </c>
      <c r="K1573" s="48" t="s">
        <v>697</v>
      </c>
      <c r="L1573" s="48" t="s">
        <v>3588</v>
      </c>
      <c r="M1573" s="48" t="s">
        <v>7</v>
      </c>
      <c r="N1573" s="48" t="s">
        <v>855</v>
      </c>
      <c r="O1573" s="48" t="s">
        <v>3550</v>
      </c>
      <c r="P1573" s="48" t="s">
        <v>8</v>
      </c>
      <c r="Q1573" s="48" t="s">
        <v>15</v>
      </c>
      <c r="R1573" s="48" t="s">
        <v>381</v>
      </c>
      <c r="S1573" s="48" t="s">
        <v>25</v>
      </c>
      <c r="T1573" s="48" t="s">
        <v>385</v>
      </c>
      <c r="U1573" s="48" t="s">
        <v>14</v>
      </c>
      <c r="V1573" s="55">
        <v>45530</v>
      </c>
      <c r="W1573" s="48" t="s">
        <v>1134</v>
      </c>
    </row>
    <row r="1574" spans="1:23" x14ac:dyDescent="0.25">
      <c r="A1574" s="48">
        <v>9980552</v>
      </c>
      <c r="B1574" s="64">
        <v>45530.333333333343</v>
      </c>
      <c r="C1574" s="48" t="s">
        <v>1111</v>
      </c>
      <c r="D1574" s="48" t="s">
        <v>856</v>
      </c>
      <c r="E1574" s="55" t="s">
        <v>385</v>
      </c>
      <c r="F1574" s="64">
        <v>45530.365972222222</v>
      </c>
      <c r="G1574" s="64">
        <v>45530.365972222222</v>
      </c>
      <c r="H1574" s="48" t="s">
        <v>1111</v>
      </c>
      <c r="I1574" s="55" t="s">
        <v>385</v>
      </c>
      <c r="J1574" s="48" t="s">
        <v>697</v>
      </c>
      <c r="K1574" s="48" t="s">
        <v>697</v>
      </c>
      <c r="L1574" s="48" t="s">
        <v>3519</v>
      </c>
      <c r="M1574" s="48" t="s">
        <v>7</v>
      </c>
      <c r="N1574" s="48" t="s">
        <v>855</v>
      </c>
      <c r="O1574" s="48" t="s">
        <v>3233</v>
      </c>
      <c r="P1574" s="48" t="s">
        <v>8</v>
      </c>
      <c r="Q1574" s="48" t="s">
        <v>10</v>
      </c>
      <c r="R1574" s="48" t="s">
        <v>11</v>
      </c>
      <c r="S1574" s="48" t="s">
        <v>25</v>
      </c>
      <c r="T1574" s="48" t="s">
        <v>385</v>
      </c>
      <c r="U1574" s="48" t="s">
        <v>14</v>
      </c>
      <c r="V1574" s="55">
        <v>45530</v>
      </c>
      <c r="W1574" s="48" t="s">
        <v>1134</v>
      </c>
    </row>
    <row r="1575" spans="1:23" x14ac:dyDescent="0.25">
      <c r="A1575" s="48">
        <v>9980551</v>
      </c>
      <c r="B1575" s="64">
        <v>45530.333333333343</v>
      </c>
      <c r="C1575" s="48" t="s">
        <v>1158</v>
      </c>
      <c r="D1575" s="48" t="s">
        <v>856</v>
      </c>
      <c r="E1575" s="55" t="s">
        <v>385</v>
      </c>
      <c r="F1575" s="64">
        <v>45530.375823252318</v>
      </c>
      <c r="G1575" s="64">
        <v>45530.375823252318</v>
      </c>
      <c r="H1575" s="48" t="s">
        <v>1158</v>
      </c>
      <c r="I1575" s="55">
        <v>45532</v>
      </c>
      <c r="J1575" s="48" t="s">
        <v>697</v>
      </c>
      <c r="K1575" s="48" t="s">
        <v>697</v>
      </c>
      <c r="L1575" s="48" t="s">
        <v>2741</v>
      </c>
      <c r="M1575" s="48" t="s">
        <v>992</v>
      </c>
      <c r="N1575" s="48" t="s">
        <v>853</v>
      </c>
      <c r="O1575" s="48">
        <v>201031472782001</v>
      </c>
      <c r="P1575" s="48" t="s">
        <v>8</v>
      </c>
      <c r="Q1575" s="48" t="s">
        <v>10</v>
      </c>
      <c r="R1575" s="48" t="s">
        <v>11</v>
      </c>
      <c r="S1575" s="48" t="s">
        <v>962</v>
      </c>
      <c r="T1575" s="48" t="s">
        <v>440</v>
      </c>
      <c r="U1575" s="48" t="s">
        <v>44</v>
      </c>
      <c r="V1575" s="55">
        <v>45530</v>
      </c>
      <c r="W1575" s="48" t="s">
        <v>1134</v>
      </c>
    </row>
    <row r="1576" spans="1:23" x14ac:dyDescent="0.25">
      <c r="A1576" s="48">
        <v>9980550</v>
      </c>
      <c r="B1576" s="64">
        <v>45530.333333333343</v>
      </c>
      <c r="C1576" s="48" t="s">
        <v>1158</v>
      </c>
      <c r="D1576" s="48" t="s">
        <v>46</v>
      </c>
      <c r="E1576" s="55" t="s">
        <v>385</v>
      </c>
      <c r="F1576" s="64">
        <v>45530.379861111112</v>
      </c>
      <c r="G1576" s="64">
        <v>45530.379861111112</v>
      </c>
      <c r="H1576" s="48" t="s">
        <v>1158</v>
      </c>
      <c r="I1576" s="55" t="s">
        <v>385</v>
      </c>
      <c r="J1576" s="48" t="s">
        <v>697</v>
      </c>
      <c r="K1576" s="48" t="s">
        <v>697</v>
      </c>
      <c r="L1576" s="48" t="s">
        <v>3589</v>
      </c>
      <c r="M1576" s="48" t="s">
        <v>992</v>
      </c>
      <c r="N1576" s="48" t="s">
        <v>853</v>
      </c>
      <c r="O1576" s="48">
        <v>201031817135001</v>
      </c>
      <c r="P1576" s="48" t="s">
        <v>8</v>
      </c>
      <c r="Q1576" s="48" t="s">
        <v>10</v>
      </c>
      <c r="R1576" s="48" t="s">
        <v>11</v>
      </c>
      <c r="S1576" s="48" t="s">
        <v>360</v>
      </c>
      <c r="T1576" s="48" t="s">
        <v>385</v>
      </c>
      <c r="U1576" s="48" t="s">
        <v>14</v>
      </c>
      <c r="V1576" s="55">
        <v>45530</v>
      </c>
      <c r="W1576" s="48" t="s">
        <v>1134</v>
      </c>
    </row>
    <row r="1577" spans="1:23" x14ac:dyDescent="0.25">
      <c r="A1577" s="48">
        <v>9980549</v>
      </c>
      <c r="B1577" s="64">
        <v>45530.333333333343</v>
      </c>
      <c r="C1577" s="48" t="s">
        <v>1158</v>
      </c>
      <c r="D1577" s="48" t="s">
        <v>716</v>
      </c>
      <c r="E1577" s="55" t="s">
        <v>385</v>
      </c>
      <c r="F1577" s="64">
        <v>45530.415940162027</v>
      </c>
      <c r="G1577" s="64">
        <v>45530.415940162027</v>
      </c>
      <c r="H1577" s="48" t="s">
        <v>1158</v>
      </c>
      <c r="I1577" s="55">
        <v>45532</v>
      </c>
      <c r="J1577" s="48" t="s">
        <v>697</v>
      </c>
      <c r="K1577" s="48" t="s">
        <v>697</v>
      </c>
      <c r="L1577" s="48" t="s">
        <v>3590</v>
      </c>
      <c r="M1577" s="48" t="s">
        <v>737</v>
      </c>
      <c r="N1577" s="48" t="s">
        <v>853</v>
      </c>
      <c r="O1577" s="48" t="s">
        <v>3591</v>
      </c>
      <c r="P1577" s="48" t="s">
        <v>18</v>
      </c>
      <c r="Q1577" s="48" t="s">
        <v>19</v>
      </c>
      <c r="R1577" s="48" t="s">
        <v>129</v>
      </c>
      <c r="S1577" s="48" t="s">
        <v>36</v>
      </c>
      <c r="T1577" s="48" t="s">
        <v>442</v>
      </c>
      <c r="U1577" s="48" t="s">
        <v>44</v>
      </c>
      <c r="V1577" s="55">
        <v>45530</v>
      </c>
      <c r="W1577" s="48" t="s">
        <v>1134</v>
      </c>
    </row>
    <row r="1578" spans="1:23" x14ac:dyDescent="0.25">
      <c r="A1578" s="48">
        <v>9980548</v>
      </c>
      <c r="B1578" s="64">
        <v>45530.333333333343</v>
      </c>
      <c r="C1578" s="48" t="s">
        <v>1158</v>
      </c>
      <c r="D1578" s="48" t="s">
        <v>716</v>
      </c>
      <c r="E1578" s="55" t="s">
        <v>385</v>
      </c>
      <c r="F1578" s="64">
        <v>45530.43498701389</v>
      </c>
      <c r="G1578" s="64">
        <v>45530.43498701389</v>
      </c>
      <c r="H1578" s="48" t="s">
        <v>1158</v>
      </c>
      <c r="I1578" s="55">
        <v>45532</v>
      </c>
      <c r="J1578" s="48" t="s">
        <v>697</v>
      </c>
      <c r="K1578" s="48" t="s">
        <v>697</v>
      </c>
      <c r="L1578" s="48" t="s">
        <v>3592</v>
      </c>
      <c r="M1578" s="48" t="s">
        <v>737</v>
      </c>
      <c r="N1578" s="48" t="s">
        <v>853</v>
      </c>
      <c r="O1578" s="48" t="s">
        <v>3593</v>
      </c>
      <c r="P1578" s="48" t="s">
        <v>22</v>
      </c>
      <c r="Q1578" s="48" t="s">
        <v>23</v>
      </c>
      <c r="R1578" s="48" t="s">
        <v>89</v>
      </c>
      <c r="S1578" s="48" t="s">
        <v>36</v>
      </c>
      <c r="T1578" s="48" t="s">
        <v>385</v>
      </c>
      <c r="U1578" s="48" t="s">
        <v>14</v>
      </c>
      <c r="V1578" s="55">
        <v>45530</v>
      </c>
      <c r="W1578" s="48" t="s">
        <v>1134</v>
      </c>
    </row>
    <row r="1579" spans="1:23" x14ac:dyDescent="0.25">
      <c r="A1579" s="48">
        <v>9980547</v>
      </c>
      <c r="B1579" s="64">
        <v>45530.333333333343</v>
      </c>
      <c r="C1579" s="48" t="s">
        <v>1157</v>
      </c>
      <c r="D1579" s="48" t="s">
        <v>46</v>
      </c>
      <c r="E1579" s="55" t="s">
        <v>385</v>
      </c>
      <c r="F1579" s="64">
        <v>45530</v>
      </c>
      <c r="G1579" s="64">
        <v>45530.345138888893</v>
      </c>
      <c r="H1579" s="48" t="s">
        <v>1157</v>
      </c>
      <c r="I1579" s="55" t="s">
        <v>385</v>
      </c>
      <c r="J1579" s="48" t="s">
        <v>697</v>
      </c>
      <c r="K1579" s="48" t="s">
        <v>697</v>
      </c>
      <c r="L1579" s="48" t="s">
        <v>2738</v>
      </c>
      <c r="M1579" s="48" t="s">
        <v>992</v>
      </c>
      <c r="N1579" s="48" t="s">
        <v>455</v>
      </c>
      <c r="O1579" s="48">
        <v>201031910029001</v>
      </c>
      <c r="P1579" s="48" t="s">
        <v>22</v>
      </c>
      <c r="Q1579" s="48" t="s">
        <v>23</v>
      </c>
      <c r="R1579" s="48" t="s">
        <v>89</v>
      </c>
      <c r="S1579" s="48" t="s">
        <v>36</v>
      </c>
      <c r="T1579" s="48" t="s">
        <v>385</v>
      </c>
      <c r="U1579" s="48" t="s">
        <v>14</v>
      </c>
      <c r="V1579" s="55">
        <v>45530</v>
      </c>
      <c r="W1579" s="48" t="s">
        <v>1134</v>
      </c>
    </row>
    <row r="1580" spans="1:23" x14ac:dyDescent="0.25">
      <c r="A1580" s="48">
        <v>9980546</v>
      </c>
      <c r="B1580" s="64">
        <v>45530.333333333343</v>
      </c>
      <c r="C1580" s="48" t="s">
        <v>1157</v>
      </c>
      <c r="D1580" s="48" t="s">
        <v>856</v>
      </c>
      <c r="E1580" s="55" t="s">
        <v>385</v>
      </c>
      <c r="F1580" s="64">
        <v>45530</v>
      </c>
      <c r="G1580" s="64">
        <v>45530.361805555563</v>
      </c>
      <c r="H1580" s="48" t="s">
        <v>1157</v>
      </c>
      <c r="I1580" s="55" t="s">
        <v>385</v>
      </c>
      <c r="J1580" s="48" t="s">
        <v>697</v>
      </c>
      <c r="K1580" s="48" t="s">
        <v>697</v>
      </c>
      <c r="L1580" s="48" t="s">
        <v>2971</v>
      </c>
      <c r="M1580" s="48" t="s">
        <v>992</v>
      </c>
      <c r="N1580" s="48" t="s">
        <v>1105</v>
      </c>
      <c r="O1580" s="48">
        <v>201031879904001</v>
      </c>
      <c r="P1580" s="48" t="s">
        <v>8</v>
      </c>
      <c r="Q1580" s="48" t="s">
        <v>28</v>
      </c>
      <c r="R1580" s="48" t="s">
        <v>35</v>
      </c>
      <c r="S1580" s="48" t="s">
        <v>43</v>
      </c>
      <c r="T1580" s="48" t="s">
        <v>385</v>
      </c>
      <c r="U1580" s="48" t="s">
        <v>44</v>
      </c>
      <c r="V1580" s="55">
        <v>45530</v>
      </c>
      <c r="W1580" s="48" t="s">
        <v>1134</v>
      </c>
    </row>
    <row r="1581" spans="1:23" x14ac:dyDescent="0.25">
      <c r="A1581" s="48">
        <v>9980545</v>
      </c>
      <c r="B1581" s="64">
        <v>45530.333333333343</v>
      </c>
      <c r="C1581" s="48" t="s">
        <v>1157</v>
      </c>
      <c r="D1581" s="48" t="s">
        <v>856</v>
      </c>
      <c r="E1581" s="55" t="s">
        <v>385</v>
      </c>
      <c r="F1581" s="64">
        <v>45530</v>
      </c>
      <c r="G1581" s="64">
        <v>45530.415972222218</v>
      </c>
      <c r="H1581" s="48" t="s">
        <v>1157</v>
      </c>
      <c r="I1581" s="55" t="s">
        <v>385</v>
      </c>
      <c r="J1581" s="48" t="s">
        <v>697</v>
      </c>
      <c r="K1581" s="48" t="s">
        <v>697</v>
      </c>
      <c r="L1581" s="48" t="s">
        <v>3594</v>
      </c>
      <c r="M1581" s="48" t="s">
        <v>992</v>
      </c>
      <c r="N1581" s="48" t="s">
        <v>1105</v>
      </c>
      <c r="O1581" s="48">
        <v>201031535317001</v>
      </c>
      <c r="P1581" s="48" t="s">
        <v>18</v>
      </c>
      <c r="Q1581" s="48" t="s">
        <v>19</v>
      </c>
      <c r="R1581" s="48" t="s">
        <v>20</v>
      </c>
      <c r="S1581" s="48" t="s">
        <v>43</v>
      </c>
      <c r="T1581" s="48" t="s">
        <v>385</v>
      </c>
      <c r="U1581" s="48" t="s">
        <v>44</v>
      </c>
      <c r="V1581" s="55">
        <v>45530</v>
      </c>
      <c r="W1581" s="48" t="s">
        <v>1134</v>
      </c>
    </row>
    <row r="1582" spans="1:23" x14ac:dyDescent="0.25">
      <c r="A1582" s="48">
        <v>9980544</v>
      </c>
      <c r="B1582" s="64">
        <v>45530.333333333343</v>
      </c>
      <c r="C1582" s="48" t="s">
        <v>1157</v>
      </c>
      <c r="D1582" s="48" t="s">
        <v>856</v>
      </c>
      <c r="E1582" s="55" t="s">
        <v>385</v>
      </c>
      <c r="F1582" s="64">
        <v>45530</v>
      </c>
      <c r="G1582" s="64">
        <v>45530.424305555563</v>
      </c>
      <c r="H1582" s="48" t="s">
        <v>1157</v>
      </c>
      <c r="I1582" s="55" t="s">
        <v>385</v>
      </c>
      <c r="J1582" s="48" t="s">
        <v>697</v>
      </c>
      <c r="K1582" s="48" t="s">
        <v>697</v>
      </c>
      <c r="L1582" s="48" t="s">
        <v>3595</v>
      </c>
      <c r="M1582" s="48" t="s">
        <v>992</v>
      </c>
      <c r="N1582" s="48" t="s">
        <v>1105</v>
      </c>
      <c r="O1582" s="48">
        <v>201031765280001</v>
      </c>
      <c r="P1582" s="48" t="s">
        <v>18</v>
      </c>
      <c r="Q1582" s="48" t="s">
        <v>19</v>
      </c>
      <c r="R1582" s="48" t="s">
        <v>21</v>
      </c>
      <c r="S1582" s="48" t="s">
        <v>43</v>
      </c>
      <c r="T1582" s="48" t="s">
        <v>385</v>
      </c>
      <c r="U1582" s="48" t="s">
        <v>44</v>
      </c>
      <c r="V1582" s="55">
        <v>45530</v>
      </c>
      <c r="W1582" s="48" t="s">
        <v>1134</v>
      </c>
    </row>
    <row r="1583" spans="1:23" x14ac:dyDescent="0.25">
      <c r="A1583" s="48">
        <v>9980543</v>
      </c>
      <c r="B1583" s="64">
        <v>45530.333333333343</v>
      </c>
      <c r="C1583" s="48" t="s">
        <v>1157</v>
      </c>
      <c r="D1583" s="48" t="s">
        <v>716</v>
      </c>
      <c r="E1583" s="55" t="s">
        <v>385</v>
      </c>
      <c r="F1583" s="64">
        <v>45530</v>
      </c>
      <c r="G1583" s="64">
        <v>45530.443055555559</v>
      </c>
      <c r="H1583" s="48" t="s">
        <v>1157</v>
      </c>
      <c r="I1583" s="55" t="s">
        <v>385</v>
      </c>
      <c r="J1583" s="48" t="s">
        <v>697</v>
      </c>
      <c r="K1583" s="48" t="s">
        <v>697</v>
      </c>
      <c r="L1583" s="48" t="s">
        <v>3596</v>
      </c>
      <c r="M1583" s="48" t="s">
        <v>992</v>
      </c>
      <c r="N1583" s="48" t="s">
        <v>455</v>
      </c>
      <c r="O1583" s="48">
        <v>201032125777001</v>
      </c>
      <c r="P1583" s="48" t="s">
        <v>22</v>
      </c>
      <c r="Q1583" s="48" t="s">
        <v>23</v>
      </c>
      <c r="R1583" s="48" t="s">
        <v>89</v>
      </c>
      <c r="S1583" s="48" t="s">
        <v>36</v>
      </c>
      <c r="T1583" s="48" t="s">
        <v>385</v>
      </c>
      <c r="U1583" s="48" t="s">
        <v>14</v>
      </c>
      <c r="V1583" s="55">
        <v>45530</v>
      </c>
      <c r="W1583" s="48" t="s">
        <v>1134</v>
      </c>
    </row>
    <row r="1584" spans="1:23" x14ac:dyDescent="0.25">
      <c r="A1584" s="48">
        <v>9980542</v>
      </c>
      <c r="B1584" s="64">
        <v>45530.333333333343</v>
      </c>
      <c r="C1584" s="48" t="s">
        <v>1157</v>
      </c>
      <c r="D1584" s="48" t="s">
        <v>716</v>
      </c>
      <c r="E1584" s="55" t="s">
        <v>385</v>
      </c>
      <c r="F1584" s="64">
        <v>45530</v>
      </c>
      <c r="G1584" s="64">
        <v>45530.44027777778</v>
      </c>
      <c r="H1584" s="48" t="s">
        <v>1157</v>
      </c>
      <c r="I1584" s="55" t="s">
        <v>385</v>
      </c>
      <c r="J1584" s="48" t="s">
        <v>697</v>
      </c>
      <c r="K1584" s="48" t="s">
        <v>697</v>
      </c>
      <c r="L1584" s="48" t="s">
        <v>3597</v>
      </c>
      <c r="M1584" s="48" t="s">
        <v>992</v>
      </c>
      <c r="O1584" s="48">
        <v>201032098730002</v>
      </c>
      <c r="P1584" s="48" t="s">
        <v>51</v>
      </c>
      <c r="Q1584" s="48" t="s">
        <v>52</v>
      </c>
      <c r="R1584" s="48" t="s">
        <v>53</v>
      </c>
      <c r="S1584" s="48" t="s">
        <v>36</v>
      </c>
      <c r="T1584" s="48" t="s">
        <v>385</v>
      </c>
      <c r="U1584" s="48" t="s">
        <v>14</v>
      </c>
      <c r="V1584" s="55">
        <v>45530</v>
      </c>
      <c r="W1584" s="48" t="s">
        <v>1134</v>
      </c>
    </row>
    <row r="1585" spans="1:23" x14ac:dyDescent="0.25">
      <c r="A1585" s="48">
        <v>9980541</v>
      </c>
      <c r="B1585" s="64">
        <v>45530.333333333343</v>
      </c>
      <c r="C1585" s="48" t="s">
        <v>1158</v>
      </c>
      <c r="D1585" s="48" t="s">
        <v>856</v>
      </c>
      <c r="E1585" s="55" t="s">
        <v>385</v>
      </c>
      <c r="F1585" s="64">
        <v>45530.46818596065</v>
      </c>
      <c r="G1585" s="64">
        <v>45530.46818596065</v>
      </c>
      <c r="H1585" s="48" t="s">
        <v>1158</v>
      </c>
      <c r="I1585" s="55">
        <v>45532</v>
      </c>
      <c r="J1585" s="48" t="s">
        <v>697</v>
      </c>
      <c r="K1585" s="48" t="s">
        <v>697</v>
      </c>
      <c r="L1585" s="48" t="s">
        <v>3528</v>
      </c>
      <c r="M1585" s="48" t="s">
        <v>737</v>
      </c>
      <c r="N1585" s="48" t="s">
        <v>853</v>
      </c>
      <c r="O1585" s="48" t="s">
        <v>3496</v>
      </c>
      <c r="P1585" s="48" t="s">
        <v>8</v>
      </c>
      <c r="Q1585" s="48" t="s">
        <v>10</v>
      </c>
      <c r="R1585" s="48" t="s">
        <v>11</v>
      </c>
      <c r="S1585" s="48" t="s">
        <v>962</v>
      </c>
      <c r="T1585" s="48" t="s">
        <v>385</v>
      </c>
      <c r="U1585" s="48" t="s">
        <v>14</v>
      </c>
      <c r="V1585" s="55">
        <v>45530</v>
      </c>
      <c r="W1585" s="48" t="s">
        <v>1134</v>
      </c>
    </row>
    <row r="1586" spans="1:23" x14ac:dyDescent="0.25">
      <c r="A1586" s="48">
        <v>9980540</v>
      </c>
      <c r="B1586" s="64">
        <v>45530.333333333343</v>
      </c>
      <c r="C1586" s="48" t="s">
        <v>1158</v>
      </c>
      <c r="D1586" s="48" t="s">
        <v>716</v>
      </c>
      <c r="E1586" s="55" t="s">
        <v>385</v>
      </c>
      <c r="F1586" s="64">
        <v>45530.546644155103</v>
      </c>
      <c r="G1586" s="64">
        <v>45530.546644155103</v>
      </c>
      <c r="H1586" s="48" t="s">
        <v>1158</v>
      </c>
      <c r="I1586" s="55">
        <v>45532</v>
      </c>
      <c r="J1586" s="48" t="s">
        <v>697</v>
      </c>
      <c r="K1586" s="48" t="s">
        <v>697</v>
      </c>
      <c r="L1586" s="48" t="s">
        <v>2947</v>
      </c>
      <c r="M1586" s="48" t="s">
        <v>737</v>
      </c>
      <c r="N1586" s="48" t="s">
        <v>853</v>
      </c>
      <c r="O1586" s="48" t="s">
        <v>2366</v>
      </c>
      <c r="P1586" s="48" t="s">
        <v>18</v>
      </c>
      <c r="Q1586" s="48" t="s">
        <v>19</v>
      </c>
      <c r="R1586" s="48" t="s">
        <v>20</v>
      </c>
      <c r="S1586" s="48" t="s">
        <v>981</v>
      </c>
      <c r="T1586" s="48" t="s">
        <v>368</v>
      </c>
      <c r="U1586" s="48" t="s">
        <v>44</v>
      </c>
      <c r="V1586" s="55">
        <v>45530</v>
      </c>
      <c r="W1586" s="48" t="s">
        <v>1134</v>
      </c>
    </row>
    <row r="1587" spans="1:23" x14ac:dyDescent="0.25">
      <c r="A1587" s="48">
        <v>9980539</v>
      </c>
      <c r="B1587" s="64">
        <v>45530.333333333343</v>
      </c>
      <c r="C1587" s="48" t="s">
        <v>1157</v>
      </c>
      <c r="D1587" s="48" t="s">
        <v>856</v>
      </c>
      <c r="E1587" s="55" t="s">
        <v>385</v>
      </c>
      <c r="F1587" s="64">
        <v>45530</v>
      </c>
      <c r="G1587" s="64">
        <v>45530.461111111108</v>
      </c>
      <c r="H1587" s="48" t="s">
        <v>1157</v>
      </c>
      <c r="I1587" s="55" t="s">
        <v>385</v>
      </c>
      <c r="J1587" s="48" t="s">
        <v>697</v>
      </c>
      <c r="K1587" s="48" t="s">
        <v>697</v>
      </c>
      <c r="L1587" s="48" t="s">
        <v>3515</v>
      </c>
      <c r="M1587" s="48" t="s">
        <v>992</v>
      </c>
      <c r="N1587" s="48" t="s">
        <v>1692</v>
      </c>
      <c r="O1587" s="48">
        <v>900995833106005</v>
      </c>
      <c r="P1587" s="48" t="s">
        <v>8</v>
      </c>
      <c r="Q1587" s="48" t="s">
        <v>15</v>
      </c>
      <c r="R1587" s="48" t="s">
        <v>69</v>
      </c>
      <c r="S1587" s="48" t="s">
        <v>25</v>
      </c>
      <c r="T1587" s="48" t="s">
        <v>385</v>
      </c>
      <c r="U1587" s="48" t="s">
        <v>14</v>
      </c>
      <c r="V1587" s="55">
        <v>45530</v>
      </c>
      <c r="W1587" s="48" t="s">
        <v>1134</v>
      </c>
    </row>
    <row r="1588" spans="1:23" x14ac:dyDescent="0.25">
      <c r="A1588" s="48">
        <v>9980538</v>
      </c>
      <c r="B1588" s="64">
        <v>45530.333333333343</v>
      </c>
      <c r="C1588" s="48" t="s">
        <v>1157</v>
      </c>
      <c r="D1588" s="48" t="s">
        <v>716</v>
      </c>
      <c r="E1588" s="55" t="s">
        <v>385</v>
      </c>
      <c r="F1588" s="64">
        <v>45530</v>
      </c>
      <c r="G1588" s="64">
        <v>45530.481249999997</v>
      </c>
      <c r="H1588" s="48" t="s">
        <v>1157</v>
      </c>
      <c r="I1588" s="55" t="s">
        <v>385</v>
      </c>
      <c r="J1588" s="48" t="s">
        <v>697</v>
      </c>
      <c r="K1588" s="48" t="s">
        <v>697</v>
      </c>
      <c r="L1588" s="48" t="s">
        <v>3598</v>
      </c>
      <c r="M1588" s="48" t="s">
        <v>992</v>
      </c>
      <c r="N1588" s="48" t="s">
        <v>455</v>
      </c>
      <c r="O1588" s="48">
        <v>201031753875001</v>
      </c>
      <c r="P1588" s="48" t="s">
        <v>8</v>
      </c>
      <c r="Q1588" s="48" t="s">
        <v>19</v>
      </c>
      <c r="R1588" s="48" t="s">
        <v>29</v>
      </c>
      <c r="S1588" s="48" t="s">
        <v>36</v>
      </c>
      <c r="T1588" s="48" t="s">
        <v>385</v>
      </c>
      <c r="U1588" s="48" t="s">
        <v>14</v>
      </c>
      <c r="V1588" s="55">
        <v>45530</v>
      </c>
      <c r="W1588" s="48" t="s">
        <v>1134</v>
      </c>
    </row>
    <row r="1589" spans="1:23" x14ac:dyDescent="0.25">
      <c r="A1589" s="48">
        <v>9980537</v>
      </c>
      <c r="B1589" s="64">
        <v>45530.333333333343</v>
      </c>
      <c r="C1589" s="48" t="s">
        <v>1157</v>
      </c>
      <c r="D1589" s="48" t="s">
        <v>716</v>
      </c>
      <c r="E1589" s="55" t="s">
        <v>385</v>
      </c>
      <c r="F1589" s="64">
        <v>45530</v>
      </c>
      <c r="G1589" s="64">
        <v>45530.479861111111</v>
      </c>
      <c r="H1589" s="48" t="s">
        <v>1157</v>
      </c>
      <c r="I1589" s="55" t="s">
        <v>385</v>
      </c>
      <c r="J1589" s="48" t="s">
        <v>697</v>
      </c>
      <c r="K1589" s="48" t="s">
        <v>697</v>
      </c>
      <c r="L1589" s="48" t="s">
        <v>3598</v>
      </c>
      <c r="M1589" s="48" t="s">
        <v>992</v>
      </c>
      <c r="N1589" s="48" t="s">
        <v>1692</v>
      </c>
      <c r="O1589" s="48">
        <v>201031753875001</v>
      </c>
      <c r="P1589" s="48" t="s">
        <v>8</v>
      </c>
      <c r="Q1589" s="48" t="s">
        <v>19</v>
      </c>
      <c r="R1589" s="48" t="s">
        <v>29</v>
      </c>
      <c r="S1589" s="48" t="s">
        <v>25</v>
      </c>
      <c r="T1589" s="48" t="s">
        <v>385</v>
      </c>
      <c r="U1589" s="48" t="s">
        <v>14</v>
      </c>
      <c r="V1589" s="55">
        <v>45530</v>
      </c>
      <c r="W1589" s="48" t="s">
        <v>1134</v>
      </c>
    </row>
    <row r="1590" spans="1:23" x14ac:dyDescent="0.25">
      <c r="A1590" s="48">
        <v>9980536</v>
      </c>
      <c r="B1590" s="64">
        <v>45530.333333333343</v>
      </c>
      <c r="C1590" s="48" t="s">
        <v>1157</v>
      </c>
      <c r="D1590" s="48" t="s">
        <v>716</v>
      </c>
      <c r="E1590" s="55" t="s">
        <v>385</v>
      </c>
      <c r="F1590" s="64">
        <v>45530</v>
      </c>
      <c r="G1590" s="64">
        <v>45530.564583333333</v>
      </c>
      <c r="H1590" s="48" t="s">
        <v>1157</v>
      </c>
      <c r="I1590" s="55" t="s">
        <v>385</v>
      </c>
      <c r="J1590" s="48" t="s">
        <v>697</v>
      </c>
      <c r="K1590" s="48" t="s">
        <v>697</v>
      </c>
      <c r="L1590" s="48" t="s">
        <v>3599</v>
      </c>
      <c r="M1590" s="48" t="s">
        <v>992</v>
      </c>
      <c r="N1590" s="48" t="s">
        <v>1692</v>
      </c>
      <c r="O1590" s="48">
        <v>201031864665001</v>
      </c>
      <c r="P1590" s="48" t="s">
        <v>8</v>
      </c>
      <c r="Q1590" s="48" t="s">
        <v>10</v>
      </c>
      <c r="R1590" s="48" t="s">
        <v>11</v>
      </c>
      <c r="S1590" s="48" t="s">
        <v>25</v>
      </c>
      <c r="T1590" s="48" t="s">
        <v>385</v>
      </c>
      <c r="U1590" s="48" t="s">
        <v>14</v>
      </c>
      <c r="V1590" s="55">
        <v>45530</v>
      </c>
      <c r="W1590" s="48" t="s">
        <v>1134</v>
      </c>
    </row>
    <row r="1591" spans="1:23" x14ac:dyDescent="0.25">
      <c r="A1591" s="48">
        <v>9980535</v>
      </c>
      <c r="B1591" s="64">
        <v>45530.333333333343</v>
      </c>
      <c r="C1591" s="48" t="s">
        <v>1157</v>
      </c>
      <c r="D1591" s="48" t="s">
        <v>716</v>
      </c>
      <c r="E1591" s="55" t="s">
        <v>385</v>
      </c>
      <c r="F1591" s="64">
        <v>45530</v>
      </c>
      <c r="G1591" s="64">
        <v>45530.5625</v>
      </c>
      <c r="H1591" s="48" t="s">
        <v>1157</v>
      </c>
      <c r="I1591" s="55" t="s">
        <v>385</v>
      </c>
      <c r="J1591" s="48" t="s">
        <v>697</v>
      </c>
      <c r="K1591" s="48" t="s">
        <v>697</v>
      </c>
      <c r="L1591" s="48" t="s">
        <v>3600</v>
      </c>
      <c r="M1591" s="48" t="s">
        <v>992</v>
      </c>
      <c r="N1591" s="48" t="s">
        <v>455</v>
      </c>
      <c r="O1591" s="48">
        <v>900995834988001</v>
      </c>
      <c r="P1591" s="48" t="s">
        <v>8</v>
      </c>
      <c r="Q1591" s="48" t="s">
        <v>10</v>
      </c>
      <c r="R1591" s="48" t="s">
        <v>11</v>
      </c>
      <c r="S1591" s="48" t="s">
        <v>36</v>
      </c>
      <c r="T1591" s="48" t="s">
        <v>385</v>
      </c>
      <c r="U1591" s="48" t="s">
        <v>14</v>
      </c>
      <c r="V1591" s="55">
        <v>45530</v>
      </c>
      <c r="W1591" s="48" t="s">
        <v>1134</v>
      </c>
    </row>
    <row r="1592" spans="1:23" x14ac:dyDescent="0.25">
      <c r="A1592" s="48">
        <v>9980534</v>
      </c>
      <c r="B1592" s="64">
        <v>45530.333333333343</v>
      </c>
      <c r="C1592" s="48" t="s">
        <v>1157</v>
      </c>
      <c r="D1592" s="48" t="s">
        <v>716</v>
      </c>
      <c r="E1592" s="55" t="s">
        <v>385</v>
      </c>
      <c r="F1592" s="64">
        <v>45530</v>
      </c>
      <c r="G1592" s="64">
        <v>45530.56527777778</v>
      </c>
      <c r="H1592" s="48" t="s">
        <v>1157</v>
      </c>
      <c r="I1592" s="55" t="s">
        <v>385</v>
      </c>
      <c r="J1592" s="48" t="s">
        <v>697</v>
      </c>
      <c r="K1592" s="48" t="s">
        <v>697</v>
      </c>
      <c r="L1592" s="48" t="s">
        <v>3601</v>
      </c>
      <c r="M1592" s="48" t="s">
        <v>992</v>
      </c>
      <c r="N1592" s="48" t="s">
        <v>455</v>
      </c>
      <c r="O1592" s="48">
        <v>201031952679001</v>
      </c>
      <c r="P1592" s="48" t="s">
        <v>8</v>
      </c>
      <c r="Q1592" s="48" t="s">
        <v>10</v>
      </c>
      <c r="R1592" s="48" t="s">
        <v>11</v>
      </c>
      <c r="S1592" s="48" t="s">
        <v>36</v>
      </c>
      <c r="T1592" s="48" t="s">
        <v>385</v>
      </c>
      <c r="U1592" s="48" t="s">
        <v>14</v>
      </c>
      <c r="V1592" s="55">
        <v>45530</v>
      </c>
      <c r="W1592" s="48" t="s">
        <v>1134</v>
      </c>
    </row>
    <row r="1593" spans="1:23" x14ac:dyDescent="0.25">
      <c r="A1593" s="48">
        <v>9980533</v>
      </c>
      <c r="B1593" s="64">
        <v>45530.333333333343</v>
      </c>
      <c r="C1593" s="48" t="s">
        <v>1157</v>
      </c>
      <c r="D1593" s="48" t="s">
        <v>46</v>
      </c>
      <c r="E1593" s="55" t="s">
        <v>385</v>
      </c>
      <c r="F1593" s="64">
        <v>45530</v>
      </c>
      <c r="G1593" s="64">
        <v>45530.578472222223</v>
      </c>
      <c r="H1593" s="48" t="s">
        <v>1157</v>
      </c>
      <c r="I1593" s="55" t="s">
        <v>385</v>
      </c>
      <c r="J1593" s="48" t="s">
        <v>697</v>
      </c>
      <c r="K1593" s="48" t="s">
        <v>697</v>
      </c>
      <c r="L1593" s="48" t="s">
        <v>3602</v>
      </c>
      <c r="M1593" s="48" t="s">
        <v>992</v>
      </c>
      <c r="N1593" s="48" t="s">
        <v>455</v>
      </c>
      <c r="O1593" s="48">
        <v>201031957970001</v>
      </c>
      <c r="P1593" s="48" t="s">
        <v>8</v>
      </c>
      <c r="Q1593" s="48" t="s">
        <v>10</v>
      </c>
      <c r="R1593" s="48" t="s">
        <v>11</v>
      </c>
      <c r="S1593" s="48" t="s">
        <v>36</v>
      </c>
      <c r="T1593" s="48" t="s">
        <v>385</v>
      </c>
      <c r="U1593" s="48" t="s">
        <v>14</v>
      </c>
      <c r="V1593" s="55">
        <v>45530</v>
      </c>
      <c r="W1593" s="48" t="s">
        <v>1134</v>
      </c>
    </row>
    <row r="1594" spans="1:23" x14ac:dyDescent="0.25">
      <c r="A1594" s="48">
        <v>9980532</v>
      </c>
      <c r="B1594" s="64">
        <v>45530.333333333343</v>
      </c>
      <c r="C1594" s="48" t="s">
        <v>1157</v>
      </c>
      <c r="D1594" s="48" t="s">
        <v>716</v>
      </c>
      <c r="E1594" s="55" t="s">
        <v>385</v>
      </c>
      <c r="F1594" s="64">
        <v>45530</v>
      </c>
      <c r="G1594" s="64">
        <v>45530.57916666667</v>
      </c>
      <c r="H1594" s="48" t="s">
        <v>1157</v>
      </c>
      <c r="I1594" s="55" t="s">
        <v>385</v>
      </c>
      <c r="J1594" s="48" t="s">
        <v>697</v>
      </c>
      <c r="K1594" s="48" t="s">
        <v>697</v>
      </c>
      <c r="L1594" s="48" t="s">
        <v>3602</v>
      </c>
      <c r="M1594" s="48" t="s">
        <v>992</v>
      </c>
      <c r="N1594" s="48" t="s">
        <v>455</v>
      </c>
      <c r="O1594" s="48">
        <v>201031957970001</v>
      </c>
      <c r="P1594" s="48" t="s">
        <v>8</v>
      </c>
      <c r="Q1594" s="48" t="s">
        <v>10</v>
      </c>
      <c r="R1594" s="48" t="s">
        <v>11</v>
      </c>
      <c r="S1594" s="48" t="s">
        <v>36</v>
      </c>
      <c r="T1594" s="48" t="s">
        <v>385</v>
      </c>
      <c r="U1594" s="48" t="s">
        <v>14</v>
      </c>
      <c r="V1594" s="55">
        <v>45530</v>
      </c>
      <c r="W1594" s="48" t="s">
        <v>1134</v>
      </c>
    </row>
    <row r="1595" spans="1:23" x14ac:dyDescent="0.25">
      <c r="A1595" s="48">
        <v>9980531</v>
      </c>
      <c r="B1595" s="64">
        <v>45530.333333333343</v>
      </c>
      <c r="C1595" s="48" t="s">
        <v>1157</v>
      </c>
      <c r="D1595" s="48" t="s">
        <v>856</v>
      </c>
      <c r="E1595" s="55" t="s">
        <v>385</v>
      </c>
      <c r="F1595" s="64">
        <v>45530</v>
      </c>
      <c r="G1595" s="64">
        <v>45530.583333333343</v>
      </c>
      <c r="H1595" s="48" t="s">
        <v>1157</v>
      </c>
      <c r="I1595" s="55" t="s">
        <v>385</v>
      </c>
      <c r="J1595" s="48" t="s">
        <v>697</v>
      </c>
      <c r="K1595" s="48" t="s">
        <v>697</v>
      </c>
      <c r="L1595" s="48" t="s">
        <v>3603</v>
      </c>
      <c r="M1595" s="48" t="s">
        <v>992</v>
      </c>
      <c r="N1595" s="48" t="s">
        <v>1692</v>
      </c>
      <c r="O1595" s="48">
        <v>201031960206001</v>
      </c>
      <c r="P1595" s="48" t="s">
        <v>8</v>
      </c>
      <c r="Q1595" s="48" t="s">
        <v>15</v>
      </c>
      <c r="R1595" s="48" t="s">
        <v>27</v>
      </c>
      <c r="S1595" s="48" t="s">
        <v>25</v>
      </c>
      <c r="T1595" s="48" t="s">
        <v>385</v>
      </c>
      <c r="U1595" s="48" t="s">
        <v>14</v>
      </c>
      <c r="V1595" s="55">
        <v>45530</v>
      </c>
      <c r="W1595" s="48" t="s">
        <v>1134</v>
      </c>
    </row>
    <row r="1596" spans="1:23" x14ac:dyDescent="0.25">
      <c r="A1596" s="48">
        <v>9980530</v>
      </c>
      <c r="B1596" s="64">
        <v>45530.333333333343</v>
      </c>
      <c r="C1596" s="48" t="s">
        <v>1117</v>
      </c>
      <c r="D1596" s="48" t="s">
        <v>3554</v>
      </c>
      <c r="E1596" s="55" t="s">
        <v>385</v>
      </c>
      <c r="F1596" s="64">
        <v>45530</v>
      </c>
      <c r="G1596" s="64">
        <v>45530.369444444441</v>
      </c>
      <c r="H1596" s="48" t="s">
        <v>1151</v>
      </c>
      <c r="I1596" s="55">
        <v>45530</v>
      </c>
      <c r="J1596" s="48" t="s">
        <v>697</v>
      </c>
      <c r="K1596" s="48" t="s">
        <v>697</v>
      </c>
      <c r="L1596" s="48" t="s">
        <v>3527</v>
      </c>
      <c r="M1596" s="48" t="s">
        <v>736</v>
      </c>
      <c r="N1596" s="48" t="s">
        <v>2679</v>
      </c>
      <c r="O1596" s="48">
        <v>201031753875001</v>
      </c>
      <c r="P1596" s="48" t="s">
        <v>8</v>
      </c>
      <c r="Q1596" s="48" t="s">
        <v>15</v>
      </c>
      <c r="R1596" s="48" t="s">
        <v>381</v>
      </c>
      <c r="S1596" s="48" t="s">
        <v>25</v>
      </c>
      <c r="T1596" s="48" t="s">
        <v>385</v>
      </c>
      <c r="U1596" s="48" t="s">
        <v>14</v>
      </c>
      <c r="V1596" s="55">
        <v>45530</v>
      </c>
      <c r="W1596" s="48" t="s">
        <v>1134</v>
      </c>
    </row>
    <row r="1597" spans="1:23" x14ac:dyDescent="0.25">
      <c r="A1597" s="48">
        <v>9980529</v>
      </c>
      <c r="B1597" s="64">
        <v>45530.333333333343</v>
      </c>
      <c r="C1597" s="48" t="s">
        <v>1151</v>
      </c>
      <c r="D1597" s="48" t="s">
        <v>1455</v>
      </c>
      <c r="E1597" s="55"/>
      <c r="F1597" s="64">
        <v>45530</v>
      </c>
      <c r="G1597" s="64">
        <v>45530.363888888889</v>
      </c>
      <c r="H1597" s="48" t="s">
        <v>1151</v>
      </c>
      <c r="I1597" s="55">
        <v>45530</v>
      </c>
      <c r="J1597" s="48" t="s">
        <v>697</v>
      </c>
      <c r="K1597" s="48" t="s">
        <v>697</v>
      </c>
      <c r="L1597" s="48" t="s">
        <v>3561</v>
      </c>
      <c r="M1597" s="48" t="s">
        <v>736</v>
      </c>
      <c r="N1597" s="48" t="s">
        <v>2679</v>
      </c>
      <c r="O1597" s="48" t="s">
        <v>2038</v>
      </c>
      <c r="P1597" s="48" t="s">
        <v>22</v>
      </c>
      <c r="Q1597" s="48" t="s">
        <v>23</v>
      </c>
      <c r="R1597" s="48" t="s">
        <v>89</v>
      </c>
      <c r="S1597" s="48" t="s">
        <v>36</v>
      </c>
      <c r="U1597" s="48" t="s">
        <v>14</v>
      </c>
      <c r="V1597" s="55">
        <v>45530</v>
      </c>
      <c r="W1597" s="48" t="s">
        <v>1134</v>
      </c>
    </row>
    <row r="1598" spans="1:23" x14ac:dyDescent="0.25">
      <c r="A1598" s="48">
        <v>9979720</v>
      </c>
      <c r="B1598" s="64">
        <v>45531</v>
      </c>
      <c r="C1598" s="48" t="s">
        <v>1151</v>
      </c>
      <c r="D1598" s="48" t="s">
        <v>46</v>
      </c>
      <c r="E1598" s="55" t="s">
        <v>385</v>
      </c>
      <c r="F1598" s="64" t="s">
        <v>385</v>
      </c>
      <c r="G1598" s="64">
        <v>45531.326388888891</v>
      </c>
      <c r="H1598" s="48" t="s">
        <v>1151</v>
      </c>
      <c r="I1598" s="55" t="s">
        <v>385</v>
      </c>
      <c r="J1598" s="48" t="s">
        <v>697</v>
      </c>
      <c r="K1598" s="48" t="s">
        <v>697</v>
      </c>
      <c r="L1598" s="48" t="s">
        <v>3387</v>
      </c>
      <c r="M1598" s="48" t="s">
        <v>736</v>
      </c>
      <c r="N1598" s="48" t="s">
        <v>2679</v>
      </c>
      <c r="O1598" s="48" t="s">
        <v>3388</v>
      </c>
      <c r="P1598" s="48" t="s">
        <v>22</v>
      </c>
      <c r="Q1598" s="48" t="s">
        <v>73</v>
      </c>
      <c r="R1598" s="48" t="s">
        <v>74</v>
      </c>
      <c r="S1598" s="48" t="s">
        <v>13</v>
      </c>
      <c r="T1598" s="48" t="s">
        <v>385</v>
      </c>
      <c r="U1598" s="48" t="s">
        <v>14</v>
      </c>
      <c r="V1598" s="55">
        <v>45531</v>
      </c>
      <c r="W1598" s="48" t="s">
        <v>1134</v>
      </c>
    </row>
    <row r="1599" spans="1:23" x14ac:dyDescent="0.25">
      <c r="A1599" s="48">
        <v>9979719</v>
      </c>
      <c r="B1599" s="64">
        <v>45531</v>
      </c>
      <c r="C1599" s="48" t="s">
        <v>1151</v>
      </c>
      <c r="D1599" s="48" t="s">
        <v>46</v>
      </c>
      <c r="E1599" s="55" t="s">
        <v>385</v>
      </c>
      <c r="F1599" s="64" t="s">
        <v>385</v>
      </c>
      <c r="G1599" s="64">
        <v>45531.328472222223</v>
      </c>
      <c r="H1599" s="48" t="s">
        <v>1151</v>
      </c>
      <c r="I1599" s="55"/>
      <c r="J1599" s="48" t="s">
        <v>697</v>
      </c>
      <c r="K1599" s="48" t="s">
        <v>697</v>
      </c>
      <c r="M1599" s="48" t="s">
        <v>736</v>
      </c>
      <c r="N1599" s="48" t="s">
        <v>2679</v>
      </c>
      <c r="O1599" s="48" t="s">
        <v>3393</v>
      </c>
      <c r="P1599" s="48" t="s">
        <v>22</v>
      </c>
      <c r="Q1599" s="48" t="s">
        <v>73</v>
      </c>
      <c r="R1599" s="48" t="s">
        <v>74</v>
      </c>
      <c r="S1599" s="48" t="s">
        <v>13</v>
      </c>
      <c r="T1599" s="48" t="s">
        <v>385</v>
      </c>
      <c r="U1599" s="48" t="s">
        <v>14</v>
      </c>
      <c r="V1599" s="55">
        <v>45531</v>
      </c>
      <c r="W1599" s="48" t="s">
        <v>1134</v>
      </c>
    </row>
    <row r="1600" spans="1:23" x14ac:dyDescent="0.25">
      <c r="A1600" s="48">
        <v>9979718</v>
      </c>
      <c r="B1600" s="64">
        <v>45531</v>
      </c>
      <c r="C1600" s="48" t="s">
        <v>1107</v>
      </c>
      <c r="D1600" s="48" t="s">
        <v>46</v>
      </c>
      <c r="E1600" s="55" t="s">
        <v>385</v>
      </c>
      <c r="F1600" s="64">
        <v>45531</v>
      </c>
      <c r="G1600" s="64">
        <v>45531.347222222219</v>
      </c>
      <c r="H1600" s="48" t="s">
        <v>1107</v>
      </c>
      <c r="I1600" s="55"/>
      <c r="J1600" s="48" t="s">
        <v>697</v>
      </c>
      <c r="K1600" s="48" t="s">
        <v>697</v>
      </c>
      <c r="L1600" s="48" t="s">
        <v>3278</v>
      </c>
      <c r="M1600" s="48" t="s">
        <v>7</v>
      </c>
      <c r="N1600" s="48" t="s">
        <v>855</v>
      </c>
      <c r="O1600" s="48" t="s">
        <v>3227</v>
      </c>
      <c r="P1600" s="48" t="s">
        <v>8</v>
      </c>
      <c r="Q1600" s="48" t="s">
        <v>10</v>
      </c>
      <c r="R1600" s="48" t="s">
        <v>11</v>
      </c>
      <c r="S1600" s="48" t="s">
        <v>360</v>
      </c>
      <c r="T1600" s="48" t="s">
        <v>385</v>
      </c>
      <c r="U1600" s="48" t="s">
        <v>14</v>
      </c>
      <c r="V1600" s="55">
        <v>45531</v>
      </c>
      <c r="W1600" s="48" t="s">
        <v>1134</v>
      </c>
    </row>
    <row r="1601" spans="1:23" x14ac:dyDescent="0.25">
      <c r="A1601" s="48">
        <v>9979717</v>
      </c>
      <c r="B1601" s="64">
        <v>45531</v>
      </c>
      <c r="C1601" s="48" t="s">
        <v>1107</v>
      </c>
      <c r="D1601" s="48" t="s">
        <v>46</v>
      </c>
      <c r="E1601" s="55" t="s">
        <v>385</v>
      </c>
      <c r="F1601" s="64">
        <v>45531</v>
      </c>
      <c r="G1601" s="64">
        <v>45531.352777777778</v>
      </c>
      <c r="H1601" s="48" t="s">
        <v>1107</v>
      </c>
      <c r="I1601" s="55"/>
      <c r="J1601" s="48" t="s">
        <v>697</v>
      </c>
      <c r="K1601" s="48" t="s">
        <v>697</v>
      </c>
      <c r="L1601" s="48" t="s">
        <v>3618</v>
      </c>
      <c r="M1601" s="48" t="s">
        <v>7</v>
      </c>
      <c r="N1601" s="48" t="s">
        <v>855</v>
      </c>
      <c r="O1601" s="48" t="s">
        <v>3195</v>
      </c>
      <c r="P1601" s="48" t="s">
        <v>18</v>
      </c>
      <c r="Q1601" s="48" t="s">
        <v>72</v>
      </c>
      <c r="R1601" s="48" t="s">
        <v>61</v>
      </c>
      <c r="S1601" s="48" t="s">
        <v>360</v>
      </c>
      <c r="T1601" s="48" t="s">
        <v>385</v>
      </c>
      <c r="U1601" s="48" t="s">
        <v>14</v>
      </c>
      <c r="V1601" s="55">
        <v>45531</v>
      </c>
      <c r="W1601" s="48" t="s">
        <v>1134</v>
      </c>
    </row>
    <row r="1602" spans="1:23" x14ac:dyDescent="0.25">
      <c r="A1602" s="48">
        <v>9979716</v>
      </c>
      <c r="B1602" s="64">
        <v>45531</v>
      </c>
      <c r="C1602" s="48" t="s">
        <v>1107</v>
      </c>
      <c r="D1602" s="48" t="s">
        <v>716</v>
      </c>
      <c r="E1602" s="55" t="s">
        <v>385</v>
      </c>
      <c r="F1602" s="64">
        <v>45531</v>
      </c>
      <c r="G1602" s="64">
        <v>45531.361805555563</v>
      </c>
      <c r="H1602" s="48" t="s">
        <v>1107</v>
      </c>
      <c r="I1602" s="55"/>
      <c r="J1602" s="48" t="s">
        <v>697</v>
      </c>
      <c r="K1602" s="48" t="s">
        <v>697</v>
      </c>
      <c r="L1602" s="48" t="s">
        <v>3114</v>
      </c>
      <c r="M1602" s="48" t="s">
        <v>7</v>
      </c>
      <c r="N1602" s="48" t="s">
        <v>855</v>
      </c>
      <c r="O1602" s="48" t="s">
        <v>2537</v>
      </c>
      <c r="P1602" s="48" t="s">
        <v>8</v>
      </c>
      <c r="Q1602" s="48" t="s">
        <v>15</v>
      </c>
      <c r="R1602" s="48" t="s">
        <v>381</v>
      </c>
      <c r="S1602" s="48" t="s">
        <v>25</v>
      </c>
      <c r="T1602" s="48" t="s">
        <v>385</v>
      </c>
      <c r="U1602" s="48" t="s">
        <v>14</v>
      </c>
      <c r="V1602" s="55">
        <v>45531</v>
      </c>
      <c r="W1602" s="48" t="s">
        <v>1134</v>
      </c>
    </row>
    <row r="1603" spans="1:23" x14ac:dyDescent="0.25">
      <c r="A1603" s="48">
        <v>9979715</v>
      </c>
      <c r="B1603" s="64">
        <v>45531</v>
      </c>
      <c r="C1603" s="48" t="s">
        <v>1156</v>
      </c>
      <c r="D1603" s="48" t="s">
        <v>716</v>
      </c>
      <c r="E1603" s="55" t="s">
        <v>385</v>
      </c>
      <c r="F1603" s="64">
        <v>45531</v>
      </c>
      <c r="G1603" s="64">
        <v>45531.390277777777</v>
      </c>
      <c r="H1603" s="48" t="s">
        <v>1156</v>
      </c>
      <c r="I1603" s="55"/>
      <c r="J1603" s="48" t="s">
        <v>697</v>
      </c>
      <c r="K1603" s="48" t="s">
        <v>697</v>
      </c>
      <c r="L1603" s="48" t="s">
        <v>3036</v>
      </c>
      <c r="M1603" s="48" t="s">
        <v>992</v>
      </c>
      <c r="N1603" s="48" t="s">
        <v>853</v>
      </c>
      <c r="O1603" s="48">
        <v>201031879918001</v>
      </c>
      <c r="P1603" s="48" t="s">
        <v>8</v>
      </c>
      <c r="Q1603" s="48" t="s">
        <v>10</v>
      </c>
      <c r="R1603" s="48" t="s">
        <v>69</v>
      </c>
      <c r="S1603" s="48" t="s">
        <v>36</v>
      </c>
      <c r="T1603" s="48" t="s">
        <v>385</v>
      </c>
      <c r="U1603" s="48" t="s">
        <v>14</v>
      </c>
      <c r="V1603" s="55">
        <v>45531</v>
      </c>
      <c r="W1603" s="48" t="s">
        <v>1134</v>
      </c>
    </row>
    <row r="1604" spans="1:23" x14ac:dyDescent="0.25">
      <c r="A1604" s="48">
        <v>9979714</v>
      </c>
      <c r="B1604" s="64">
        <v>45531</v>
      </c>
      <c r="C1604" s="48" t="s">
        <v>1107</v>
      </c>
      <c r="D1604" s="48" t="s">
        <v>716</v>
      </c>
      <c r="E1604" s="55" t="s">
        <v>385</v>
      </c>
      <c r="F1604" s="64">
        <v>45531</v>
      </c>
      <c r="G1604" s="64">
        <v>45531.405555555553</v>
      </c>
      <c r="H1604" s="48" t="s">
        <v>1107</v>
      </c>
      <c r="I1604" s="55"/>
      <c r="J1604" s="48" t="s">
        <v>697</v>
      </c>
      <c r="K1604" s="48" t="s">
        <v>697</v>
      </c>
      <c r="L1604" s="48" t="s">
        <v>2616</v>
      </c>
      <c r="M1604" s="48" t="s">
        <v>7</v>
      </c>
      <c r="N1604" s="48" t="s">
        <v>855</v>
      </c>
      <c r="O1604" s="48" t="s">
        <v>2465</v>
      </c>
      <c r="P1604" s="48" t="s">
        <v>22</v>
      </c>
      <c r="Q1604" s="48" t="s">
        <v>23</v>
      </c>
      <c r="R1604" s="48" t="s">
        <v>89</v>
      </c>
      <c r="S1604" s="48" t="s">
        <v>36</v>
      </c>
      <c r="T1604" s="48" t="s">
        <v>385</v>
      </c>
      <c r="U1604" s="48" t="s">
        <v>14</v>
      </c>
      <c r="V1604" s="55">
        <v>45531</v>
      </c>
      <c r="W1604" s="48" t="s">
        <v>1134</v>
      </c>
    </row>
    <row r="1605" spans="1:23" x14ac:dyDescent="0.25">
      <c r="A1605" s="48">
        <v>9979713</v>
      </c>
      <c r="B1605" s="64">
        <v>45531</v>
      </c>
      <c r="C1605" s="48" t="s">
        <v>1156</v>
      </c>
      <c r="D1605" s="48" t="s">
        <v>3250</v>
      </c>
      <c r="E1605" s="55" t="s">
        <v>385</v>
      </c>
      <c r="F1605" s="64">
        <v>45531</v>
      </c>
      <c r="G1605" s="64">
        <v>45531.414583333331</v>
      </c>
      <c r="H1605" s="48" t="s">
        <v>1156</v>
      </c>
      <c r="I1605" s="55"/>
      <c r="J1605" s="48" t="s">
        <v>697</v>
      </c>
      <c r="K1605" s="48" t="s">
        <v>697</v>
      </c>
      <c r="L1605" s="48" t="s">
        <v>3619</v>
      </c>
      <c r="M1605" s="48" t="s">
        <v>992</v>
      </c>
      <c r="N1605" s="48" t="s">
        <v>853</v>
      </c>
      <c r="O1605" s="48" t="s">
        <v>3619</v>
      </c>
      <c r="P1605" s="48" t="s">
        <v>51</v>
      </c>
      <c r="Q1605" s="48" t="s">
        <v>52</v>
      </c>
      <c r="R1605" s="48" t="s">
        <v>53</v>
      </c>
      <c r="S1605" s="48" t="s">
        <v>36</v>
      </c>
      <c r="T1605" s="48" t="s">
        <v>385</v>
      </c>
      <c r="U1605" s="48" t="s">
        <v>14</v>
      </c>
      <c r="V1605" s="55">
        <v>45531</v>
      </c>
      <c r="W1605" s="48" t="s">
        <v>1134</v>
      </c>
    </row>
    <row r="1606" spans="1:23" x14ac:dyDescent="0.25">
      <c r="A1606" s="48">
        <v>9979712</v>
      </c>
      <c r="B1606" s="64">
        <v>45531</v>
      </c>
      <c r="C1606" s="48" t="s">
        <v>1107</v>
      </c>
      <c r="D1606" s="48" t="s">
        <v>46</v>
      </c>
      <c r="E1606" s="55" t="s">
        <v>385</v>
      </c>
      <c r="F1606" s="64">
        <v>45531</v>
      </c>
      <c r="G1606" s="64">
        <v>45531.444444444453</v>
      </c>
      <c r="H1606" s="48" t="s">
        <v>1107</v>
      </c>
      <c r="I1606" s="55"/>
      <c r="J1606" s="48" t="s">
        <v>697</v>
      </c>
      <c r="K1606" s="48" t="s">
        <v>697</v>
      </c>
      <c r="L1606" s="48" t="s">
        <v>3620</v>
      </c>
      <c r="M1606" s="48" t="s">
        <v>7</v>
      </c>
      <c r="N1606" s="48" t="s">
        <v>855</v>
      </c>
      <c r="O1606" s="48" t="s">
        <v>2458</v>
      </c>
      <c r="P1606" s="48" t="s">
        <v>8</v>
      </c>
      <c r="Q1606" s="48" t="s">
        <v>10</v>
      </c>
      <c r="R1606" s="48" t="s">
        <v>11</v>
      </c>
      <c r="S1606" s="48" t="s">
        <v>25</v>
      </c>
      <c r="U1606" s="48" t="s">
        <v>14</v>
      </c>
      <c r="V1606" s="55">
        <v>45531</v>
      </c>
      <c r="W1606" s="48" t="s">
        <v>1134</v>
      </c>
    </row>
    <row r="1607" spans="1:23" x14ac:dyDescent="0.25">
      <c r="A1607" s="48">
        <v>9979711</v>
      </c>
      <c r="B1607" s="64">
        <v>45531</v>
      </c>
      <c r="C1607" s="48" t="s">
        <v>1156</v>
      </c>
      <c r="D1607" s="48" t="s">
        <v>716</v>
      </c>
      <c r="E1607" s="55" t="s">
        <v>385</v>
      </c>
      <c r="F1607" s="64">
        <v>45531</v>
      </c>
      <c r="G1607" s="64">
        <v>45531.447916666657</v>
      </c>
      <c r="H1607" s="48" t="s">
        <v>1156</v>
      </c>
      <c r="I1607" s="55"/>
      <c r="J1607" s="48" t="s">
        <v>697</v>
      </c>
      <c r="K1607" s="48" t="s">
        <v>697</v>
      </c>
      <c r="L1607" s="48" t="s">
        <v>3447</v>
      </c>
      <c r="M1607" s="48" t="s">
        <v>992</v>
      </c>
      <c r="N1607" s="48" t="s">
        <v>853</v>
      </c>
      <c r="O1607" s="48">
        <v>900995832592001</v>
      </c>
      <c r="P1607" s="48" t="s">
        <v>8</v>
      </c>
      <c r="Q1607" s="48" t="s">
        <v>10</v>
      </c>
      <c r="R1607" s="48" t="s">
        <v>11</v>
      </c>
      <c r="S1607" s="48" t="s">
        <v>36</v>
      </c>
      <c r="U1607" s="48" t="s">
        <v>14</v>
      </c>
      <c r="V1607" s="55">
        <v>45531</v>
      </c>
      <c r="W1607" s="48" t="s">
        <v>1134</v>
      </c>
    </row>
    <row r="1608" spans="1:23" x14ac:dyDescent="0.25">
      <c r="A1608" s="48">
        <v>9979710</v>
      </c>
      <c r="B1608" s="64">
        <v>45531</v>
      </c>
      <c r="C1608" s="48" t="s">
        <v>1147</v>
      </c>
      <c r="D1608" s="48" t="s">
        <v>46</v>
      </c>
      <c r="E1608" s="55"/>
      <c r="F1608" s="64">
        <v>45531</v>
      </c>
      <c r="G1608" s="64">
        <v>45531.461111111108</v>
      </c>
      <c r="H1608" s="48" t="s">
        <v>1147</v>
      </c>
      <c r="I1608" s="55"/>
      <c r="J1608" s="48" t="s">
        <v>697</v>
      </c>
      <c r="K1608" s="48" t="s">
        <v>697</v>
      </c>
      <c r="L1608" s="48" t="s">
        <v>3621</v>
      </c>
      <c r="M1608" s="48" t="s">
        <v>737</v>
      </c>
      <c r="N1608" s="48" t="s">
        <v>331</v>
      </c>
      <c r="O1608" s="48" t="s">
        <v>3309</v>
      </c>
      <c r="P1608" s="48" t="s">
        <v>18</v>
      </c>
      <c r="Q1608" s="48" t="s">
        <v>19</v>
      </c>
      <c r="R1608" s="48" t="s">
        <v>129</v>
      </c>
      <c r="S1608" s="48" t="s">
        <v>360</v>
      </c>
      <c r="T1608" s="48" t="s">
        <v>385</v>
      </c>
      <c r="U1608" s="48" t="s">
        <v>14</v>
      </c>
      <c r="V1608" s="55">
        <v>45531</v>
      </c>
      <c r="W1608" s="48" t="s">
        <v>1134</v>
      </c>
    </row>
    <row r="1609" spans="1:23" x14ac:dyDescent="0.25">
      <c r="A1609" s="48">
        <v>9979709</v>
      </c>
      <c r="B1609" s="64">
        <v>45531</v>
      </c>
      <c r="C1609" s="48" t="s">
        <v>1107</v>
      </c>
      <c r="D1609" s="48" t="s">
        <v>716</v>
      </c>
      <c r="E1609" s="55" t="s">
        <v>385</v>
      </c>
      <c r="F1609" s="64">
        <v>45531</v>
      </c>
      <c r="G1609" s="64">
        <v>45531.472222222219</v>
      </c>
      <c r="H1609" s="48" t="s">
        <v>1107</v>
      </c>
      <c r="I1609" s="55"/>
      <c r="J1609" s="48" t="s">
        <v>697</v>
      </c>
      <c r="K1609" s="48" t="s">
        <v>697</v>
      </c>
      <c r="L1609" s="48" t="s">
        <v>3622</v>
      </c>
      <c r="M1609" s="48" t="s">
        <v>737</v>
      </c>
      <c r="N1609" s="48" t="s">
        <v>1515</v>
      </c>
      <c r="O1609" s="48" t="s">
        <v>3623</v>
      </c>
      <c r="P1609" s="48" t="s">
        <v>8</v>
      </c>
      <c r="Q1609" s="48" t="s">
        <v>10</v>
      </c>
      <c r="R1609" s="48" t="s">
        <v>11</v>
      </c>
      <c r="S1609" s="48" t="s">
        <v>36</v>
      </c>
      <c r="U1609" s="48" t="s">
        <v>14</v>
      </c>
      <c r="V1609" s="55">
        <v>45531</v>
      </c>
      <c r="W1609" s="48" t="s">
        <v>1134</v>
      </c>
    </row>
    <row r="1610" spans="1:23" x14ac:dyDescent="0.25">
      <c r="A1610" s="48">
        <v>9979708</v>
      </c>
      <c r="B1610" s="64">
        <v>45531</v>
      </c>
      <c r="C1610" s="48" t="s">
        <v>1117</v>
      </c>
      <c r="D1610" s="48" t="s">
        <v>856</v>
      </c>
      <c r="E1610" s="55" t="s">
        <v>385</v>
      </c>
      <c r="F1610" s="64">
        <v>45531</v>
      </c>
      <c r="G1610" s="64">
        <v>45531.479166666657</v>
      </c>
      <c r="H1610" s="48" t="s">
        <v>1117</v>
      </c>
      <c r="I1610" s="55">
        <v>45532</v>
      </c>
      <c r="J1610" s="48" t="s">
        <v>697</v>
      </c>
      <c r="K1610" s="48" t="s">
        <v>697</v>
      </c>
      <c r="L1610" s="48" t="s">
        <v>3624</v>
      </c>
      <c r="M1610" s="48" t="s">
        <v>7</v>
      </c>
      <c r="N1610" s="48" t="s">
        <v>860</v>
      </c>
      <c r="O1610" s="48" t="s">
        <v>2173</v>
      </c>
      <c r="P1610" s="48" t="s">
        <v>8</v>
      </c>
      <c r="Q1610" s="48" t="s">
        <v>10</v>
      </c>
      <c r="R1610" s="48" t="s">
        <v>11</v>
      </c>
      <c r="S1610" s="48" t="s">
        <v>25</v>
      </c>
      <c r="T1610" s="48" t="s">
        <v>385</v>
      </c>
      <c r="U1610" s="48" t="s">
        <v>14</v>
      </c>
      <c r="V1610" s="55">
        <v>45531</v>
      </c>
      <c r="W1610" s="48" t="s">
        <v>1134</v>
      </c>
    </row>
    <row r="1611" spans="1:23" x14ac:dyDescent="0.25">
      <c r="A1611" s="48">
        <v>9979707</v>
      </c>
      <c r="B1611" s="64">
        <v>45531</v>
      </c>
      <c r="C1611" s="48" t="s">
        <v>1117</v>
      </c>
      <c r="D1611" s="48" t="s">
        <v>716</v>
      </c>
      <c r="E1611" s="55" t="s">
        <v>385</v>
      </c>
      <c r="F1611" s="64">
        <v>45531</v>
      </c>
      <c r="G1611" s="64">
        <v>45531.481944444437</v>
      </c>
      <c r="H1611" s="48" t="s">
        <v>1117</v>
      </c>
      <c r="I1611" s="55">
        <v>45532</v>
      </c>
      <c r="J1611" s="48" t="s">
        <v>697</v>
      </c>
      <c r="K1611" s="48" t="s">
        <v>697</v>
      </c>
      <c r="L1611" s="48" t="s">
        <v>3625</v>
      </c>
      <c r="M1611" s="48" t="s">
        <v>7</v>
      </c>
      <c r="N1611" s="48" t="s">
        <v>860</v>
      </c>
      <c r="O1611" s="48" t="s">
        <v>2326</v>
      </c>
      <c r="P1611" s="48" t="s">
        <v>8</v>
      </c>
      <c r="Q1611" s="48" t="s">
        <v>15</v>
      </c>
      <c r="R1611" s="48" t="s">
        <v>381</v>
      </c>
      <c r="S1611" s="48" t="s">
        <v>25</v>
      </c>
      <c r="T1611" s="48" t="s">
        <v>385</v>
      </c>
      <c r="U1611" s="48" t="s">
        <v>14</v>
      </c>
      <c r="V1611" s="55">
        <v>45531</v>
      </c>
      <c r="W1611" s="48" t="s">
        <v>1134</v>
      </c>
    </row>
    <row r="1612" spans="1:23" x14ac:dyDescent="0.25">
      <c r="A1612" s="48">
        <v>9979706</v>
      </c>
      <c r="B1612" s="64">
        <v>45531</v>
      </c>
      <c r="C1612" s="48" t="s">
        <v>1117</v>
      </c>
      <c r="D1612" s="48" t="s">
        <v>856</v>
      </c>
      <c r="E1612" s="55" t="s">
        <v>385</v>
      </c>
      <c r="F1612" s="64">
        <v>45531</v>
      </c>
      <c r="G1612" s="64">
        <v>45531.486805555563</v>
      </c>
      <c r="H1612" s="48" t="s">
        <v>1117</v>
      </c>
      <c r="I1612" s="55">
        <v>45532</v>
      </c>
      <c r="J1612" s="48" t="s">
        <v>697</v>
      </c>
      <c r="K1612" s="48" t="s">
        <v>697</v>
      </c>
      <c r="L1612" s="48" t="s">
        <v>3626</v>
      </c>
      <c r="M1612" s="48" t="s">
        <v>7</v>
      </c>
      <c r="N1612" s="48" t="s">
        <v>860</v>
      </c>
      <c r="O1612" s="48" t="s">
        <v>1684</v>
      </c>
      <c r="P1612" s="48" t="s">
        <v>8</v>
      </c>
      <c r="Q1612" s="48" t="s">
        <v>10</v>
      </c>
      <c r="R1612" s="48" t="s">
        <v>11</v>
      </c>
      <c r="S1612" s="48" t="s">
        <v>43</v>
      </c>
      <c r="T1612" s="48" t="s">
        <v>3412</v>
      </c>
      <c r="U1612" s="48" t="s">
        <v>44</v>
      </c>
      <c r="V1612" s="55">
        <v>45531</v>
      </c>
      <c r="W1612" s="48" t="s">
        <v>1134</v>
      </c>
    </row>
    <row r="1613" spans="1:23" x14ac:dyDescent="0.25">
      <c r="A1613" s="48">
        <v>9979705</v>
      </c>
      <c r="B1613" s="64">
        <v>45531</v>
      </c>
      <c r="C1613" s="48" t="s">
        <v>1117</v>
      </c>
      <c r="D1613" s="48" t="s">
        <v>856</v>
      </c>
      <c r="E1613" s="55" t="s">
        <v>385</v>
      </c>
      <c r="F1613" s="64">
        <v>45531</v>
      </c>
      <c r="G1613" s="64">
        <v>45531.496527777781</v>
      </c>
      <c r="H1613" s="48" t="s">
        <v>1117</v>
      </c>
      <c r="I1613" s="55">
        <v>45533</v>
      </c>
      <c r="J1613" s="48" t="s">
        <v>697</v>
      </c>
      <c r="K1613" s="48" t="s">
        <v>697</v>
      </c>
      <c r="L1613" s="48" t="s">
        <v>3627</v>
      </c>
      <c r="M1613" s="48" t="s">
        <v>7</v>
      </c>
      <c r="N1613" s="48" t="s">
        <v>860</v>
      </c>
      <c r="O1613" s="48" t="s">
        <v>781</v>
      </c>
      <c r="P1613" s="48" t="s">
        <v>8</v>
      </c>
      <c r="Q1613" s="48" t="s">
        <v>10</v>
      </c>
      <c r="R1613" s="48" t="s">
        <v>11</v>
      </c>
      <c r="S1613" s="48" t="s">
        <v>25</v>
      </c>
      <c r="T1613" s="48" t="s">
        <v>385</v>
      </c>
      <c r="U1613" s="48" t="s">
        <v>14</v>
      </c>
      <c r="V1613" s="55">
        <v>45531</v>
      </c>
      <c r="W1613" s="48" t="s">
        <v>1134</v>
      </c>
    </row>
    <row r="1614" spans="1:23" x14ac:dyDescent="0.25">
      <c r="A1614" s="48">
        <v>9979704</v>
      </c>
      <c r="B1614" s="64">
        <v>45531</v>
      </c>
      <c r="C1614" s="48" t="s">
        <v>1147</v>
      </c>
      <c r="D1614" s="48" t="s">
        <v>1455</v>
      </c>
      <c r="E1614" s="55"/>
      <c r="F1614" s="64">
        <v>45531</v>
      </c>
      <c r="G1614" s="64">
        <v>45531.497916666667</v>
      </c>
      <c r="H1614" s="48" t="s">
        <v>1147</v>
      </c>
      <c r="I1614" s="55"/>
      <c r="J1614" s="48" t="s">
        <v>697</v>
      </c>
      <c r="K1614" s="48" t="s">
        <v>697</v>
      </c>
      <c r="L1614" s="48" t="s">
        <v>3628</v>
      </c>
      <c r="M1614" s="48" t="s">
        <v>737</v>
      </c>
      <c r="N1614" s="48" t="s">
        <v>455</v>
      </c>
      <c r="O1614" s="48" t="s">
        <v>3074</v>
      </c>
      <c r="P1614" s="48" t="s">
        <v>18</v>
      </c>
      <c r="Q1614" s="48" t="s">
        <v>19</v>
      </c>
      <c r="R1614" s="48" t="s">
        <v>20</v>
      </c>
      <c r="S1614" s="48" t="s">
        <v>360</v>
      </c>
      <c r="U1614" s="48" t="s">
        <v>14</v>
      </c>
      <c r="V1614" s="55">
        <v>45531</v>
      </c>
      <c r="W1614" s="48" t="s">
        <v>1134</v>
      </c>
    </row>
    <row r="1615" spans="1:23" x14ac:dyDescent="0.25">
      <c r="A1615" s="48">
        <v>9979703</v>
      </c>
      <c r="B1615" s="64">
        <v>45531</v>
      </c>
      <c r="C1615" s="48" t="s">
        <v>1117</v>
      </c>
      <c r="D1615" s="48" t="s">
        <v>716</v>
      </c>
      <c r="E1615" s="55" t="s">
        <v>385</v>
      </c>
      <c r="F1615" s="64">
        <v>45531</v>
      </c>
      <c r="G1615" s="64">
        <v>45531.518750000003</v>
      </c>
      <c r="H1615" s="48" t="s">
        <v>1117</v>
      </c>
      <c r="I1615" s="55">
        <v>45533</v>
      </c>
      <c r="J1615" s="48" t="s">
        <v>697</v>
      </c>
      <c r="K1615" s="48" t="s">
        <v>697</v>
      </c>
      <c r="L1615" s="48" t="s">
        <v>2825</v>
      </c>
      <c r="M1615" s="48" t="s">
        <v>7</v>
      </c>
      <c r="N1615" s="48" t="s">
        <v>860</v>
      </c>
      <c r="O1615" s="48" t="s">
        <v>2556</v>
      </c>
      <c r="P1615" s="48" t="s">
        <v>8</v>
      </c>
      <c r="Q1615" s="48" t="s">
        <v>28</v>
      </c>
      <c r="R1615" s="48" t="s">
        <v>35</v>
      </c>
      <c r="S1615" s="48" t="s">
        <v>36</v>
      </c>
      <c r="T1615" s="48" t="s">
        <v>385</v>
      </c>
      <c r="U1615" s="48" t="s">
        <v>14</v>
      </c>
      <c r="V1615" s="55">
        <v>45531</v>
      </c>
      <c r="W1615" s="48" t="s">
        <v>1134</v>
      </c>
    </row>
    <row r="1616" spans="1:23" x14ac:dyDescent="0.25">
      <c r="A1616" s="48">
        <v>9979702</v>
      </c>
      <c r="B1616" s="64">
        <v>45531</v>
      </c>
      <c r="C1616" s="48" t="s">
        <v>1117</v>
      </c>
      <c r="D1616" s="48" t="s">
        <v>716</v>
      </c>
      <c r="E1616" s="55" t="s">
        <v>385</v>
      </c>
      <c r="F1616" s="64">
        <v>45531</v>
      </c>
      <c r="G1616" s="64">
        <v>45531.521527777782</v>
      </c>
      <c r="H1616" s="48" t="s">
        <v>1117</v>
      </c>
      <c r="I1616" s="55">
        <v>45533</v>
      </c>
      <c r="J1616" s="48" t="s">
        <v>697</v>
      </c>
      <c r="K1616" s="48" t="s">
        <v>697</v>
      </c>
      <c r="L1616" s="48" t="s">
        <v>3629</v>
      </c>
      <c r="M1616" s="48" t="s">
        <v>7</v>
      </c>
      <c r="N1616" s="48" t="s">
        <v>2325</v>
      </c>
      <c r="O1616" s="48" t="s">
        <v>2564</v>
      </c>
      <c r="P1616" s="48" t="s">
        <v>8</v>
      </c>
      <c r="Q1616" s="48" t="s">
        <v>10</v>
      </c>
      <c r="R1616" s="48" t="s">
        <v>11</v>
      </c>
      <c r="S1616" s="48" t="s">
        <v>36</v>
      </c>
      <c r="T1616" s="48" t="s">
        <v>385</v>
      </c>
      <c r="U1616" s="48" t="s">
        <v>14</v>
      </c>
      <c r="V1616" s="55">
        <v>45531</v>
      </c>
      <c r="W1616" s="48" t="s">
        <v>1134</v>
      </c>
    </row>
    <row r="1617" spans="1:23" x14ac:dyDescent="0.25">
      <c r="A1617" s="48">
        <v>9979701</v>
      </c>
      <c r="B1617" s="64">
        <v>45531</v>
      </c>
      <c r="C1617" s="48" t="s">
        <v>1117</v>
      </c>
      <c r="D1617" s="48" t="s">
        <v>716</v>
      </c>
      <c r="E1617" s="55" t="s">
        <v>385</v>
      </c>
      <c r="F1617" s="64">
        <v>45531</v>
      </c>
      <c r="G1617" s="64">
        <v>45531.53125</v>
      </c>
      <c r="H1617" s="48" t="s">
        <v>1117</v>
      </c>
      <c r="I1617" s="55">
        <v>45533</v>
      </c>
      <c r="J1617" s="48" t="s">
        <v>697</v>
      </c>
      <c r="K1617" s="48" t="s">
        <v>697</v>
      </c>
      <c r="L1617" s="48" t="s">
        <v>2922</v>
      </c>
      <c r="M1617" s="48" t="s">
        <v>7</v>
      </c>
      <c r="N1617" s="48" t="s">
        <v>860</v>
      </c>
      <c r="O1617" s="48" t="s">
        <v>2921</v>
      </c>
      <c r="P1617" s="48" t="s">
        <v>8</v>
      </c>
      <c r="Q1617" s="48" t="s">
        <v>10</v>
      </c>
      <c r="R1617" s="48" t="s">
        <v>82</v>
      </c>
      <c r="S1617" s="48" t="s">
        <v>25</v>
      </c>
      <c r="T1617" s="48" t="s">
        <v>385</v>
      </c>
      <c r="U1617" s="48" t="s">
        <v>14</v>
      </c>
      <c r="V1617" s="55">
        <v>45531</v>
      </c>
      <c r="W1617" s="48" t="s">
        <v>1134</v>
      </c>
    </row>
    <row r="1618" spans="1:23" x14ac:dyDescent="0.25">
      <c r="A1618" s="48">
        <v>9979700</v>
      </c>
      <c r="B1618" s="64">
        <v>45531</v>
      </c>
      <c r="C1618" s="48" t="s">
        <v>1107</v>
      </c>
      <c r="D1618" s="48" t="s">
        <v>716</v>
      </c>
      <c r="E1618" s="55" t="s">
        <v>385</v>
      </c>
      <c r="F1618" s="64">
        <v>45531</v>
      </c>
      <c r="G1618" s="64">
        <v>45531.531944444447</v>
      </c>
      <c r="H1618" s="48" t="s">
        <v>1107</v>
      </c>
      <c r="I1618" s="55"/>
      <c r="J1618" s="48" t="s">
        <v>697</v>
      </c>
      <c r="K1618" s="48" t="s">
        <v>697</v>
      </c>
      <c r="L1618" s="48" t="s">
        <v>3630</v>
      </c>
      <c r="M1618" s="48" t="s">
        <v>7</v>
      </c>
      <c r="N1618" s="48" t="s">
        <v>1515</v>
      </c>
      <c r="O1618" s="48" t="s">
        <v>3631</v>
      </c>
      <c r="P1618" s="48" t="s">
        <v>8</v>
      </c>
      <c r="Q1618" s="48" t="s">
        <v>10</v>
      </c>
      <c r="R1618" s="48" t="s">
        <v>11</v>
      </c>
      <c r="S1618" s="48" t="s">
        <v>36</v>
      </c>
      <c r="T1618" s="48" t="s">
        <v>385</v>
      </c>
      <c r="U1618" s="48" t="s">
        <v>14</v>
      </c>
      <c r="V1618" s="55">
        <v>45531</v>
      </c>
      <c r="W1618" s="48" t="s">
        <v>1134</v>
      </c>
    </row>
    <row r="1619" spans="1:23" x14ac:dyDescent="0.25">
      <c r="A1619" s="48">
        <v>9979699</v>
      </c>
      <c r="B1619" s="64">
        <v>45531</v>
      </c>
      <c r="C1619" s="48" t="s">
        <v>1117</v>
      </c>
      <c r="D1619" s="48" t="s">
        <v>716</v>
      </c>
      <c r="E1619" s="55" t="s">
        <v>385</v>
      </c>
      <c r="F1619" s="64">
        <v>45531</v>
      </c>
      <c r="G1619" s="64">
        <v>45531.538888888892</v>
      </c>
      <c r="H1619" s="48" t="s">
        <v>1117</v>
      </c>
      <c r="I1619" s="55">
        <v>45533</v>
      </c>
      <c r="J1619" s="48" t="s">
        <v>697</v>
      </c>
      <c r="K1619" s="48" t="s">
        <v>697</v>
      </c>
      <c r="L1619" s="48" t="s">
        <v>3632</v>
      </c>
      <c r="M1619" s="48" t="s">
        <v>7</v>
      </c>
      <c r="N1619" s="48" t="s">
        <v>860</v>
      </c>
      <c r="O1619" s="48" t="s">
        <v>3076</v>
      </c>
      <c r="P1619" s="48" t="s">
        <v>8</v>
      </c>
      <c r="Q1619" s="48" t="s">
        <v>28</v>
      </c>
      <c r="R1619" s="48" t="s">
        <v>29</v>
      </c>
      <c r="S1619" s="48" t="s">
        <v>25</v>
      </c>
      <c r="T1619" s="48" t="s">
        <v>385</v>
      </c>
      <c r="U1619" s="48" t="s">
        <v>14</v>
      </c>
      <c r="V1619" s="55">
        <v>45531</v>
      </c>
      <c r="W1619" s="48" t="s">
        <v>1134</v>
      </c>
    </row>
    <row r="1620" spans="1:23" x14ac:dyDescent="0.25">
      <c r="A1620" s="48">
        <v>9979698</v>
      </c>
      <c r="B1620" s="64">
        <v>45531</v>
      </c>
      <c r="C1620" s="48" t="s">
        <v>1117</v>
      </c>
      <c r="D1620" s="48" t="s">
        <v>903</v>
      </c>
      <c r="E1620" s="55" t="s">
        <v>385</v>
      </c>
      <c r="F1620" s="64">
        <v>45531</v>
      </c>
      <c r="G1620" s="64">
        <v>45531.538888888892</v>
      </c>
      <c r="H1620" s="48" t="s">
        <v>1117</v>
      </c>
      <c r="I1620" s="55" t="s">
        <v>385</v>
      </c>
      <c r="J1620" s="48" t="s">
        <v>697</v>
      </c>
      <c r="K1620" s="48" t="s">
        <v>697</v>
      </c>
      <c r="L1620" s="48" t="s">
        <v>3632</v>
      </c>
      <c r="M1620" s="48" t="s">
        <v>7</v>
      </c>
      <c r="N1620" s="48" t="s">
        <v>860</v>
      </c>
      <c r="O1620" s="48" t="s">
        <v>3076</v>
      </c>
      <c r="P1620" s="48" t="s">
        <v>8</v>
      </c>
      <c r="Q1620" s="48" t="s">
        <v>28</v>
      </c>
      <c r="R1620" s="48" t="s">
        <v>29</v>
      </c>
      <c r="S1620" s="48" t="s">
        <v>36</v>
      </c>
      <c r="T1620" s="48" t="s">
        <v>385</v>
      </c>
      <c r="U1620" s="48" t="s">
        <v>14</v>
      </c>
      <c r="V1620" s="55">
        <v>45531</v>
      </c>
      <c r="W1620" s="48" t="s">
        <v>1134</v>
      </c>
    </row>
    <row r="1621" spans="1:23" x14ac:dyDescent="0.25">
      <c r="A1621" s="48">
        <v>9979697</v>
      </c>
      <c r="B1621" s="64">
        <v>45531</v>
      </c>
      <c r="C1621" s="48" t="s">
        <v>1117</v>
      </c>
      <c r="D1621" s="48" t="s">
        <v>716</v>
      </c>
      <c r="E1621" s="55" t="s">
        <v>385</v>
      </c>
      <c r="F1621" s="64">
        <v>45531</v>
      </c>
      <c r="G1621" s="64">
        <v>45531.541666666657</v>
      </c>
      <c r="H1621" s="48" t="s">
        <v>1117</v>
      </c>
      <c r="I1621" s="55">
        <v>45533</v>
      </c>
      <c r="J1621" s="48" t="s">
        <v>697</v>
      </c>
      <c r="K1621" s="48" t="s">
        <v>697</v>
      </c>
      <c r="L1621" s="48" t="s">
        <v>3234</v>
      </c>
      <c r="M1621" s="48" t="s">
        <v>7</v>
      </c>
      <c r="N1621" s="48" t="s">
        <v>860</v>
      </c>
      <c r="O1621" s="48" t="s">
        <v>3205</v>
      </c>
      <c r="P1621" s="48" t="s">
        <v>8</v>
      </c>
      <c r="Q1621" s="48" t="s">
        <v>10</v>
      </c>
      <c r="R1621" s="48" t="s">
        <v>11</v>
      </c>
      <c r="S1621" s="48" t="s">
        <v>25</v>
      </c>
      <c r="T1621" s="48" t="s">
        <v>385</v>
      </c>
      <c r="U1621" s="48" t="s">
        <v>14</v>
      </c>
      <c r="V1621" s="55">
        <v>45531</v>
      </c>
      <c r="W1621" s="48" t="s">
        <v>1134</v>
      </c>
    </row>
    <row r="1622" spans="1:23" x14ac:dyDescent="0.25">
      <c r="A1622" s="48">
        <v>9979696</v>
      </c>
      <c r="B1622" s="64">
        <v>45531</v>
      </c>
      <c r="C1622" s="48" t="s">
        <v>1117</v>
      </c>
      <c r="D1622" s="48" t="s">
        <v>716</v>
      </c>
      <c r="E1622" s="55" t="s">
        <v>385</v>
      </c>
      <c r="F1622" s="64">
        <v>45531</v>
      </c>
      <c r="G1622" s="64">
        <v>45531.559027777781</v>
      </c>
      <c r="H1622" s="48" t="s">
        <v>1117</v>
      </c>
      <c r="I1622" s="55">
        <v>45533</v>
      </c>
      <c r="J1622" s="48" t="s">
        <v>697</v>
      </c>
      <c r="K1622" s="48" t="s">
        <v>697</v>
      </c>
      <c r="L1622" s="48" t="s">
        <v>3633</v>
      </c>
      <c r="M1622" s="48" t="s">
        <v>7</v>
      </c>
      <c r="N1622" s="48" t="s">
        <v>860</v>
      </c>
      <c r="O1622" s="48" t="s">
        <v>3219</v>
      </c>
      <c r="P1622" s="48" t="s">
        <v>8</v>
      </c>
      <c r="Q1622" s="48" t="s">
        <v>28</v>
      </c>
      <c r="R1622" s="48" t="s">
        <v>35</v>
      </c>
      <c r="S1622" s="48" t="s">
        <v>36</v>
      </c>
      <c r="T1622" s="48" t="s">
        <v>385</v>
      </c>
      <c r="U1622" s="48" t="s">
        <v>44</v>
      </c>
      <c r="V1622" s="55">
        <v>45531</v>
      </c>
      <c r="W1622" s="48" t="s">
        <v>1134</v>
      </c>
    </row>
    <row r="1623" spans="1:23" x14ac:dyDescent="0.25">
      <c r="A1623" s="48">
        <v>9979695</v>
      </c>
      <c r="B1623" s="64">
        <v>45531</v>
      </c>
      <c r="C1623" s="48" t="s">
        <v>1117</v>
      </c>
      <c r="D1623" s="48" t="s">
        <v>856</v>
      </c>
      <c r="E1623" s="55" t="s">
        <v>385</v>
      </c>
      <c r="F1623" s="64">
        <v>45531</v>
      </c>
      <c r="G1623" s="64">
        <v>45531.559027777781</v>
      </c>
      <c r="H1623" s="48" t="s">
        <v>1117</v>
      </c>
      <c r="I1623" s="55">
        <v>45531</v>
      </c>
      <c r="J1623" s="48" t="s">
        <v>697</v>
      </c>
      <c r="K1623" s="48" t="s">
        <v>697</v>
      </c>
      <c r="L1623" s="48" t="s">
        <v>3633</v>
      </c>
      <c r="M1623" s="48" t="s">
        <v>7</v>
      </c>
      <c r="N1623" s="48" t="s">
        <v>860</v>
      </c>
      <c r="O1623" s="48" t="s">
        <v>3219</v>
      </c>
      <c r="P1623" s="48" t="s">
        <v>8</v>
      </c>
      <c r="Q1623" s="48" t="s">
        <v>28</v>
      </c>
      <c r="R1623" s="48" t="s">
        <v>35</v>
      </c>
      <c r="S1623" s="48" t="s">
        <v>43</v>
      </c>
      <c r="T1623" s="48" t="s">
        <v>3341</v>
      </c>
      <c r="U1623" s="48" t="s">
        <v>44</v>
      </c>
      <c r="V1623" s="55">
        <v>45531</v>
      </c>
      <c r="W1623" s="48" t="s">
        <v>1134</v>
      </c>
    </row>
    <row r="1624" spans="1:23" x14ac:dyDescent="0.25">
      <c r="A1624" s="48">
        <v>9979694</v>
      </c>
      <c r="B1624" s="64">
        <v>45531</v>
      </c>
      <c r="C1624" s="48" t="s">
        <v>1281</v>
      </c>
      <c r="D1624" s="48" t="s">
        <v>1455</v>
      </c>
      <c r="E1624" s="55" t="s">
        <v>385</v>
      </c>
      <c r="F1624" s="64">
        <v>45531</v>
      </c>
      <c r="G1624" s="64">
        <v>45531.582638888889</v>
      </c>
      <c r="H1624" s="48" t="s">
        <v>1281</v>
      </c>
      <c r="I1624" s="55">
        <v>45531</v>
      </c>
      <c r="J1624" s="48" t="s">
        <v>697</v>
      </c>
      <c r="K1624" s="48" t="s">
        <v>697</v>
      </c>
      <c r="L1624" s="48" t="s">
        <v>3634</v>
      </c>
      <c r="M1624" s="48" t="s">
        <v>2509</v>
      </c>
      <c r="N1624" s="48" t="s">
        <v>455</v>
      </c>
      <c r="O1624" s="48">
        <v>43063807201</v>
      </c>
      <c r="P1624" s="48" t="s">
        <v>18</v>
      </c>
      <c r="Q1624" s="48" t="s">
        <v>19</v>
      </c>
      <c r="R1624" s="48" t="s">
        <v>129</v>
      </c>
      <c r="S1624" s="48" t="s">
        <v>360</v>
      </c>
      <c r="T1624" s="48" t="s">
        <v>3635</v>
      </c>
      <c r="U1624" s="48" t="s">
        <v>44</v>
      </c>
      <c r="V1624" s="55">
        <v>45531</v>
      </c>
      <c r="W1624" s="48" t="s">
        <v>1134</v>
      </c>
    </row>
    <row r="1625" spans="1:23" x14ac:dyDescent="0.25">
      <c r="A1625" s="48">
        <v>9979693</v>
      </c>
      <c r="B1625" s="64">
        <v>45531</v>
      </c>
      <c r="C1625" s="48" t="s">
        <v>1111</v>
      </c>
      <c r="D1625" s="48" t="s">
        <v>1455</v>
      </c>
      <c r="E1625" s="55" t="s">
        <v>385</v>
      </c>
      <c r="F1625" s="64">
        <v>45531.339583333327</v>
      </c>
      <c r="G1625" s="64">
        <v>45531.339583333327</v>
      </c>
      <c r="H1625" s="48" t="s">
        <v>1111</v>
      </c>
      <c r="I1625" s="55" t="s">
        <v>385</v>
      </c>
      <c r="J1625" s="48" t="s">
        <v>697</v>
      </c>
      <c r="K1625" s="48" t="s">
        <v>697</v>
      </c>
      <c r="L1625" s="48" t="s">
        <v>2850</v>
      </c>
      <c r="M1625" s="48" t="s">
        <v>7</v>
      </c>
      <c r="N1625" s="48" t="s">
        <v>860</v>
      </c>
      <c r="O1625" s="48" t="s">
        <v>2588</v>
      </c>
      <c r="P1625" s="48" t="s">
        <v>8</v>
      </c>
      <c r="Q1625" s="48" t="s">
        <v>28</v>
      </c>
      <c r="R1625" s="48" t="s">
        <v>29</v>
      </c>
      <c r="S1625" s="48" t="s">
        <v>358</v>
      </c>
      <c r="T1625" s="48" t="s">
        <v>385</v>
      </c>
      <c r="U1625" s="48" t="s">
        <v>14</v>
      </c>
      <c r="V1625" s="55">
        <v>45531</v>
      </c>
      <c r="W1625" s="48" t="s">
        <v>1134</v>
      </c>
    </row>
    <row r="1626" spans="1:23" x14ac:dyDescent="0.25">
      <c r="A1626" s="48">
        <v>9979692</v>
      </c>
      <c r="B1626" s="64">
        <v>45531</v>
      </c>
      <c r="C1626" s="48" t="s">
        <v>1111</v>
      </c>
      <c r="D1626" s="48" t="s">
        <v>1455</v>
      </c>
      <c r="E1626" s="55" t="s">
        <v>385</v>
      </c>
      <c r="F1626" s="64">
        <v>45531.340277777781</v>
      </c>
      <c r="G1626" s="64">
        <v>45531.340277777781</v>
      </c>
      <c r="H1626" s="48" t="s">
        <v>1111</v>
      </c>
      <c r="I1626" s="55" t="s">
        <v>385</v>
      </c>
      <c r="J1626" s="48" t="s">
        <v>697</v>
      </c>
      <c r="K1626" s="48" t="s">
        <v>697</v>
      </c>
      <c r="L1626" s="48" t="s">
        <v>2850</v>
      </c>
      <c r="M1626" s="48" t="s">
        <v>7</v>
      </c>
      <c r="N1626" s="48" t="s">
        <v>860</v>
      </c>
      <c r="O1626" s="48" t="s">
        <v>2588</v>
      </c>
      <c r="P1626" s="48" t="s">
        <v>8</v>
      </c>
      <c r="Q1626" s="48" t="s">
        <v>28</v>
      </c>
      <c r="R1626" s="48" t="s">
        <v>29</v>
      </c>
      <c r="S1626" s="48" t="s">
        <v>358</v>
      </c>
      <c r="T1626" s="48" t="s">
        <v>385</v>
      </c>
      <c r="U1626" s="48" t="s">
        <v>14</v>
      </c>
      <c r="V1626" s="55">
        <v>45531</v>
      </c>
      <c r="W1626" s="48" t="s">
        <v>1134</v>
      </c>
    </row>
    <row r="1627" spans="1:23" x14ac:dyDescent="0.25">
      <c r="A1627" s="48">
        <v>9979691</v>
      </c>
      <c r="B1627" s="64">
        <v>45531</v>
      </c>
      <c r="C1627" s="48" t="s">
        <v>1111</v>
      </c>
      <c r="D1627" s="48" t="s">
        <v>878</v>
      </c>
      <c r="E1627" s="55" t="s">
        <v>385</v>
      </c>
      <c r="F1627" s="64">
        <v>45531.348611111112</v>
      </c>
      <c r="G1627" s="64">
        <v>45531.348611111112</v>
      </c>
      <c r="H1627" s="48" t="s">
        <v>1111</v>
      </c>
      <c r="I1627" s="55">
        <v>45535</v>
      </c>
      <c r="J1627" s="48" t="s">
        <v>697</v>
      </c>
      <c r="K1627" s="48" t="s">
        <v>697</v>
      </c>
      <c r="L1627" s="48" t="s">
        <v>3314</v>
      </c>
      <c r="M1627" s="48" t="s">
        <v>7</v>
      </c>
      <c r="N1627" s="48" t="s">
        <v>860</v>
      </c>
      <c r="O1627" s="48" t="s">
        <v>3080</v>
      </c>
      <c r="P1627" s="48" t="s">
        <v>8</v>
      </c>
      <c r="Q1627" s="48" t="s">
        <v>15</v>
      </c>
      <c r="R1627" s="48" t="s">
        <v>381</v>
      </c>
      <c r="S1627" s="48" t="s">
        <v>25</v>
      </c>
      <c r="T1627" s="48" t="s">
        <v>385</v>
      </c>
      <c r="U1627" s="48" t="s">
        <v>14</v>
      </c>
      <c r="V1627" s="55">
        <v>45531</v>
      </c>
      <c r="W1627" s="48" t="s">
        <v>1134</v>
      </c>
    </row>
    <row r="1628" spans="1:23" x14ac:dyDescent="0.25">
      <c r="A1628" s="48">
        <v>9979690</v>
      </c>
      <c r="B1628" s="64">
        <v>45531</v>
      </c>
      <c r="C1628" s="48" t="s">
        <v>1158</v>
      </c>
      <c r="D1628" s="48" t="s">
        <v>46</v>
      </c>
      <c r="E1628" s="55" t="s">
        <v>385</v>
      </c>
      <c r="F1628" s="64">
        <v>45531.35833333333</v>
      </c>
      <c r="G1628" s="64">
        <v>45531.35833333333</v>
      </c>
      <c r="H1628" s="48" t="s">
        <v>1158</v>
      </c>
      <c r="I1628" s="55" t="s">
        <v>385</v>
      </c>
      <c r="J1628" s="48" t="s">
        <v>697</v>
      </c>
      <c r="K1628" s="48" t="s">
        <v>697</v>
      </c>
      <c r="L1628" s="48" t="s">
        <v>3636</v>
      </c>
      <c r="M1628" s="48" t="s">
        <v>1926</v>
      </c>
      <c r="N1628" s="48" t="s">
        <v>853</v>
      </c>
      <c r="O1628" s="48">
        <v>7482533</v>
      </c>
      <c r="P1628" s="48" t="s">
        <v>18</v>
      </c>
      <c r="Q1628" s="48" t="s">
        <v>19</v>
      </c>
      <c r="R1628" s="48" t="s">
        <v>21</v>
      </c>
      <c r="S1628" s="48" t="s">
        <v>360</v>
      </c>
      <c r="T1628" s="48" t="s">
        <v>785</v>
      </c>
      <c r="U1628" s="48" t="s">
        <v>44</v>
      </c>
      <c r="V1628" s="55">
        <v>45531</v>
      </c>
      <c r="W1628" s="48" t="s">
        <v>1134</v>
      </c>
    </row>
    <row r="1629" spans="1:23" x14ac:dyDescent="0.25">
      <c r="A1629" s="48">
        <v>9979689</v>
      </c>
      <c r="B1629" s="64">
        <v>45531</v>
      </c>
      <c r="C1629" s="48" t="s">
        <v>1158</v>
      </c>
      <c r="D1629" s="48" t="s">
        <v>46</v>
      </c>
      <c r="E1629" s="55" t="s">
        <v>385</v>
      </c>
      <c r="F1629" s="64">
        <v>45531.35833333333</v>
      </c>
      <c r="G1629" s="64">
        <v>45531.35833333333</v>
      </c>
      <c r="H1629" s="48" t="s">
        <v>1158</v>
      </c>
      <c r="I1629" s="55" t="s">
        <v>385</v>
      </c>
      <c r="J1629" s="48" t="s">
        <v>697</v>
      </c>
      <c r="K1629" s="48" t="s">
        <v>697</v>
      </c>
      <c r="L1629" s="48" t="s">
        <v>3636</v>
      </c>
      <c r="M1629" s="48" t="s">
        <v>1926</v>
      </c>
      <c r="N1629" s="48" t="s">
        <v>853</v>
      </c>
      <c r="O1629" s="48">
        <v>7482533</v>
      </c>
      <c r="P1629" s="48" t="s">
        <v>18</v>
      </c>
      <c r="Q1629" s="48" t="s">
        <v>19</v>
      </c>
      <c r="R1629" s="48" t="s">
        <v>21</v>
      </c>
      <c r="S1629" s="48" t="s">
        <v>360</v>
      </c>
      <c r="T1629" s="48" t="s">
        <v>785</v>
      </c>
      <c r="U1629" s="48" t="s">
        <v>44</v>
      </c>
      <c r="V1629" s="55">
        <v>45531</v>
      </c>
      <c r="W1629" s="48" t="s">
        <v>1134</v>
      </c>
    </row>
    <row r="1630" spans="1:23" x14ac:dyDescent="0.25">
      <c r="A1630" s="48">
        <v>9979688</v>
      </c>
      <c r="B1630" s="64">
        <v>45531</v>
      </c>
      <c r="C1630" s="48" t="s">
        <v>1111</v>
      </c>
      <c r="D1630" s="48" t="s">
        <v>716</v>
      </c>
      <c r="E1630" s="55" t="s">
        <v>385</v>
      </c>
      <c r="F1630" s="64">
        <v>45531.359027777777</v>
      </c>
      <c r="G1630" s="64">
        <v>45531.359027777777</v>
      </c>
      <c r="H1630" s="48" t="s">
        <v>1111</v>
      </c>
      <c r="I1630" s="55">
        <v>45533</v>
      </c>
      <c r="J1630" s="48" t="s">
        <v>697</v>
      </c>
      <c r="K1630" s="48" t="s">
        <v>697</v>
      </c>
      <c r="L1630" s="48" t="s">
        <v>3637</v>
      </c>
      <c r="M1630" s="48" t="s">
        <v>7</v>
      </c>
      <c r="N1630" s="48" t="s">
        <v>860</v>
      </c>
      <c r="O1630" s="48" t="s">
        <v>3638</v>
      </c>
      <c r="P1630" s="48" t="s">
        <v>8</v>
      </c>
      <c r="Q1630" s="48" t="s">
        <v>10</v>
      </c>
      <c r="R1630" s="48" t="s">
        <v>11</v>
      </c>
      <c r="S1630" s="48" t="s">
        <v>25</v>
      </c>
      <c r="T1630" s="48" t="s">
        <v>385</v>
      </c>
      <c r="U1630" s="48" t="s">
        <v>14</v>
      </c>
      <c r="V1630" s="55">
        <v>45531</v>
      </c>
      <c r="W1630" s="48" t="s">
        <v>1134</v>
      </c>
    </row>
    <row r="1631" spans="1:23" x14ac:dyDescent="0.25">
      <c r="A1631" s="48">
        <v>9979687</v>
      </c>
      <c r="B1631" s="64">
        <v>45531</v>
      </c>
      <c r="C1631" s="48" t="s">
        <v>1111</v>
      </c>
      <c r="D1631" s="48" t="s">
        <v>716</v>
      </c>
      <c r="E1631" s="55" t="s">
        <v>385</v>
      </c>
      <c r="F1631" s="64">
        <v>45531.365972222222</v>
      </c>
      <c r="G1631" s="64">
        <v>45531.365972222222</v>
      </c>
      <c r="H1631" s="48" t="s">
        <v>1111</v>
      </c>
      <c r="I1631" s="55">
        <v>45533</v>
      </c>
      <c r="J1631" s="48" t="s">
        <v>697</v>
      </c>
      <c r="K1631" s="48" t="s">
        <v>697</v>
      </c>
      <c r="L1631" s="48" t="s">
        <v>3389</v>
      </c>
      <c r="M1631" s="48" t="s">
        <v>7</v>
      </c>
      <c r="N1631" s="48" t="s">
        <v>860</v>
      </c>
      <c r="O1631" s="48" t="s">
        <v>2539</v>
      </c>
      <c r="P1631" s="48" t="s">
        <v>18</v>
      </c>
      <c r="Q1631" s="48" t="s">
        <v>19</v>
      </c>
      <c r="R1631" s="48" t="s">
        <v>20</v>
      </c>
      <c r="S1631" s="48" t="s">
        <v>36</v>
      </c>
      <c r="T1631" s="48" t="s">
        <v>385</v>
      </c>
      <c r="U1631" s="48" t="s">
        <v>14</v>
      </c>
      <c r="V1631" s="55">
        <v>45531</v>
      </c>
      <c r="W1631" s="48" t="s">
        <v>1134</v>
      </c>
    </row>
    <row r="1632" spans="1:23" x14ac:dyDescent="0.25">
      <c r="A1632" s="48">
        <v>9979686</v>
      </c>
      <c r="B1632" s="64">
        <v>45531</v>
      </c>
      <c r="C1632" s="48" t="s">
        <v>1158</v>
      </c>
      <c r="D1632" s="48" t="s">
        <v>716</v>
      </c>
      <c r="E1632" s="55" t="s">
        <v>385</v>
      </c>
      <c r="F1632" s="64">
        <v>45531.375694444447</v>
      </c>
      <c r="G1632" s="64">
        <v>45531.375694444447</v>
      </c>
      <c r="H1632" s="48" t="s">
        <v>1158</v>
      </c>
      <c r="I1632" s="55">
        <v>45533</v>
      </c>
      <c r="J1632" s="48" t="s">
        <v>697</v>
      </c>
      <c r="K1632" s="48" t="s">
        <v>697</v>
      </c>
      <c r="L1632" s="48" t="s">
        <v>3639</v>
      </c>
      <c r="M1632" s="48" t="s">
        <v>1926</v>
      </c>
      <c r="N1632" s="48" t="s">
        <v>853</v>
      </c>
      <c r="O1632" s="48">
        <v>7538825</v>
      </c>
      <c r="P1632" s="48" t="s">
        <v>8</v>
      </c>
      <c r="Q1632" s="48" t="s">
        <v>15</v>
      </c>
      <c r="R1632" s="48" t="s">
        <v>27</v>
      </c>
      <c r="S1632" s="48" t="s">
        <v>25</v>
      </c>
      <c r="T1632" s="48" t="s">
        <v>385</v>
      </c>
      <c r="U1632" s="48" t="s">
        <v>14</v>
      </c>
      <c r="V1632" s="55">
        <v>45531</v>
      </c>
      <c r="W1632" s="48" t="s">
        <v>1134</v>
      </c>
    </row>
    <row r="1633" spans="1:23" x14ac:dyDescent="0.25">
      <c r="A1633" s="48">
        <v>9979685</v>
      </c>
      <c r="B1633" s="64">
        <v>45531</v>
      </c>
      <c r="C1633" s="48" t="s">
        <v>1111</v>
      </c>
      <c r="D1633" s="48" t="s">
        <v>856</v>
      </c>
      <c r="E1633" s="55" t="s">
        <v>385</v>
      </c>
      <c r="F1633" s="64">
        <v>45531.384027777778</v>
      </c>
      <c r="G1633" s="64">
        <v>45531.384027777778</v>
      </c>
      <c r="H1633" s="48" t="s">
        <v>1111</v>
      </c>
      <c r="I1633" s="55">
        <v>45531</v>
      </c>
      <c r="J1633" s="48" t="s">
        <v>697</v>
      </c>
      <c r="K1633" s="48" t="s">
        <v>697</v>
      </c>
      <c r="L1633" s="48" t="s">
        <v>3640</v>
      </c>
      <c r="M1633" s="48" t="s">
        <v>7</v>
      </c>
      <c r="N1633" s="48" t="s">
        <v>860</v>
      </c>
      <c r="O1633" s="48" t="s">
        <v>2784</v>
      </c>
      <c r="P1633" s="48" t="s">
        <v>8</v>
      </c>
      <c r="Q1633" s="48" t="s">
        <v>15</v>
      </c>
      <c r="R1633" s="48" t="s">
        <v>381</v>
      </c>
      <c r="S1633" s="48" t="s">
        <v>43</v>
      </c>
      <c r="T1633" s="48" t="s">
        <v>417</v>
      </c>
      <c r="U1633" s="48" t="s">
        <v>44</v>
      </c>
      <c r="V1633" s="55">
        <v>45531</v>
      </c>
      <c r="W1633" s="48" t="s">
        <v>1134</v>
      </c>
    </row>
    <row r="1634" spans="1:23" x14ac:dyDescent="0.25">
      <c r="A1634" s="48">
        <v>9979684</v>
      </c>
      <c r="B1634" s="64">
        <v>45531</v>
      </c>
      <c r="C1634" s="48" t="s">
        <v>1158</v>
      </c>
      <c r="D1634" s="48" t="s">
        <v>716</v>
      </c>
      <c r="E1634" s="55" t="s">
        <v>385</v>
      </c>
      <c r="F1634" s="64">
        <v>45531.385416666657</v>
      </c>
      <c r="G1634" s="64">
        <v>45531.385416666657</v>
      </c>
      <c r="H1634" s="48" t="s">
        <v>1158</v>
      </c>
      <c r="I1634" s="55">
        <v>45533</v>
      </c>
      <c r="J1634" s="48" t="s">
        <v>697</v>
      </c>
      <c r="K1634" s="48" t="s">
        <v>697</v>
      </c>
      <c r="L1634" s="48" t="s">
        <v>3641</v>
      </c>
      <c r="M1634" s="48" t="s">
        <v>1926</v>
      </c>
      <c r="N1634" s="48" t="s">
        <v>853</v>
      </c>
      <c r="O1634" s="48">
        <v>7555718</v>
      </c>
      <c r="P1634" s="48" t="s">
        <v>8</v>
      </c>
      <c r="Q1634" s="48" t="s">
        <v>10</v>
      </c>
      <c r="R1634" s="48" t="s">
        <v>11</v>
      </c>
      <c r="S1634" s="48" t="s">
        <v>25</v>
      </c>
      <c r="T1634" s="48" t="s">
        <v>380</v>
      </c>
      <c r="U1634" s="48" t="s">
        <v>14</v>
      </c>
      <c r="V1634" s="55">
        <v>45531</v>
      </c>
      <c r="W1634" s="48" t="s">
        <v>1134</v>
      </c>
    </row>
    <row r="1635" spans="1:23" x14ac:dyDescent="0.25">
      <c r="A1635" s="48">
        <v>9979683</v>
      </c>
      <c r="B1635" s="64">
        <v>45531</v>
      </c>
      <c r="C1635" s="48" t="s">
        <v>1111</v>
      </c>
      <c r="D1635" s="48" t="s">
        <v>716</v>
      </c>
      <c r="E1635" s="55" t="s">
        <v>385</v>
      </c>
      <c r="F1635" s="64">
        <v>45531.392361111109</v>
      </c>
      <c r="G1635" s="64">
        <v>45531.392361111109</v>
      </c>
      <c r="H1635" s="48" t="s">
        <v>1111</v>
      </c>
      <c r="I1635" s="55">
        <v>45532</v>
      </c>
      <c r="J1635" s="48" t="s">
        <v>697</v>
      </c>
      <c r="K1635" s="48" t="s">
        <v>697</v>
      </c>
      <c r="L1635" s="48" t="s">
        <v>2953</v>
      </c>
      <c r="M1635" s="48" t="s">
        <v>7</v>
      </c>
      <c r="N1635" s="48" t="s">
        <v>860</v>
      </c>
      <c r="O1635" s="48" t="s">
        <v>2334</v>
      </c>
      <c r="P1635" s="48" t="s">
        <v>18</v>
      </c>
      <c r="Q1635" s="48" t="s">
        <v>19</v>
      </c>
      <c r="R1635" s="48" t="s">
        <v>20</v>
      </c>
      <c r="S1635" s="48" t="s">
        <v>36</v>
      </c>
      <c r="T1635" s="48" t="s">
        <v>385</v>
      </c>
      <c r="U1635" s="48" t="s">
        <v>14</v>
      </c>
      <c r="V1635" s="55">
        <v>45531</v>
      </c>
      <c r="W1635" s="48" t="s">
        <v>1134</v>
      </c>
    </row>
    <row r="1636" spans="1:23" x14ac:dyDescent="0.25">
      <c r="A1636" s="48">
        <v>9979682</v>
      </c>
      <c r="B1636" s="64">
        <v>45531</v>
      </c>
      <c r="C1636" s="48" t="s">
        <v>1157</v>
      </c>
      <c r="D1636" s="48" t="s">
        <v>716</v>
      </c>
      <c r="E1636" s="55" t="s">
        <v>385</v>
      </c>
      <c r="F1636" s="64">
        <v>45531</v>
      </c>
      <c r="G1636" s="64">
        <v>45531.338888888888</v>
      </c>
      <c r="H1636" s="48" t="s">
        <v>1157</v>
      </c>
      <c r="I1636" s="55" t="s">
        <v>385</v>
      </c>
      <c r="J1636" s="48" t="s">
        <v>697</v>
      </c>
      <c r="K1636" s="48" t="s">
        <v>697</v>
      </c>
      <c r="L1636" s="48" t="s">
        <v>2502</v>
      </c>
      <c r="M1636" s="48" t="s">
        <v>992</v>
      </c>
      <c r="N1636" s="48" t="s">
        <v>1692</v>
      </c>
      <c r="O1636" s="48">
        <v>201031231294001</v>
      </c>
      <c r="P1636" s="48" t="s">
        <v>8</v>
      </c>
      <c r="Q1636" s="48" t="s">
        <v>15</v>
      </c>
      <c r="R1636" s="48" t="s">
        <v>69</v>
      </c>
      <c r="S1636" s="48" t="s">
        <v>25</v>
      </c>
      <c r="T1636" s="48" t="s">
        <v>385</v>
      </c>
      <c r="U1636" s="48" t="s">
        <v>14</v>
      </c>
      <c r="V1636" s="55">
        <v>45531</v>
      </c>
      <c r="W1636" s="48" t="s">
        <v>1134</v>
      </c>
    </row>
    <row r="1637" spans="1:23" x14ac:dyDescent="0.25">
      <c r="A1637" s="48">
        <v>9979681</v>
      </c>
      <c r="B1637" s="64">
        <v>45531</v>
      </c>
      <c r="C1637" s="48" t="s">
        <v>1157</v>
      </c>
      <c r="D1637" s="48" t="s">
        <v>856</v>
      </c>
      <c r="E1637" s="55" t="s">
        <v>385</v>
      </c>
      <c r="F1637" s="64">
        <v>45531</v>
      </c>
      <c r="G1637" s="64">
        <v>45531.339583333327</v>
      </c>
      <c r="H1637" s="48" t="s">
        <v>1157</v>
      </c>
      <c r="I1637" s="55" t="s">
        <v>385</v>
      </c>
      <c r="J1637" s="48" t="s">
        <v>697</v>
      </c>
      <c r="K1637" s="48" t="s">
        <v>697</v>
      </c>
      <c r="L1637" s="48" t="s">
        <v>2502</v>
      </c>
      <c r="M1637" s="48" t="s">
        <v>992</v>
      </c>
      <c r="N1637" s="48" t="s">
        <v>1692</v>
      </c>
      <c r="O1637" s="48">
        <v>201031231294001</v>
      </c>
      <c r="P1637" s="48" t="s">
        <v>8</v>
      </c>
      <c r="Q1637" s="48" t="s">
        <v>15</v>
      </c>
      <c r="R1637" s="48" t="s">
        <v>69</v>
      </c>
      <c r="S1637" s="48" t="s">
        <v>43</v>
      </c>
      <c r="T1637" s="48" t="s">
        <v>385</v>
      </c>
      <c r="U1637" s="48" t="s">
        <v>44</v>
      </c>
      <c r="V1637" s="55">
        <v>45531</v>
      </c>
      <c r="W1637" s="48" t="s">
        <v>1134</v>
      </c>
    </row>
    <row r="1638" spans="1:23" x14ac:dyDescent="0.25">
      <c r="A1638" s="48">
        <v>9979680</v>
      </c>
      <c r="B1638" s="64">
        <v>45531</v>
      </c>
      <c r="C1638" s="48" t="s">
        <v>1157</v>
      </c>
      <c r="D1638" s="48" t="s">
        <v>716</v>
      </c>
      <c r="E1638" s="55" t="s">
        <v>385</v>
      </c>
      <c r="F1638" s="64">
        <v>45531</v>
      </c>
      <c r="G1638" s="64">
        <v>45531.350694444453</v>
      </c>
      <c r="H1638" s="48" t="s">
        <v>1157</v>
      </c>
      <c r="I1638" s="55" t="s">
        <v>385</v>
      </c>
      <c r="J1638" s="48" t="s">
        <v>697</v>
      </c>
      <c r="K1638" s="48" t="s">
        <v>697</v>
      </c>
      <c r="L1638" s="48" t="s">
        <v>3642</v>
      </c>
      <c r="M1638" s="48" t="s">
        <v>992</v>
      </c>
      <c r="N1638" s="48" t="s">
        <v>455</v>
      </c>
      <c r="O1638" s="48">
        <v>201031975207001</v>
      </c>
      <c r="P1638" s="48" t="s">
        <v>22</v>
      </c>
      <c r="Q1638" s="48" t="s">
        <v>23</v>
      </c>
      <c r="R1638" s="48" t="s">
        <v>89</v>
      </c>
      <c r="S1638" s="48" t="s">
        <v>36</v>
      </c>
      <c r="T1638" s="48" t="s">
        <v>385</v>
      </c>
      <c r="U1638" s="48" t="s">
        <v>14</v>
      </c>
      <c r="V1638" s="55">
        <v>45531</v>
      </c>
      <c r="W1638" s="48" t="s">
        <v>1134</v>
      </c>
    </row>
    <row r="1639" spans="1:23" x14ac:dyDescent="0.25">
      <c r="A1639" s="48">
        <v>9979679</v>
      </c>
      <c r="B1639" s="64">
        <v>45531</v>
      </c>
      <c r="C1639" s="48" t="s">
        <v>1157</v>
      </c>
      <c r="D1639" s="48" t="s">
        <v>856</v>
      </c>
      <c r="E1639" s="55" t="s">
        <v>385</v>
      </c>
      <c r="F1639" s="64">
        <v>45531</v>
      </c>
      <c r="G1639" s="64">
        <v>45531.356944444437</v>
      </c>
      <c r="H1639" s="48" t="s">
        <v>1157</v>
      </c>
      <c r="I1639" s="55" t="s">
        <v>385</v>
      </c>
      <c r="J1639" s="48" t="s">
        <v>697</v>
      </c>
      <c r="K1639" s="48" t="s">
        <v>697</v>
      </c>
      <c r="L1639" s="48" t="s">
        <v>3598</v>
      </c>
      <c r="M1639" s="48" t="s">
        <v>992</v>
      </c>
      <c r="N1639" s="48" t="s">
        <v>1692</v>
      </c>
      <c r="O1639" s="48">
        <v>201031753875001</v>
      </c>
      <c r="P1639" s="48" t="s">
        <v>8</v>
      </c>
      <c r="Q1639" s="48" t="s">
        <v>19</v>
      </c>
      <c r="R1639" s="48" t="s">
        <v>29</v>
      </c>
      <c r="S1639" s="48" t="s">
        <v>25</v>
      </c>
      <c r="T1639" s="48" t="s">
        <v>385</v>
      </c>
      <c r="U1639" s="48" t="s">
        <v>14</v>
      </c>
      <c r="V1639" s="55">
        <v>45531</v>
      </c>
      <c r="W1639" s="48" t="s">
        <v>1134</v>
      </c>
    </row>
    <row r="1640" spans="1:23" x14ac:dyDescent="0.25">
      <c r="A1640" s="48">
        <v>9979678</v>
      </c>
      <c r="B1640" s="64">
        <v>45531</v>
      </c>
      <c r="C1640" s="48" t="s">
        <v>1157</v>
      </c>
      <c r="D1640" s="48" t="s">
        <v>716</v>
      </c>
      <c r="E1640" s="55" t="s">
        <v>385</v>
      </c>
      <c r="F1640" s="64">
        <v>45531</v>
      </c>
      <c r="G1640" s="64">
        <v>45531.382638888892</v>
      </c>
      <c r="H1640" s="48" t="s">
        <v>1157</v>
      </c>
      <c r="I1640" s="55" t="s">
        <v>385</v>
      </c>
      <c r="J1640" s="48" t="s">
        <v>697</v>
      </c>
      <c r="K1640" s="48" t="s">
        <v>697</v>
      </c>
      <c r="L1640" s="48" t="s">
        <v>3643</v>
      </c>
      <c r="M1640" s="48" t="s">
        <v>992</v>
      </c>
      <c r="N1640" s="48" t="s">
        <v>455</v>
      </c>
      <c r="O1640" s="48">
        <v>201031813088002</v>
      </c>
      <c r="P1640" s="48" t="s">
        <v>18</v>
      </c>
      <c r="Q1640" s="48" t="s">
        <v>19</v>
      </c>
      <c r="R1640" s="48" t="s">
        <v>21</v>
      </c>
      <c r="S1640" s="48" t="s">
        <v>36</v>
      </c>
      <c r="T1640" s="48" t="s">
        <v>385</v>
      </c>
      <c r="U1640" s="48" t="s">
        <v>14</v>
      </c>
      <c r="V1640" s="55">
        <v>45531</v>
      </c>
      <c r="W1640" s="48" t="s">
        <v>1134</v>
      </c>
    </row>
    <row r="1641" spans="1:23" x14ac:dyDescent="0.25">
      <c r="A1641" s="48">
        <v>9979677</v>
      </c>
      <c r="B1641" s="64">
        <v>45531</v>
      </c>
      <c r="C1641" s="48" t="s">
        <v>1157</v>
      </c>
      <c r="D1641" s="48" t="s">
        <v>716</v>
      </c>
      <c r="E1641" s="55" t="s">
        <v>385</v>
      </c>
      <c r="F1641" s="64">
        <v>45531</v>
      </c>
      <c r="G1641" s="64">
        <v>45531.402777777781</v>
      </c>
      <c r="H1641" s="48" t="s">
        <v>1157</v>
      </c>
      <c r="I1641" s="55" t="s">
        <v>385</v>
      </c>
      <c r="J1641" s="48" t="s">
        <v>697</v>
      </c>
      <c r="K1641" s="48" t="s">
        <v>697</v>
      </c>
      <c r="L1641" s="48" t="s">
        <v>3644</v>
      </c>
      <c r="M1641" s="48" t="s">
        <v>992</v>
      </c>
      <c r="N1641" s="48" t="s">
        <v>455</v>
      </c>
      <c r="O1641" s="48">
        <v>201031926501001</v>
      </c>
      <c r="P1641" s="48" t="s">
        <v>8</v>
      </c>
      <c r="Q1641" s="48" t="s">
        <v>10</v>
      </c>
      <c r="R1641" s="48" t="s">
        <v>11</v>
      </c>
      <c r="S1641" s="48" t="s">
        <v>36</v>
      </c>
      <c r="T1641" s="48" t="s">
        <v>385</v>
      </c>
      <c r="U1641" s="48" t="s">
        <v>14</v>
      </c>
      <c r="V1641" s="55">
        <v>45531</v>
      </c>
      <c r="W1641" s="48" t="s">
        <v>1134</v>
      </c>
    </row>
    <row r="1642" spans="1:23" x14ac:dyDescent="0.25">
      <c r="A1642" s="48">
        <v>9979676</v>
      </c>
      <c r="B1642" s="64">
        <v>45531</v>
      </c>
      <c r="C1642" s="48" t="s">
        <v>1157</v>
      </c>
      <c r="D1642" s="48" t="s">
        <v>716</v>
      </c>
      <c r="E1642" s="55" t="s">
        <v>385</v>
      </c>
      <c r="F1642" s="64">
        <v>45531</v>
      </c>
      <c r="G1642" s="64">
        <v>45531.409722222219</v>
      </c>
      <c r="H1642" s="48" t="s">
        <v>1157</v>
      </c>
      <c r="I1642" s="55" t="s">
        <v>385</v>
      </c>
      <c r="J1642" s="48" t="s">
        <v>697</v>
      </c>
      <c r="K1642" s="48" t="s">
        <v>697</v>
      </c>
      <c r="L1642" s="48" t="s">
        <v>3645</v>
      </c>
      <c r="M1642" s="48" t="s">
        <v>992</v>
      </c>
      <c r="N1642" s="48" t="s">
        <v>455</v>
      </c>
      <c r="O1642" s="48">
        <v>201031535432001</v>
      </c>
      <c r="P1642" s="48" t="s">
        <v>22</v>
      </c>
      <c r="Q1642" s="48" t="s">
        <v>23</v>
      </c>
      <c r="R1642" s="48" t="s">
        <v>89</v>
      </c>
      <c r="S1642" s="48" t="s">
        <v>36</v>
      </c>
      <c r="T1642" s="48" t="s">
        <v>385</v>
      </c>
      <c r="U1642" s="48" t="s">
        <v>14</v>
      </c>
      <c r="V1642" s="55">
        <v>45531</v>
      </c>
      <c r="W1642" s="48" t="s">
        <v>1134</v>
      </c>
    </row>
    <row r="1643" spans="1:23" x14ac:dyDescent="0.25">
      <c r="A1643" s="48">
        <v>9979675</v>
      </c>
      <c r="B1643" s="64">
        <v>45531</v>
      </c>
      <c r="C1643" s="48" t="s">
        <v>1157</v>
      </c>
      <c r="D1643" s="48" t="s">
        <v>716</v>
      </c>
      <c r="E1643" s="55" t="s">
        <v>385</v>
      </c>
      <c r="F1643" s="64"/>
      <c r="G1643" s="64">
        <v>45531.412499999999</v>
      </c>
      <c r="H1643" s="48" t="s">
        <v>1157</v>
      </c>
      <c r="I1643" s="55" t="s">
        <v>385</v>
      </c>
      <c r="J1643" s="48" t="s">
        <v>697</v>
      </c>
      <c r="K1643" s="48" t="s">
        <v>697</v>
      </c>
      <c r="L1643" s="48" t="s">
        <v>3646</v>
      </c>
      <c r="M1643" s="48" t="s">
        <v>992</v>
      </c>
      <c r="N1643" s="48" t="s">
        <v>455</v>
      </c>
      <c r="O1643" s="48">
        <v>201031945569001</v>
      </c>
      <c r="P1643" s="48" t="s">
        <v>18</v>
      </c>
      <c r="Q1643" s="48" t="s">
        <v>19</v>
      </c>
      <c r="R1643" s="48" t="s">
        <v>129</v>
      </c>
      <c r="S1643" s="48" t="s">
        <v>36</v>
      </c>
      <c r="T1643" s="48" t="s">
        <v>385</v>
      </c>
      <c r="U1643" s="48" t="s">
        <v>14</v>
      </c>
      <c r="V1643" s="55">
        <v>45531</v>
      </c>
      <c r="W1643" s="48" t="s">
        <v>1134</v>
      </c>
    </row>
    <row r="1644" spans="1:23" x14ac:dyDescent="0.25">
      <c r="A1644" s="48">
        <v>9979674</v>
      </c>
      <c r="B1644" s="64">
        <v>45531</v>
      </c>
      <c r="C1644" s="48" t="s">
        <v>1157</v>
      </c>
      <c r="D1644" s="48" t="s">
        <v>716</v>
      </c>
      <c r="E1644" s="55" t="s">
        <v>385</v>
      </c>
      <c r="F1644" s="64">
        <v>45531</v>
      </c>
      <c r="G1644" s="64">
        <v>45531.44027777778</v>
      </c>
      <c r="H1644" s="48" t="s">
        <v>1157</v>
      </c>
      <c r="I1644" s="55" t="s">
        <v>385</v>
      </c>
      <c r="J1644" s="48" t="s">
        <v>697</v>
      </c>
      <c r="K1644" s="48" t="s">
        <v>697</v>
      </c>
      <c r="L1644" s="48" t="s">
        <v>3647</v>
      </c>
      <c r="M1644" s="48" t="s">
        <v>992</v>
      </c>
      <c r="N1644" s="48" t="s">
        <v>1692</v>
      </c>
      <c r="O1644" s="48">
        <v>201032077641002</v>
      </c>
      <c r="P1644" s="48" t="s">
        <v>8</v>
      </c>
      <c r="Q1644" s="48" t="s">
        <v>10</v>
      </c>
      <c r="R1644" s="48" t="s">
        <v>11</v>
      </c>
      <c r="S1644" s="48" t="s">
        <v>25</v>
      </c>
      <c r="T1644" s="48" t="s">
        <v>385</v>
      </c>
      <c r="U1644" s="48" t="s">
        <v>14</v>
      </c>
      <c r="V1644" s="55">
        <v>45531</v>
      </c>
      <c r="W1644" s="48" t="s">
        <v>1134</v>
      </c>
    </row>
    <row r="1645" spans="1:23" x14ac:dyDescent="0.25">
      <c r="A1645" s="48">
        <v>9979673</v>
      </c>
      <c r="B1645" s="64">
        <v>45531</v>
      </c>
      <c r="C1645" s="48" t="s">
        <v>1157</v>
      </c>
      <c r="D1645" s="48" t="s">
        <v>856</v>
      </c>
      <c r="E1645" s="55" t="s">
        <v>385</v>
      </c>
      <c r="F1645" s="64">
        <v>45531</v>
      </c>
      <c r="G1645" s="64">
        <v>45531</v>
      </c>
      <c r="H1645" s="48" t="s">
        <v>1157</v>
      </c>
      <c r="I1645" s="55" t="s">
        <v>385</v>
      </c>
      <c r="J1645" s="48" t="s">
        <v>697</v>
      </c>
      <c r="K1645" s="48" t="s">
        <v>697</v>
      </c>
      <c r="L1645" s="48" t="s">
        <v>3648</v>
      </c>
      <c r="M1645" s="48" t="s">
        <v>992</v>
      </c>
      <c r="N1645" s="48" t="s">
        <v>455</v>
      </c>
      <c r="O1645" s="48">
        <v>201031184007001</v>
      </c>
      <c r="P1645" s="48" t="s">
        <v>18</v>
      </c>
      <c r="Q1645" s="48" t="s">
        <v>19</v>
      </c>
      <c r="R1645" s="48" t="s">
        <v>21</v>
      </c>
      <c r="S1645" s="48" t="s">
        <v>75</v>
      </c>
      <c r="T1645" s="48" t="s">
        <v>385</v>
      </c>
      <c r="U1645" s="48" t="s">
        <v>44</v>
      </c>
      <c r="V1645" s="55">
        <v>45531</v>
      </c>
      <c r="W1645" s="48" t="s">
        <v>1134</v>
      </c>
    </row>
    <row r="1646" spans="1:23" x14ac:dyDescent="0.25">
      <c r="A1646" s="48">
        <v>9979672</v>
      </c>
      <c r="B1646" s="64">
        <v>45531</v>
      </c>
      <c r="C1646" s="48" t="s">
        <v>1111</v>
      </c>
      <c r="D1646" s="48" t="s">
        <v>716</v>
      </c>
      <c r="E1646" s="55" t="s">
        <v>385</v>
      </c>
      <c r="F1646" s="64">
        <v>45531.418749999997</v>
      </c>
      <c r="G1646" s="64">
        <v>45531.418749999997</v>
      </c>
      <c r="H1646" s="48" t="s">
        <v>1111</v>
      </c>
      <c r="I1646" s="55">
        <v>45533</v>
      </c>
      <c r="J1646" s="48" t="s">
        <v>697</v>
      </c>
      <c r="K1646" s="48" t="s">
        <v>697</v>
      </c>
      <c r="L1646" s="48" t="s">
        <v>3649</v>
      </c>
      <c r="M1646" s="48" t="s">
        <v>7</v>
      </c>
      <c r="N1646" s="48" t="s">
        <v>860</v>
      </c>
      <c r="O1646" s="48" t="s">
        <v>3650</v>
      </c>
      <c r="P1646" s="48" t="s">
        <v>8</v>
      </c>
      <c r="Q1646" s="48" t="s">
        <v>10</v>
      </c>
      <c r="R1646" s="48" t="s">
        <v>11</v>
      </c>
      <c r="S1646" s="48" t="s">
        <v>36</v>
      </c>
      <c r="T1646" s="48" t="s">
        <v>385</v>
      </c>
      <c r="U1646" s="48" t="s">
        <v>14</v>
      </c>
      <c r="V1646" s="55">
        <v>45531</v>
      </c>
      <c r="W1646" s="48" t="s">
        <v>1134</v>
      </c>
    </row>
    <row r="1647" spans="1:23" x14ac:dyDescent="0.25">
      <c r="A1647" s="48">
        <v>9979671</v>
      </c>
      <c r="B1647" s="64">
        <v>45531</v>
      </c>
      <c r="C1647" s="48" t="s">
        <v>1111</v>
      </c>
      <c r="D1647" s="48" t="s">
        <v>716</v>
      </c>
      <c r="E1647" s="55" t="s">
        <v>385</v>
      </c>
      <c r="F1647" s="64">
        <v>45531.429861111108</v>
      </c>
      <c r="G1647" s="64">
        <v>45531.429861111108</v>
      </c>
      <c r="H1647" s="48" t="s">
        <v>1111</v>
      </c>
      <c r="I1647" s="55">
        <v>45533</v>
      </c>
      <c r="J1647" s="48" t="s">
        <v>697</v>
      </c>
      <c r="K1647" s="48" t="s">
        <v>697</v>
      </c>
      <c r="L1647" s="48" t="s">
        <v>3651</v>
      </c>
      <c r="M1647" s="48" t="s">
        <v>7</v>
      </c>
      <c r="N1647" s="48" t="s">
        <v>860</v>
      </c>
      <c r="O1647" s="48" t="s">
        <v>1685</v>
      </c>
      <c r="P1647" s="48" t="s">
        <v>51</v>
      </c>
      <c r="Q1647" s="48" t="s">
        <v>52</v>
      </c>
      <c r="R1647" s="48" t="s">
        <v>53</v>
      </c>
      <c r="S1647" s="48" t="s">
        <v>36</v>
      </c>
      <c r="T1647" s="48" t="s">
        <v>385</v>
      </c>
      <c r="U1647" s="48" t="s">
        <v>14</v>
      </c>
      <c r="V1647" s="55">
        <v>45531</v>
      </c>
      <c r="W1647" s="48" t="s">
        <v>1134</v>
      </c>
    </row>
    <row r="1648" spans="1:23" x14ac:dyDescent="0.25">
      <c r="A1648" s="48">
        <v>9979670</v>
      </c>
      <c r="B1648" s="64">
        <v>45531</v>
      </c>
      <c r="C1648" s="48" t="s">
        <v>1111</v>
      </c>
      <c r="D1648" s="48" t="s">
        <v>46</v>
      </c>
      <c r="E1648" s="55" t="s">
        <v>385</v>
      </c>
      <c r="F1648" s="64">
        <v>45531.449305555558</v>
      </c>
      <c r="G1648" s="64">
        <v>45531.449305555558</v>
      </c>
      <c r="H1648" s="48" t="s">
        <v>1111</v>
      </c>
      <c r="I1648" s="55" t="s">
        <v>385</v>
      </c>
      <c r="J1648" s="48" t="s">
        <v>697</v>
      </c>
      <c r="K1648" s="48" t="s">
        <v>697</v>
      </c>
      <c r="L1648" s="48" t="s">
        <v>3652</v>
      </c>
      <c r="M1648" s="48" t="s">
        <v>7</v>
      </c>
      <c r="N1648" s="48" t="s">
        <v>860</v>
      </c>
      <c r="O1648" s="48" t="s">
        <v>1099</v>
      </c>
      <c r="P1648" s="48" t="s">
        <v>18</v>
      </c>
      <c r="Q1648" s="48" t="s">
        <v>19</v>
      </c>
      <c r="R1648" s="48" t="s">
        <v>20</v>
      </c>
      <c r="S1648" s="48" t="s">
        <v>358</v>
      </c>
      <c r="T1648" s="48" t="s">
        <v>385</v>
      </c>
      <c r="U1648" s="48" t="s">
        <v>14</v>
      </c>
      <c r="V1648" s="55">
        <v>45531</v>
      </c>
      <c r="W1648" s="48" t="s">
        <v>1134</v>
      </c>
    </row>
    <row r="1649" spans="1:23" x14ac:dyDescent="0.25">
      <c r="A1649" s="48">
        <v>9979669</v>
      </c>
      <c r="B1649" s="64">
        <v>45531</v>
      </c>
      <c r="C1649" s="48" t="s">
        <v>1111</v>
      </c>
      <c r="D1649" s="48" t="s">
        <v>716</v>
      </c>
      <c r="E1649" s="55" t="s">
        <v>385</v>
      </c>
      <c r="F1649" s="64">
        <v>45531.453472222223</v>
      </c>
      <c r="G1649" s="64">
        <v>45531.453472222223</v>
      </c>
      <c r="H1649" s="48" t="s">
        <v>1111</v>
      </c>
      <c r="I1649" s="55">
        <v>45532</v>
      </c>
      <c r="J1649" s="48" t="s">
        <v>697</v>
      </c>
      <c r="K1649" s="48" t="s">
        <v>697</v>
      </c>
      <c r="L1649" s="48" t="s">
        <v>3653</v>
      </c>
      <c r="M1649" s="48" t="s">
        <v>7</v>
      </c>
      <c r="N1649" s="48" t="s">
        <v>860</v>
      </c>
      <c r="O1649" s="48" t="s">
        <v>1353</v>
      </c>
      <c r="P1649" s="48" t="s">
        <v>8</v>
      </c>
      <c r="Q1649" s="48" t="s">
        <v>15</v>
      </c>
      <c r="R1649" s="48" t="s">
        <v>381</v>
      </c>
      <c r="S1649" s="48" t="s">
        <v>25</v>
      </c>
      <c r="T1649" s="48" t="s">
        <v>385</v>
      </c>
      <c r="U1649" s="48" t="s">
        <v>14</v>
      </c>
      <c r="V1649" s="55">
        <v>45531</v>
      </c>
      <c r="W1649" s="48" t="s">
        <v>1134</v>
      </c>
    </row>
    <row r="1650" spans="1:23" x14ac:dyDescent="0.25">
      <c r="A1650" s="48">
        <v>9979668</v>
      </c>
      <c r="B1650" s="64">
        <v>45531</v>
      </c>
      <c r="C1650" s="48" t="s">
        <v>1158</v>
      </c>
      <c r="D1650" s="48" t="s">
        <v>716</v>
      </c>
      <c r="E1650" s="55" t="s">
        <v>385</v>
      </c>
      <c r="F1650" s="64">
        <v>45531.459722222222</v>
      </c>
      <c r="G1650" s="64">
        <v>45531.459722222222</v>
      </c>
      <c r="H1650" s="48" t="s">
        <v>1158</v>
      </c>
      <c r="I1650" s="55">
        <v>45533</v>
      </c>
      <c r="J1650" s="48" t="s">
        <v>697</v>
      </c>
      <c r="K1650" s="48" t="s">
        <v>697</v>
      </c>
      <c r="L1650" s="48" t="s">
        <v>3654</v>
      </c>
      <c r="M1650" s="48" t="s">
        <v>1926</v>
      </c>
      <c r="N1650" s="48" t="s">
        <v>853</v>
      </c>
      <c r="O1650" s="48">
        <v>7619377</v>
      </c>
      <c r="P1650" s="48" t="s">
        <v>8</v>
      </c>
      <c r="Q1650" s="48" t="s">
        <v>10</v>
      </c>
      <c r="R1650" s="48" t="s">
        <v>11</v>
      </c>
      <c r="S1650" s="48" t="s">
        <v>25</v>
      </c>
      <c r="T1650" s="48" t="s">
        <v>385</v>
      </c>
      <c r="U1650" s="48" t="s">
        <v>14</v>
      </c>
      <c r="V1650" s="55">
        <v>45531</v>
      </c>
      <c r="W1650" s="48" t="s">
        <v>1134</v>
      </c>
    </row>
    <row r="1651" spans="1:23" x14ac:dyDescent="0.25">
      <c r="A1651" s="48">
        <v>9979667</v>
      </c>
      <c r="B1651" s="64">
        <v>45531</v>
      </c>
      <c r="C1651" s="48" t="s">
        <v>1111</v>
      </c>
      <c r="D1651" s="48" t="s">
        <v>716</v>
      </c>
      <c r="E1651" s="55" t="s">
        <v>385</v>
      </c>
      <c r="F1651" s="64">
        <v>45531.476388888892</v>
      </c>
      <c r="G1651" s="64">
        <v>45531.476388888892</v>
      </c>
      <c r="H1651" s="48" t="s">
        <v>1111</v>
      </c>
      <c r="I1651" s="55">
        <v>45538</v>
      </c>
      <c r="J1651" s="48" t="s">
        <v>697</v>
      </c>
      <c r="K1651" s="48" t="s">
        <v>697</v>
      </c>
      <c r="L1651" s="48" t="s">
        <v>3655</v>
      </c>
      <c r="M1651" s="48" t="s">
        <v>7</v>
      </c>
      <c r="N1651" s="48" t="s">
        <v>855</v>
      </c>
      <c r="O1651" s="48" t="s">
        <v>3656</v>
      </c>
      <c r="P1651" s="48" t="s">
        <v>8</v>
      </c>
      <c r="Q1651" s="48" t="s">
        <v>15</v>
      </c>
      <c r="R1651" s="48" t="s">
        <v>381</v>
      </c>
      <c r="S1651" s="48" t="s">
        <v>25</v>
      </c>
      <c r="T1651" s="48" t="s">
        <v>385</v>
      </c>
      <c r="U1651" s="48" t="s">
        <v>14</v>
      </c>
      <c r="V1651" s="55">
        <v>45531</v>
      </c>
      <c r="W1651" s="48" t="s">
        <v>1134</v>
      </c>
    </row>
    <row r="1652" spans="1:23" x14ac:dyDescent="0.25">
      <c r="A1652" s="48">
        <v>9979666</v>
      </c>
      <c r="B1652" s="64">
        <v>45531</v>
      </c>
      <c r="C1652" s="48" t="s">
        <v>1158</v>
      </c>
      <c r="D1652" s="48" t="s">
        <v>716</v>
      </c>
      <c r="E1652" s="55" t="s">
        <v>385</v>
      </c>
      <c r="F1652" s="64">
        <v>45531.48333333333</v>
      </c>
      <c r="G1652" s="64">
        <v>45531.48333333333</v>
      </c>
      <c r="H1652" s="48" t="s">
        <v>1158</v>
      </c>
      <c r="I1652" s="55">
        <v>45532</v>
      </c>
      <c r="J1652" s="48" t="s">
        <v>697</v>
      </c>
      <c r="K1652" s="48" t="s">
        <v>697</v>
      </c>
      <c r="L1652" s="48" t="s">
        <v>3657</v>
      </c>
      <c r="M1652" s="48" t="s">
        <v>1926</v>
      </c>
      <c r="N1652" s="48" t="s">
        <v>853</v>
      </c>
      <c r="O1652" s="48">
        <v>7594738</v>
      </c>
      <c r="P1652" s="48" t="s">
        <v>8</v>
      </c>
      <c r="Q1652" s="48" t="s">
        <v>28</v>
      </c>
      <c r="R1652" s="48" t="s">
        <v>35</v>
      </c>
      <c r="S1652" s="48" t="s">
        <v>36</v>
      </c>
      <c r="T1652" s="48" t="s">
        <v>385</v>
      </c>
      <c r="U1652" s="48" t="s">
        <v>14</v>
      </c>
      <c r="V1652" s="55">
        <v>45531</v>
      </c>
      <c r="W1652" s="48" t="s">
        <v>1134</v>
      </c>
    </row>
    <row r="1653" spans="1:23" x14ac:dyDescent="0.25">
      <c r="A1653" s="48">
        <v>9979665</v>
      </c>
      <c r="B1653" s="64">
        <v>45531</v>
      </c>
      <c r="C1653" s="48" t="s">
        <v>1111</v>
      </c>
      <c r="D1653" s="48" t="s">
        <v>716</v>
      </c>
      <c r="E1653" s="55" t="s">
        <v>385</v>
      </c>
      <c r="F1653" s="64">
        <v>45531.486111111109</v>
      </c>
      <c r="G1653" s="64">
        <v>45531.486111111109</v>
      </c>
      <c r="H1653" s="48" t="s">
        <v>1111</v>
      </c>
      <c r="I1653" s="55">
        <v>45533</v>
      </c>
      <c r="J1653" s="48" t="s">
        <v>697</v>
      </c>
      <c r="K1653" s="48" t="s">
        <v>697</v>
      </c>
      <c r="L1653" s="48" t="s">
        <v>3658</v>
      </c>
      <c r="M1653" s="48" t="s">
        <v>7</v>
      </c>
      <c r="N1653" s="48" t="s">
        <v>855</v>
      </c>
      <c r="O1653" s="48" t="s">
        <v>3659</v>
      </c>
      <c r="P1653" s="48" t="s">
        <v>8</v>
      </c>
      <c r="Q1653" s="48" t="s">
        <v>10</v>
      </c>
      <c r="R1653" s="48" t="s">
        <v>11</v>
      </c>
      <c r="S1653" s="48" t="s">
        <v>25</v>
      </c>
      <c r="T1653" s="48" t="s">
        <v>385</v>
      </c>
      <c r="U1653" s="48" t="s">
        <v>14</v>
      </c>
      <c r="V1653" s="55">
        <v>45531</v>
      </c>
      <c r="W1653" s="48" t="s">
        <v>1134</v>
      </c>
    </row>
    <row r="1654" spans="1:23" x14ac:dyDescent="0.25">
      <c r="A1654" s="48">
        <v>9979664</v>
      </c>
      <c r="B1654" s="64">
        <v>45531</v>
      </c>
      <c r="C1654" s="48" t="s">
        <v>1111</v>
      </c>
      <c r="D1654" s="48" t="s">
        <v>716</v>
      </c>
      <c r="E1654" s="55" t="s">
        <v>385</v>
      </c>
      <c r="F1654" s="64">
        <v>45531.515277777777</v>
      </c>
      <c r="G1654" s="64">
        <v>45531.515277777777</v>
      </c>
      <c r="H1654" s="48" t="s">
        <v>1111</v>
      </c>
      <c r="I1654" s="55">
        <v>45533</v>
      </c>
      <c r="J1654" s="48" t="s">
        <v>697</v>
      </c>
      <c r="K1654" s="48" t="s">
        <v>697</v>
      </c>
      <c r="L1654" s="48" t="s">
        <v>3660</v>
      </c>
      <c r="M1654" s="48" t="s">
        <v>7</v>
      </c>
      <c r="N1654" s="48" t="s">
        <v>855</v>
      </c>
      <c r="O1654" s="48" t="s">
        <v>3661</v>
      </c>
      <c r="P1654" s="48" t="s">
        <v>8</v>
      </c>
      <c r="Q1654" s="48" t="s">
        <v>28</v>
      </c>
      <c r="R1654" s="48" t="s">
        <v>35</v>
      </c>
      <c r="S1654" s="48" t="s">
        <v>36</v>
      </c>
      <c r="T1654" s="48" t="s">
        <v>385</v>
      </c>
      <c r="U1654" s="48" t="s">
        <v>14</v>
      </c>
      <c r="V1654" s="55">
        <v>45531</v>
      </c>
      <c r="W1654" s="48" t="s">
        <v>1134</v>
      </c>
    </row>
    <row r="1655" spans="1:23" x14ac:dyDescent="0.25">
      <c r="A1655" s="48">
        <v>9979663</v>
      </c>
      <c r="B1655" s="64">
        <v>45531</v>
      </c>
      <c r="C1655" s="48" t="s">
        <v>1111</v>
      </c>
      <c r="D1655" s="48" t="s">
        <v>716</v>
      </c>
      <c r="E1655" s="55" t="s">
        <v>385</v>
      </c>
      <c r="F1655" s="64">
        <v>45531.522222222222</v>
      </c>
      <c r="G1655" s="64">
        <v>45531.522222222222</v>
      </c>
      <c r="H1655" s="48" t="s">
        <v>1111</v>
      </c>
      <c r="I1655" s="55">
        <v>45533</v>
      </c>
      <c r="J1655" s="48" t="s">
        <v>697</v>
      </c>
      <c r="K1655" s="48" t="s">
        <v>697</v>
      </c>
      <c r="L1655" s="48" t="s">
        <v>3662</v>
      </c>
      <c r="M1655" s="48" t="s">
        <v>7</v>
      </c>
      <c r="N1655" s="48" t="s">
        <v>855</v>
      </c>
      <c r="O1655" s="48" t="s">
        <v>3663</v>
      </c>
      <c r="P1655" s="48" t="s">
        <v>22</v>
      </c>
      <c r="Q1655" s="48" t="s">
        <v>23</v>
      </c>
      <c r="R1655" s="48" t="s">
        <v>65</v>
      </c>
      <c r="S1655" s="48" t="s">
        <v>36</v>
      </c>
      <c r="T1655" s="48" t="s">
        <v>385</v>
      </c>
      <c r="U1655" s="48" t="s">
        <v>14</v>
      </c>
      <c r="V1655" s="55">
        <v>45531</v>
      </c>
      <c r="W1655" s="48" t="s">
        <v>1134</v>
      </c>
    </row>
    <row r="1656" spans="1:23" x14ac:dyDescent="0.25">
      <c r="A1656" s="48">
        <v>9979662</v>
      </c>
      <c r="B1656" s="64">
        <v>45531</v>
      </c>
      <c r="C1656" s="48" t="s">
        <v>1111</v>
      </c>
      <c r="D1656" s="48" t="s">
        <v>716</v>
      </c>
      <c r="E1656" s="55" t="s">
        <v>385</v>
      </c>
      <c r="F1656" s="64">
        <v>45531.531944444447</v>
      </c>
      <c r="G1656" s="64">
        <v>45531.531944444447</v>
      </c>
      <c r="H1656" s="48" t="s">
        <v>1111</v>
      </c>
      <c r="I1656" s="55">
        <v>45533</v>
      </c>
      <c r="J1656" s="48" t="s">
        <v>697</v>
      </c>
      <c r="K1656" s="48" t="s">
        <v>697</v>
      </c>
      <c r="L1656" s="48" t="s">
        <v>3664</v>
      </c>
      <c r="M1656" s="48" t="s">
        <v>7</v>
      </c>
      <c r="N1656" s="48" t="s">
        <v>855</v>
      </c>
      <c r="O1656" s="48" t="s">
        <v>3665</v>
      </c>
      <c r="P1656" s="48" t="s">
        <v>8</v>
      </c>
      <c r="Q1656" s="48" t="s">
        <v>10</v>
      </c>
      <c r="R1656" s="48" t="s">
        <v>11</v>
      </c>
      <c r="S1656" s="48" t="s">
        <v>25</v>
      </c>
      <c r="T1656" s="48" t="s">
        <v>385</v>
      </c>
      <c r="U1656" s="48" t="s">
        <v>14</v>
      </c>
      <c r="V1656" s="55">
        <v>45531</v>
      </c>
      <c r="W1656" s="48" t="s">
        <v>1134</v>
      </c>
    </row>
    <row r="1657" spans="1:23" x14ac:dyDescent="0.25">
      <c r="A1657" s="48">
        <v>9979661</v>
      </c>
      <c r="B1657" s="64">
        <v>45531</v>
      </c>
      <c r="C1657" s="48" t="s">
        <v>1157</v>
      </c>
      <c r="D1657" s="48" t="s">
        <v>46</v>
      </c>
      <c r="E1657" s="55" t="s">
        <v>385</v>
      </c>
      <c r="F1657" s="64">
        <v>45531</v>
      </c>
      <c r="G1657" s="64">
        <v>45531.460416666669</v>
      </c>
      <c r="H1657" s="48" t="s">
        <v>1157</v>
      </c>
      <c r="I1657" s="55" t="s">
        <v>385</v>
      </c>
      <c r="J1657" s="48" t="s">
        <v>697</v>
      </c>
      <c r="K1657" s="48" t="s">
        <v>697</v>
      </c>
      <c r="L1657" s="48" t="s">
        <v>3666</v>
      </c>
      <c r="M1657" s="48" t="s">
        <v>992</v>
      </c>
      <c r="N1657" s="48" t="s">
        <v>455</v>
      </c>
      <c r="O1657" s="48">
        <v>201031237442001</v>
      </c>
      <c r="P1657" s="48" t="s">
        <v>18</v>
      </c>
      <c r="Q1657" s="48" t="s">
        <v>19</v>
      </c>
      <c r="R1657" s="48" t="s">
        <v>21</v>
      </c>
      <c r="S1657" s="48" t="s">
        <v>36</v>
      </c>
      <c r="T1657" s="48" t="s">
        <v>385</v>
      </c>
      <c r="U1657" s="48" t="s">
        <v>14</v>
      </c>
      <c r="V1657" s="55">
        <v>45531</v>
      </c>
      <c r="W1657" s="48" t="s">
        <v>1134</v>
      </c>
    </row>
    <row r="1658" spans="1:23" x14ac:dyDescent="0.25">
      <c r="A1658" s="48">
        <v>9979660</v>
      </c>
      <c r="B1658" s="64">
        <v>45531</v>
      </c>
      <c r="C1658" s="48" t="s">
        <v>1157</v>
      </c>
      <c r="D1658" s="48" t="s">
        <v>716</v>
      </c>
      <c r="E1658" s="55" t="s">
        <v>385</v>
      </c>
      <c r="F1658" s="64">
        <v>45531</v>
      </c>
      <c r="G1658" s="64">
        <v>45531.490972222222</v>
      </c>
      <c r="H1658" s="48" t="s">
        <v>1157</v>
      </c>
      <c r="I1658" s="55" t="s">
        <v>385</v>
      </c>
      <c r="J1658" s="48" t="s">
        <v>697</v>
      </c>
      <c r="K1658" s="48" t="s">
        <v>697</v>
      </c>
      <c r="L1658" s="48" t="s">
        <v>3159</v>
      </c>
      <c r="M1658" s="48" t="s">
        <v>992</v>
      </c>
      <c r="N1658" s="48" t="s">
        <v>1692</v>
      </c>
      <c r="O1658" s="48">
        <v>201031182396001</v>
      </c>
      <c r="P1658" s="48" t="s">
        <v>8</v>
      </c>
      <c r="Q1658" s="48" t="s">
        <v>15</v>
      </c>
      <c r="R1658" s="48" t="s">
        <v>27</v>
      </c>
      <c r="S1658" s="48" t="s">
        <v>25</v>
      </c>
      <c r="T1658" s="48" t="s">
        <v>385</v>
      </c>
      <c r="U1658" s="48" t="s">
        <v>14</v>
      </c>
      <c r="V1658" s="55">
        <v>45531</v>
      </c>
      <c r="W1658" s="48" t="s">
        <v>1134</v>
      </c>
    </row>
    <row r="1659" spans="1:23" x14ac:dyDescent="0.25">
      <c r="A1659" s="48">
        <v>9979659</v>
      </c>
      <c r="B1659" s="64">
        <v>45531</v>
      </c>
      <c r="C1659" s="48" t="s">
        <v>1157</v>
      </c>
      <c r="D1659" s="48" t="s">
        <v>716</v>
      </c>
      <c r="E1659" s="55" t="s">
        <v>385</v>
      </c>
      <c r="F1659" s="64">
        <v>45531</v>
      </c>
      <c r="G1659" s="64">
        <v>45531.501388888893</v>
      </c>
      <c r="H1659" s="48" t="s">
        <v>1157</v>
      </c>
      <c r="I1659" s="55" t="s">
        <v>385</v>
      </c>
      <c r="J1659" s="48" t="s">
        <v>697</v>
      </c>
      <c r="K1659" s="48" t="s">
        <v>697</v>
      </c>
      <c r="L1659" s="48" t="s">
        <v>3350</v>
      </c>
      <c r="M1659" s="48" t="s">
        <v>992</v>
      </c>
      <c r="N1659" s="48" t="s">
        <v>455</v>
      </c>
      <c r="O1659" s="48">
        <v>201031952459002</v>
      </c>
      <c r="P1659" s="48" t="s">
        <v>8</v>
      </c>
      <c r="Q1659" s="48" t="s">
        <v>28</v>
      </c>
      <c r="R1659" s="48" t="s">
        <v>35</v>
      </c>
      <c r="S1659" s="48" t="s">
        <v>36</v>
      </c>
      <c r="T1659" s="48" t="s">
        <v>385</v>
      </c>
      <c r="U1659" s="48" t="s">
        <v>14</v>
      </c>
      <c r="V1659" s="55">
        <v>45531</v>
      </c>
      <c r="W1659" s="48" t="s">
        <v>1134</v>
      </c>
    </row>
    <row r="1660" spans="1:23" x14ac:dyDescent="0.25">
      <c r="A1660" s="48">
        <v>9979658</v>
      </c>
      <c r="B1660" s="64">
        <v>45531</v>
      </c>
      <c r="C1660" s="48" t="s">
        <v>1158</v>
      </c>
      <c r="D1660" s="48" t="s">
        <v>716</v>
      </c>
      <c r="E1660" s="55" t="s">
        <v>385</v>
      </c>
      <c r="F1660" s="64">
        <v>45531.540277777778</v>
      </c>
      <c r="G1660" s="64">
        <v>45531.540277777778</v>
      </c>
      <c r="H1660" s="48" t="s">
        <v>1158</v>
      </c>
      <c r="I1660" s="55" t="s">
        <v>385</v>
      </c>
      <c r="J1660" s="48" t="s">
        <v>697</v>
      </c>
      <c r="K1660" s="48" t="s">
        <v>697</v>
      </c>
      <c r="L1660" s="48" t="s">
        <v>3657</v>
      </c>
      <c r="M1660" s="48" t="s">
        <v>1926</v>
      </c>
      <c r="N1660" s="48" t="s">
        <v>853</v>
      </c>
      <c r="O1660" s="48">
        <v>7638184</v>
      </c>
      <c r="P1660" s="48" t="s">
        <v>22</v>
      </c>
      <c r="Q1660" s="48" t="s">
        <v>60</v>
      </c>
      <c r="R1660" s="48" t="s">
        <v>61</v>
      </c>
      <c r="S1660" s="48" t="s">
        <v>36</v>
      </c>
      <c r="T1660" s="48" t="s">
        <v>385</v>
      </c>
      <c r="U1660" s="48" t="s">
        <v>14</v>
      </c>
      <c r="V1660" s="55">
        <v>45531</v>
      </c>
      <c r="W1660" s="48" t="s">
        <v>1134</v>
      </c>
    </row>
    <row r="1661" spans="1:23" x14ac:dyDescent="0.25">
      <c r="A1661" s="48">
        <v>9979657</v>
      </c>
      <c r="B1661" s="64">
        <v>45531</v>
      </c>
      <c r="C1661" s="48" t="s">
        <v>1111</v>
      </c>
      <c r="D1661" s="48" t="s">
        <v>716</v>
      </c>
      <c r="E1661" s="55" t="s">
        <v>385</v>
      </c>
      <c r="F1661" s="64">
        <v>45531.540972222218</v>
      </c>
      <c r="G1661" s="64">
        <v>45531.540972222218</v>
      </c>
      <c r="H1661" s="48" t="s">
        <v>1111</v>
      </c>
      <c r="I1661" s="55">
        <v>45533</v>
      </c>
      <c r="J1661" s="48" t="s">
        <v>697</v>
      </c>
      <c r="K1661" s="48" t="s">
        <v>697</v>
      </c>
      <c r="L1661" s="48" t="s">
        <v>3667</v>
      </c>
      <c r="M1661" s="48" t="s">
        <v>7</v>
      </c>
      <c r="N1661" s="48" t="s">
        <v>855</v>
      </c>
      <c r="O1661" s="48" t="s">
        <v>3668</v>
      </c>
      <c r="P1661" s="48" t="s">
        <v>8</v>
      </c>
      <c r="Q1661" s="48" t="s">
        <v>15</v>
      </c>
      <c r="R1661" s="48" t="s">
        <v>381</v>
      </c>
      <c r="S1661" s="48" t="s">
        <v>25</v>
      </c>
      <c r="T1661" s="48" t="s">
        <v>385</v>
      </c>
      <c r="U1661" s="48" t="s">
        <v>14</v>
      </c>
      <c r="V1661" s="55">
        <v>45531</v>
      </c>
      <c r="W1661" s="48" t="s">
        <v>1134</v>
      </c>
    </row>
    <row r="1662" spans="1:23" x14ac:dyDescent="0.25">
      <c r="A1662" s="48">
        <v>9979656</v>
      </c>
      <c r="B1662" s="64">
        <v>45531</v>
      </c>
      <c r="C1662" s="48" t="s">
        <v>1111</v>
      </c>
      <c r="D1662" s="48" t="s">
        <v>716</v>
      </c>
      <c r="E1662" s="55" t="s">
        <v>385</v>
      </c>
      <c r="F1662" s="64">
        <v>45531.556250000001</v>
      </c>
      <c r="G1662" s="64">
        <v>45531.556250000001</v>
      </c>
      <c r="H1662" s="48" t="s">
        <v>1111</v>
      </c>
      <c r="I1662" s="55">
        <v>45533</v>
      </c>
      <c r="J1662" s="48" t="s">
        <v>697</v>
      </c>
      <c r="K1662" s="48" t="s">
        <v>697</v>
      </c>
      <c r="L1662" s="48" t="s">
        <v>3344</v>
      </c>
      <c r="M1662" s="48" t="s">
        <v>7</v>
      </c>
      <c r="N1662" s="48" t="s">
        <v>855</v>
      </c>
      <c r="O1662" s="48" t="s">
        <v>1662</v>
      </c>
      <c r="P1662" s="48" t="s">
        <v>8</v>
      </c>
      <c r="Q1662" s="48" t="s">
        <v>15</v>
      </c>
      <c r="R1662" s="48" t="s">
        <v>381</v>
      </c>
      <c r="S1662" s="48" t="s">
        <v>25</v>
      </c>
      <c r="T1662" s="48" t="s">
        <v>385</v>
      </c>
      <c r="U1662" s="48" t="s">
        <v>14</v>
      </c>
      <c r="V1662" s="55">
        <v>45531</v>
      </c>
      <c r="W1662" s="48" t="s">
        <v>1134</v>
      </c>
    </row>
    <row r="1663" spans="1:23" x14ac:dyDescent="0.25">
      <c r="A1663" s="48">
        <v>9979655</v>
      </c>
      <c r="B1663" s="64">
        <v>45531</v>
      </c>
      <c r="C1663" s="48" t="s">
        <v>1111</v>
      </c>
      <c r="D1663" s="48" t="s">
        <v>716</v>
      </c>
      <c r="E1663" s="55" t="s">
        <v>385</v>
      </c>
      <c r="F1663" s="64">
        <v>45531.565972222219</v>
      </c>
      <c r="G1663" s="64">
        <v>45531.565972222219</v>
      </c>
      <c r="H1663" s="48" t="s">
        <v>1111</v>
      </c>
      <c r="I1663" s="55">
        <v>45533</v>
      </c>
      <c r="J1663" s="48" t="s">
        <v>697</v>
      </c>
      <c r="K1663" s="48" t="s">
        <v>697</v>
      </c>
      <c r="L1663" s="48" t="s">
        <v>3669</v>
      </c>
      <c r="M1663" s="48" t="s">
        <v>7</v>
      </c>
      <c r="N1663" s="48" t="s">
        <v>855</v>
      </c>
      <c r="O1663" s="48" t="s">
        <v>3670</v>
      </c>
      <c r="P1663" s="48" t="s">
        <v>8</v>
      </c>
      <c r="Q1663" s="48" t="s">
        <v>10</v>
      </c>
      <c r="R1663" s="48" t="s">
        <v>11</v>
      </c>
      <c r="S1663" s="48" t="s">
        <v>25</v>
      </c>
      <c r="T1663" s="48" t="s">
        <v>385</v>
      </c>
      <c r="U1663" s="48" t="s">
        <v>14</v>
      </c>
      <c r="V1663" s="55">
        <v>45531</v>
      </c>
      <c r="W1663" s="48" t="s">
        <v>1134</v>
      </c>
    </row>
    <row r="1664" spans="1:23" x14ac:dyDescent="0.25">
      <c r="A1664" s="48">
        <v>9979654</v>
      </c>
      <c r="B1664" s="64">
        <v>45531</v>
      </c>
      <c r="C1664" s="48" t="s">
        <v>1158</v>
      </c>
      <c r="D1664" s="48" t="s">
        <v>716</v>
      </c>
      <c r="E1664" s="55" t="s">
        <v>385</v>
      </c>
      <c r="F1664" s="64">
        <v>45531.574999999997</v>
      </c>
      <c r="G1664" s="64">
        <v>45531.574999999997</v>
      </c>
      <c r="H1664" s="48" t="s">
        <v>1158</v>
      </c>
      <c r="I1664" s="55">
        <v>45533</v>
      </c>
      <c r="J1664" s="48" t="s">
        <v>697</v>
      </c>
      <c r="K1664" s="48" t="s">
        <v>697</v>
      </c>
      <c r="L1664" s="48" t="s">
        <v>3671</v>
      </c>
      <c r="M1664" s="48" t="s">
        <v>1926</v>
      </c>
      <c r="N1664" s="48" t="s">
        <v>853</v>
      </c>
      <c r="O1664" s="48">
        <v>7554017</v>
      </c>
      <c r="P1664" s="48" t="s">
        <v>8</v>
      </c>
      <c r="Q1664" s="48" t="s">
        <v>28</v>
      </c>
      <c r="R1664" s="48" t="s">
        <v>29</v>
      </c>
      <c r="S1664" s="48" t="s">
        <v>962</v>
      </c>
      <c r="T1664" s="48" t="s">
        <v>385</v>
      </c>
      <c r="U1664" s="48" t="s">
        <v>14</v>
      </c>
      <c r="V1664" s="55">
        <v>45531</v>
      </c>
      <c r="W1664" s="48" t="s">
        <v>1134</v>
      </c>
    </row>
    <row r="1665" spans="1:23" x14ac:dyDescent="0.25">
      <c r="A1665" s="48">
        <v>9979259</v>
      </c>
      <c r="B1665" s="64">
        <v>45532</v>
      </c>
      <c r="C1665" s="48" t="s">
        <v>1111</v>
      </c>
      <c r="D1665" s="48" t="s">
        <v>856</v>
      </c>
      <c r="E1665" s="55" t="s">
        <v>385</v>
      </c>
      <c r="F1665" s="64">
        <v>45532</v>
      </c>
      <c r="G1665" s="64">
        <v>45532.345138888893</v>
      </c>
      <c r="H1665" s="48" t="s">
        <v>1111</v>
      </c>
      <c r="I1665" s="55">
        <v>45532</v>
      </c>
      <c r="J1665" s="48" t="s">
        <v>697</v>
      </c>
      <c r="K1665" s="48" t="s">
        <v>697</v>
      </c>
      <c r="L1665" s="48" t="s">
        <v>3754</v>
      </c>
      <c r="M1665" s="48" t="s">
        <v>7</v>
      </c>
      <c r="N1665" s="48" t="s">
        <v>1515</v>
      </c>
      <c r="O1665" s="48" t="s">
        <v>3678</v>
      </c>
      <c r="P1665" s="48" t="s">
        <v>8</v>
      </c>
      <c r="Q1665" s="48" t="s">
        <v>28</v>
      </c>
      <c r="R1665" s="48" t="s">
        <v>35</v>
      </c>
      <c r="S1665" s="48" t="s">
        <v>43</v>
      </c>
      <c r="T1665" s="48" t="s">
        <v>537</v>
      </c>
      <c r="U1665" s="48" t="s">
        <v>44</v>
      </c>
      <c r="V1665" s="55">
        <v>45532</v>
      </c>
      <c r="W1665" s="48" t="s">
        <v>1134</v>
      </c>
    </row>
    <row r="1666" spans="1:23" x14ac:dyDescent="0.25">
      <c r="A1666" s="48">
        <v>9979258</v>
      </c>
      <c r="B1666" s="64">
        <v>45532</v>
      </c>
      <c r="C1666" s="48" t="s">
        <v>1107</v>
      </c>
      <c r="D1666" s="48" t="s">
        <v>856</v>
      </c>
      <c r="E1666" s="55" t="s">
        <v>385</v>
      </c>
      <c r="F1666" s="64">
        <v>45532</v>
      </c>
      <c r="G1666" s="64">
        <v>45532.34652777778</v>
      </c>
      <c r="H1666" s="48" t="s">
        <v>1107</v>
      </c>
      <c r="I1666" s="55" t="s">
        <v>385</v>
      </c>
      <c r="J1666" s="48" t="s">
        <v>697</v>
      </c>
      <c r="K1666" s="48" t="s">
        <v>697</v>
      </c>
      <c r="L1666" s="48" t="s">
        <v>3755</v>
      </c>
      <c r="M1666" s="48" t="s">
        <v>7</v>
      </c>
      <c r="N1666" s="48" t="s">
        <v>855</v>
      </c>
      <c r="O1666" s="48" t="s">
        <v>3718</v>
      </c>
      <c r="P1666" s="48" t="s">
        <v>8</v>
      </c>
      <c r="Q1666" s="48" t="s">
        <v>10</v>
      </c>
      <c r="R1666" s="48" t="s">
        <v>11</v>
      </c>
      <c r="S1666" s="48" t="s">
        <v>25</v>
      </c>
      <c r="T1666" s="48" t="s">
        <v>385</v>
      </c>
      <c r="U1666" s="48" t="s">
        <v>14</v>
      </c>
      <c r="V1666" s="55">
        <v>45532</v>
      </c>
      <c r="W1666" s="48" t="s">
        <v>1134</v>
      </c>
    </row>
    <row r="1667" spans="1:23" x14ac:dyDescent="0.25">
      <c r="A1667" s="48">
        <v>9979257</v>
      </c>
      <c r="B1667" s="64">
        <v>45532</v>
      </c>
      <c r="C1667" s="48" t="s">
        <v>1111</v>
      </c>
      <c r="D1667" s="48" t="s">
        <v>856</v>
      </c>
      <c r="E1667" s="55"/>
      <c r="F1667" s="64">
        <v>45532</v>
      </c>
      <c r="G1667" s="64">
        <v>45532.356249999997</v>
      </c>
      <c r="H1667" s="48" t="s">
        <v>1111</v>
      </c>
      <c r="I1667" s="55" t="s">
        <v>385</v>
      </c>
      <c r="J1667" s="48" t="s">
        <v>697</v>
      </c>
      <c r="K1667" s="48" t="s">
        <v>697</v>
      </c>
      <c r="L1667" s="48" t="s">
        <v>3756</v>
      </c>
      <c r="M1667" s="48" t="s">
        <v>7</v>
      </c>
      <c r="N1667" s="48" t="s">
        <v>1515</v>
      </c>
      <c r="O1667" s="48" t="s">
        <v>3679</v>
      </c>
      <c r="P1667" s="48" t="s">
        <v>8</v>
      </c>
      <c r="Q1667" s="48" t="s">
        <v>10</v>
      </c>
      <c r="R1667" s="48" t="s">
        <v>11</v>
      </c>
      <c r="S1667" s="48" t="s">
        <v>25</v>
      </c>
      <c r="T1667" s="48" t="s">
        <v>385</v>
      </c>
      <c r="U1667" s="48" t="s">
        <v>14</v>
      </c>
      <c r="V1667" s="55">
        <v>45532</v>
      </c>
      <c r="W1667" s="48" t="s">
        <v>1134</v>
      </c>
    </row>
    <row r="1668" spans="1:23" x14ac:dyDescent="0.25">
      <c r="A1668" s="48">
        <v>9979256</v>
      </c>
      <c r="B1668" s="64">
        <v>45532</v>
      </c>
      <c r="C1668" s="48" t="s">
        <v>1111</v>
      </c>
      <c r="D1668" s="48" t="s">
        <v>856</v>
      </c>
      <c r="E1668" s="55" t="s">
        <v>385</v>
      </c>
      <c r="F1668" s="64">
        <v>45532</v>
      </c>
      <c r="G1668" s="64">
        <v>45532.361805555563</v>
      </c>
      <c r="H1668" s="48" t="s">
        <v>1111</v>
      </c>
      <c r="I1668" s="55" t="s">
        <v>385</v>
      </c>
      <c r="J1668" s="48" t="s">
        <v>697</v>
      </c>
      <c r="K1668" s="48" t="s">
        <v>697</v>
      </c>
      <c r="L1668" s="48" t="s">
        <v>3757</v>
      </c>
      <c r="M1668" s="48" t="s">
        <v>7</v>
      </c>
      <c r="N1668" s="48" t="s">
        <v>1515</v>
      </c>
      <c r="O1668" s="48" t="s">
        <v>2480</v>
      </c>
      <c r="P1668" s="48" t="s">
        <v>8</v>
      </c>
      <c r="Q1668" s="48" t="s">
        <v>10</v>
      </c>
      <c r="R1668" s="48" t="s">
        <v>11</v>
      </c>
      <c r="S1668" s="48" t="s">
        <v>25</v>
      </c>
      <c r="T1668" s="48" t="s">
        <v>385</v>
      </c>
      <c r="U1668" s="48" t="s">
        <v>14</v>
      </c>
      <c r="V1668" s="55">
        <v>45532</v>
      </c>
      <c r="W1668" s="48" t="s">
        <v>1134</v>
      </c>
    </row>
    <row r="1669" spans="1:23" x14ac:dyDescent="0.25">
      <c r="A1669" s="48">
        <v>9979255</v>
      </c>
      <c r="B1669" s="64">
        <v>45532</v>
      </c>
      <c r="C1669" s="48" t="s">
        <v>1107</v>
      </c>
      <c r="D1669" s="48" t="s">
        <v>3280</v>
      </c>
      <c r="E1669" s="55" t="s">
        <v>385</v>
      </c>
      <c r="F1669" s="64">
        <v>45532</v>
      </c>
      <c r="G1669" s="64">
        <v>45532.361805555563</v>
      </c>
      <c r="H1669" s="48" t="s">
        <v>1107</v>
      </c>
      <c r="I1669" s="55"/>
      <c r="J1669" s="48" t="s">
        <v>697</v>
      </c>
      <c r="K1669" s="48" t="s">
        <v>697</v>
      </c>
      <c r="L1669" s="48" t="s">
        <v>3758</v>
      </c>
      <c r="M1669" s="48" t="s">
        <v>7</v>
      </c>
      <c r="N1669" s="48" t="s">
        <v>855</v>
      </c>
      <c r="O1669" s="48" t="s">
        <v>3719</v>
      </c>
      <c r="P1669" s="48" t="s">
        <v>8</v>
      </c>
      <c r="Q1669" s="48" t="s">
        <v>10</v>
      </c>
      <c r="R1669" s="48" t="s">
        <v>11</v>
      </c>
      <c r="S1669" s="48" t="s">
        <v>25</v>
      </c>
      <c r="T1669" s="48" t="s">
        <v>385</v>
      </c>
      <c r="U1669" s="48" t="s">
        <v>14</v>
      </c>
      <c r="V1669" s="55">
        <v>45532</v>
      </c>
      <c r="W1669" s="48" t="s">
        <v>1134</v>
      </c>
    </row>
    <row r="1670" spans="1:23" x14ac:dyDescent="0.25">
      <c r="A1670" s="48">
        <v>9979254</v>
      </c>
      <c r="B1670" s="64">
        <v>45532</v>
      </c>
      <c r="C1670" s="48" t="s">
        <v>1117</v>
      </c>
      <c r="D1670" s="48" t="s">
        <v>856</v>
      </c>
      <c r="E1670" s="55" t="s">
        <v>385</v>
      </c>
      <c r="F1670" s="64">
        <v>45532</v>
      </c>
      <c r="G1670" s="64">
        <v>45532.359722222223</v>
      </c>
      <c r="H1670" s="48" t="s">
        <v>1117</v>
      </c>
      <c r="I1670" s="55">
        <v>45532</v>
      </c>
      <c r="J1670" s="48" t="s">
        <v>697</v>
      </c>
      <c r="K1670" s="48" t="s">
        <v>697</v>
      </c>
      <c r="L1670" s="48" t="s">
        <v>3759</v>
      </c>
      <c r="M1670" s="48" t="s">
        <v>7</v>
      </c>
      <c r="N1670" s="48" t="s">
        <v>855</v>
      </c>
      <c r="O1670" s="48" t="s">
        <v>3717</v>
      </c>
      <c r="P1670" s="48" t="s">
        <v>18</v>
      </c>
      <c r="Q1670" s="48" t="s">
        <v>19</v>
      </c>
      <c r="R1670" s="48" t="s">
        <v>20</v>
      </c>
      <c r="S1670" s="48" t="s">
        <v>43</v>
      </c>
      <c r="T1670" s="48" t="s">
        <v>537</v>
      </c>
      <c r="U1670" s="48" t="s">
        <v>44</v>
      </c>
      <c r="V1670" s="55">
        <v>45532</v>
      </c>
      <c r="W1670" s="48" t="s">
        <v>1134</v>
      </c>
    </row>
    <row r="1671" spans="1:23" x14ac:dyDescent="0.25">
      <c r="A1671" s="48">
        <v>9979253</v>
      </c>
      <c r="B1671" s="64">
        <v>45532</v>
      </c>
      <c r="C1671" s="48" t="s">
        <v>1117</v>
      </c>
      <c r="D1671" s="48" t="s">
        <v>856</v>
      </c>
      <c r="E1671" s="55" t="s">
        <v>385</v>
      </c>
      <c r="F1671" s="64">
        <v>45532</v>
      </c>
      <c r="G1671" s="64">
        <v>45532.361805555563</v>
      </c>
      <c r="H1671" s="48" t="s">
        <v>1117</v>
      </c>
      <c r="I1671" s="55">
        <v>45532</v>
      </c>
      <c r="J1671" s="48" t="s">
        <v>697</v>
      </c>
      <c r="K1671" s="48" t="s">
        <v>697</v>
      </c>
      <c r="L1671" s="48" t="s">
        <v>3760</v>
      </c>
      <c r="M1671" s="48" t="s">
        <v>7</v>
      </c>
      <c r="N1671" s="48" t="s">
        <v>855</v>
      </c>
      <c r="O1671" s="48" t="s">
        <v>3681</v>
      </c>
      <c r="P1671" s="48" t="s">
        <v>18</v>
      </c>
      <c r="Q1671" s="48" t="s">
        <v>19</v>
      </c>
      <c r="R1671" s="48" t="s">
        <v>20</v>
      </c>
      <c r="S1671" s="48" t="s">
        <v>43</v>
      </c>
      <c r="T1671" s="48" t="s">
        <v>537</v>
      </c>
      <c r="U1671" s="48" t="s">
        <v>44</v>
      </c>
      <c r="V1671" s="55">
        <v>45532</v>
      </c>
      <c r="W1671" s="48" t="s">
        <v>1134</v>
      </c>
    </row>
    <row r="1672" spans="1:23" x14ac:dyDescent="0.25">
      <c r="A1672" s="48">
        <v>9979252</v>
      </c>
      <c r="B1672" s="64">
        <v>45532</v>
      </c>
      <c r="C1672" s="48" t="s">
        <v>1107</v>
      </c>
      <c r="D1672" s="48" t="s">
        <v>716</v>
      </c>
      <c r="E1672" s="55" t="s">
        <v>385</v>
      </c>
      <c r="F1672" s="64">
        <v>45532</v>
      </c>
      <c r="G1672" s="64">
        <v>45532.368055555547</v>
      </c>
      <c r="H1672" s="48" t="s">
        <v>1107</v>
      </c>
      <c r="I1672" s="55" t="s">
        <v>385</v>
      </c>
      <c r="J1672" s="48" t="s">
        <v>697</v>
      </c>
      <c r="K1672" s="48" t="s">
        <v>697</v>
      </c>
      <c r="L1672" s="48" t="s">
        <v>3114</v>
      </c>
      <c r="M1672" s="48" t="s">
        <v>7</v>
      </c>
      <c r="N1672" s="48" t="s">
        <v>855</v>
      </c>
      <c r="O1672" s="48" t="s">
        <v>2537</v>
      </c>
      <c r="P1672" s="48" t="s">
        <v>8</v>
      </c>
      <c r="Q1672" s="48" t="s">
        <v>15</v>
      </c>
      <c r="R1672" s="48" t="s">
        <v>27</v>
      </c>
      <c r="S1672" s="48" t="s">
        <v>25</v>
      </c>
      <c r="T1672" s="48" t="s">
        <v>385</v>
      </c>
      <c r="U1672" s="48" t="s">
        <v>14</v>
      </c>
      <c r="V1672" s="55">
        <v>45532</v>
      </c>
      <c r="W1672" s="48" t="s">
        <v>1134</v>
      </c>
    </row>
    <row r="1673" spans="1:23" x14ac:dyDescent="0.25">
      <c r="A1673" s="48">
        <v>9979251</v>
      </c>
      <c r="B1673" s="64">
        <v>45532</v>
      </c>
      <c r="C1673" s="48" t="s">
        <v>1107</v>
      </c>
      <c r="D1673" s="48" t="s">
        <v>716</v>
      </c>
      <c r="E1673" s="55" t="s">
        <v>385</v>
      </c>
      <c r="F1673" s="64">
        <v>45532</v>
      </c>
      <c r="G1673" s="64">
        <v>45532.388194444437</v>
      </c>
      <c r="H1673" s="48" t="s">
        <v>1107</v>
      </c>
      <c r="I1673" s="55" t="s">
        <v>385</v>
      </c>
      <c r="J1673" s="48" t="s">
        <v>697</v>
      </c>
      <c r="K1673" s="48" t="s">
        <v>697</v>
      </c>
      <c r="L1673" s="48" t="s">
        <v>3761</v>
      </c>
      <c r="M1673" s="48" t="s">
        <v>7</v>
      </c>
      <c r="N1673" s="48" t="s">
        <v>855</v>
      </c>
      <c r="O1673" s="48" t="s">
        <v>3720</v>
      </c>
      <c r="P1673" s="48" t="s">
        <v>18</v>
      </c>
      <c r="Q1673" s="48" t="s">
        <v>19</v>
      </c>
      <c r="R1673" s="48" t="s">
        <v>24</v>
      </c>
      <c r="S1673" s="48" t="s">
        <v>36</v>
      </c>
      <c r="T1673" s="48" t="s">
        <v>385</v>
      </c>
      <c r="U1673" s="48" t="s">
        <v>14</v>
      </c>
      <c r="V1673" s="55">
        <v>45532</v>
      </c>
      <c r="W1673" s="48" t="s">
        <v>1134</v>
      </c>
    </row>
    <row r="1674" spans="1:23" x14ac:dyDescent="0.25">
      <c r="A1674" s="48">
        <v>9979250</v>
      </c>
      <c r="B1674" s="64">
        <v>45532</v>
      </c>
      <c r="C1674" s="48" t="s">
        <v>1111</v>
      </c>
      <c r="D1674" s="48" t="s">
        <v>716</v>
      </c>
      <c r="E1674" s="55" t="s">
        <v>385</v>
      </c>
      <c r="F1674" s="64">
        <v>45532</v>
      </c>
      <c r="G1674" s="64">
        <v>45532.402083333327</v>
      </c>
      <c r="H1674" s="48" t="s">
        <v>1111</v>
      </c>
      <c r="I1674" s="55">
        <v>45534</v>
      </c>
      <c r="J1674" s="48" t="s">
        <v>697</v>
      </c>
      <c r="K1674" s="48" t="s">
        <v>697</v>
      </c>
      <c r="L1674" s="48" t="s">
        <v>3762</v>
      </c>
      <c r="M1674" s="48" t="s">
        <v>7</v>
      </c>
      <c r="N1674" s="48" t="s">
        <v>1515</v>
      </c>
      <c r="O1674" s="48" t="s">
        <v>3677</v>
      </c>
      <c r="P1674" s="48" t="s">
        <v>18</v>
      </c>
      <c r="Q1674" s="48" t="s">
        <v>19</v>
      </c>
      <c r="R1674" s="48" t="s">
        <v>20</v>
      </c>
      <c r="S1674" s="48" t="s">
        <v>36</v>
      </c>
      <c r="T1674" s="48" t="s">
        <v>385</v>
      </c>
      <c r="U1674" s="48" t="s">
        <v>14</v>
      </c>
      <c r="V1674" s="55">
        <v>45532</v>
      </c>
      <c r="W1674" s="48" t="s">
        <v>1134</v>
      </c>
    </row>
    <row r="1675" spans="1:23" x14ac:dyDescent="0.25">
      <c r="A1675" s="48">
        <v>9979249</v>
      </c>
      <c r="B1675" s="64">
        <v>45532</v>
      </c>
      <c r="C1675" s="48" t="s">
        <v>1111</v>
      </c>
      <c r="D1675" s="48" t="s">
        <v>856</v>
      </c>
      <c r="E1675" s="55" t="s">
        <v>385</v>
      </c>
      <c r="F1675" s="64">
        <v>45532</v>
      </c>
      <c r="G1675" s="64">
        <v>45532.402083333327</v>
      </c>
      <c r="H1675" s="48" t="s">
        <v>1111</v>
      </c>
      <c r="I1675" s="55">
        <v>45532</v>
      </c>
      <c r="J1675" s="48" t="s">
        <v>697</v>
      </c>
      <c r="K1675" s="48" t="s">
        <v>697</v>
      </c>
      <c r="L1675" s="48" t="s">
        <v>3762</v>
      </c>
      <c r="M1675" s="48" t="s">
        <v>7</v>
      </c>
      <c r="N1675" s="48" t="s">
        <v>1515</v>
      </c>
      <c r="O1675" s="48" t="s">
        <v>3677</v>
      </c>
      <c r="P1675" s="48" t="s">
        <v>18</v>
      </c>
      <c r="Q1675" s="48" t="s">
        <v>19</v>
      </c>
      <c r="R1675" s="48" t="s">
        <v>20</v>
      </c>
      <c r="S1675" s="48" t="s">
        <v>43</v>
      </c>
      <c r="T1675" s="48" t="s">
        <v>330</v>
      </c>
      <c r="U1675" s="48" t="s">
        <v>44</v>
      </c>
      <c r="V1675" s="55">
        <v>45532</v>
      </c>
      <c r="W1675" s="48" t="s">
        <v>1134</v>
      </c>
    </row>
    <row r="1676" spans="1:23" x14ac:dyDescent="0.25">
      <c r="A1676" s="48">
        <v>9979248</v>
      </c>
      <c r="B1676" s="64">
        <v>45532</v>
      </c>
      <c r="C1676" s="48" t="s">
        <v>1107</v>
      </c>
      <c r="D1676" s="48" t="s">
        <v>716</v>
      </c>
      <c r="E1676" s="55" t="s">
        <v>385</v>
      </c>
      <c r="F1676" s="64">
        <v>45532</v>
      </c>
      <c r="G1676" s="64">
        <v>45532.402083333327</v>
      </c>
      <c r="H1676" s="48" t="s">
        <v>1107</v>
      </c>
      <c r="I1676" s="55" t="s">
        <v>385</v>
      </c>
      <c r="J1676" s="48" t="s">
        <v>697</v>
      </c>
      <c r="K1676" s="48" t="s">
        <v>697</v>
      </c>
      <c r="L1676" s="48" t="s">
        <v>3658</v>
      </c>
      <c r="M1676" s="48" t="s">
        <v>7</v>
      </c>
      <c r="N1676" s="48" t="s">
        <v>855</v>
      </c>
      <c r="O1676" s="48" t="s">
        <v>3659</v>
      </c>
      <c r="P1676" s="48" t="s">
        <v>8</v>
      </c>
      <c r="Q1676" s="48" t="s">
        <v>10</v>
      </c>
      <c r="R1676" s="48" t="s">
        <v>11</v>
      </c>
      <c r="S1676" s="48" t="s">
        <v>25</v>
      </c>
      <c r="T1676" s="48" t="s">
        <v>385</v>
      </c>
      <c r="U1676" s="48" t="s">
        <v>14</v>
      </c>
      <c r="V1676" s="55">
        <v>45532</v>
      </c>
      <c r="W1676" s="48" t="s">
        <v>1134</v>
      </c>
    </row>
    <row r="1677" spans="1:23" x14ac:dyDescent="0.25">
      <c r="A1677" s="48">
        <v>9979247</v>
      </c>
      <c r="B1677" s="64">
        <v>45532</v>
      </c>
      <c r="C1677" s="48" t="s">
        <v>1107</v>
      </c>
      <c r="D1677" s="48" t="s">
        <v>716</v>
      </c>
      <c r="E1677" s="55" t="s">
        <v>385</v>
      </c>
      <c r="F1677" s="64">
        <v>45532</v>
      </c>
      <c r="G1677" s="64">
        <v>45532.406944444447</v>
      </c>
      <c r="H1677" s="48" t="s">
        <v>1107</v>
      </c>
      <c r="I1677" s="55" t="s">
        <v>385</v>
      </c>
      <c r="J1677" s="48" t="s">
        <v>697</v>
      </c>
      <c r="K1677" s="48" t="s">
        <v>697</v>
      </c>
      <c r="L1677" s="48" t="s">
        <v>3763</v>
      </c>
      <c r="M1677" s="48" t="s">
        <v>7</v>
      </c>
      <c r="N1677" s="48" t="s">
        <v>855</v>
      </c>
      <c r="O1677" s="48" t="s">
        <v>3684</v>
      </c>
      <c r="P1677" s="48" t="s">
        <v>8</v>
      </c>
      <c r="Q1677" s="48" t="s">
        <v>28</v>
      </c>
      <c r="R1677" s="48" t="s">
        <v>35</v>
      </c>
      <c r="S1677" s="48" t="s">
        <v>36</v>
      </c>
      <c r="T1677" s="48" t="s">
        <v>385</v>
      </c>
      <c r="U1677" s="48" t="s">
        <v>14</v>
      </c>
      <c r="V1677" s="55">
        <v>45532</v>
      </c>
      <c r="W1677" s="48" t="s">
        <v>1134</v>
      </c>
    </row>
    <row r="1678" spans="1:23" x14ac:dyDescent="0.25">
      <c r="A1678" s="48">
        <v>9979246</v>
      </c>
      <c r="B1678" s="64">
        <v>45532</v>
      </c>
      <c r="C1678" s="48" t="s">
        <v>1111</v>
      </c>
      <c r="D1678" s="48" t="s">
        <v>716</v>
      </c>
      <c r="E1678" s="55" t="s">
        <v>385</v>
      </c>
      <c r="F1678" s="64">
        <v>45532</v>
      </c>
      <c r="G1678" s="64">
        <v>45532.408333333333</v>
      </c>
      <c r="H1678" s="48" t="s">
        <v>1111</v>
      </c>
      <c r="I1678" s="55">
        <v>45534</v>
      </c>
      <c r="J1678" s="48" t="s">
        <v>697</v>
      </c>
      <c r="K1678" s="48" t="s">
        <v>697</v>
      </c>
      <c r="L1678" s="48" t="s">
        <v>3764</v>
      </c>
      <c r="M1678" s="48" t="s">
        <v>7</v>
      </c>
      <c r="N1678" s="48" t="s">
        <v>1515</v>
      </c>
      <c r="O1678" s="48" t="s">
        <v>3102</v>
      </c>
      <c r="P1678" s="48" t="s">
        <v>8</v>
      </c>
      <c r="Q1678" s="48" t="s">
        <v>28</v>
      </c>
      <c r="R1678" s="48" t="s">
        <v>35</v>
      </c>
      <c r="S1678" s="48" t="s">
        <v>36</v>
      </c>
      <c r="T1678" s="48" t="s">
        <v>385</v>
      </c>
      <c r="U1678" s="48" t="s">
        <v>14</v>
      </c>
      <c r="V1678" s="55">
        <v>45532</v>
      </c>
      <c r="W1678" s="48" t="s">
        <v>1134</v>
      </c>
    </row>
    <row r="1679" spans="1:23" x14ac:dyDescent="0.25">
      <c r="A1679" s="48">
        <v>9979245</v>
      </c>
      <c r="B1679" s="64">
        <v>45532</v>
      </c>
      <c r="C1679" s="48" t="s">
        <v>1117</v>
      </c>
      <c r="D1679" s="48" t="s">
        <v>856</v>
      </c>
      <c r="E1679" s="55" t="s">
        <v>385</v>
      </c>
      <c r="F1679" s="64">
        <v>45532</v>
      </c>
      <c r="G1679" s="64">
        <v>45532.410416666673</v>
      </c>
      <c r="H1679" s="48" t="s">
        <v>1117</v>
      </c>
      <c r="I1679" s="55">
        <v>45532</v>
      </c>
      <c r="J1679" s="48" t="s">
        <v>697</v>
      </c>
      <c r="K1679" s="48" t="s">
        <v>697</v>
      </c>
      <c r="L1679" s="48" t="s">
        <v>3765</v>
      </c>
      <c r="M1679" s="48" t="s">
        <v>7</v>
      </c>
      <c r="N1679" s="48" t="s">
        <v>855</v>
      </c>
      <c r="O1679" s="48" t="s">
        <v>1701</v>
      </c>
      <c r="P1679" s="48" t="s">
        <v>8</v>
      </c>
      <c r="Q1679" s="48" t="s">
        <v>15</v>
      </c>
      <c r="R1679" s="48" t="s">
        <v>381</v>
      </c>
      <c r="S1679" s="48" t="s">
        <v>43</v>
      </c>
      <c r="T1679" s="48" t="s">
        <v>730</v>
      </c>
      <c r="U1679" s="48" t="s">
        <v>44</v>
      </c>
      <c r="V1679" s="55">
        <v>45532</v>
      </c>
      <c r="W1679" s="48" t="s">
        <v>1134</v>
      </c>
    </row>
    <row r="1680" spans="1:23" x14ac:dyDescent="0.25">
      <c r="A1680" s="48">
        <v>9979244</v>
      </c>
      <c r="B1680" s="64">
        <v>45532</v>
      </c>
      <c r="C1680" s="48" t="s">
        <v>1107</v>
      </c>
      <c r="D1680" s="48" t="s">
        <v>1455</v>
      </c>
      <c r="E1680" s="55" t="s">
        <v>385</v>
      </c>
      <c r="F1680" s="64">
        <v>45532</v>
      </c>
      <c r="G1680" s="64">
        <v>45532.42291666667</v>
      </c>
      <c r="H1680" s="48" t="s">
        <v>1107</v>
      </c>
      <c r="I1680" s="55"/>
      <c r="J1680" s="48" t="s">
        <v>697</v>
      </c>
      <c r="K1680" s="48" t="s">
        <v>697</v>
      </c>
      <c r="L1680" s="48" t="s">
        <v>3660</v>
      </c>
      <c r="M1680" s="48" t="s">
        <v>7</v>
      </c>
      <c r="N1680" s="48" t="s">
        <v>855</v>
      </c>
      <c r="O1680" s="48" t="s">
        <v>3661</v>
      </c>
      <c r="P1680" s="48" t="s">
        <v>8</v>
      </c>
      <c r="Q1680" s="48" t="s">
        <v>28</v>
      </c>
      <c r="R1680" s="48" t="s">
        <v>35</v>
      </c>
      <c r="S1680" s="48" t="s">
        <v>36</v>
      </c>
      <c r="T1680" s="48" t="s">
        <v>385</v>
      </c>
      <c r="U1680" s="48" t="s">
        <v>14</v>
      </c>
      <c r="V1680" s="55">
        <v>45532</v>
      </c>
      <c r="W1680" s="48" t="s">
        <v>1134</v>
      </c>
    </row>
    <row r="1681" spans="1:23" x14ac:dyDescent="0.25">
      <c r="A1681" s="48">
        <v>9979243</v>
      </c>
      <c r="B1681" s="64">
        <v>45532</v>
      </c>
      <c r="C1681" s="48" t="s">
        <v>1156</v>
      </c>
      <c r="D1681" s="48" t="s">
        <v>856</v>
      </c>
      <c r="E1681" s="55" t="s">
        <v>385</v>
      </c>
      <c r="F1681" s="64">
        <v>45532</v>
      </c>
      <c r="G1681" s="64">
        <v>45532.425000000003</v>
      </c>
      <c r="H1681" s="48" t="s">
        <v>1156</v>
      </c>
      <c r="I1681" s="55"/>
      <c r="J1681" s="48" t="s">
        <v>697</v>
      </c>
      <c r="K1681" s="48" t="s">
        <v>697</v>
      </c>
      <c r="L1681" s="48" t="s">
        <v>3600</v>
      </c>
      <c r="M1681" s="48" t="s">
        <v>992</v>
      </c>
      <c r="N1681" s="48" t="s">
        <v>3766</v>
      </c>
      <c r="O1681" s="48">
        <v>900995834988001</v>
      </c>
      <c r="P1681" s="48" t="s">
        <v>8</v>
      </c>
      <c r="Q1681" s="48" t="s">
        <v>10</v>
      </c>
      <c r="R1681" s="48" t="s">
        <v>11</v>
      </c>
      <c r="S1681" s="48" t="s">
        <v>36</v>
      </c>
      <c r="T1681" s="48" t="s">
        <v>385</v>
      </c>
      <c r="U1681" s="48" t="s">
        <v>14</v>
      </c>
      <c r="V1681" s="55">
        <v>45532</v>
      </c>
      <c r="W1681" s="48" t="s">
        <v>1134</v>
      </c>
    </row>
    <row r="1682" spans="1:23" x14ac:dyDescent="0.25">
      <c r="A1682" s="48">
        <v>9979242</v>
      </c>
      <c r="B1682" s="64">
        <v>45532</v>
      </c>
      <c r="C1682" s="48" t="s">
        <v>1117</v>
      </c>
      <c r="D1682" s="48" t="s">
        <v>716</v>
      </c>
      <c r="E1682" s="55" t="s">
        <v>385</v>
      </c>
      <c r="F1682" s="64">
        <v>45532</v>
      </c>
      <c r="G1682" s="64">
        <v>45532.426388888889</v>
      </c>
      <c r="H1682" s="48" t="s">
        <v>1117</v>
      </c>
      <c r="I1682" s="55">
        <v>45532</v>
      </c>
      <c r="J1682" s="48" t="s">
        <v>697</v>
      </c>
      <c r="K1682" s="48" t="s">
        <v>697</v>
      </c>
      <c r="L1682" s="48" t="s">
        <v>3767</v>
      </c>
      <c r="M1682" s="48" t="s">
        <v>7</v>
      </c>
      <c r="N1682" s="48" t="s">
        <v>855</v>
      </c>
      <c r="O1682" s="48" t="s">
        <v>1212</v>
      </c>
      <c r="P1682" s="48" t="s">
        <v>18</v>
      </c>
      <c r="Q1682" s="48" t="s">
        <v>19</v>
      </c>
      <c r="R1682" s="48" t="s">
        <v>21</v>
      </c>
      <c r="S1682" s="48" t="s">
        <v>36</v>
      </c>
      <c r="T1682" s="48" t="s">
        <v>385</v>
      </c>
      <c r="U1682" s="48" t="s">
        <v>14</v>
      </c>
      <c r="V1682" s="55">
        <v>45532</v>
      </c>
      <c r="W1682" s="48" t="s">
        <v>1134</v>
      </c>
    </row>
    <row r="1683" spans="1:23" x14ac:dyDescent="0.25">
      <c r="A1683" s="48">
        <v>9979241</v>
      </c>
      <c r="B1683" s="64">
        <v>45532</v>
      </c>
      <c r="C1683" s="48" t="s">
        <v>1156</v>
      </c>
      <c r="D1683" s="48" t="s">
        <v>856</v>
      </c>
      <c r="E1683" s="55" t="s">
        <v>385</v>
      </c>
      <c r="F1683" s="64">
        <v>45532</v>
      </c>
      <c r="G1683" s="64">
        <v>45532.433333333327</v>
      </c>
      <c r="H1683" s="48" t="s">
        <v>1156</v>
      </c>
      <c r="I1683" s="55"/>
      <c r="J1683" s="48" t="s">
        <v>697</v>
      </c>
      <c r="K1683" s="48" t="s">
        <v>697</v>
      </c>
      <c r="L1683" s="48" t="s">
        <v>3768</v>
      </c>
      <c r="M1683" s="48" t="s">
        <v>992</v>
      </c>
      <c r="N1683" s="48" t="s">
        <v>3766</v>
      </c>
      <c r="O1683" s="48">
        <v>900995831921001</v>
      </c>
      <c r="P1683" s="48" t="s">
        <v>8</v>
      </c>
      <c r="Q1683" s="48" t="s">
        <v>28</v>
      </c>
      <c r="R1683" s="48" t="s">
        <v>29</v>
      </c>
      <c r="S1683" s="48" t="s">
        <v>25</v>
      </c>
      <c r="T1683" s="48" t="s">
        <v>385</v>
      </c>
      <c r="U1683" s="48" t="s">
        <v>14</v>
      </c>
      <c r="V1683" s="55">
        <v>45532</v>
      </c>
      <c r="W1683" s="48" t="s">
        <v>1134</v>
      </c>
    </row>
    <row r="1684" spans="1:23" x14ac:dyDescent="0.25">
      <c r="A1684" s="48">
        <v>9979240</v>
      </c>
      <c r="B1684" s="64">
        <v>45532</v>
      </c>
      <c r="C1684" s="48" t="s">
        <v>1117</v>
      </c>
      <c r="D1684" s="48" t="s">
        <v>716</v>
      </c>
      <c r="E1684" s="55" t="s">
        <v>385</v>
      </c>
      <c r="F1684" s="64">
        <v>45532</v>
      </c>
      <c r="G1684" s="64">
        <v>45532.436111111107</v>
      </c>
      <c r="H1684" s="48" t="s">
        <v>1117</v>
      </c>
      <c r="I1684" s="55">
        <v>45533</v>
      </c>
      <c r="J1684" s="48" t="s">
        <v>697</v>
      </c>
      <c r="K1684" s="48" t="s">
        <v>697</v>
      </c>
      <c r="L1684" s="48" t="s">
        <v>2834</v>
      </c>
      <c r="M1684" s="48" t="s">
        <v>7</v>
      </c>
      <c r="N1684" s="48" t="s">
        <v>855</v>
      </c>
      <c r="O1684" s="48" t="s">
        <v>2775</v>
      </c>
      <c r="P1684" s="48" t="s">
        <v>8</v>
      </c>
      <c r="Q1684" s="48" t="s">
        <v>28</v>
      </c>
      <c r="R1684" s="48" t="s">
        <v>29</v>
      </c>
      <c r="S1684" s="48" t="s">
        <v>25</v>
      </c>
      <c r="T1684" s="48" t="s">
        <v>385</v>
      </c>
      <c r="U1684" s="48" t="s">
        <v>44</v>
      </c>
      <c r="V1684" s="55">
        <v>45532</v>
      </c>
      <c r="W1684" s="48" t="s">
        <v>1134</v>
      </c>
    </row>
    <row r="1685" spans="1:23" x14ac:dyDescent="0.25">
      <c r="A1685" s="48">
        <v>9979239</v>
      </c>
      <c r="B1685" s="64">
        <v>45532</v>
      </c>
      <c r="C1685" s="48" t="s">
        <v>1117</v>
      </c>
      <c r="D1685" s="48" t="s">
        <v>856</v>
      </c>
      <c r="E1685" s="55" t="s">
        <v>385</v>
      </c>
      <c r="F1685" s="64">
        <v>45532</v>
      </c>
      <c r="G1685" s="64">
        <v>45532.436111111107</v>
      </c>
      <c r="H1685" s="48" t="s">
        <v>1117</v>
      </c>
      <c r="I1685" s="55">
        <v>45533</v>
      </c>
      <c r="J1685" s="48" t="s">
        <v>697</v>
      </c>
      <c r="K1685" s="48" t="s">
        <v>697</v>
      </c>
      <c r="L1685" s="48" t="s">
        <v>2834</v>
      </c>
      <c r="M1685" s="48" t="s">
        <v>7</v>
      </c>
      <c r="N1685" s="48" t="s">
        <v>855</v>
      </c>
      <c r="O1685" s="48" t="s">
        <v>2775</v>
      </c>
      <c r="P1685" s="48" t="s">
        <v>8</v>
      </c>
      <c r="Q1685" s="48" t="s">
        <v>28</v>
      </c>
      <c r="R1685" s="48" t="s">
        <v>29</v>
      </c>
      <c r="S1685" s="48" t="s">
        <v>43</v>
      </c>
      <c r="T1685" s="48" t="s">
        <v>730</v>
      </c>
      <c r="U1685" s="48" t="s">
        <v>44</v>
      </c>
      <c r="V1685" s="55">
        <v>45532</v>
      </c>
      <c r="W1685" s="48" t="s">
        <v>1134</v>
      </c>
    </row>
    <row r="1686" spans="1:23" x14ac:dyDescent="0.25">
      <c r="A1686" s="48">
        <v>9979238</v>
      </c>
      <c r="B1686" s="64">
        <v>45532</v>
      </c>
      <c r="C1686" s="48" t="s">
        <v>1156</v>
      </c>
      <c r="D1686" s="48" t="s">
        <v>716</v>
      </c>
      <c r="E1686" s="55" t="s">
        <v>385</v>
      </c>
      <c r="F1686" s="64">
        <v>45532</v>
      </c>
      <c r="G1686" s="64">
        <v>45532.440972222219</v>
      </c>
      <c r="H1686" s="48" t="s">
        <v>1156</v>
      </c>
      <c r="I1686" s="55"/>
      <c r="J1686" s="48" t="s">
        <v>697</v>
      </c>
      <c r="K1686" s="48" t="s">
        <v>697</v>
      </c>
      <c r="L1686" s="48" t="s">
        <v>3599</v>
      </c>
      <c r="M1686" s="48" t="s">
        <v>992</v>
      </c>
      <c r="N1686" s="48" t="s">
        <v>3766</v>
      </c>
      <c r="O1686" s="48">
        <v>201031864665001</v>
      </c>
      <c r="P1686" s="48" t="s">
        <v>8</v>
      </c>
      <c r="Q1686" s="48" t="s">
        <v>10</v>
      </c>
      <c r="R1686" s="48" t="s">
        <v>11</v>
      </c>
      <c r="S1686" s="48" t="s">
        <v>25</v>
      </c>
      <c r="T1686" s="48" t="s">
        <v>385</v>
      </c>
      <c r="U1686" s="48" t="s">
        <v>14</v>
      </c>
      <c r="V1686" s="55">
        <v>45532</v>
      </c>
      <c r="W1686" s="48" t="s">
        <v>1134</v>
      </c>
    </row>
    <row r="1687" spans="1:23" x14ac:dyDescent="0.25">
      <c r="A1687" s="48">
        <v>9979237</v>
      </c>
      <c r="B1687" s="64">
        <v>45532</v>
      </c>
      <c r="C1687" s="48" t="s">
        <v>1117</v>
      </c>
      <c r="D1687" s="48" t="s">
        <v>716</v>
      </c>
      <c r="E1687" s="55" t="s">
        <v>385</v>
      </c>
      <c r="F1687" s="64">
        <v>45532</v>
      </c>
      <c r="G1687" s="64">
        <v>45532.441666666673</v>
      </c>
      <c r="H1687" s="48" t="s">
        <v>1117</v>
      </c>
      <c r="I1687" s="55" t="s">
        <v>3769</v>
      </c>
      <c r="J1687" s="48" t="s">
        <v>697</v>
      </c>
      <c r="K1687" s="48" t="s">
        <v>697</v>
      </c>
      <c r="L1687" s="48" t="s">
        <v>3655</v>
      </c>
      <c r="M1687" s="48" t="s">
        <v>7</v>
      </c>
      <c r="N1687" s="48" t="s">
        <v>855</v>
      </c>
      <c r="O1687" s="48" t="s">
        <v>3656</v>
      </c>
      <c r="P1687" s="48" t="s">
        <v>8</v>
      </c>
      <c r="Q1687" s="48" t="s">
        <v>15</v>
      </c>
      <c r="R1687" s="48" t="s">
        <v>381</v>
      </c>
      <c r="S1687" s="48" t="s">
        <v>25</v>
      </c>
      <c r="T1687" s="48" t="s">
        <v>385</v>
      </c>
      <c r="U1687" s="48" t="s">
        <v>14</v>
      </c>
      <c r="V1687" s="55">
        <v>45532</v>
      </c>
      <c r="W1687" s="48" t="s">
        <v>1134</v>
      </c>
    </row>
    <row r="1688" spans="1:23" x14ac:dyDescent="0.25">
      <c r="A1688" s="48">
        <v>9979236</v>
      </c>
      <c r="B1688" s="64">
        <v>45532</v>
      </c>
      <c r="C1688" s="48" t="s">
        <v>1111</v>
      </c>
      <c r="D1688" s="48" t="s">
        <v>716</v>
      </c>
      <c r="E1688" s="55" t="s">
        <v>385</v>
      </c>
      <c r="F1688" s="64">
        <v>45532</v>
      </c>
      <c r="G1688" s="64">
        <v>45532.444444444453</v>
      </c>
      <c r="H1688" s="48" t="s">
        <v>1111</v>
      </c>
      <c r="I1688" s="55">
        <v>45532</v>
      </c>
      <c r="J1688" s="48" t="s">
        <v>697</v>
      </c>
      <c r="K1688" s="48" t="s">
        <v>697</v>
      </c>
      <c r="L1688" s="48" t="s">
        <v>3701</v>
      </c>
      <c r="M1688" s="48" t="s">
        <v>7</v>
      </c>
      <c r="N1688" s="48" t="s">
        <v>1515</v>
      </c>
      <c r="O1688" s="48" t="s">
        <v>2481</v>
      </c>
      <c r="P1688" s="48" t="s">
        <v>18</v>
      </c>
      <c r="Q1688" s="48" t="s">
        <v>19</v>
      </c>
      <c r="R1688" s="48" t="s">
        <v>21</v>
      </c>
      <c r="S1688" s="48" t="s">
        <v>36</v>
      </c>
      <c r="T1688" s="48" t="s">
        <v>385</v>
      </c>
      <c r="U1688" s="48" t="s">
        <v>14</v>
      </c>
      <c r="V1688" s="55">
        <v>45532</v>
      </c>
      <c r="W1688" s="48" t="s">
        <v>1134</v>
      </c>
    </row>
    <row r="1689" spans="1:23" x14ac:dyDescent="0.25">
      <c r="A1689" s="48">
        <v>9979235</v>
      </c>
      <c r="B1689" s="64">
        <v>45532</v>
      </c>
      <c r="C1689" s="48" t="s">
        <v>1117</v>
      </c>
      <c r="D1689" s="48" t="s">
        <v>46</v>
      </c>
      <c r="E1689" s="55" t="s">
        <v>385</v>
      </c>
      <c r="F1689" s="64">
        <v>45532</v>
      </c>
      <c r="G1689" s="64">
        <v>45532.444444444453</v>
      </c>
      <c r="H1689" s="48" t="s">
        <v>1117</v>
      </c>
      <c r="I1689" s="55" t="s">
        <v>385</v>
      </c>
      <c r="J1689" s="48" t="s">
        <v>697</v>
      </c>
      <c r="K1689" s="48" t="s">
        <v>697</v>
      </c>
      <c r="L1689" s="48" t="s">
        <v>3662</v>
      </c>
      <c r="M1689" s="48" t="s">
        <v>7</v>
      </c>
      <c r="N1689" s="48" t="s">
        <v>855</v>
      </c>
      <c r="O1689" s="48" t="s">
        <v>3663</v>
      </c>
      <c r="P1689" s="48" t="s">
        <v>22</v>
      </c>
      <c r="Q1689" s="48" t="s">
        <v>23</v>
      </c>
      <c r="R1689" s="48" t="s">
        <v>65</v>
      </c>
      <c r="S1689" s="48" t="s">
        <v>13</v>
      </c>
      <c r="T1689" s="48" t="s">
        <v>385</v>
      </c>
      <c r="U1689" s="48" t="s">
        <v>14</v>
      </c>
      <c r="V1689" s="55">
        <v>45532</v>
      </c>
      <c r="W1689" s="48" t="s">
        <v>1134</v>
      </c>
    </row>
    <row r="1690" spans="1:23" x14ac:dyDescent="0.25">
      <c r="A1690" s="48">
        <v>9979234</v>
      </c>
      <c r="B1690" s="64">
        <v>45532</v>
      </c>
      <c r="C1690" s="48" t="s">
        <v>1111</v>
      </c>
      <c r="D1690" s="48" t="s">
        <v>716</v>
      </c>
      <c r="E1690" s="55" t="s">
        <v>385</v>
      </c>
      <c r="F1690" s="64">
        <v>45532</v>
      </c>
      <c r="G1690" s="64">
        <v>45532.448611111111</v>
      </c>
      <c r="H1690" s="48" t="s">
        <v>1111</v>
      </c>
      <c r="I1690" s="55" t="s">
        <v>385</v>
      </c>
      <c r="J1690" s="48" t="s">
        <v>697</v>
      </c>
      <c r="K1690" s="48" t="s">
        <v>697</v>
      </c>
      <c r="L1690" s="48" t="s">
        <v>3465</v>
      </c>
      <c r="M1690" s="48" t="s">
        <v>7</v>
      </c>
      <c r="N1690" s="48" t="s">
        <v>1515</v>
      </c>
      <c r="O1690" s="48" t="s">
        <v>1399</v>
      </c>
      <c r="P1690" s="48" t="s">
        <v>18</v>
      </c>
      <c r="Q1690" s="48" t="s">
        <v>19</v>
      </c>
      <c r="R1690" s="48" t="s">
        <v>21</v>
      </c>
      <c r="S1690" s="48" t="s">
        <v>36</v>
      </c>
      <c r="T1690" s="48" t="s">
        <v>385</v>
      </c>
      <c r="U1690" s="48" t="s">
        <v>14</v>
      </c>
      <c r="V1690" s="55">
        <v>45532</v>
      </c>
      <c r="W1690" s="48" t="s">
        <v>1134</v>
      </c>
    </row>
    <row r="1691" spans="1:23" x14ac:dyDescent="0.25">
      <c r="A1691" s="48">
        <v>9979233</v>
      </c>
      <c r="B1691" s="64">
        <v>45532</v>
      </c>
      <c r="C1691" s="48" t="s">
        <v>1117</v>
      </c>
      <c r="D1691" s="48" t="s">
        <v>856</v>
      </c>
      <c r="E1691" s="55" t="s">
        <v>385</v>
      </c>
      <c r="F1691" s="64">
        <v>45532</v>
      </c>
      <c r="G1691" s="64">
        <v>45532.453472222223</v>
      </c>
      <c r="H1691" s="48" t="s">
        <v>1117</v>
      </c>
      <c r="I1691" s="55">
        <v>45532</v>
      </c>
      <c r="J1691" s="48" t="s">
        <v>697</v>
      </c>
      <c r="K1691" s="48" t="s">
        <v>697</v>
      </c>
      <c r="L1691" s="48" t="s">
        <v>3770</v>
      </c>
      <c r="M1691" s="48" t="s">
        <v>7</v>
      </c>
      <c r="N1691" s="48" t="s">
        <v>855</v>
      </c>
      <c r="O1691" s="48" t="s">
        <v>3685</v>
      </c>
      <c r="P1691" s="48" t="s">
        <v>18</v>
      </c>
      <c r="Q1691" s="48" t="s">
        <v>19</v>
      </c>
      <c r="R1691" s="48" t="s">
        <v>20</v>
      </c>
      <c r="S1691" s="48" t="s">
        <v>43</v>
      </c>
      <c r="T1691" s="48" t="s">
        <v>537</v>
      </c>
      <c r="U1691" s="48" t="s">
        <v>44</v>
      </c>
      <c r="V1691" s="55">
        <v>45532</v>
      </c>
      <c r="W1691" s="48" t="s">
        <v>1134</v>
      </c>
    </row>
    <row r="1692" spans="1:23" x14ac:dyDescent="0.25">
      <c r="A1692" s="48">
        <v>9979232</v>
      </c>
      <c r="B1692" s="64">
        <v>45532</v>
      </c>
      <c r="C1692" s="48" t="s">
        <v>1117</v>
      </c>
      <c r="D1692" s="48" t="s">
        <v>716</v>
      </c>
      <c r="E1692" s="55" t="s">
        <v>385</v>
      </c>
      <c r="F1692" s="64">
        <v>45532</v>
      </c>
      <c r="G1692" s="64">
        <v>45532.459027777782</v>
      </c>
      <c r="H1692" s="48" t="s">
        <v>1117</v>
      </c>
      <c r="I1692" s="55">
        <v>45534</v>
      </c>
      <c r="J1692" s="48" t="s">
        <v>697</v>
      </c>
      <c r="K1692" s="48" t="s">
        <v>697</v>
      </c>
      <c r="L1692" s="48" t="s">
        <v>3771</v>
      </c>
      <c r="M1692" s="48" t="s">
        <v>7</v>
      </c>
      <c r="N1692" s="48" t="s">
        <v>855</v>
      </c>
      <c r="O1692" s="48" t="s">
        <v>3721</v>
      </c>
      <c r="P1692" s="48" t="s">
        <v>8</v>
      </c>
      <c r="Q1692" s="48" t="s">
        <v>28</v>
      </c>
      <c r="R1692" s="48" t="s">
        <v>35</v>
      </c>
      <c r="S1692" s="48" t="s">
        <v>36</v>
      </c>
      <c r="T1692" s="48" t="s">
        <v>385</v>
      </c>
      <c r="U1692" s="48" t="s">
        <v>14</v>
      </c>
      <c r="V1692" s="55">
        <v>45532</v>
      </c>
      <c r="W1692" s="48" t="s">
        <v>1134</v>
      </c>
    </row>
    <row r="1693" spans="1:23" x14ac:dyDescent="0.25">
      <c r="A1693" s="48">
        <v>9979231</v>
      </c>
      <c r="B1693" s="64">
        <v>45532</v>
      </c>
      <c r="C1693" s="48" t="s">
        <v>1117</v>
      </c>
      <c r="D1693" s="48" t="s">
        <v>46</v>
      </c>
      <c r="E1693" s="55" t="s">
        <v>385</v>
      </c>
      <c r="F1693" s="64">
        <v>45532</v>
      </c>
      <c r="G1693" s="64">
        <v>45532.469444444447</v>
      </c>
      <c r="H1693" s="48" t="s">
        <v>1117</v>
      </c>
      <c r="I1693" s="55" t="s">
        <v>385</v>
      </c>
      <c r="J1693" s="48" t="s">
        <v>697</v>
      </c>
      <c r="K1693" s="48" t="s">
        <v>697</v>
      </c>
      <c r="L1693" s="48" t="s">
        <v>3772</v>
      </c>
      <c r="M1693" s="48" t="s">
        <v>7</v>
      </c>
      <c r="N1693" s="48" t="s">
        <v>855</v>
      </c>
      <c r="O1693" s="48" t="s">
        <v>3504</v>
      </c>
      <c r="P1693" s="48" t="s">
        <v>8</v>
      </c>
      <c r="Q1693" s="48" t="s">
        <v>15</v>
      </c>
      <c r="R1693" s="48" t="s">
        <v>381</v>
      </c>
      <c r="S1693" s="48" t="s">
        <v>13</v>
      </c>
      <c r="T1693" s="48" t="s">
        <v>385</v>
      </c>
      <c r="U1693" s="48" t="s">
        <v>14</v>
      </c>
      <c r="V1693" s="55">
        <v>45532</v>
      </c>
      <c r="W1693" s="48" t="s">
        <v>1134</v>
      </c>
    </row>
    <row r="1694" spans="1:23" x14ac:dyDescent="0.25">
      <c r="A1694" s="48">
        <v>9979230</v>
      </c>
      <c r="B1694" s="64">
        <v>45532</v>
      </c>
      <c r="C1694" s="48" t="s">
        <v>1111</v>
      </c>
      <c r="D1694" s="48" t="s">
        <v>716</v>
      </c>
      <c r="E1694" s="55" t="s">
        <v>385</v>
      </c>
      <c r="F1694" s="64">
        <v>45532</v>
      </c>
      <c r="G1694" s="64">
        <v>45532.473611111112</v>
      </c>
      <c r="H1694" s="48" t="s">
        <v>1111</v>
      </c>
      <c r="I1694" s="55">
        <v>45534</v>
      </c>
      <c r="J1694" s="48" t="s">
        <v>697</v>
      </c>
      <c r="K1694" s="48" t="s">
        <v>697</v>
      </c>
      <c r="L1694" s="48" t="s">
        <v>3773</v>
      </c>
      <c r="M1694" s="48" t="s">
        <v>7</v>
      </c>
      <c r="N1694" s="48" t="s">
        <v>1515</v>
      </c>
      <c r="O1694" s="48" t="s">
        <v>2592</v>
      </c>
      <c r="P1694" s="48" t="s">
        <v>8</v>
      </c>
      <c r="Q1694" s="48" t="s">
        <v>28</v>
      </c>
      <c r="R1694" s="48" t="s">
        <v>29</v>
      </c>
      <c r="S1694" s="48" t="s">
        <v>25</v>
      </c>
      <c r="U1694" s="48" t="s">
        <v>14</v>
      </c>
      <c r="V1694" s="55">
        <v>45532</v>
      </c>
      <c r="W1694" s="48" t="s">
        <v>1134</v>
      </c>
    </row>
    <row r="1695" spans="1:23" x14ac:dyDescent="0.25">
      <c r="A1695" s="48">
        <v>9979229</v>
      </c>
      <c r="B1695" s="64">
        <v>45532</v>
      </c>
      <c r="C1695" s="48" t="s">
        <v>1156</v>
      </c>
      <c r="D1695" s="48" t="s">
        <v>716</v>
      </c>
      <c r="E1695" s="55" t="s">
        <v>385</v>
      </c>
      <c r="F1695" s="64">
        <v>45532</v>
      </c>
      <c r="G1695" s="64">
        <v>45532.482638888891</v>
      </c>
      <c r="H1695" s="48" t="s">
        <v>1156</v>
      </c>
      <c r="I1695" s="55" t="s">
        <v>385</v>
      </c>
      <c r="J1695" s="48" t="s">
        <v>697</v>
      </c>
      <c r="K1695" s="48" t="s">
        <v>697</v>
      </c>
      <c r="L1695" s="48" t="s">
        <v>1938</v>
      </c>
      <c r="M1695" s="48" t="s">
        <v>992</v>
      </c>
      <c r="N1695" s="48" t="s">
        <v>3766</v>
      </c>
      <c r="O1695" s="48">
        <v>201031390018001</v>
      </c>
      <c r="P1695" s="48" t="s">
        <v>18</v>
      </c>
      <c r="Q1695" s="48" t="s">
        <v>60</v>
      </c>
      <c r="R1695" s="48" t="s">
        <v>129</v>
      </c>
      <c r="S1695" s="48" t="s">
        <v>36</v>
      </c>
      <c r="T1695" s="48" t="s">
        <v>385</v>
      </c>
      <c r="U1695" s="48" t="s">
        <v>14</v>
      </c>
      <c r="V1695" s="55">
        <v>45532</v>
      </c>
      <c r="W1695" s="48" t="s">
        <v>1134</v>
      </c>
    </row>
    <row r="1696" spans="1:23" x14ac:dyDescent="0.25">
      <c r="A1696" s="48">
        <v>9979228</v>
      </c>
      <c r="B1696" s="64">
        <v>45532</v>
      </c>
      <c r="C1696" s="48" t="s">
        <v>1111</v>
      </c>
      <c r="D1696" s="48" t="s">
        <v>716</v>
      </c>
      <c r="E1696" s="55" t="s">
        <v>385</v>
      </c>
      <c r="F1696" s="64">
        <v>45532</v>
      </c>
      <c r="G1696" s="64">
        <v>45532.492361111108</v>
      </c>
      <c r="H1696" s="48" t="s">
        <v>1111</v>
      </c>
      <c r="I1696" s="55">
        <v>45534</v>
      </c>
      <c r="J1696" s="48" t="s">
        <v>697</v>
      </c>
      <c r="K1696" s="48" t="s">
        <v>697</v>
      </c>
      <c r="L1696" s="48" t="s">
        <v>3774</v>
      </c>
      <c r="M1696" s="48" t="s">
        <v>7</v>
      </c>
      <c r="N1696" s="48" t="s">
        <v>860</v>
      </c>
      <c r="O1696" s="48" t="s">
        <v>3097</v>
      </c>
      <c r="P1696" s="48" t="s">
        <v>51</v>
      </c>
      <c r="Q1696" s="48" t="s">
        <v>52</v>
      </c>
      <c r="R1696" s="48" t="s">
        <v>53</v>
      </c>
      <c r="S1696" s="48" t="s">
        <v>36</v>
      </c>
      <c r="T1696" s="48" t="s">
        <v>385</v>
      </c>
      <c r="U1696" s="48" t="s">
        <v>14</v>
      </c>
      <c r="V1696" s="55">
        <v>45532</v>
      </c>
      <c r="W1696" s="48" t="s">
        <v>1134</v>
      </c>
    </row>
    <row r="1697" spans="1:23" x14ac:dyDescent="0.25">
      <c r="A1697" s="48">
        <v>9979227</v>
      </c>
      <c r="B1697" s="64">
        <v>45532</v>
      </c>
      <c r="C1697" s="48" t="s">
        <v>1156</v>
      </c>
      <c r="D1697" s="48" t="s">
        <v>716</v>
      </c>
      <c r="E1697" s="55"/>
      <c r="F1697" s="64">
        <v>45532</v>
      </c>
      <c r="G1697" s="64">
        <v>45532.508333333331</v>
      </c>
      <c r="H1697" s="48" t="s">
        <v>1156</v>
      </c>
      <c r="I1697" s="55" t="s">
        <v>385</v>
      </c>
      <c r="J1697" s="48" t="s">
        <v>697</v>
      </c>
      <c r="K1697" s="48" t="s">
        <v>697</v>
      </c>
      <c r="L1697" s="48" t="s">
        <v>3775</v>
      </c>
      <c r="M1697" s="48" t="s">
        <v>992</v>
      </c>
      <c r="N1697" s="48" t="s">
        <v>3776</v>
      </c>
      <c r="O1697" s="48">
        <v>201031326286001</v>
      </c>
      <c r="P1697" s="48" t="s">
        <v>8</v>
      </c>
      <c r="Q1697" s="48" t="s">
        <v>28</v>
      </c>
      <c r="R1697" s="48" t="s">
        <v>29</v>
      </c>
      <c r="S1697" s="48" t="s">
        <v>25</v>
      </c>
      <c r="T1697" s="48" t="s">
        <v>385</v>
      </c>
      <c r="U1697" s="48" t="s">
        <v>14</v>
      </c>
      <c r="V1697" s="55">
        <v>45532</v>
      </c>
      <c r="W1697" s="48" t="s">
        <v>1134</v>
      </c>
    </row>
    <row r="1698" spans="1:23" x14ac:dyDescent="0.25">
      <c r="A1698" s="48">
        <v>9979226</v>
      </c>
      <c r="B1698" s="64">
        <v>45532</v>
      </c>
      <c r="C1698" s="48" t="s">
        <v>1117</v>
      </c>
      <c r="D1698" s="48" t="s">
        <v>856</v>
      </c>
      <c r="E1698" s="55" t="s">
        <v>385</v>
      </c>
      <c r="F1698" s="64">
        <v>45532</v>
      </c>
      <c r="G1698" s="64">
        <v>45532.520138888889</v>
      </c>
      <c r="H1698" s="48" t="s">
        <v>1117</v>
      </c>
      <c r="I1698" s="55">
        <v>45534</v>
      </c>
      <c r="J1698" s="48" t="s">
        <v>697</v>
      </c>
      <c r="K1698" s="48" t="s">
        <v>697</v>
      </c>
      <c r="L1698" s="48" t="s">
        <v>3777</v>
      </c>
      <c r="M1698" s="48" t="s">
        <v>7</v>
      </c>
      <c r="N1698" s="48" t="s">
        <v>1515</v>
      </c>
      <c r="O1698" s="48" t="s">
        <v>3715</v>
      </c>
      <c r="P1698" s="48" t="s">
        <v>8</v>
      </c>
      <c r="Q1698" s="48" t="s">
        <v>10</v>
      </c>
      <c r="R1698" s="48" t="s">
        <v>11</v>
      </c>
      <c r="S1698" s="48" t="s">
        <v>25</v>
      </c>
      <c r="T1698" s="48" t="s">
        <v>385</v>
      </c>
      <c r="U1698" s="48" t="s">
        <v>14</v>
      </c>
      <c r="V1698" s="55">
        <v>45532</v>
      </c>
      <c r="W1698" s="48" t="s">
        <v>1134</v>
      </c>
    </row>
    <row r="1699" spans="1:23" x14ac:dyDescent="0.25">
      <c r="A1699" s="48">
        <v>9979225</v>
      </c>
      <c r="B1699" s="64">
        <v>45532</v>
      </c>
      <c r="C1699" s="48" t="s">
        <v>1107</v>
      </c>
      <c r="D1699" s="48" t="s">
        <v>46</v>
      </c>
      <c r="E1699" s="55" t="s">
        <v>385</v>
      </c>
      <c r="F1699" s="64">
        <v>45532</v>
      </c>
      <c r="G1699" s="64">
        <v>45532.521527777782</v>
      </c>
      <c r="H1699" s="48" t="s">
        <v>1107</v>
      </c>
      <c r="I1699" s="55" t="s">
        <v>385</v>
      </c>
      <c r="J1699" s="48" t="s">
        <v>697</v>
      </c>
      <c r="K1699" s="48" t="s">
        <v>697</v>
      </c>
      <c r="L1699" s="48" t="s">
        <v>3432</v>
      </c>
      <c r="M1699" s="48" t="s">
        <v>7</v>
      </c>
      <c r="N1699" s="48" t="s">
        <v>1515</v>
      </c>
      <c r="O1699" s="48" t="s">
        <v>2169</v>
      </c>
      <c r="P1699" s="48" t="s">
        <v>18</v>
      </c>
      <c r="Q1699" s="48" t="s">
        <v>19</v>
      </c>
      <c r="R1699" s="48" t="s">
        <v>20</v>
      </c>
      <c r="S1699" s="48" t="s">
        <v>36</v>
      </c>
      <c r="T1699" s="48" t="s">
        <v>385</v>
      </c>
      <c r="U1699" s="48" t="s">
        <v>14</v>
      </c>
      <c r="V1699" s="55">
        <v>45532</v>
      </c>
      <c r="W1699" s="48" t="s">
        <v>1134</v>
      </c>
    </row>
    <row r="1700" spans="1:23" x14ac:dyDescent="0.25">
      <c r="A1700" s="48">
        <v>9979224</v>
      </c>
      <c r="B1700" s="64">
        <v>45532</v>
      </c>
      <c r="C1700" s="48" t="s">
        <v>1107</v>
      </c>
      <c r="D1700" s="48" t="s">
        <v>46</v>
      </c>
      <c r="E1700" s="55" t="s">
        <v>385</v>
      </c>
      <c r="F1700" s="64">
        <v>45532</v>
      </c>
      <c r="G1700" s="64">
        <v>45532.526388888888</v>
      </c>
      <c r="H1700" s="48" t="s">
        <v>1107</v>
      </c>
      <c r="I1700" s="55" t="s">
        <v>385</v>
      </c>
      <c r="J1700" s="48" t="s">
        <v>697</v>
      </c>
      <c r="K1700" s="48" t="s">
        <v>697</v>
      </c>
      <c r="L1700" s="48" t="s">
        <v>3778</v>
      </c>
      <c r="M1700" s="48" t="s">
        <v>7</v>
      </c>
      <c r="N1700" s="48" t="s">
        <v>1515</v>
      </c>
      <c r="O1700" s="48" t="s">
        <v>2550</v>
      </c>
      <c r="P1700" s="48" t="s">
        <v>8</v>
      </c>
      <c r="Q1700" s="48" t="s">
        <v>10</v>
      </c>
      <c r="R1700" s="48" t="s">
        <v>11</v>
      </c>
      <c r="S1700" s="48" t="s">
        <v>25</v>
      </c>
      <c r="T1700" s="48" t="s">
        <v>385</v>
      </c>
      <c r="U1700" s="48" t="s">
        <v>14</v>
      </c>
      <c r="V1700" s="55">
        <v>45532</v>
      </c>
      <c r="W1700" s="48" t="s">
        <v>1134</v>
      </c>
    </row>
    <row r="1701" spans="1:23" x14ac:dyDescent="0.25">
      <c r="A1701" s="48">
        <v>9979223</v>
      </c>
      <c r="B1701" s="64">
        <v>45532</v>
      </c>
      <c r="C1701" s="48" t="s">
        <v>1117</v>
      </c>
      <c r="D1701" s="48" t="s">
        <v>716</v>
      </c>
      <c r="E1701" s="55" t="s">
        <v>385</v>
      </c>
      <c r="F1701" s="64">
        <v>45532</v>
      </c>
      <c r="G1701" s="64">
        <v>45532.533333333333</v>
      </c>
      <c r="H1701" s="48" t="s">
        <v>1117</v>
      </c>
      <c r="I1701" s="55">
        <v>45534</v>
      </c>
      <c r="J1701" s="48" t="s">
        <v>697</v>
      </c>
      <c r="K1701" s="48" t="s">
        <v>697</v>
      </c>
      <c r="L1701" s="48" t="s">
        <v>3779</v>
      </c>
      <c r="M1701" s="48" t="s">
        <v>7</v>
      </c>
      <c r="N1701" s="48" t="s">
        <v>1515</v>
      </c>
      <c r="O1701" s="48" t="s">
        <v>3713</v>
      </c>
      <c r="P1701" s="48" t="s">
        <v>8</v>
      </c>
      <c r="Q1701" s="48" t="s">
        <v>10</v>
      </c>
      <c r="R1701" s="48" t="s">
        <v>11</v>
      </c>
      <c r="S1701" s="48" t="s">
        <v>36</v>
      </c>
      <c r="T1701" s="48" t="s">
        <v>385</v>
      </c>
      <c r="U1701" s="48" t="s">
        <v>14</v>
      </c>
      <c r="V1701" s="55">
        <v>45532</v>
      </c>
      <c r="W1701" s="48" t="s">
        <v>1134</v>
      </c>
    </row>
    <row r="1702" spans="1:23" x14ac:dyDescent="0.25">
      <c r="A1702" s="48">
        <v>9979222</v>
      </c>
      <c r="B1702" s="64">
        <v>45532</v>
      </c>
      <c r="C1702" s="48" t="s">
        <v>1156</v>
      </c>
      <c r="D1702" s="48" t="s">
        <v>716</v>
      </c>
      <c r="E1702" s="55" t="s">
        <v>385</v>
      </c>
      <c r="F1702" s="64">
        <v>45532</v>
      </c>
      <c r="G1702" s="64">
        <v>45532.552083333343</v>
      </c>
      <c r="H1702" s="48" t="s">
        <v>1156</v>
      </c>
      <c r="I1702" s="55" t="s">
        <v>385</v>
      </c>
      <c r="J1702" s="48" t="s">
        <v>697</v>
      </c>
      <c r="K1702" s="48" t="s">
        <v>697</v>
      </c>
      <c r="L1702" s="48" t="s">
        <v>845</v>
      </c>
      <c r="M1702" s="48" t="s">
        <v>992</v>
      </c>
      <c r="N1702" s="48" t="s">
        <v>3776</v>
      </c>
      <c r="O1702" s="48">
        <v>201029410950001</v>
      </c>
      <c r="P1702" s="48" t="s">
        <v>18</v>
      </c>
      <c r="Q1702" s="48" t="s">
        <v>19</v>
      </c>
      <c r="R1702" s="48" t="s">
        <v>21</v>
      </c>
      <c r="S1702" s="48" t="s">
        <v>36</v>
      </c>
      <c r="T1702" s="48" t="s">
        <v>385</v>
      </c>
      <c r="U1702" s="48" t="s">
        <v>14</v>
      </c>
      <c r="V1702" s="55">
        <v>45532</v>
      </c>
      <c r="W1702" s="48" t="s">
        <v>1134</v>
      </c>
    </row>
    <row r="1703" spans="1:23" x14ac:dyDescent="0.25">
      <c r="A1703" s="48">
        <v>9979221</v>
      </c>
      <c r="B1703" s="64">
        <v>45532</v>
      </c>
      <c r="C1703" s="48" t="s">
        <v>1107</v>
      </c>
      <c r="D1703" s="48" t="s">
        <v>716</v>
      </c>
      <c r="E1703" s="55" t="s">
        <v>385</v>
      </c>
      <c r="F1703" s="64">
        <v>45532</v>
      </c>
      <c r="G1703" s="64">
        <v>45532.553472222222</v>
      </c>
      <c r="H1703" s="48" t="s">
        <v>1107</v>
      </c>
      <c r="I1703" s="55" t="s">
        <v>385</v>
      </c>
      <c r="J1703" s="48" t="s">
        <v>697</v>
      </c>
      <c r="K1703" s="48" t="s">
        <v>697</v>
      </c>
      <c r="L1703" s="48" t="s">
        <v>3539</v>
      </c>
      <c r="M1703" s="48" t="s">
        <v>7</v>
      </c>
      <c r="N1703" s="48" t="s">
        <v>1515</v>
      </c>
      <c r="O1703" s="48" t="s">
        <v>3199</v>
      </c>
      <c r="P1703" s="48" t="s">
        <v>8</v>
      </c>
      <c r="Q1703" s="48" t="s">
        <v>10</v>
      </c>
      <c r="R1703" s="48" t="s">
        <v>11</v>
      </c>
      <c r="S1703" s="48" t="s">
        <v>25</v>
      </c>
      <c r="T1703" s="48" t="s">
        <v>385</v>
      </c>
      <c r="U1703" s="48" t="s">
        <v>14</v>
      </c>
      <c r="V1703" s="55">
        <v>45532</v>
      </c>
      <c r="W1703" s="48" t="s">
        <v>1134</v>
      </c>
    </row>
    <row r="1704" spans="1:23" x14ac:dyDescent="0.25">
      <c r="A1704" s="48">
        <v>9979220</v>
      </c>
      <c r="B1704" s="64">
        <v>45532</v>
      </c>
      <c r="C1704" s="48" t="s">
        <v>1111</v>
      </c>
      <c r="D1704" s="48" t="s">
        <v>716</v>
      </c>
      <c r="E1704" s="55" t="s">
        <v>385</v>
      </c>
      <c r="F1704" s="64">
        <v>45532</v>
      </c>
      <c r="G1704" s="64">
        <v>45532.557638888888</v>
      </c>
      <c r="H1704" s="48" t="s">
        <v>1111</v>
      </c>
      <c r="I1704" s="55">
        <v>45534</v>
      </c>
      <c r="J1704" s="48" t="s">
        <v>697</v>
      </c>
      <c r="K1704" s="48" t="s">
        <v>697</v>
      </c>
      <c r="L1704" s="48" t="s">
        <v>3780</v>
      </c>
      <c r="M1704" s="48" t="s">
        <v>7</v>
      </c>
      <c r="N1704" s="48" t="s">
        <v>860</v>
      </c>
      <c r="O1704" s="48" t="s">
        <v>3736</v>
      </c>
      <c r="P1704" s="48" t="s">
        <v>22</v>
      </c>
      <c r="Q1704" s="48" t="s">
        <v>23</v>
      </c>
      <c r="R1704" s="48" t="s">
        <v>55</v>
      </c>
      <c r="S1704" s="48" t="s">
        <v>36</v>
      </c>
      <c r="T1704" s="48" t="s">
        <v>385</v>
      </c>
      <c r="U1704" s="48" t="s">
        <v>14</v>
      </c>
      <c r="V1704" s="55">
        <v>45532</v>
      </c>
      <c r="W1704" s="48" t="s">
        <v>1134</v>
      </c>
    </row>
    <row r="1705" spans="1:23" x14ac:dyDescent="0.25">
      <c r="A1705" s="48">
        <v>9979219</v>
      </c>
      <c r="B1705" s="64">
        <v>45532</v>
      </c>
      <c r="C1705" s="48" t="s">
        <v>1117</v>
      </c>
      <c r="D1705" s="48" t="s">
        <v>716</v>
      </c>
      <c r="E1705" s="55" t="s">
        <v>385</v>
      </c>
      <c r="F1705" s="64">
        <v>45532</v>
      </c>
      <c r="G1705" s="64">
        <v>45532.561805555553</v>
      </c>
      <c r="H1705" s="48" t="s">
        <v>1117</v>
      </c>
      <c r="I1705" s="55">
        <v>45534</v>
      </c>
      <c r="J1705" s="48" t="s">
        <v>697</v>
      </c>
      <c r="K1705" s="48" t="s">
        <v>697</v>
      </c>
      <c r="L1705" s="48" t="s">
        <v>3781</v>
      </c>
      <c r="M1705" s="48" t="s">
        <v>7</v>
      </c>
      <c r="N1705" s="48" t="s">
        <v>1515</v>
      </c>
      <c r="O1705" s="48" t="s">
        <v>3714</v>
      </c>
      <c r="P1705" s="48" t="s">
        <v>22</v>
      </c>
      <c r="Q1705" s="48" t="s">
        <v>72</v>
      </c>
      <c r="R1705" s="48" t="s">
        <v>61</v>
      </c>
      <c r="S1705" s="48" t="s">
        <v>36</v>
      </c>
      <c r="T1705" s="48" t="s">
        <v>385</v>
      </c>
      <c r="U1705" s="48" t="s">
        <v>14</v>
      </c>
      <c r="V1705" s="55">
        <v>45532</v>
      </c>
      <c r="W1705" s="48" t="s">
        <v>1134</v>
      </c>
    </row>
    <row r="1706" spans="1:23" x14ac:dyDescent="0.25">
      <c r="A1706" s="48">
        <v>9979218</v>
      </c>
      <c r="B1706" s="64">
        <v>45532</v>
      </c>
      <c r="C1706" s="48" t="s">
        <v>1111</v>
      </c>
      <c r="D1706" s="48" t="s">
        <v>716</v>
      </c>
      <c r="E1706" s="55" t="s">
        <v>385</v>
      </c>
      <c r="F1706" s="64">
        <v>45532</v>
      </c>
      <c r="G1706" s="64">
        <v>45532.572222222218</v>
      </c>
      <c r="H1706" s="48" t="s">
        <v>1111</v>
      </c>
      <c r="I1706" s="55">
        <v>45534</v>
      </c>
      <c r="J1706" s="48" t="s">
        <v>697</v>
      </c>
      <c r="K1706" s="48" t="s">
        <v>697</v>
      </c>
      <c r="L1706" s="48" t="s">
        <v>3782</v>
      </c>
      <c r="M1706" s="48" t="s">
        <v>7</v>
      </c>
      <c r="N1706" s="48" t="s">
        <v>860</v>
      </c>
      <c r="O1706" s="48" t="s">
        <v>3735</v>
      </c>
      <c r="P1706" s="48" t="s">
        <v>8</v>
      </c>
      <c r="Q1706" s="48" t="s">
        <v>10</v>
      </c>
      <c r="R1706" s="48" t="s">
        <v>11</v>
      </c>
      <c r="S1706" s="48" t="s">
        <v>25</v>
      </c>
      <c r="T1706" s="48" t="s">
        <v>385</v>
      </c>
      <c r="U1706" s="48" t="s">
        <v>14</v>
      </c>
      <c r="V1706" s="55">
        <v>45532</v>
      </c>
      <c r="W1706" s="48" t="s">
        <v>1134</v>
      </c>
    </row>
    <row r="1707" spans="1:23" x14ac:dyDescent="0.25">
      <c r="A1707" s="48">
        <v>9979217</v>
      </c>
      <c r="B1707" s="64">
        <v>45532</v>
      </c>
      <c r="C1707" s="48" t="s">
        <v>1117</v>
      </c>
      <c r="D1707" s="48" t="s">
        <v>716</v>
      </c>
      <c r="E1707" s="55" t="s">
        <v>385</v>
      </c>
      <c r="F1707" s="64">
        <v>45532</v>
      </c>
      <c r="G1707" s="64">
        <v>45532.572916666657</v>
      </c>
      <c r="H1707" s="48" t="s">
        <v>1117</v>
      </c>
      <c r="I1707" s="55">
        <v>45534</v>
      </c>
      <c r="J1707" s="48" t="s">
        <v>697</v>
      </c>
      <c r="K1707" s="48" t="s">
        <v>697</v>
      </c>
      <c r="L1707" s="48" t="s">
        <v>3263</v>
      </c>
      <c r="M1707" s="48" t="s">
        <v>7</v>
      </c>
      <c r="N1707" s="48" t="s">
        <v>855</v>
      </c>
      <c r="O1707" s="48" t="s">
        <v>2603</v>
      </c>
      <c r="P1707" s="48" t="s">
        <v>18</v>
      </c>
      <c r="Q1707" s="48" t="s">
        <v>19</v>
      </c>
      <c r="R1707" s="48" t="s">
        <v>20</v>
      </c>
      <c r="S1707" s="48" t="s">
        <v>36</v>
      </c>
      <c r="T1707" s="48" t="s">
        <v>385</v>
      </c>
      <c r="U1707" s="48" t="s">
        <v>14</v>
      </c>
      <c r="V1707" s="55">
        <v>45532</v>
      </c>
      <c r="W1707" s="48" t="s">
        <v>1134</v>
      </c>
    </row>
    <row r="1708" spans="1:23" x14ac:dyDescent="0.25">
      <c r="A1708" s="48">
        <v>9979216</v>
      </c>
      <c r="B1708" s="64">
        <v>45532</v>
      </c>
      <c r="C1708" s="48" t="s">
        <v>1111</v>
      </c>
      <c r="D1708" s="48" t="s">
        <v>878</v>
      </c>
      <c r="E1708" s="55" t="s">
        <v>385</v>
      </c>
      <c r="F1708" s="64">
        <v>45532</v>
      </c>
      <c r="G1708" s="64">
        <v>45532.578472222223</v>
      </c>
      <c r="H1708" s="48" t="s">
        <v>1111</v>
      </c>
      <c r="I1708" s="55">
        <v>45534</v>
      </c>
      <c r="J1708" s="48" t="s">
        <v>697</v>
      </c>
      <c r="K1708" s="48" t="s">
        <v>697</v>
      </c>
      <c r="L1708" s="48" t="s">
        <v>3476</v>
      </c>
      <c r="M1708" s="48" t="s">
        <v>7</v>
      </c>
      <c r="N1708" s="48" t="s">
        <v>855</v>
      </c>
      <c r="O1708" s="48" t="s">
        <v>3477</v>
      </c>
      <c r="P1708" s="48" t="s">
        <v>8</v>
      </c>
      <c r="Q1708" s="48" t="s">
        <v>15</v>
      </c>
      <c r="R1708" s="48" t="s">
        <v>381</v>
      </c>
      <c r="S1708" s="48" t="s">
        <v>25</v>
      </c>
      <c r="T1708" s="48" t="s">
        <v>385</v>
      </c>
      <c r="U1708" s="48" t="s">
        <v>14</v>
      </c>
      <c r="V1708" s="55">
        <v>45532</v>
      </c>
      <c r="W1708" s="48" t="s">
        <v>1134</v>
      </c>
    </row>
    <row r="1709" spans="1:23" x14ac:dyDescent="0.25">
      <c r="A1709" s="48">
        <v>9979215</v>
      </c>
      <c r="B1709" s="64">
        <v>45532</v>
      </c>
      <c r="C1709" s="48" t="s">
        <v>1111</v>
      </c>
      <c r="D1709" s="48" t="s">
        <v>716</v>
      </c>
      <c r="E1709" s="55" t="s">
        <v>385</v>
      </c>
      <c r="F1709" s="64">
        <v>45532</v>
      </c>
      <c r="G1709" s="64">
        <v>45532.584027777782</v>
      </c>
      <c r="H1709" s="48" t="s">
        <v>1111</v>
      </c>
      <c r="I1709" s="55">
        <v>45534</v>
      </c>
      <c r="J1709" s="48" t="s">
        <v>697</v>
      </c>
      <c r="K1709" s="48" t="s">
        <v>697</v>
      </c>
      <c r="L1709" s="48" t="s">
        <v>3783</v>
      </c>
      <c r="M1709" s="48" t="s">
        <v>7</v>
      </c>
      <c r="N1709" s="48" t="s">
        <v>855</v>
      </c>
      <c r="O1709" s="48" t="s">
        <v>3722</v>
      </c>
      <c r="P1709" s="48" t="s">
        <v>8</v>
      </c>
      <c r="Q1709" s="48" t="s">
        <v>10</v>
      </c>
      <c r="R1709" s="48" t="s">
        <v>11</v>
      </c>
      <c r="S1709" s="48" t="s">
        <v>36</v>
      </c>
      <c r="T1709" s="48" t="s">
        <v>385</v>
      </c>
      <c r="U1709" s="48" t="s">
        <v>14</v>
      </c>
      <c r="V1709" s="55">
        <v>45532</v>
      </c>
      <c r="W1709" s="48" t="s">
        <v>1134</v>
      </c>
    </row>
    <row r="1710" spans="1:23" x14ac:dyDescent="0.25">
      <c r="A1710" s="48">
        <v>9979214</v>
      </c>
      <c r="B1710" s="64">
        <v>45532</v>
      </c>
      <c r="C1710" s="48" t="s">
        <v>1117</v>
      </c>
      <c r="D1710" s="48" t="s">
        <v>856</v>
      </c>
      <c r="E1710" s="55" t="s">
        <v>385</v>
      </c>
      <c r="F1710" s="64">
        <v>45532</v>
      </c>
      <c r="G1710" s="64">
        <v>45532.593055555553</v>
      </c>
      <c r="H1710" s="48" t="s">
        <v>1117</v>
      </c>
      <c r="I1710" s="55">
        <v>45532</v>
      </c>
      <c r="J1710" s="48" t="s">
        <v>697</v>
      </c>
      <c r="K1710" s="48" t="s">
        <v>697</v>
      </c>
      <c r="L1710" s="48" t="s">
        <v>3784</v>
      </c>
      <c r="M1710" s="48" t="s">
        <v>7</v>
      </c>
      <c r="N1710" s="48" t="s">
        <v>855</v>
      </c>
      <c r="O1710" s="48" t="s">
        <v>2464</v>
      </c>
      <c r="P1710" s="48" t="s">
        <v>8</v>
      </c>
      <c r="Q1710" s="48" t="s">
        <v>10</v>
      </c>
      <c r="R1710" s="48" t="s">
        <v>11</v>
      </c>
      <c r="S1710" s="48" t="s">
        <v>25</v>
      </c>
      <c r="T1710" s="48" t="s">
        <v>730</v>
      </c>
      <c r="U1710" s="48" t="s">
        <v>44</v>
      </c>
      <c r="V1710" s="55">
        <v>45532</v>
      </c>
      <c r="W1710" s="48" t="s">
        <v>1134</v>
      </c>
    </row>
    <row r="1711" spans="1:23" x14ac:dyDescent="0.25">
      <c r="A1711" s="48">
        <v>9979213</v>
      </c>
      <c r="B1711" s="64">
        <v>45532</v>
      </c>
      <c r="C1711" s="48" t="s">
        <v>1147</v>
      </c>
      <c r="D1711" s="48" t="s">
        <v>3280</v>
      </c>
      <c r="E1711" s="55" t="s">
        <v>385</v>
      </c>
      <c r="F1711" s="64">
        <v>45532</v>
      </c>
      <c r="G1711" s="64">
        <v>45532.354166666657</v>
      </c>
      <c r="H1711" s="48" t="s">
        <v>1147</v>
      </c>
      <c r="I1711" s="55"/>
      <c r="J1711" s="48" t="s">
        <v>697</v>
      </c>
      <c r="K1711" s="48" t="s">
        <v>697</v>
      </c>
      <c r="L1711" s="48" t="s">
        <v>3128</v>
      </c>
      <c r="M1711" s="48" t="s">
        <v>737</v>
      </c>
      <c r="N1711" s="48" t="s">
        <v>331</v>
      </c>
      <c r="O1711" s="48" t="s">
        <v>2040</v>
      </c>
      <c r="P1711" s="48" t="s">
        <v>18</v>
      </c>
      <c r="Q1711" s="48" t="s">
        <v>19</v>
      </c>
      <c r="R1711" s="48" t="s">
        <v>21</v>
      </c>
      <c r="S1711" s="48" t="s">
        <v>43</v>
      </c>
      <c r="T1711" s="48" t="s">
        <v>385</v>
      </c>
      <c r="U1711" s="48" t="s">
        <v>44</v>
      </c>
      <c r="V1711" s="55">
        <v>45532</v>
      </c>
      <c r="W1711" s="48" t="s">
        <v>1134</v>
      </c>
    </row>
    <row r="1712" spans="1:23" x14ac:dyDescent="0.25">
      <c r="A1712" s="48">
        <v>9979212</v>
      </c>
      <c r="B1712" s="64">
        <v>45532</v>
      </c>
      <c r="C1712" s="48" t="s">
        <v>1147</v>
      </c>
      <c r="D1712" s="48" t="s">
        <v>1455</v>
      </c>
      <c r="E1712" s="55" t="s">
        <v>385</v>
      </c>
      <c r="F1712" s="64">
        <v>45532</v>
      </c>
      <c r="G1712" s="64">
        <v>45532.35833333333</v>
      </c>
      <c r="H1712" s="48" t="s">
        <v>1147</v>
      </c>
      <c r="I1712" s="55"/>
      <c r="J1712" s="48" t="s">
        <v>697</v>
      </c>
      <c r="K1712" s="48" t="s">
        <v>697</v>
      </c>
      <c r="L1712" s="48" t="s">
        <v>3785</v>
      </c>
      <c r="M1712" s="48" t="s">
        <v>737</v>
      </c>
      <c r="N1712" s="48" t="s">
        <v>331</v>
      </c>
      <c r="O1712" s="48" t="s">
        <v>3072</v>
      </c>
      <c r="P1712" s="48" t="s">
        <v>8</v>
      </c>
      <c r="Q1712" s="48" t="s">
        <v>28</v>
      </c>
      <c r="R1712" s="48" t="s">
        <v>35</v>
      </c>
      <c r="S1712" s="48" t="s">
        <v>360</v>
      </c>
      <c r="T1712" s="48" t="s">
        <v>385</v>
      </c>
      <c r="U1712" s="48" t="s">
        <v>44</v>
      </c>
      <c r="V1712" s="55">
        <v>45532</v>
      </c>
      <c r="W1712" s="48" t="s">
        <v>1134</v>
      </c>
    </row>
    <row r="1713" spans="1:23" x14ac:dyDescent="0.25">
      <c r="A1713" s="48">
        <v>9979211</v>
      </c>
      <c r="B1713" s="64">
        <v>45532</v>
      </c>
      <c r="C1713" s="48" t="s">
        <v>1158</v>
      </c>
      <c r="D1713" s="48" t="s">
        <v>716</v>
      </c>
      <c r="E1713" s="55" t="s">
        <v>385</v>
      </c>
      <c r="F1713" s="64">
        <v>45532.361111111109</v>
      </c>
      <c r="G1713" s="64">
        <v>45532.361111111109</v>
      </c>
      <c r="H1713" s="48" t="s">
        <v>1158</v>
      </c>
      <c r="I1713" s="55">
        <v>45534</v>
      </c>
      <c r="J1713" s="48" t="s">
        <v>697</v>
      </c>
      <c r="K1713" s="48" t="s">
        <v>697</v>
      </c>
      <c r="L1713" s="48" t="s">
        <v>3786</v>
      </c>
      <c r="M1713" s="48" t="s">
        <v>1926</v>
      </c>
      <c r="N1713" s="48" t="s">
        <v>853</v>
      </c>
      <c r="O1713" s="48">
        <v>7630472</v>
      </c>
      <c r="P1713" s="48" t="s">
        <v>8</v>
      </c>
      <c r="Q1713" s="48" t="s">
        <v>10</v>
      </c>
      <c r="R1713" s="48" t="s">
        <v>11</v>
      </c>
      <c r="S1713" s="48" t="s">
        <v>25</v>
      </c>
      <c r="T1713" s="48" t="s">
        <v>385</v>
      </c>
      <c r="U1713" s="48" t="s">
        <v>14</v>
      </c>
      <c r="V1713" s="55">
        <v>45532</v>
      </c>
      <c r="W1713" s="48" t="s">
        <v>1134</v>
      </c>
    </row>
    <row r="1714" spans="1:23" x14ac:dyDescent="0.25">
      <c r="A1714" s="48">
        <v>9979210</v>
      </c>
      <c r="B1714" s="64">
        <v>45532</v>
      </c>
      <c r="C1714" s="48" t="s">
        <v>1147</v>
      </c>
      <c r="D1714" s="48" t="s">
        <v>716</v>
      </c>
      <c r="E1714" s="55"/>
      <c r="F1714" s="64">
        <v>45532</v>
      </c>
      <c r="G1714" s="64">
        <v>45532.409722222219</v>
      </c>
      <c r="H1714" s="48" t="s">
        <v>1147</v>
      </c>
      <c r="I1714" s="55"/>
      <c r="J1714" s="48" t="s">
        <v>697</v>
      </c>
      <c r="K1714" s="48" t="s">
        <v>697</v>
      </c>
      <c r="L1714" s="48" t="s">
        <v>3787</v>
      </c>
      <c r="M1714" s="48" t="s">
        <v>737</v>
      </c>
      <c r="N1714" s="48" t="s">
        <v>455</v>
      </c>
      <c r="O1714" s="48" t="s">
        <v>3413</v>
      </c>
      <c r="P1714" s="48" t="s">
        <v>18</v>
      </c>
      <c r="Q1714" s="48" t="s">
        <v>19</v>
      </c>
      <c r="R1714" s="48" t="s">
        <v>21</v>
      </c>
      <c r="S1714" s="48" t="s">
        <v>36</v>
      </c>
      <c r="T1714" s="48" t="s">
        <v>385</v>
      </c>
      <c r="U1714" s="48" t="s">
        <v>14</v>
      </c>
      <c r="V1714" s="55">
        <v>45532</v>
      </c>
      <c r="W1714" s="48" t="s">
        <v>1134</v>
      </c>
    </row>
    <row r="1715" spans="1:23" x14ac:dyDescent="0.25">
      <c r="A1715" s="48">
        <v>9979209</v>
      </c>
      <c r="B1715" s="64">
        <v>45532</v>
      </c>
      <c r="C1715" s="48" t="s">
        <v>1158</v>
      </c>
      <c r="D1715" s="48" t="s">
        <v>716</v>
      </c>
      <c r="E1715" s="55" t="s">
        <v>385</v>
      </c>
      <c r="F1715" s="64">
        <v>45532.421527777777</v>
      </c>
      <c r="G1715" s="64">
        <v>45532.421527777777</v>
      </c>
      <c r="H1715" s="48" t="s">
        <v>1158</v>
      </c>
      <c r="I1715" s="55">
        <v>45534</v>
      </c>
      <c r="J1715" s="48" t="s">
        <v>697</v>
      </c>
      <c r="K1715" s="48" t="s">
        <v>697</v>
      </c>
      <c r="L1715" s="48" t="s">
        <v>3788</v>
      </c>
      <c r="M1715" s="48" t="s">
        <v>1926</v>
      </c>
      <c r="N1715" s="48" t="s">
        <v>853</v>
      </c>
      <c r="O1715" s="48">
        <v>7322287</v>
      </c>
      <c r="P1715" s="48" t="s">
        <v>18</v>
      </c>
      <c r="Q1715" s="48" t="s">
        <v>19</v>
      </c>
      <c r="R1715" s="48" t="s">
        <v>21</v>
      </c>
      <c r="S1715" s="48" t="s">
        <v>36</v>
      </c>
      <c r="T1715" s="48" t="s">
        <v>385</v>
      </c>
      <c r="U1715" s="48" t="s">
        <v>14</v>
      </c>
      <c r="V1715" s="55">
        <v>45532</v>
      </c>
      <c r="W1715" s="48" t="s">
        <v>1134</v>
      </c>
    </row>
    <row r="1716" spans="1:23" x14ac:dyDescent="0.25">
      <c r="A1716" s="48">
        <v>9979208</v>
      </c>
      <c r="B1716" s="64">
        <v>45532</v>
      </c>
      <c r="C1716" s="48" t="s">
        <v>1147</v>
      </c>
      <c r="D1716" s="48" t="s">
        <v>716</v>
      </c>
      <c r="E1716" s="55"/>
      <c r="F1716" s="64">
        <v>45532</v>
      </c>
      <c r="G1716" s="64">
        <v>45532.444444444453</v>
      </c>
      <c r="H1716" s="48" t="s">
        <v>1147</v>
      </c>
      <c r="I1716" s="55"/>
      <c r="J1716" s="48" t="s">
        <v>697</v>
      </c>
      <c r="K1716" s="48" t="s">
        <v>697</v>
      </c>
      <c r="L1716" s="48" t="s">
        <v>3789</v>
      </c>
      <c r="M1716" s="48" t="s">
        <v>737</v>
      </c>
      <c r="N1716" s="48" t="s">
        <v>455</v>
      </c>
      <c r="O1716" s="48" t="s">
        <v>3703</v>
      </c>
      <c r="P1716" s="48" t="s">
        <v>22</v>
      </c>
      <c r="Q1716" s="48" t="s">
        <v>23</v>
      </c>
      <c r="R1716" s="48" t="s">
        <v>89</v>
      </c>
      <c r="S1716" s="48" t="s">
        <v>36</v>
      </c>
      <c r="T1716" s="48" t="s">
        <v>385</v>
      </c>
      <c r="U1716" s="48" t="s">
        <v>14</v>
      </c>
      <c r="V1716" s="55">
        <v>45532</v>
      </c>
      <c r="W1716" s="48" t="s">
        <v>1134</v>
      </c>
    </row>
    <row r="1717" spans="1:23" x14ac:dyDescent="0.25">
      <c r="A1717" s="48">
        <v>9979207</v>
      </c>
      <c r="B1717" s="64">
        <v>45532</v>
      </c>
      <c r="C1717" s="48" t="s">
        <v>1147</v>
      </c>
      <c r="D1717" s="48" t="s">
        <v>716</v>
      </c>
      <c r="E1717" s="55"/>
      <c r="F1717" s="64">
        <v>45532</v>
      </c>
      <c r="G1717" s="64">
        <v>45532.444444444453</v>
      </c>
      <c r="H1717" s="48" t="s">
        <v>1147</v>
      </c>
      <c r="I1717" s="55"/>
      <c r="J1717" s="48" t="s">
        <v>697</v>
      </c>
      <c r="K1717" s="48" t="s">
        <v>697</v>
      </c>
      <c r="L1717" s="48" t="s">
        <v>3790</v>
      </c>
      <c r="M1717" s="48" t="s">
        <v>737</v>
      </c>
      <c r="N1717" s="48" t="s">
        <v>455</v>
      </c>
      <c r="O1717" s="48" t="s">
        <v>2531</v>
      </c>
      <c r="P1717" s="48" t="s">
        <v>18</v>
      </c>
      <c r="Q1717" s="48" t="s">
        <v>19</v>
      </c>
      <c r="R1717" s="48" t="s">
        <v>20</v>
      </c>
      <c r="S1717" s="48" t="s">
        <v>36</v>
      </c>
      <c r="T1717" s="48" t="s">
        <v>385</v>
      </c>
      <c r="U1717" s="48" t="s">
        <v>14</v>
      </c>
      <c r="V1717" s="55">
        <v>45532</v>
      </c>
      <c r="W1717" s="48" t="s">
        <v>1134</v>
      </c>
    </row>
    <row r="1718" spans="1:23" x14ac:dyDescent="0.25">
      <c r="A1718" s="48">
        <v>9979206</v>
      </c>
      <c r="B1718" s="64">
        <v>45532</v>
      </c>
      <c r="C1718" s="48" t="s">
        <v>1113</v>
      </c>
      <c r="D1718" s="48" t="s">
        <v>46</v>
      </c>
      <c r="E1718" s="55"/>
      <c r="F1718" s="64">
        <v>45563</v>
      </c>
      <c r="G1718" s="64">
        <v>45532.45416666667</v>
      </c>
      <c r="H1718" s="48" t="s">
        <v>1113</v>
      </c>
      <c r="I1718" s="55">
        <v>45563</v>
      </c>
      <c r="J1718" s="48" t="s">
        <v>697</v>
      </c>
      <c r="K1718" s="48" t="s">
        <v>697</v>
      </c>
      <c r="L1718" s="48" t="s">
        <v>3791</v>
      </c>
      <c r="M1718" s="48" t="s">
        <v>7</v>
      </c>
      <c r="N1718" s="48" t="s">
        <v>860</v>
      </c>
      <c r="O1718" s="48" t="s">
        <v>3084</v>
      </c>
      <c r="P1718" s="48" t="s">
        <v>8</v>
      </c>
      <c r="Q1718" s="48" t="s">
        <v>15</v>
      </c>
      <c r="R1718" s="48" t="s">
        <v>381</v>
      </c>
      <c r="S1718" s="48" t="s">
        <v>25</v>
      </c>
      <c r="T1718" s="48" t="s">
        <v>385</v>
      </c>
      <c r="U1718" s="48" t="s">
        <v>14</v>
      </c>
      <c r="V1718" s="55">
        <v>45532</v>
      </c>
      <c r="W1718" s="48" t="s">
        <v>1134</v>
      </c>
    </row>
    <row r="1719" spans="1:23" x14ac:dyDescent="0.25">
      <c r="A1719" s="48">
        <v>9979205</v>
      </c>
      <c r="B1719" s="64">
        <v>45532</v>
      </c>
      <c r="C1719" s="48" t="s">
        <v>1158</v>
      </c>
      <c r="D1719" s="48" t="s">
        <v>46</v>
      </c>
      <c r="E1719" s="55"/>
      <c r="F1719" s="64">
        <v>45532.459027777782</v>
      </c>
      <c r="G1719" s="64">
        <v>45532.459027777782</v>
      </c>
      <c r="H1719" s="48" t="s">
        <v>1158</v>
      </c>
      <c r="I1719" s="55" t="s">
        <v>385</v>
      </c>
      <c r="J1719" s="48" t="s">
        <v>697</v>
      </c>
      <c r="K1719" s="48" t="s">
        <v>697</v>
      </c>
      <c r="L1719" s="48" t="s">
        <v>3792</v>
      </c>
      <c r="M1719" s="48" t="s">
        <v>1926</v>
      </c>
      <c r="N1719" s="48" t="s">
        <v>853</v>
      </c>
      <c r="O1719" s="48">
        <v>7566525</v>
      </c>
      <c r="P1719" s="48" t="s">
        <v>8</v>
      </c>
      <c r="Q1719" s="48" t="s">
        <v>15</v>
      </c>
      <c r="R1719" s="48" t="s">
        <v>69</v>
      </c>
      <c r="S1719" s="48" t="s">
        <v>360</v>
      </c>
      <c r="T1719" s="48" t="s">
        <v>385</v>
      </c>
      <c r="U1719" s="48" t="s">
        <v>14</v>
      </c>
      <c r="V1719" s="55">
        <v>45532</v>
      </c>
      <c r="W1719" s="48" t="s">
        <v>1134</v>
      </c>
    </row>
    <row r="1720" spans="1:23" x14ac:dyDescent="0.25">
      <c r="A1720" s="48">
        <v>9979204</v>
      </c>
      <c r="B1720" s="64">
        <v>45532</v>
      </c>
      <c r="C1720" s="48" t="s">
        <v>1147</v>
      </c>
      <c r="D1720" s="48" t="s">
        <v>46</v>
      </c>
      <c r="E1720" s="55"/>
      <c r="F1720" s="64">
        <v>45532</v>
      </c>
      <c r="G1720" s="64">
        <v>45532.459722222222</v>
      </c>
      <c r="H1720" s="48" t="s">
        <v>1147</v>
      </c>
      <c r="I1720" s="55"/>
      <c r="J1720" s="48" t="s">
        <v>697</v>
      </c>
      <c r="K1720" s="48" t="s">
        <v>697</v>
      </c>
      <c r="L1720" s="48" t="s">
        <v>2947</v>
      </c>
      <c r="M1720" s="48" t="s">
        <v>809</v>
      </c>
      <c r="N1720" s="48" t="s">
        <v>331</v>
      </c>
      <c r="O1720" s="48" t="s">
        <v>2366</v>
      </c>
      <c r="P1720" s="48" t="s">
        <v>18</v>
      </c>
      <c r="Q1720" s="48" t="s">
        <v>19</v>
      </c>
      <c r="R1720" s="48" t="s">
        <v>20</v>
      </c>
      <c r="S1720" s="48" t="s">
        <v>360</v>
      </c>
      <c r="T1720" s="48" t="s">
        <v>385</v>
      </c>
      <c r="U1720" s="48" t="s">
        <v>14</v>
      </c>
      <c r="V1720" s="55">
        <v>45532</v>
      </c>
      <c r="W1720" s="48" t="s">
        <v>1134</v>
      </c>
    </row>
    <row r="1721" spans="1:23" x14ac:dyDescent="0.25">
      <c r="A1721" s="48">
        <v>9979203</v>
      </c>
      <c r="B1721" s="64">
        <v>45532</v>
      </c>
      <c r="C1721" s="48" t="s">
        <v>1147</v>
      </c>
      <c r="D1721" s="48" t="s">
        <v>46</v>
      </c>
      <c r="E1721" s="55"/>
      <c r="F1721" s="64">
        <v>45532</v>
      </c>
      <c r="G1721" s="64">
        <v>45532.459722222222</v>
      </c>
      <c r="H1721" s="48" t="s">
        <v>1147</v>
      </c>
      <c r="I1721" s="55"/>
      <c r="J1721" s="48" t="s">
        <v>697</v>
      </c>
      <c r="K1721" s="48" t="s">
        <v>697</v>
      </c>
      <c r="L1721" s="48" t="s">
        <v>2947</v>
      </c>
      <c r="M1721" s="48" t="s">
        <v>809</v>
      </c>
      <c r="N1721" s="48" t="s">
        <v>455</v>
      </c>
      <c r="O1721" s="48" t="s">
        <v>2366</v>
      </c>
      <c r="P1721" s="48" t="s">
        <v>18</v>
      </c>
      <c r="Q1721" s="48" t="s">
        <v>19</v>
      </c>
      <c r="R1721" s="48" t="s">
        <v>20</v>
      </c>
      <c r="S1721" s="48" t="s">
        <v>360</v>
      </c>
      <c r="T1721" s="48" t="s">
        <v>385</v>
      </c>
      <c r="U1721" s="48" t="s">
        <v>14</v>
      </c>
      <c r="V1721" s="55">
        <v>45532</v>
      </c>
      <c r="W1721" s="48" t="s">
        <v>1134</v>
      </c>
    </row>
    <row r="1722" spans="1:23" x14ac:dyDescent="0.25">
      <c r="A1722" s="48">
        <v>9979202</v>
      </c>
      <c r="B1722" s="64">
        <v>45532</v>
      </c>
      <c r="C1722" s="48" t="s">
        <v>1158</v>
      </c>
      <c r="D1722" s="48" t="s">
        <v>716</v>
      </c>
      <c r="E1722" s="55" t="s">
        <v>385</v>
      </c>
      <c r="F1722" s="64">
        <v>45532.47152777778</v>
      </c>
      <c r="G1722" s="64">
        <v>45532.47152777778</v>
      </c>
      <c r="H1722" s="48" t="s">
        <v>1158</v>
      </c>
      <c r="I1722" s="55">
        <v>45538</v>
      </c>
      <c r="J1722" s="48" t="s">
        <v>697</v>
      </c>
      <c r="K1722" s="48" t="s">
        <v>697</v>
      </c>
      <c r="L1722" s="48" t="s">
        <v>3793</v>
      </c>
      <c r="M1722" s="48" t="s">
        <v>809</v>
      </c>
      <c r="N1722" s="48" t="s">
        <v>1692</v>
      </c>
      <c r="O1722" s="48" t="s">
        <v>3704</v>
      </c>
      <c r="P1722" s="48" t="s">
        <v>8</v>
      </c>
      <c r="Q1722" s="48" t="s">
        <v>10</v>
      </c>
      <c r="R1722" s="48" t="s">
        <v>11</v>
      </c>
      <c r="S1722" s="48" t="s">
        <v>25</v>
      </c>
      <c r="T1722" s="48" t="s">
        <v>385</v>
      </c>
      <c r="U1722" s="48" t="s">
        <v>14</v>
      </c>
      <c r="V1722" s="55">
        <v>45532</v>
      </c>
      <c r="W1722" s="48" t="s">
        <v>1134</v>
      </c>
    </row>
    <row r="1723" spans="1:23" x14ac:dyDescent="0.25">
      <c r="A1723" s="48">
        <v>9979201</v>
      </c>
      <c r="B1723" s="64">
        <v>45532</v>
      </c>
      <c r="C1723" s="48" t="s">
        <v>1157</v>
      </c>
      <c r="D1723" s="48" t="s">
        <v>46</v>
      </c>
      <c r="E1723" s="55" t="s">
        <v>385</v>
      </c>
      <c r="F1723" s="64">
        <v>45532</v>
      </c>
      <c r="G1723" s="64">
        <v>45532.349305555559</v>
      </c>
      <c r="H1723" s="48" t="s">
        <v>1157</v>
      </c>
      <c r="I1723" s="55"/>
      <c r="J1723" s="48" t="s">
        <v>697</v>
      </c>
      <c r="K1723" s="48" t="s">
        <v>697</v>
      </c>
      <c r="L1723" s="48" t="s">
        <v>3404</v>
      </c>
      <c r="M1723" s="48" t="s">
        <v>992</v>
      </c>
      <c r="N1723" s="48" t="s">
        <v>455</v>
      </c>
      <c r="O1723" s="48">
        <v>201032035425001</v>
      </c>
      <c r="P1723" s="48" t="s">
        <v>22</v>
      </c>
      <c r="Q1723" s="48" t="s">
        <v>23</v>
      </c>
      <c r="R1723" s="48" t="s">
        <v>89</v>
      </c>
      <c r="S1723" s="48" t="s">
        <v>36</v>
      </c>
      <c r="T1723" s="48" t="s">
        <v>385</v>
      </c>
      <c r="U1723" s="48" t="s">
        <v>14</v>
      </c>
      <c r="V1723" s="55">
        <v>45532</v>
      </c>
      <c r="W1723" s="48" t="s">
        <v>1134</v>
      </c>
    </row>
    <row r="1724" spans="1:23" x14ac:dyDescent="0.25">
      <c r="A1724" s="48">
        <v>9979200</v>
      </c>
      <c r="B1724" s="64">
        <v>45532</v>
      </c>
      <c r="C1724" s="48" t="s">
        <v>1157</v>
      </c>
      <c r="D1724" s="48" t="s">
        <v>856</v>
      </c>
      <c r="E1724" s="55" t="s">
        <v>385</v>
      </c>
      <c r="F1724" s="64">
        <v>45532</v>
      </c>
      <c r="G1724" s="64">
        <v>45532.368055555547</v>
      </c>
      <c r="H1724" s="48" t="s">
        <v>1157</v>
      </c>
      <c r="I1724" s="55"/>
      <c r="J1724" s="48" t="s">
        <v>697</v>
      </c>
      <c r="K1724" s="48" t="s">
        <v>697</v>
      </c>
      <c r="L1724" s="48" t="s">
        <v>3598</v>
      </c>
      <c r="M1724" s="48" t="s">
        <v>992</v>
      </c>
      <c r="N1724" s="48" t="s">
        <v>455</v>
      </c>
      <c r="O1724" s="48">
        <v>201031753875001</v>
      </c>
      <c r="P1724" s="48" t="s">
        <v>8</v>
      </c>
      <c r="Q1724" s="48" t="s">
        <v>28</v>
      </c>
      <c r="R1724" s="48" t="s">
        <v>29</v>
      </c>
      <c r="S1724" s="48" t="s">
        <v>25</v>
      </c>
      <c r="T1724" s="48" t="s">
        <v>385</v>
      </c>
      <c r="U1724" s="48" t="s">
        <v>14</v>
      </c>
      <c r="V1724" s="55">
        <v>45532</v>
      </c>
      <c r="W1724" s="48" t="s">
        <v>1134</v>
      </c>
    </row>
    <row r="1725" spans="1:23" x14ac:dyDescent="0.25">
      <c r="A1725" s="48">
        <v>9979199</v>
      </c>
      <c r="B1725" s="64">
        <v>45532</v>
      </c>
      <c r="C1725" s="48" t="s">
        <v>1157</v>
      </c>
      <c r="D1725" s="48" t="s">
        <v>856</v>
      </c>
      <c r="E1725" s="55" t="s">
        <v>385</v>
      </c>
      <c r="F1725" s="64">
        <v>45532</v>
      </c>
      <c r="G1725" s="64">
        <v>45532.381944444453</v>
      </c>
      <c r="H1725" s="48" t="s">
        <v>1157</v>
      </c>
      <c r="I1725" s="55"/>
      <c r="J1725" s="48" t="s">
        <v>697</v>
      </c>
      <c r="K1725" s="48" t="s">
        <v>697</v>
      </c>
      <c r="L1725" s="48" t="s">
        <v>3794</v>
      </c>
      <c r="M1725" s="48" t="s">
        <v>992</v>
      </c>
      <c r="N1725" s="48" t="s">
        <v>331</v>
      </c>
      <c r="O1725" s="48">
        <v>900995833824001</v>
      </c>
      <c r="P1725" s="48" t="s">
        <v>22</v>
      </c>
      <c r="Q1725" s="48" t="s">
        <v>23</v>
      </c>
      <c r="R1725" s="48" t="s">
        <v>89</v>
      </c>
      <c r="S1725" s="48" t="s">
        <v>43</v>
      </c>
      <c r="T1725" s="48" t="s">
        <v>385</v>
      </c>
      <c r="U1725" s="48" t="s">
        <v>44</v>
      </c>
      <c r="V1725" s="55">
        <v>45532</v>
      </c>
      <c r="W1725" s="48" t="s">
        <v>1134</v>
      </c>
    </row>
    <row r="1726" spans="1:23" x14ac:dyDescent="0.25">
      <c r="A1726" s="48">
        <v>9979198</v>
      </c>
      <c r="B1726" s="64">
        <v>45532</v>
      </c>
      <c r="C1726" s="48" t="s">
        <v>1157</v>
      </c>
      <c r="D1726" s="48" t="s">
        <v>46</v>
      </c>
      <c r="E1726" s="55" t="s">
        <v>385</v>
      </c>
      <c r="F1726" s="64">
        <v>45532</v>
      </c>
      <c r="G1726" s="64">
        <v>45532.404861111107</v>
      </c>
      <c r="H1726" s="48" t="s">
        <v>1157</v>
      </c>
      <c r="I1726" s="55"/>
      <c r="J1726" s="48" t="s">
        <v>697</v>
      </c>
      <c r="K1726" s="48" t="s">
        <v>697</v>
      </c>
      <c r="L1726" s="48" t="s">
        <v>3795</v>
      </c>
      <c r="M1726" s="48" t="s">
        <v>992</v>
      </c>
      <c r="N1726" s="48" t="s">
        <v>1692</v>
      </c>
      <c r="O1726" s="48">
        <v>201031684634001</v>
      </c>
      <c r="P1726" s="48" t="s">
        <v>8</v>
      </c>
      <c r="Q1726" s="48" t="s">
        <v>10</v>
      </c>
      <c r="R1726" s="48" t="s">
        <v>11</v>
      </c>
      <c r="S1726" s="48" t="s">
        <v>25</v>
      </c>
      <c r="T1726" s="48" t="s">
        <v>385</v>
      </c>
      <c r="U1726" s="48" t="s">
        <v>14</v>
      </c>
      <c r="V1726" s="55">
        <v>45532</v>
      </c>
      <c r="W1726" s="48" t="s">
        <v>1134</v>
      </c>
    </row>
    <row r="1727" spans="1:23" x14ac:dyDescent="0.25">
      <c r="A1727" s="48">
        <v>9979197</v>
      </c>
      <c r="B1727" s="64">
        <v>45532</v>
      </c>
      <c r="C1727" s="48" t="s">
        <v>1157</v>
      </c>
      <c r="D1727" s="48" t="s">
        <v>716</v>
      </c>
      <c r="E1727" s="55" t="s">
        <v>385</v>
      </c>
      <c r="F1727" s="64">
        <v>45532</v>
      </c>
      <c r="G1727" s="64">
        <v>45532.406944444447</v>
      </c>
      <c r="H1727" s="48" t="s">
        <v>1157</v>
      </c>
      <c r="I1727" s="55"/>
      <c r="J1727" s="48" t="s">
        <v>697</v>
      </c>
      <c r="K1727" s="48" t="s">
        <v>697</v>
      </c>
      <c r="L1727" s="48" t="s">
        <v>3795</v>
      </c>
      <c r="M1727" s="48" t="s">
        <v>992</v>
      </c>
      <c r="N1727" s="48" t="s">
        <v>455</v>
      </c>
      <c r="O1727" s="48">
        <v>201031684634001</v>
      </c>
      <c r="P1727" s="48" t="s">
        <v>18</v>
      </c>
      <c r="Q1727" s="48" t="s">
        <v>19</v>
      </c>
      <c r="R1727" s="48" t="s">
        <v>20</v>
      </c>
      <c r="S1727" s="48" t="s">
        <v>36</v>
      </c>
      <c r="T1727" s="48" t="s">
        <v>385</v>
      </c>
      <c r="U1727" s="48" t="s">
        <v>14</v>
      </c>
      <c r="V1727" s="55">
        <v>45532</v>
      </c>
      <c r="W1727" s="48" t="s">
        <v>1134</v>
      </c>
    </row>
    <row r="1728" spans="1:23" x14ac:dyDescent="0.25">
      <c r="A1728" s="48">
        <v>9979196</v>
      </c>
      <c r="B1728" s="64">
        <v>45532</v>
      </c>
      <c r="C1728" s="48" t="s">
        <v>1157</v>
      </c>
      <c r="D1728" s="48" t="s">
        <v>46</v>
      </c>
      <c r="E1728" s="55" t="s">
        <v>385</v>
      </c>
      <c r="F1728" s="64">
        <v>45532</v>
      </c>
      <c r="G1728" s="64">
        <v>45532.424305555563</v>
      </c>
      <c r="H1728" s="48" t="s">
        <v>1157</v>
      </c>
      <c r="I1728" s="55"/>
      <c r="J1728" s="48" t="s">
        <v>697</v>
      </c>
      <c r="K1728" s="48" t="s">
        <v>697</v>
      </c>
      <c r="L1728" s="48" t="s">
        <v>1631</v>
      </c>
      <c r="M1728" s="48" t="s">
        <v>992</v>
      </c>
      <c r="N1728" s="48" t="s">
        <v>455</v>
      </c>
      <c r="O1728" s="48">
        <v>201031537102001</v>
      </c>
      <c r="P1728" s="48" t="s">
        <v>18</v>
      </c>
      <c r="Q1728" s="48" t="s">
        <v>19</v>
      </c>
      <c r="R1728" s="48" t="s">
        <v>20</v>
      </c>
      <c r="S1728" s="48" t="s">
        <v>36</v>
      </c>
      <c r="T1728" s="48" t="s">
        <v>385</v>
      </c>
      <c r="U1728" s="48" t="s">
        <v>14</v>
      </c>
      <c r="V1728" s="55">
        <v>45532</v>
      </c>
      <c r="W1728" s="48" t="s">
        <v>1134</v>
      </c>
    </row>
    <row r="1729" spans="1:23" x14ac:dyDescent="0.25">
      <c r="A1729" s="48">
        <v>9979195</v>
      </c>
      <c r="B1729" s="64">
        <v>45532</v>
      </c>
      <c r="C1729" s="48" t="s">
        <v>1157</v>
      </c>
      <c r="D1729" s="48" t="s">
        <v>856</v>
      </c>
      <c r="E1729" s="55" t="s">
        <v>385</v>
      </c>
      <c r="F1729" s="64">
        <v>45532</v>
      </c>
      <c r="G1729" s="64">
        <v>45532.506944444453</v>
      </c>
      <c r="H1729" s="48" t="s">
        <v>1157</v>
      </c>
      <c r="I1729" s="55"/>
      <c r="J1729" s="48" t="s">
        <v>697</v>
      </c>
      <c r="K1729" s="48" t="s">
        <v>697</v>
      </c>
      <c r="L1729" s="48" t="s">
        <v>3796</v>
      </c>
      <c r="M1729" s="48" t="s">
        <v>992</v>
      </c>
      <c r="N1729" s="48" t="s">
        <v>1692</v>
      </c>
      <c r="O1729" s="48">
        <v>201031905976001</v>
      </c>
      <c r="P1729" s="48" t="s">
        <v>8</v>
      </c>
      <c r="Q1729" s="48" t="s">
        <v>10</v>
      </c>
      <c r="R1729" s="48" t="s">
        <v>11</v>
      </c>
      <c r="S1729" s="48" t="s">
        <v>25</v>
      </c>
      <c r="T1729" s="48" t="s">
        <v>385</v>
      </c>
      <c r="U1729" s="48" t="s">
        <v>14</v>
      </c>
      <c r="V1729" s="55">
        <v>45532</v>
      </c>
      <c r="W1729" s="48" t="s">
        <v>1134</v>
      </c>
    </row>
    <row r="1730" spans="1:23" x14ac:dyDescent="0.25">
      <c r="A1730" s="48">
        <v>9979194</v>
      </c>
      <c r="B1730" s="64">
        <v>45532</v>
      </c>
      <c r="C1730" s="48" t="s">
        <v>1157</v>
      </c>
      <c r="D1730" s="48" t="s">
        <v>46</v>
      </c>
      <c r="E1730" s="55" t="s">
        <v>385</v>
      </c>
      <c r="F1730" s="64">
        <v>45532</v>
      </c>
      <c r="G1730" s="64">
        <v>45532.536805555559</v>
      </c>
      <c r="H1730" s="48" t="s">
        <v>1157</v>
      </c>
      <c r="I1730" s="55"/>
      <c r="J1730" s="48" t="s">
        <v>697</v>
      </c>
      <c r="K1730" s="48" t="s">
        <v>697</v>
      </c>
      <c r="L1730" s="48" t="s">
        <v>3157</v>
      </c>
      <c r="M1730" s="48" t="s">
        <v>992</v>
      </c>
      <c r="N1730" s="48" t="s">
        <v>1692</v>
      </c>
      <c r="O1730" s="48">
        <v>201031786883001</v>
      </c>
      <c r="P1730" s="48" t="s">
        <v>8</v>
      </c>
      <c r="Q1730" s="48" t="s">
        <v>10</v>
      </c>
      <c r="R1730" s="48" t="s">
        <v>11</v>
      </c>
      <c r="S1730" s="48" t="s">
        <v>25</v>
      </c>
      <c r="T1730" s="48" t="s">
        <v>385</v>
      </c>
      <c r="U1730" s="48" t="s">
        <v>14</v>
      </c>
      <c r="V1730" s="55">
        <v>45532</v>
      </c>
      <c r="W1730" s="48" t="s">
        <v>1134</v>
      </c>
    </row>
    <row r="1731" spans="1:23" x14ac:dyDescent="0.25">
      <c r="A1731" s="48">
        <v>9979193</v>
      </c>
      <c r="B1731" s="64">
        <v>45532</v>
      </c>
      <c r="C1731" s="48" t="s">
        <v>1157</v>
      </c>
      <c r="D1731" s="48" t="s">
        <v>46</v>
      </c>
      <c r="E1731" s="55" t="s">
        <v>385</v>
      </c>
      <c r="F1731" s="64">
        <v>45532</v>
      </c>
      <c r="G1731" s="64">
        <v>45532.537499999999</v>
      </c>
      <c r="H1731" s="48" t="s">
        <v>1157</v>
      </c>
      <c r="I1731" s="55"/>
      <c r="J1731" s="48" t="s">
        <v>697</v>
      </c>
      <c r="K1731" s="48" t="s">
        <v>697</v>
      </c>
      <c r="L1731" s="48" t="s">
        <v>3157</v>
      </c>
      <c r="M1731" s="48" t="s">
        <v>992</v>
      </c>
      <c r="N1731" s="48" t="s">
        <v>1692</v>
      </c>
      <c r="O1731" s="48">
        <v>201031786883001</v>
      </c>
      <c r="P1731" s="48" t="s">
        <v>8</v>
      </c>
      <c r="Q1731" s="48" t="s">
        <v>30</v>
      </c>
      <c r="R1731" s="48" t="s">
        <v>31</v>
      </c>
      <c r="S1731" s="48" t="s">
        <v>25</v>
      </c>
      <c r="T1731" s="48" t="s">
        <v>385</v>
      </c>
      <c r="U1731" s="48" t="s">
        <v>14</v>
      </c>
      <c r="V1731" s="55">
        <v>45532</v>
      </c>
      <c r="W1731" s="48" t="s">
        <v>1134</v>
      </c>
    </row>
    <row r="1732" spans="1:23" x14ac:dyDescent="0.25">
      <c r="A1732" s="48">
        <v>9979192</v>
      </c>
      <c r="B1732" s="64">
        <v>45532</v>
      </c>
      <c r="C1732" s="48" t="s">
        <v>1113</v>
      </c>
      <c r="D1732" s="48" t="s">
        <v>3280</v>
      </c>
      <c r="E1732" s="55" t="s">
        <v>385</v>
      </c>
      <c r="F1732" s="64">
        <v>45563</v>
      </c>
      <c r="G1732" s="64">
        <v>45532.499305555553</v>
      </c>
      <c r="H1732" s="48" t="s">
        <v>1113</v>
      </c>
      <c r="I1732" s="55"/>
      <c r="J1732" s="48" t="s">
        <v>697</v>
      </c>
      <c r="K1732" s="48" t="s">
        <v>697</v>
      </c>
      <c r="L1732" s="48" t="s">
        <v>3265</v>
      </c>
      <c r="M1732" s="48" t="s">
        <v>7</v>
      </c>
      <c r="N1732" s="48" t="s">
        <v>1692</v>
      </c>
      <c r="O1732" s="48" t="s">
        <v>3198</v>
      </c>
      <c r="P1732" s="48" t="s">
        <v>8</v>
      </c>
      <c r="Q1732" s="48" t="s">
        <v>10</v>
      </c>
      <c r="R1732" s="48" t="s">
        <v>11</v>
      </c>
      <c r="S1732" s="48" t="s">
        <v>13</v>
      </c>
      <c r="T1732" s="48" t="s">
        <v>385</v>
      </c>
      <c r="U1732" s="48" t="s">
        <v>14</v>
      </c>
      <c r="V1732" s="55">
        <v>45532</v>
      </c>
      <c r="W1732" s="48" t="s">
        <v>1134</v>
      </c>
    </row>
    <row r="1733" spans="1:23" x14ac:dyDescent="0.25">
      <c r="A1733" s="48">
        <v>9979191</v>
      </c>
      <c r="B1733" s="64">
        <v>45532</v>
      </c>
      <c r="C1733" s="48" t="s">
        <v>1158</v>
      </c>
      <c r="D1733" s="48" t="s">
        <v>716</v>
      </c>
      <c r="E1733" s="55" t="s">
        <v>385</v>
      </c>
      <c r="F1733" s="64">
        <v>45532.5</v>
      </c>
      <c r="G1733" s="64">
        <v>45532.5</v>
      </c>
      <c r="H1733" s="48" t="s">
        <v>1158</v>
      </c>
      <c r="I1733" s="55">
        <v>45534</v>
      </c>
      <c r="J1733" s="48" t="s">
        <v>697</v>
      </c>
      <c r="K1733" s="48" t="s">
        <v>697</v>
      </c>
      <c r="L1733" s="48" t="s">
        <v>3797</v>
      </c>
      <c r="M1733" s="48" t="s">
        <v>809</v>
      </c>
      <c r="N1733" s="48" t="s">
        <v>1692</v>
      </c>
      <c r="O1733" s="48" t="s">
        <v>3702</v>
      </c>
      <c r="P1733" s="48" t="s">
        <v>8</v>
      </c>
      <c r="Q1733" s="48" t="s">
        <v>10</v>
      </c>
      <c r="R1733" s="48" t="s">
        <v>11</v>
      </c>
      <c r="S1733" s="48" t="s">
        <v>25</v>
      </c>
      <c r="T1733" s="48" t="s">
        <v>385</v>
      </c>
      <c r="U1733" s="48" t="s">
        <v>14</v>
      </c>
      <c r="V1733" s="55">
        <v>45532</v>
      </c>
      <c r="W1733" s="48" t="s">
        <v>1134</v>
      </c>
    </row>
    <row r="1734" spans="1:23" x14ac:dyDescent="0.25">
      <c r="A1734" s="48">
        <v>9979190</v>
      </c>
      <c r="B1734" s="64">
        <v>45532</v>
      </c>
      <c r="C1734" s="48" t="s">
        <v>1147</v>
      </c>
      <c r="D1734" s="48" t="s">
        <v>716</v>
      </c>
      <c r="E1734" s="55"/>
      <c r="F1734" s="64">
        <v>45532</v>
      </c>
      <c r="G1734" s="64">
        <v>45532.518055555563</v>
      </c>
      <c r="H1734" s="48" t="s">
        <v>1147</v>
      </c>
      <c r="I1734" s="55"/>
      <c r="J1734" s="48" t="s">
        <v>697</v>
      </c>
      <c r="K1734" s="48" t="s">
        <v>697</v>
      </c>
      <c r="L1734" s="48" t="s">
        <v>3798</v>
      </c>
      <c r="M1734" s="48" t="s">
        <v>809</v>
      </c>
      <c r="N1734" s="48" t="s">
        <v>2666</v>
      </c>
      <c r="O1734" s="48" t="s">
        <v>3705</v>
      </c>
      <c r="P1734" s="48" t="s">
        <v>18</v>
      </c>
      <c r="Q1734" s="48" t="s">
        <v>19</v>
      </c>
      <c r="R1734" s="48" t="s">
        <v>129</v>
      </c>
      <c r="S1734" s="48" t="s">
        <v>36</v>
      </c>
      <c r="T1734" s="48" t="s">
        <v>385</v>
      </c>
      <c r="U1734" s="48" t="s">
        <v>44</v>
      </c>
      <c r="V1734" s="55">
        <v>45532</v>
      </c>
      <c r="W1734" s="48" t="s">
        <v>1134</v>
      </c>
    </row>
    <row r="1735" spans="1:23" x14ac:dyDescent="0.25">
      <c r="A1735" s="48">
        <v>9979189</v>
      </c>
      <c r="B1735" s="64">
        <v>45532</v>
      </c>
      <c r="C1735" s="48" t="s">
        <v>1147</v>
      </c>
      <c r="D1735" s="48" t="s">
        <v>3280</v>
      </c>
      <c r="E1735" s="55"/>
      <c r="F1735" s="64">
        <v>45532</v>
      </c>
      <c r="G1735" s="64">
        <v>45532.518055555563</v>
      </c>
      <c r="H1735" s="48" t="s">
        <v>1147</v>
      </c>
      <c r="I1735" s="55"/>
      <c r="J1735" s="48" t="s">
        <v>697</v>
      </c>
      <c r="K1735" s="48" t="s">
        <v>697</v>
      </c>
      <c r="L1735" s="48" t="s">
        <v>3798</v>
      </c>
      <c r="M1735" s="48" t="s">
        <v>809</v>
      </c>
      <c r="N1735" s="48" t="s">
        <v>449</v>
      </c>
      <c r="O1735" s="48" t="s">
        <v>3705</v>
      </c>
      <c r="P1735" s="48" t="s">
        <v>18</v>
      </c>
      <c r="Q1735" s="48" t="s">
        <v>19</v>
      </c>
      <c r="R1735" s="48" t="s">
        <v>129</v>
      </c>
      <c r="S1735" s="48" t="s">
        <v>43</v>
      </c>
      <c r="T1735" s="48" t="s">
        <v>385</v>
      </c>
      <c r="U1735" s="48" t="s">
        <v>44</v>
      </c>
      <c r="V1735" s="55">
        <v>45532</v>
      </c>
      <c r="W1735" s="48" t="s">
        <v>1134</v>
      </c>
    </row>
    <row r="1736" spans="1:23" x14ac:dyDescent="0.25">
      <c r="A1736" s="48">
        <v>9979188</v>
      </c>
      <c r="B1736" s="64">
        <v>45532</v>
      </c>
      <c r="C1736" s="48" t="s">
        <v>1147</v>
      </c>
      <c r="D1736" s="48" t="s">
        <v>3280</v>
      </c>
      <c r="E1736" s="55"/>
      <c r="F1736" s="64">
        <v>45532</v>
      </c>
      <c r="G1736" s="64">
        <v>45532.535416666673</v>
      </c>
      <c r="H1736" s="48" t="s">
        <v>1147</v>
      </c>
      <c r="I1736" s="55"/>
      <c r="J1736" s="48" t="s">
        <v>697</v>
      </c>
      <c r="K1736" s="48" t="s">
        <v>697</v>
      </c>
      <c r="L1736" s="48" t="s">
        <v>3799</v>
      </c>
      <c r="M1736" s="48" t="s">
        <v>809</v>
      </c>
      <c r="N1736" s="48" t="s">
        <v>449</v>
      </c>
      <c r="O1736" s="48" t="s">
        <v>3706</v>
      </c>
      <c r="P1736" s="48" t="s">
        <v>18</v>
      </c>
      <c r="Q1736" s="48" t="s">
        <v>19</v>
      </c>
      <c r="R1736" s="48" t="s">
        <v>129</v>
      </c>
      <c r="S1736" s="48" t="s">
        <v>43</v>
      </c>
      <c r="T1736" s="48" t="s">
        <v>385</v>
      </c>
      <c r="U1736" s="48" t="s">
        <v>44</v>
      </c>
      <c r="V1736" s="55">
        <v>45532</v>
      </c>
      <c r="W1736" s="48" t="s">
        <v>1134</v>
      </c>
    </row>
    <row r="1737" spans="1:23" x14ac:dyDescent="0.25">
      <c r="A1737" s="48">
        <v>9979187</v>
      </c>
      <c r="B1737" s="64">
        <v>45532</v>
      </c>
      <c r="C1737" s="48" t="s">
        <v>1147</v>
      </c>
      <c r="D1737" s="48" t="s">
        <v>716</v>
      </c>
      <c r="E1737" s="55"/>
      <c r="F1737" s="64">
        <v>45532</v>
      </c>
      <c r="G1737" s="64">
        <v>45532.535416666673</v>
      </c>
      <c r="H1737" s="48" t="s">
        <v>1147</v>
      </c>
      <c r="I1737" s="55"/>
      <c r="J1737" s="48" t="s">
        <v>697</v>
      </c>
      <c r="K1737" s="48" t="s">
        <v>697</v>
      </c>
      <c r="L1737" s="48" t="s">
        <v>3799</v>
      </c>
      <c r="M1737" s="48" t="s">
        <v>809</v>
      </c>
      <c r="N1737" s="48" t="s">
        <v>2666</v>
      </c>
      <c r="O1737" s="48" t="s">
        <v>3706</v>
      </c>
      <c r="P1737" s="48" t="s">
        <v>18</v>
      </c>
      <c r="Q1737" s="48" t="s">
        <v>19</v>
      </c>
      <c r="R1737" s="48" t="s">
        <v>129</v>
      </c>
      <c r="S1737" s="48" t="s">
        <v>36</v>
      </c>
      <c r="T1737" s="48" t="s">
        <v>385</v>
      </c>
      <c r="U1737" s="48" t="s">
        <v>44</v>
      </c>
      <c r="V1737" s="55">
        <v>45532</v>
      </c>
      <c r="W1737" s="48" t="s">
        <v>1134</v>
      </c>
    </row>
    <row r="1738" spans="1:23" x14ac:dyDescent="0.25">
      <c r="A1738" s="48">
        <v>9979186</v>
      </c>
      <c r="B1738" s="64">
        <v>45532</v>
      </c>
      <c r="C1738" s="48" t="s">
        <v>1158</v>
      </c>
      <c r="D1738" s="48" t="s">
        <v>46</v>
      </c>
      <c r="E1738" s="55" t="s">
        <v>385</v>
      </c>
      <c r="F1738" s="64">
        <v>45532.565972222219</v>
      </c>
      <c r="G1738" s="64">
        <v>45532.565972222219</v>
      </c>
      <c r="H1738" s="48" t="s">
        <v>1158</v>
      </c>
      <c r="I1738" s="55" t="s">
        <v>385</v>
      </c>
      <c r="J1738" s="48" t="s">
        <v>697</v>
      </c>
      <c r="K1738" s="48" t="s">
        <v>697</v>
      </c>
      <c r="L1738" s="48" t="s">
        <v>3274</v>
      </c>
      <c r="M1738" s="48" t="s">
        <v>992</v>
      </c>
      <c r="N1738" s="48" t="s">
        <v>1692</v>
      </c>
      <c r="O1738" s="48">
        <v>201031884155001</v>
      </c>
      <c r="P1738" s="48" t="s">
        <v>8</v>
      </c>
      <c r="Q1738" s="48" t="s">
        <v>10</v>
      </c>
      <c r="R1738" s="48" t="s">
        <v>11</v>
      </c>
      <c r="S1738" s="48" t="s">
        <v>360</v>
      </c>
      <c r="T1738" s="48" t="s">
        <v>385</v>
      </c>
      <c r="U1738" s="48" t="s">
        <v>14</v>
      </c>
      <c r="V1738" s="55">
        <v>45532</v>
      </c>
      <c r="W1738" s="48" t="s">
        <v>1134</v>
      </c>
    </row>
    <row r="1739" spans="1:23" x14ac:dyDescent="0.25">
      <c r="A1739" s="48">
        <v>9979185</v>
      </c>
      <c r="B1739" s="64">
        <v>45532</v>
      </c>
      <c r="C1739" s="48" t="s">
        <v>1113</v>
      </c>
      <c r="D1739" s="48" t="s">
        <v>856</v>
      </c>
      <c r="E1739" s="55">
        <v>45534</v>
      </c>
      <c r="F1739" s="64">
        <v>45532</v>
      </c>
      <c r="G1739" s="64">
        <v>45532.566666666673</v>
      </c>
      <c r="H1739" s="48" t="s">
        <v>1113</v>
      </c>
      <c r="I1739" s="55" t="s">
        <v>385</v>
      </c>
      <c r="J1739" s="48" t="s">
        <v>697</v>
      </c>
      <c r="K1739" s="48" t="s">
        <v>697</v>
      </c>
      <c r="L1739" s="48" t="s">
        <v>3800</v>
      </c>
      <c r="M1739" s="48" t="s">
        <v>7</v>
      </c>
      <c r="N1739" s="48" t="s">
        <v>1692</v>
      </c>
      <c r="O1739" s="48" t="s">
        <v>2900</v>
      </c>
      <c r="P1739" s="48" t="s">
        <v>8</v>
      </c>
      <c r="Q1739" s="48" t="s">
        <v>10</v>
      </c>
      <c r="R1739" s="48" t="s">
        <v>11</v>
      </c>
      <c r="S1739" s="48" t="s">
        <v>25</v>
      </c>
      <c r="T1739" s="48" t="s">
        <v>385</v>
      </c>
      <c r="U1739" s="48" t="s">
        <v>14</v>
      </c>
      <c r="V1739" s="55">
        <v>45532</v>
      </c>
      <c r="W1739" s="48" t="s">
        <v>1134</v>
      </c>
    </row>
    <row r="1740" spans="1:23" x14ac:dyDescent="0.25">
      <c r="A1740" s="48">
        <v>9979184</v>
      </c>
      <c r="B1740" s="64">
        <v>45532</v>
      </c>
      <c r="C1740" s="48" t="s">
        <v>1158</v>
      </c>
      <c r="D1740" s="48" t="s">
        <v>46</v>
      </c>
      <c r="E1740" s="55" t="s">
        <v>385</v>
      </c>
      <c r="F1740" s="64">
        <v>45532.585416666669</v>
      </c>
      <c r="G1740" s="64">
        <v>45532.585416666669</v>
      </c>
      <c r="H1740" s="48" t="s">
        <v>1158</v>
      </c>
      <c r="I1740" s="55" t="s">
        <v>385</v>
      </c>
      <c r="J1740" s="48" t="s">
        <v>697</v>
      </c>
      <c r="K1740" s="48" t="s">
        <v>697</v>
      </c>
      <c r="L1740" s="48" t="s">
        <v>1039</v>
      </c>
      <c r="M1740" s="48" t="s">
        <v>992</v>
      </c>
      <c r="N1740" s="48" t="s">
        <v>455</v>
      </c>
      <c r="O1740" s="48">
        <v>201031366317001</v>
      </c>
      <c r="P1740" s="48" t="s">
        <v>8</v>
      </c>
      <c r="Q1740" s="48" t="s">
        <v>15</v>
      </c>
      <c r="R1740" s="48" t="s">
        <v>16</v>
      </c>
      <c r="S1740" s="48" t="s">
        <v>360</v>
      </c>
      <c r="T1740" s="48" t="s">
        <v>385</v>
      </c>
      <c r="U1740" s="48" t="s">
        <v>14</v>
      </c>
      <c r="V1740" s="55">
        <v>45532</v>
      </c>
      <c r="W1740" s="48" t="s">
        <v>1134</v>
      </c>
    </row>
    <row r="1741" spans="1:23" x14ac:dyDescent="0.25">
      <c r="A1741" s="48">
        <v>9978987</v>
      </c>
      <c r="B1741" s="64">
        <v>45533</v>
      </c>
      <c r="C1741" s="48" t="s">
        <v>1117</v>
      </c>
      <c r="D1741" s="48" t="s">
        <v>716</v>
      </c>
      <c r="E1741" s="55" t="s">
        <v>385</v>
      </c>
      <c r="F1741" s="64">
        <v>45533</v>
      </c>
      <c r="G1741" s="64">
        <v>45533.334027777782</v>
      </c>
      <c r="H1741" s="48" t="s">
        <v>1117</v>
      </c>
      <c r="I1741" s="55">
        <v>45535</v>
      </c>
      <c r="J1741" s="48" t="s">
        <v>697</v>
      </c>
      <c r="K1741" s="48" t="s">
        <v>697</v>
      </c>
      <c r="L1741" s="48" t="s">
        <v>3897</v>
      </c>
      <c r="M1741" s="48" t="s">
        <v>7</v>
      </c>
      <c r="N1741" s="48" t="s">
        <v>860</v>
      </c>
      <c r="O1741" s="48" t="s">
        <v>3212</v>
      </c>
      <c r="P1741" s="48" t="s">
        <v>22</v>
      </c>
      <c r="Q1741" s="48" t="s">
        <v>23</v>
      </c>
      <c r="R1741" s="48" t="s">
        <v>79</v>
      </c>
      <c r="S1741" s="48" t="s">
        <v>13</v>
      </c>
      <c r="T1741" s="48" t="s">
        <v>385</v>
      </c>
      <c r="U1741" s="48" t="s">
        <v>14</v>
      </c>
      <c r="V1741" s="55">
        <v>45533</v>
      </c>
      <c r="W1741" s="48" t="s">
        <v>1134</v>
      </c>
    </row>
    <row r="1742" spans="1:23" x14ac:dyDescent="0.25">
      <c r="A1742" s="48">
        <v>9978986</v>
      </c>
      <c r="B1742" s="64">
        <v>45533</v>
      </c>
      <c r="C1742" s="48" t="s">
        <v>1117</v>
      </c>
      <c r="D1742" s="48" t="s">
        <v>856</v>
      </c>
      <c r="E1742" s="55" t="s">
        <v>385</v>
      </c>
      <c r="F1742" s="64">
        <v>45533</v>
      </c>
      <c r="G1742" s="64">
        <v>45533.345833333333</v>
      </c>
      <c r="H1742" s="48" t="s">
        <v>1117</v>
      </c>
      <c r="I1742" s="55">
        <v>45535</v>
      </c>
      <c r="J1742" s="48" t="s">
        <v>697</v>
      </c>
      <c r="K1742" s="48" t="s">
        <v>697</v>
      </c>
      <c r="L1742" s="48" t="s">
        <v>3898</v>
      </c>
      <c r="M1742" s="48" t="s">
        <v>7</v>
      </c>
      <c r="N1742" s="48" t="s">
        <v>860</v>
      </c>
      <c r="O1742" s="48" t="s">
        <v>3812</v>
      </c>
      <c r="P1742" s="48" t="s">
        <v>8</v>
      </c>
      <c r="Q1742" s="48" t="s">
        <v>10</v>
      </c>
      <c r="R1742" s="48" t="s">
        <v>11</v>
      </c>
      <c r="S1742" s="48" t="s">
        <v>13</v>
      </c>
      <c r="T1742" s="48" t="s">
        <v>385</v>
      </c>
      <c r="U1742" s="48" t="s">
        <v>14</v>
      </c>
      <c r="V1742" s="55">
        <v>45533</v>
      </c>
      <c r="W1742" s="48" t="s">
        <v>1134</v>
      </c>
    </row>
    <row r="1743" spans="1:23" x14ac:dyDescent="0.25">
      <c r="A1743" s="48">
        <v>9978985</v>
      </c>
      <c r="B1743" s="64">
        <v>45533</v>
      </c>
      <c r="C1743" s="48" t="s">
        <v>1107</v>
      </c>
      <c r="D1743" s="48" t="s">
        <v>856</v>
      </c>
      <c r="E1743" s="55" t="s">
        <v>385</v>
      </c>
      <c r="F1743" s="64">
        <v>45533</v>
      </c>
      <c r="G1743" s="64">
        <v>45533.345833333333</v>
      </c>
      <c r="H1743" s="48" t="s">
        <v>1107</v>
      </c>
      <c r="I1743" s="55"/>
      <c r="J1743" s="48" t="s">
        <v>697</v>
      </c>
      <c r="K1743" s="48" t="s">
        <v>697</v>
      </c>
      <c r="L1743" s="48" t="s">
        <v>3899</v>
      </c>
      <c r="M1743" s="48" t="s">
        <v>7</v>
      </c>
      <c r="N1743" s="48" t="s">
        <v>855</v>
      </c>
      <c r="O1743" s="48" t="s">
        <v>2333</v>
      </c>
      <c r="P1743" s="48" t="s">
        <v>18</v>
      </c>
      <c r="Q1743" s="48" t="s">
        <v>19</v>
      </c>
      <c r="R1743" s="48" t="s">
        <v>20</v>
      </c>
      <c r="S1743" s="48" t="s">
        <v>36</v>
      </c>
      <c r="T1743" s="48" t="s">
        <v>385</v>
      </c>
      <c r="U1743" s="48" t="s">
        <v>14</v>
      </c>
      <c r="V1743" s="55">
        <v>45533</v>
      </c>
      <c r="W1743" s="48" t="s">
        <v>1134</v>
      </c>
    </row>
    <row r="1744" spans="1:23" x14ac:dyDescent="0.25">
      <c r="A1744" s="48">
        <v>9978984</v>
      </c>
      <c r="B1744" s="64">
        <v>45533</v>
      </c>
      <c r="C1744" s="48" t="s">
        <v>1117</v>
      </c>
      <c r="D1744" s="48" t="s">
        <v>716</v>
      </c>
      <c r="E1744" s="55" t="s">
        <v>385</v>
      </c>
      <c r="F1744" s="64">
        <v>45533</v>
      </c>
      <c r="G1744" s="64">
        <v>45533.352083333331</v>
      </c>
      <c r="H1744" s="48" t="s">
        <v>1117</v>
      </c>
      <c r="I1744" s="55">
        <v>45535</v>
      </c>
      <c r="J1744" s="48" t="s">
        <v>697</v>
      </c>
      <c r="K1744" s="48" t="s">
        <v>697</v>
      </c>
      <c r="L1744" s="48" t="s">
        <v>3900</v>
      </c>
      <c r="M1744" s="48" t="s">
        <v>7</v>
      </c>
      <c r="N1744" s="48" t="s">
        <v>860</v>
      </c>
      <c r="O1744" s="48" t="s">
        <v>3694</v>
      </c>
      <c r="P1744" s="48" t="s">
        <v>8</v>
      </c>
      <c r="Q1744" s="48" t="s">
        <v>15</v>
      </c>
      <c r="R1744" s="48" t="s">
        <v>381</v>
      </c>
      <c r="S1744" s="48" t="s">
        <v>13</v>
      </c>
      <c r="T1744" s="48" t="s">
        <v>385</v>
      </c>
      <c r="U1744" s="48" t="s">
        <v>14</v>
      </c>
      <c r="V1744" s="55">
        <v>45533</v>
      </c>
      <c r="W1744" s="48" t="s">
        <v>1134</v>
      </c>
    </row>
    <row r="1745" spans="1:23" x14ac:dyDescent="0.25">
      <c r="A1745" s="48">
        <v>9978983</v>
      </c>
      <c r="B1745" s="64">
        <v>45533</v>
      </c>
      <c r="C1745" s="48" t="s">
        <v>1158</v>
      </c>
      <c r="D1745" s="48" t="s">
        <v>716</v>
      </c>
      <c r="E1745" s="55" t="s">
        <v>385</v>
      </c>
      <c r="F1745" s="64">
        <v>45533.356944444437</v>
      </c>
      <c r="G1745" s="64">
        <v>45533.356944444437</v>
      </c>
      <c r="H1745" s="48" t="s">
        <v>1158</v>
      </c>
      <c r="I1745" s="55">
        <v>45539</v>
      </c>
      <c r="J1745" s="48" t="s">
        <v>697</v>
      </c>
      <c r="K1745" s="48" t="s">
        <v>697</v>
      </c>
      <c r="L1745" s="48" t="s">
        <v>3901</v>
      </c>
      <c r="M1745" s="48" t="s">
        <v>3122</v>
      </c>
      <c r="N1745" s="48" t="s">
        <v>853</v>
      </c>
      <c r="O1745" s="48">
        <v>7639886</v>
      </c>
      <c r="P1745" s="48" t="s">
        <v>8</v>
      </c>
      <c r="Q1745" s="48" t="s">
        <v>10</v>
      </c>
      <c r="R1745" s="48" t="s">
        <v>11</v>
      </c>
      <c r="S1745" s="48" t="s">
        <v>25</v>
      </c>
      <c r="T1745" s="48" t="s">
        <v>385</v>
      </c>
      <c r="U1745" s="48" t="s">
        <v>14</v>
      </c>
      <c r="V1745" s="55">
        <v>45533</v>
      </c>
      <c r="W1745" s="48" t="s">
        <v>1134</v>
      </c>
    </row>
    <row r="1746" spans="1:23" x14ac:dyDescent="0.25">
      <c r="A1746" s="48">
        <v>9978982</v>
      </c>
      <c r="B1746" s="64">
        <v>45533</v>
      </c>
      <c r="C1746" s="48" t="s">
        <v>1156</v>
      </c>
      <c r="D1746" s="48" t="s">
        <v>1103</v>
      </c>
      <c r="E1746" s="55" t="s">
        <v>385</v>
      </c>
      <c r="F1746" s="64">
        <v>45533</v>
      </c>
      <c r="G1746" s="64">
        <v>45533.364583333343</v>
      </c>
      <c r="H1746" s="48" t="s">
        <v>1156</v>
      </c>
      <c r="I1746" s="55"/>
      <c r="J1746" s="48" t="s">
        <v>697</v>
      </c>
      <c r="K1746" s="48" t="s">
        <v>697</v>
      </c>
      <c r="L1746" s="48" t="s">
        <v>3902</v>
      </c>
      <c r="M1746" s="48" t="s">
        <v>992</v>
      </c>
      <c r="N1746" s="48" t="s">
        <v>853</v>
      </c>
      <c r="O1746" s="48">
        <v>201031824509001</v>
      </c>
      <c r="P1746" s="48" t="s">
        <v>18</v>
      </c>
      <c r="Q1746" s="48" t="s">
        <v>72</v>
      </c>
      <c r="R1746" s="48" t="s">
        <v>129</v>
      </c>
      <c r="S1746" s="48" t="s">
        <v>360</v>
      </c>
      <c r="U1746" s="48" t="s">
        <v>14</v>
      </c>
      <c r="V1746" s="55">
        <v>45533</v>
      </c>
      <c r="W1746" s="48" t="s">
        <v>1134</v>
      </c>
    </row>
    <row r="1747" spans="1:23" x14ac:dyDescent="0.25">
      <c r="A1747" s="48">
        <v>9978981</v>
      </c>
      <c r="B1747" s="64">
        <v>45533</v>
      </c>
      <c r="C1747" s="48" t="s">
        <v>1117</v>
      </c>
      <c r="D1747" s="48" t="s">
        <v>716</v>
      </c>
      <c r="E1747" s="55" t="s">
        <v>385</v>
      </c>
      <c r="F1747" s="64">
        <v>45533</v>
      </c>
      <c r="G1747" s="64">
        <v>45533.364583333343</v>
      </c>
      <c r="H1747" s="48" t="s">
        <v>1117</v>
      </c>
      <c r="I1747" s="55">
        <v>45535</v>
      </c>
      <c r="J1747" s="48" t="s">
        <v>697</v>
      </c>
      <c r="K1747" s="48" t="s">
        <v>697</v>
      </c>
      <c r="L1747" s="48" t="s">
        <v>3903</v>
      </c>
      <c r="M1747" s="48" t="s">
        <v>7</v>
      </c>
      <c r="N1747" s="48" t="s">
        <v>860</v>
      </c>
      <c r="O1747" s="48" t="s">
        <v>3503</v>
      </c>
      <c r="P1747" s="48" t="s">
        <v>8</v>
      </c>
      <c r="Q1747" s="48" t="s">
        <v>10</v>
      </c>
      <c r="R1747" s="48" t="s">
        <v>11</v>
      </c>
      <c r="S1747" s="48" t="s">
        <v>13</v>
      </c>
      <c r="T1747" s="48" t="s">
        <v>385</v>
      </c>
      <c r="U1747" s="48" t="s">
        <v>14</v>
      </c>
      <c r="V1747" s="55">
        <v>45533</v>
      </c>
      <c r="W1747" s="48" t="s">
        <v>1134</v>
      </c>
    </row>
    <row r="1748" spans="1:23" x14ac:dyDescent="0.25">
      <c r="A1748" s="48">
        <v>9978980</v>
      </c>
      <c r="B1748" s="64">
        <v>45533</v>
      </c>
      <c r="C1748" s="48" t="s">
        <v>1113</v>
      </c>
      <c r="D1748" s="48" t="s">
        <v>46</v>
      </c>
      <c r="E1748" s="55" t="s">
        <v>385</v>
      </c>
      <c r="F1748" s="64">
        <v>45533</v>
      </c>
      <c r="G1748" s="64">
        <v>45533.368055555547</v>
      </c>
      <c r="H1748" s="48" t="s">
        <v>1113</v>
      </c>
      <c r="I1748" s="55" t="s">
        <v>385</v>
      </c>
      <c r="J1748" s="48" t="s">
        <v>697</v>
      </c>
      <c r="K1748" s="48" t="s">
        <v>697</v>
      </c>
      <c r="L1748" s="48" t="s">
        <v>3904</v>
      </c>
      <c r="M1748" s="48" t="s">
        <v>7</v>
      </c>
      <c r="N1748" s="48" t="s">
        <v>1515</v>
      </c>
      <c r="O1748" s="48" t="s">
        <v>3096</v>
      </c>
      <c r="P1748" s="48" t="s">
        <v>8</v>
      </c>
      <c r="Q1748" s="48" t="s">
        <v>15</v>
      </c>
      <c r="R1748" s="48" t="s">
        <v>90</v>
      </c>
      <c r="S1748" s="48" t="s">
        <v>103</v>
      </c>
      <c r="U1748" s="48" t="s">
        <v>14</v>
      </c>
      <c r="V1748" s="55">
        <v>45533</v>
      </c>
      <c r="W1748" s="48" t="s">
        <v>1134</v>
      </c>
    </row>
    <row r="1749" spans="1:23" x14ac:dyDescent="0.25">
      <c r="A1749" s="48">
        <v>9978979</v>
      </c>
      <c r="B1749" s="64">
        <v>45533</v>
      </c>
      <c r="C1749" s="48" t="s">
        <v>1107</v>
      </c>
      <c r="D1749" s="48" t="s">
        <v>716</v>
      </c>
      <c r="E1749" s="55" t="s">
        <v>385</v>
      </c>
      <c r="F1749" s="64">
        <v>45533</v>
      </c>
      <c r="G1749" s="64">
        <v>45533.368055555547</v>
      </c>
      <c r="H1749" s="48" t="s">
        <v>1107</v>
      </c>
      <c r="I1749" s="55"/>
      <c r="J1749" s="48" t="s">
        <v>697</v>
      </c>
      <c r="K1749" s="48" t="s">
        <v>697</v>
      </c>
      <c r="L1749" s="48" t="s">
        <v>3761</v>
      </c>
      <c r="M1749" s="48" t="s">
        <v>7</v>
      </c>
      <c r="N1749" s="48" t="s">
        <v>3766</v>
      </c>
      <c r="O1749" s="48" t="s">
        <v>3720</v>
      </c>
      <c r="P1749" s="48" t="s">
        <v>18</v>
      </c>
      <c r="Q1749" s="48" t="s">
        <v>19</v>
      </c>
      <c r="R1749" s="48" t="s">
        <v>20</v>
      </c>
      <c r="S1749" s="48" t="s">
        <v>36</v>
      </c>
      <c r="T1749" s="48" t="s">
        <v>385</v>
      </c>
      <c r="U1749" s="48" t="s">
        <v>14</v>
      </c>
      <c r="V1749" s="55">
        <v>45533</v>
      </c>
      <c r="W1749" s="48" t="s">
        <v>1134</v>
      </c>
    </row>
    <row r="1750" spans="1:23" x14ac:dyDescent="0.25">
      <c r="A1750" s="48">
        <v>9978978</v>
      </c>
      <c r="B1750" s="64">
        <v>45533</v>
      </c>
      <c r="C1750" s="48" t="s">
        <v>1117</v>
      </c>
      <c r="D1750" s="48" t="s">
        <v>716</v>
      </c>
      <c r="E1750" s="55" t="s">
        <v>385</v>
      </c>
      <c r="F1750" s="64">
        <v>45533</v>
      </c>
      <c r="G1750" s="64">
        <v>45533.370138888888</v>
      </c>
      <c r="H1750" s="48" t="s">
        <v>1117</v>
      </c>
      <c r="I1750" s="55">
        <v>45535</v>
      </c>
      <c r="J1750" s="48" t="s">
        <v>697</v>
      </c>
      <c r="K1750" s="48" t="s">
        <v>697</v>
      </c>
      <c r="L1750" s="48" t="s">
        <v>3905</v>
      </c>
      <c r="M1750" s="48" t="s">
        <v>7</v>
      </c>
      <c r="N1750" s="48" t="s">
        <v>860</v>
      </c>
      <c r="O1750" s="48" t="s">
        <v>3813</v>
      </c>
      <c r="P1750" s="48" t="s">
        <v>8</v>
      </c>
      <c r="Q1750" s="48" t="s">
        <v>10</v>
      </c>
      <c r="R1750" s="48" t="s">
        <v>11</v>
      </c>
      <c r="S1750" s="48" t="s">
        <v>13</v>
      </c>
      <c r="T1750" s="48" t="s">
        <v>385</v>
      </c>
      <c r="U1750" s="48" t="s">
        <v>14</v>
      </c>
      <c r="V1750" s="55">
        <v>45533</v>
      </c>
      <c r="W1750" s="48" t="s">
        <v>1134</v>
      </c>
    </row>
    <row r="1751" spans="1:23" x14ac:dyDescent="0.25">
      <c r="A1751" s="48">
        <v>9978977</v>
      </c>
      <c r="B1751" s="64">
        <v>45533</v>
      </c>
      <c r="C1751" s="48" t="s">
        <v>1113</v>
      </c>
      <c r="D1751" s="48" t="s">
        <v>716</v>
      </c>
      <c r="E1751" s="55" t="s">
        <v>385</v>
      </c>
      <c r="F1751" s="64">
        <v>45533</v>
      </c>
      <c r="G1751" s="64">
        <v>45533.373611111107</v>
      </c>
      <c r="H1751" s="48" t="s">
        <v>1113</v>
      </c>
      <c r="I1751" s="55">
        <v>45535</v>
      </c>
      <c r="J1751" s="48" t="s">
        <v>697</v>
      </c>
      <c r="K1751" s="48" t="s">
        <v>697</v>
      </c>
      <c r="L1751" s="48" t="s">
        <v>3363</v>
      </c>
      <c r="M1751" s="48" t="s">
        <v>7</v>
      </c>
      <c r="N1751" s="48" t="s">
        <v>1515</v>
      </c>
      <c r="O1751" s="48" t="s">
        <v>3098</v>
      </c>
      <c r="P1751" s="48" t="s">
        <v>8</v>
      </c>
      <c r="Q1751" s="48" t="s">
        <v>28</v>
      </c>
      <c r="R1751" s="48" t="s">
        <v>35</v>
      </c>
      <c r="S1751" s="48" t="s">
        <v>981</v>
      </c>
      <c r="T1751" s="48" t="s">
        <v>385</v>
      </c>
      <c r="U1751" s="48" t="s">
        <v>14</v>
      </c>
      <c r="V1751" s="55">
        <v>45533</v>
      </c>
      <c r="W1751" s="48" t="s">
        <v>1134</v>
      </c>
    </row>
    <row r="1752" spans="1:23" x14ac:dyDescent="0.25">
      <c r="A1752" s="48">
        <v>9978976</v>
      </c>
      <c r="B1752" s="64">
        <v>45533</v>
      </c>
      <c r="C1752" s="48" t="s">
        <v>1158</v>
      </c>
      <c r="D1752" s="48" t="s">
        <v>716</v>
      </c>
      <c r="E1752" s="55" t="s">
        <v>385</v>
      </c>
      <c r="F1752" s="64">
        <v>45533.373611111107</v>
      </c>
      <c r="G1752" s="64">
        <v>45533.373611111107</v>
      </c>
      <c r="H1752" s="48" t="s">
        <v>1158</v>
      </c>
      <c r="I1752" s="55">
        <v>45535</v>
      </c>
      <c r="J1752" s="48" t="s">
        <v>697</v>
      </c>
      <c r="K1752" s="48" t="s">
        <v>697</v>
      </c>
      <c r="L1752" s="48" t="s">
        <v>3906</v>
      </c>
      <c r="M1752" s="48" t="s">
        <v>3122</v>
      </c>
      <c r="N1752" s="48" t="s">
        <v>853</v>
      </c>
      <c r="O1752" s="48">
        <v>7631734</v>
      </c>
      <c r="P1752" s="48" t="s">
        <v>18</v>
      </c>
      <c r="Q1752" s="48" t="s">
        <v>19</v>
      </c>
      <c r="R1752" s="48" t="s">
        <v>20</v>
      </c>
      <c r="S1752" s="48" t="s">
        <v>36</v>
      </c>
      <c r="T1752" s="48" t="s">
        <v>385</v>
      </c>
      <c r="U1752" s="48" t="s">
        <v>14</v>
      </c>
      <c r="V1752" s="55">
        <v>45533</v>
      </c>
      <c r="W1752" s="48" t="s">
        <v>1134</v>
      </c>
    </row>
    <row r="1753" spans="1:23" x14ac:dyDescent="0.25">
      <c r="A1753" s="48">
        <v>9978975</v>
      </c>
      <c r="B1753" s="64">
        <v>45533</v>
      </c>
      <c r="C1753" s="48" t="s">
        <v>1158</v>
      </c>
      <c r="D1753" s="48" t="s">
        <v>716</v>
      </c>
      <c r="E1753" s="55" t="s">
        <v>385</v>
      </c>
      <c r="F1753" s="64">
        <v>45533.386111111111</v>
      </c>
      <c r="G1753" s="64">
        <v>45533.386111111111</v>
      </c>
      <c r="H1753" s="48" t="s">
        <v>1158</v>
      </c>
      <c r="I1753" s="55">
        <v>45535</v>
      </c>
      <c r="J1753" s="48" t="s">
        <v>697</v>
      </c>
      <c r="K1753" s="48" t="s">
        <v>697</v>
      </c>
      <c r="L1753" s="48" t="s">
        <v>3907</v>
      </c>
      <c r="M1753" s="48" t="s">
        <v>3122</v>
      </c>
      <c r="N1753" s="48" t="s">
        <v>853</v>
      </c>
      <c r="O1753" s="48">
        <v>7621275</v>
      </c>
      <c r="P1753" s="48" t="s">
        <v>8</v>
      </c>
      <c r="Q1753" s="48" t="s">
        <v>15</v>
      </c>
      <c r="R1753" s="48" t="s">
        <v>27</v>
      </c>
      <c r="S1753" s="48" t="s">
        <v>962</v>
      </c>
      <c r="T1753" s="48" t="s">
        <v>385</v>
      </c>
      <c r="U1753" s="48" t="s">
        <v>14</v>
      </c>
      <c r="V1753" s="55">
        <v>45533</v>
      </c>
      <c r="W1753" s="48" t="s">
        <v>1134</v>
      </c>
    </row>
    <row r="1754" spans="1:23" x14ac:dyDescent="0.25">
      <c r="A1754" s="48">
        <v>9978974</v>
      </c>
      <c r="B1754" s="64">
        <v>45533</v>
      </c>
      <c r="C1754" s="48" t="s">
        <v>1113</v>
      </c>
      <c r="D1754" s="48" t="s">
        <v>716</v>
      </c>
      <c r="E1754" s="55" t="s">
        <v>385</v>
      </c>
      <c r="F1754" s="64">
        <v>45533</v>
      </c>
      <c r="G1754" s="64">
        <v>45533.392361111109</v>
      </c>
      <c r="H1754" s="48" t="s">
        <v>1113</v>
      </c>
      <c r="I1754" s="55">
        <v>45535</v>
      </c>
      <c r="J1754" s="48" t="s">
        <v>697</v>
      </c>
      <c r="K1754" s="48" t="s">
        <v>697</v>
      </c>
      <c r="L1754" s="48" t="s">
        <v>3908</v>
      </c>
      <c r="M1754" s="48" t="s">
        <v>7</v>
      </c>
      <c r="N1754" s="48" t="s">
        <v>3909</v>
      </c>
      <c r="O1754" s="48" t="s">
        <v>3511</v>
      </c>
      <c r="P1754" s="48" t="s">
        <v>18</v>
      </c>
      <c r="Q1754" s="48" t="s">
        <v>19</v>
      </c>
      <c r="R1754" s="48" t="s">
        <v>20</v>
      </c>
      <c r="S1754" s="48" t="s">
        <v>36</v>
      </c>
      <c r="T1754" s="48" t="s">
        <v>385</v>
      </c>
      <c r="U1754" s="48" t="s">
        <v>14</v>
      </c>
      <c r="V1754" s="55">
        <v>45533</v>
      </c>
      <c r="W1754" s="48" t="s">
        <v>1134</v>
      </c>
    </row>
    <row r="1755" spans="1:23" x14ac:dyDescent="0.25">
      <c r="A1755" s="48">
        <v>9978973</v>
      </c>
      <c r="B1755" s="64">
        <v>45533</v>
      </c>
      <c r="C1755" s="48" t="s">
        <v>1117</v>
      </c>
      <c r="D1755" s="48" t="s">
        <v>856</v>
      </c>
      <c r="E1755" s="55" t="s">
        <v>385</v>
      </c>
      <c r="F1755" s="64">
        <v>45533</v>
      </c>
      <c r="G1755" s="64">
        <v>45533.394444444442</v>
      </c>
      <c r="H1755" s="48" t="s">
        <v>1117</v>
      </c>
      <c r="I1755" s="55">
        <v>45535</v>
      </c>
      <c r="J1755" s="48" t="s">
        <v>697</v>
      </c>
      <c r="K1755" s="48" t="s">
        <v>697</v>
      </c>
      <c r="L1755" s="48" t="s">
        <v>3910</v>
      </c>
      <c r="M1755" s="48" t="s">
        <v>7</v>
      </c>
      <c r="N1755" s="48" t="s">
        <v>860</v>
      </c>
      <c r="O1755" s="48" t="s">
        <v>3078</v>
      </c>
      <c r="P1755" s="48" t="s">
        <v>8</v>
      </c>
      <c r="Q1755" s="48" t="s">
        <v>10</v>
      </c>
      <c r="R1755" s="48" t="s">
        <v>11</v>
      </c>
      <c r="S1755" s="48" t="s">
        <v>25</v>
      </c>
      <c r="T1755" s="48" t="s">
        <v>385</v>
      </c>
      <c r="U1755" s="48" t="s">
        <v>44</v>
      </c>
      <c r="V1755" s="55">
        <v>45533</v>
      </c>
      <c r="W1755" s="48" t="s">
        <v>1134</v>
      </c>
    </row>
    <row r="1756" spans="1:23" x14ac:dyDescent="0.25">
      <c r="A1756" s="48">
        <v>9978972</v>
      </c>
      <c r="B1756" s="64">
        <v>45533</v>
      </c>
      <c r="C1756" s="48" t="s">
        <v>1111</v>
      </c>
      <c r="D1756" s="48" t="s">
        <v>856</v>
      </c>
      <c r="E1756" s="55" t="s">
        <v>385</v>
      </c>
      <c r="F1756" s="64">
        <v>45533</v>
      </c>
      <c r="G1756" s="64">
        <v>45533.394444444442</v>
      </c>
      <c r="H1756" s="48" t="s">
        <v>1111</v>
      </c>
      <c r="I1756" s="55" t="s">
        <v>385</v>
      </c>
      <c r="J1756" s="48" t="s">
        <v>697</v>
      </c>
      <c r="K1756" s="48" t="s">
        <v>697</v>
      </c>
      <c r="L1756" s="48" t="s">
        <v>3911</v>
      </c>
      <c r="M1756" s="48" t="s">
        <v>7</v>
      </c>
      <c r="N1756" s="48" t="s">
        <v>1515</v>
      </c>
      <c r="O1756" s="48" t="s">
        <v>3421</v>
      </c>
      <c r="P1756" s="48" t="s">
        <v>8</v>
      </c>
      <c r="Q1756" s="48" t="s">
        <v>10</v>
      </c>
      <c r="R1756" s="48" t="s">
        <v>11</v>
      </c>
      <c r="S1756" s="48" t="s">
        <v>25</v>
      </c>
      <c r="T1756" s="48" t="s">
        <v>385</v>
      </c>
      <c r="U1756" s="48" t="s">
        <v>14</v>
      </c>
      <c r="V1756" s="55">
        <v>45533</v>
      </c>
      <c r="W1756" s="48" t="s">
        <v>1134</v>
      </c>
    </row>
    <row r="1757" spans="1:23" x14ac:dyDescent="0.25">
      <c r="A1757" s="48">
        <v>9978971</v>
      </c>
      <c r="B1757" s="64">
        <v>45533</v>
      </c>
      <c r="C1757" s="48" t="s">
        <v>1117</v>
      </c>
      <c r="D1757" s="48" t="s">
        <v>856</v>
      </c>
      <c r="E1757" s="55" t="s">
        <v>385</v>
      </c>
      <c r="F1757" s="64">
        <v>45533</v>
      </c>
      <c r="G1757" s="64">
        <v>45533.394444444442</v>
      </c>
      <c r="H1757" s="48" t="s">
        <v>1117</v>
      </c>
      <c r="I1757" s="55">
        <v>45533</v>
      </c>
      <c r="J1757" s="48" t="s">
        <v>697</v>
      </c>
      <c r="K1757" s="48" t="s">
        <v>697</v>
      </c>
      <c r="L1757" s="48" t="s">
        <v>3910</v>
      </c>
      <c r="M1757" s="48" t="s">
        <v>7</v>
      </c>
      <c r="N1757" s="48" t="s">
        <v>860</v>
      </c>
      <c r="O1757" s="48" t="s">
        <v>3078</v>
      </c>
      <c r="P1757" s="48" t="s">
        <v>8</v>
      </c>
      <c r="Q1757" s="48" t="s">
        <v>10</v>
      </c>
      <c r="R1757" s="48" t="s">
        <v>11</v>
      </c>
      <c r="S1757" s="48" t="s">
        <v>43</v>
      </c>
      <c r="T1757" s="48" t="s">
        <v>730</v>
      </c>
      <c r="U1757" s="48" t="s">
        <v>44</v>
      </c>
      <c r="V1757" s="55">
        <v>45533</v>
      </c>
      <c r="W1757" s="48" t="s">
        <v>1134</v>
      </c>
    </row>
    <row r="1758" spans="1:23" x14ac:dyDescent="0.25">
      <c r="A1758" s="48">
        <v>9978970</v>
      </c>
      <c r="B1758" s="64">
        <v>45533</v>
      </c>
      <c r="C1758" s="48" t="s">
        <v>1111</v>
      </c>
      <c r="D1758" s="48" t="s">
        <v>46</v>
      </c>
      <c r="E1758" s="55" t="s">
        <v>385</v>
      </c>
      <c r="F1758" s="64">
        <v>45533</v>
      </c>
      <c r="G1758" s="64">
        <v>45533.399305555547</v>
      </c>
      <c r="H1758" s="48" t="s">
        <v>1111</v>
      </c>
      <c r="I1758" s="55" t="s">
        <v>385</v>
      </c>
      <c r="J1758" s="48" t="s">
        <v>697</v>
      </c>
      <c r="K1758" s="48" t="s">
        <v>697</v>
      </c>
      <c r="L1758" s="48" t="s">
        <v>3401</v>
      </c>
      <c r="M1758" s="48" t="s">
        <v>7</v>
      </c>
      <c r="N1758" s="48" t="s">
        <v>1515</v>
      </c>
      <c r="O1758" s="48" t="s">
        <v>3402</v>
      </c>
      <c r="P1758" s="48" t="s">
        <v>22</v>
      </c>
      <c r="Q1758" s="48" t="s">
        <v>23</v>
      </c>
      <c r="R1758" s="48" t="s">
        <v>24</v>
      </c>
      <c r="S1758" s="48" t="s">
        <v>358</v>
      </c>
      <c r="T1758" s="48" t="s">
        <v>385</v>
      </c>
      <c r="U1758" s="48" t="s">
        <v>14</v>
      </c>
      <c r="V1758" s="55">
        <v>45533</v>
      </c>
      <c r="W1758" s="48" t="s">
        <v>1134</v>
      </c>
    </row>
    <row r="1759" spans="1:23" x14ac:dyDescent="0.25">
      <c r="A1759" s="48">
        <v>9978969</v>
      </c>
      <c r="B1759" s="64">
        <v>45533</v>
      </c>
      <c r="C1759" s="48" t="s">
        <v>1107</v>
      </c>
      <c r="D1759" s="48" t="s">
        <v>46</v>
      </c>
      <c r="E1759" s="55" t="s">
        <v>385</v>
      </c>
      <c r="F1759" s="64">
        <v>45533</v>
      </c>
      <c r="G1759" s="64">
        <v>45533.402083333327</v>
      </c>
      <c r="H1759" s="48" t="s">
        <v>1107</v>
      </c>
      <c r="I1759" s="55"/>
      <c r="J1759" s="48" t="s">
        <v>697</v>
      </c>
      <c r="K1759" s="48" t="s">
        <v>697</v>
      </c>
      <c r="L1759" s="48" t="s">
        <v>3912</v>
      </c>
      <c r="M1759" s="48" t="s">
        <v>7</v>
      </c>
      <c r="N1759" s="48" t="s">
        <v>855</v>
      </c>
      <c r="O1759" s="48" t="s">
        <v>2046</v>
      </c>
      <c r="P1759" s="48" t="s">
        <v>18</v>
      </c>
      <c r="Q1759" s="48" t="s">
        <v>19</v>
      </c>
      <c r="R1759" s="48" t="s">
        <v>21</v>
      </c>
      <c r="S1759" s="48" t="s">
        <v>360</v>
      </c>
      <c r="T1759" s="48" t="s">
        <v>385</v>
      </c>
      <c r="U1759" s="48" t="s">
        <v>14</v>
      </c>
      <c r="V1759" s="55">
        <v>45533</v>
      </c>
      <c r="W1759" s="48" t="s">
        <v>1134</v>
      </c>
    </row>
    <row r="1760" spans="1:23" x14ac:dyDescent="0.25">
      <c r="A1760" s="48">
        <v>9978968</v>
      </c>
      <c r="B1760" s="64">
        <v>45533</v>
      </c>
      <c r="C1760" s="48" t="s">
        <v>1117</v>
      </c>
      <c r="D1760" s="48" t="s">
        <v>856</v>
      </c>
      <c r="E1760" s="55" t="s">
        <v>385</v>
      </c>
      <c r="F1760" s="64">
        <v>45533</v>
      </c>
      <c r="G1760" s="64">
        <v>45533.40347222222</v>
      </c>
      <c r="H1760" s="48" t="s">
        <v>1117</v>
      </c>
      <c r="I1760" s="55">
        <v>45535</v>
      </c>
      <c r="J1760" s="48" t="s">
        <v>697</v>
      </c>
      <c r="K1760" s="48" t="s">
        <v>697</v>
      </c>
      <c r="L1760" s="48" t="s">
        <v>3913</v>
      </c>
      <c r="M1760" s="48" t="s">
        <v>7</v>
      </c>
      <c r="N1760" s="48" t="s">
        <v>860</v>
      </c>
      <c r="O1760" s="48" t="s">
        <v>3726</v>
      </c>
      <c r="P1760" s="48" t="s">
        <v>8</v>
      </c>
      <c r="Q1760" s="48" t="s">
        <v>30</v>
      </c>
      <c r="R1760" s="48" t="s">
        <v>31</v>
      </c>
      <c r="S1760" s="48" t="s">
        <v>25</v>
      </c>
      <c r="T1760" s="48" t="s">
        <v>385</v>
      </c>
      <c r="U1760" s="48" t="s">
        <v>14</v>
      </c>
      <c r="V1760" s="55">
        <v>45533</v>
      </c>
      <c r="W1760" s="48" t="s">
        <v>1134</v>
      </c>
    </row>
    <row r="1761" spans="1:23" x14ac:dyDescent="0.25">
      <c r="A1761" s="48">
        <v>9978967</v>
      </c>
      <c r="B1761" s="64">
        <v>45533</v>
      </c>
      <c r="C1761" s="48" t="s">
        <v>1113</v>
      </c>
      <c r="D1761" s="48" t="s">
        <v>716</v>
      </c>
      <c r="E1761" s="55" t="s">
        <v>385</v>
      </c>
      <c r="F1761" s="64">
        <v>45533</v>
      </c>
      <c r="G1761" s="64">
        <v>45533.404166666667</v>
      </c>
      <c r="H1761" s="48" t="s">
        <v>1113</v>
      </c>
      <c r="I1761" s="55">
        <v>45534</v>
      </c>
      <c r="J1761" s="48" t="s">
        <v>697</v>
      </c>
      <c r="K1761" s="48" t="s">
        <v>697</v>
      </c>
      <c r="L1761" s="48" t="s">
        <v>3762</v>
      </c>
      <c r="M1761" s="48" t="s">
        <v>7</v>
      </c>
      <c r="N1761" s="48" t="s">
        <v>1515</v>
      </c>
      <c r="O1761" s="48" t="s">
        <v>3677</v>
      </c>
      <c r="P1761" s="48" t="s">
        <v>8</v>
      </c>
      <c r="Q1761" s="48" t="s">
        <v>19</v>
      </c>
      <c r="R1761" s="48" t="s">
        <v>20</v>
      </c>
      <c r="S1761" s="48" t="s">
        <v>36</v>
      </c>
      <c r="T1761" s="48" t="s">
        <v>385</v>
      </c>
      <c r="U1761" s="48" t="s">
        <v>14</v>
      </c>
      <c r="V1761" s="55">
        <v>45533</v>
      </c>
      <c r="W1761" s="48" t="s">
        <v>1134</v>
      </c>
    </row>
    <row r="1762" spans="1:23" x14ac:dyDescent="0.25">
      <c r="A1762" s="48">
        <v>9978966</v>
      </c>
      <c r="B1762" s="64">
        <v>45533</v>
      </c>
      <c r="C1762" s="48" t="s">
        <v>1158</v>
      </c>
      <c r="D1762" s="48" t="s">
        <v>716</v>
      </c>
      <c r="E1762" s="55" t="s">
        <v>385</v>
      </c>
      <c r="F1762" s="64">
        <v>45533.409722222219</v>
      </c>
      <c r="G1762" s="64">
        <v>45533.409722222219</v>
      </c>
      <c r="H1762" s="48" t="s">
        <v>1158</v>
      </c>
      <c r="I1762" s="55">
        <v>45535</v>
      </c>
      <c r="J1762" s="48" t="s">
        <v>697</v>
      </c>
      <c r="K1762" s="48" t="s">
        <v>697</v>
      </c>
      <c r="L1762" s="48" t="s">
        <v>3914</v>
      </c>
      <c r="M1762" s="48" t="s">
        <v>3122</v>
      </c>
      <c r="N1762" s="48" t="s">
        <v>853</v>
      </c>
      <c r="O1762" s="48">
        <v>7630109</v>
      </c>
      <c r="P1762" s="48" t="s">
        <v>8</v>
      </c>
      <c r="Q1762" s="48" t="s">
        <v>28</v>
      </c>
      <c r="R1762" s="48" t="s">
        <v>35</v>
      </c>
      <c r="S1762" s="48" t="s">
        <v>36</v>
      </c>
      <c r="T1762" s="48" t="s">
        <v>385</v>
      </c>
      <c r="U1762" s="48" t="s">
        <v>14</v>
      </c>
      <c r="V1762" s="55">
        <v>45533</v>
      </c>
      <c r="W1762" s="48" t="s">
        <v>1134</v>
      </c>
    </row>
    <row r="1763" spans="1:23" x14ac:dyDescent="0.25">
      <c r="A1763" s="48">
        <v>9978965</v>
      </c>
      <c r="B1763" s="64">
        <v>45533</v>
      </c>
      <c r="C1763" s="48" t="s">
        <v>1113</v>
      </c>
      <c r="D1763" s="48" t="s">
        <v>856</v>
      </c>
      <c r="E1763" s="55" t="s">
        <v>385</v>
      </c>
      <c r="F1763" s="64">
        <v>45533</v>
      </c>
      <c r="G1763" s="64">
        <v>45533.411111111112</v>
      </c>
      <c r="H1763" s="48" t="s">
        <v>1113</v>
      </c>
      <c r="I1763" s="55">
        <v>45535</v>
      </c>
      <c r="J1763" s="48" t="s">
        <v>697</v>
      </c>
      <c r="K1763" s="48" t="s">
        <v>697</v>
      </c>
      <c r="L1763" s="48" t="s">
        <v>3778</v>
      </c>
      <c r="M1763" s="48" t="s">
        <v>7</v>
      </c>
      <c r="N1763" s="48" t="s">
        <v>1515</v>
      </c>
      <c r="O1763" s="48" t="s">
        <v>2550</v>
      </c>
      <c r="P1763" s="48" t="s">
        <v>8</v>
      </c>
      <c r="Q1763" s="48" t="s">
        <v>10</v>
      </c>
      <c r="R1763" s="48" t="s">
        <v>11</v>
      </c>
      <c r="S1763" s="48" t="s">
        <v>25</v>
      </c>
      <c r="V1763" s="55">
        <v>45533</v>
      </c>
      <c r="W1763" s="48" t="s">
        <v>1134</v>
      </c>
    </row>
    <row r="1764" spans="1:23" x14ac:dyDescent="0.25">
      <c r="A1764" s="48">
        <v>9978964</v>
      </c>
      <c r="B1764" s="64">
        <v>45533</v>
      </c>
      <c r="C1764" s="48" t="s">
        <v>1158</v>
      </c>
      <c r="D1764" s="48" t="s">
        <v>716</v>
      </c>
      <c r="E1764" s="55"/>
      <c r="F1764" s="64">
        <v>45533.414583333331</v>
      </c>
      <c r="G1764" s="64">
        <v>45533.414583333331</v>
      </c>
      <c r="H1764" s="48" t="s">
        <v>1158</v>
      </c>
      <c r="I1764" s="55">
        <v>45535</v>
      </c>
      <c r="J1764" s="48" t="s">
        <v>697</v>
      </c>
      <c r="K1764" s="48" t="s">
        <v>697</v>
      </c>
      <c r="L1764" s="48" t="s">
        <v>3657</v>
      </c>
      <c r="M1764" s="48" t="s">
        <v>3122</v>
      </c>
      <c r="N1764" s="48" t="s">
        <v>853</v>
      </c>
      <c r="O1764" s="48">
        <v>7594738</v>
      </c>
      <c r="P1764" s="48" t="s">
        <v>8</v>
      </c>
      <c r="Q1764" s="48" t="s">
        <v>28</v>
      </c>
      <c r="R1764" s="48" t="s">
        <v>35</v>
      </c>
      <c r="S1764" s="48" t="s">
        <v>981</v>
      </c>
      <c r="T1764" s="48" t="s">
        <v>3915</v>
      </c>
      <c r="U1764" s="48" t="s">
        <v>44</v>
      </c>
      <c r="V1764" s="55">
        <v>45533</v>
      </c>
      <c r="W1764" s="48" t="s">
        <v>1134</v>
      </c>
    </row>
    <row r="1765" spans="1:23" x14ac:dyDescent="0.25">
      <c r="A1765" s="48">
        <v>9978963</v>
      </c>
      <c r="B1765" s="64">
        <v>45533</v>
      </c>
      <c r="C1765" s="48" t="s">
        <v>1117</v>
      </c>
      <c r="D1765" s="48" t="s">
        <v>856</v>
      </c>
      <c r="E1765" s="55" t="s">
        <v>385</v>
      </c>
      <c r="F1765" s="64">
        <v>45533</v>
      </c>
      <c r="G1765" s="64">
        <v>45533.415972222218</v>
      </c>
      <c r="H1765" s="48" t="s">
        <v>1117</v>
      </c>
      <c r="I1765" s="55">
        <v>45533</v>
      </c>
      <c r="J1765" s="48" t="s">
        <v>697</v>
      </c>
      <c r="K1765" s="48" t="s">
        <v>697</v>
      </c>
      <c r="L1765" s="48" t="s">
        <v>3916</v>
      </c>
      <c r="M1765" s="48" t="s">
        <v>7</v>
      </c>
      <c r="N1765" s="48" t="s">
        <v>860</v>
      </c>
      <c r="O1765" s="48" t="s">
        <v>2344</v>
      </c>
      <c r="P1765" s="48" t="s">
        <v>18</v>
      </c>
      <c r="Q1765" s="48" t="s">
        <v>19</v>
      </c>
      <c r="R1765" s="48" t="s">
        <v>21</v>
      </c>
      <c r="S1765" s="48" t="s">
        <v>43</v>
      </c>
      <c r="T1765" s="48" t="s">
        <v>3917</v>
      </c>
      <c r="U1765" s="48" t="s">
        <v>44</v>
      </c>
      <c r="V1765" s="55">
        <v>45533</v>
      </c>
      <c r="W1765" s="48" t="s">
        <v>1134</v>
      </c>
    </row>
    <row r="1766" spans="1:23" x14ac:dyDescent="0.25">
      <c r="A1766" s="48">
        <v>9978962</v>
      </c>
      <c r="B1766" s="64">
        <v>45533</v>
      </c>
      <c r="C1766" s="48" t="s">
        <v>1111</v>
      </c>
      <c r="D1766" s="48" t="s">
        <v>716</v>
      </c>
      <c r="E1766" s="55" t="s">
        <v>385</v>
      </c>
      <c r="F1766" s="64">
        <v>45533</v>
      </c>
      <c r="G1766" s="64">
        <v>45533.418749999997</v>
      </c>
      <c r="H1766" s="48" t="s">
        <v>1111</v>
      </c>
      <c r="I1766" s="55" t="s">
        <v>385</v>
      </c>
      <c r="J1766" s="48" t="s">
        <v>697</v>
      </c>
      <c r="K1766" s="48" t="s">
        <v>697</v>
      </c>
      <c r="L1766" s="48" t="s">
        <v>733</v>
      </c>
      <c r="M1766" s="48" t="s">
        <v>7</v>
      </c>
      <c r="N1766" s="48" t="s">
        <v>1515</v>
      </c>
      <c r="O1766" s="48" t="s">
        <v>421</v>
      </c>
      <c r="P1766" s="48" t="s">
        <v>18</v>
      </c>
      <c r="Q1766" s="48" t="s">
        <v>19</v>
      </c>
      <c r="R1766" s="48" t="s">
        <v>21</v>
      </c>
      <c r="S1766" s="48" t="s">
        <v>36</v>
      </c>
      <c r="T1766" s="48" t="s">
        <v>385</v>
      </c>
      <c r="V1766" s="55">
        <v>45533</v>
      </c>
      <c r="W1766" s="48" t="s">
        <v>1134</v>
      </c>
    </row>
    <row r="1767" spans="1:23" x14ac:dyDescent="0.25">
      <c r="A1767" s="48">
        <v>9978961</v>
      </c>
      <c r="B1767" s="64">
        <v>45533</v>
      </c>
      <c r="C1767" s="48" t="s">
        <v>1113</v>
      </c>
      <c r="D1767" s="48" t="s">
        <v>856</v>
      </c>
      <c r="E1767" s="55" t="s">
        <v>385</v>
      </c>
      <c r="F1767" s="64">
        <v>45533</v>
      </c>
      <c r="G1767" s="64">
        <v>45533.421527777777</v>
      </c>
      <c r="H1767" s="48" t="s">
        <v>1113</v>
      </c>
      <c r="I1767" s="55">
        <v>45535</v>
      </c>
      <c r="J1767" s="48" t="s">
        <v>697</v>
      </c>
      <c r="K1767" s="48" t="s">
        <v>697</v>
      </c>
      <c r="L1767" s="48" t="s">
        <v>3918</v>
      </c>
      <c r="M1767" s="48" t="s">
        <v>7</v>
      </c>
      <c r="N1767" s="48" t="s">
        <v>1515</v>
      </c>
      <c r="O1767" s="48" t="s">
        <v>3690</v>
      </c>
      <c r="P1767" s="48" t="s">
        <v>8</v>
      </c>
      <c r="Q1767" s="48" t="s">
        <v>15</v>
      </c>
      <c r="R1767" s="48" t="s">
        <v>90</v>
      </c>
      <c r="S1767" s="48" t="s">
        <v>25</v>
      </c>
      <c r="U1767" s="48" t="s">
        <v>14</v>
      </c>
      <c r="V1767" s="55">
        <v>45533</v>
      </c>
      <c r="W1767" s="48" t="s">
        <v>1134</v>
      </c>
    </row>
    <row r="1768" spans="1:23" x14ac:dyDescent="0.25">
      <c r="A1768" s="48">
        <v>9978960</v>
      </c>
      <c r="B1768" s="64">
        <v>45533</v>
      </c>
      <c r="C1768" s="48" t="s">
        <v>1111</v>
      </c>
      <c r="D1768" s="48" t="s">
        <v>46</v>
      </c>
      <c r="E1768" s="55" t="s">
        <v>385</v>
      </c>
      <c r="F1768" s="64">
        <v>45533</v>
      </c>
      <c r="G1768" s="64">
        <v>45533.421527777777</v>
      </c>
      <c r="H1768" s="48" t="s">
        <v>1111</v>
      </c>
      <c r="I1768" s="55" t="s">
        <v>385</v>
      </c>
      <c r="J1768" s="48" t="s">
        <v>697</v>
      </c>
      <c r="K1768" s="48" t="s">
        <v>697</v>
      </c>
      <c r="L1768" s="48" t="s">
        <v>3919</v>
      </c>
      <c r="M1768" s="48" t="s">
        <v>7</v>
      </c>
      <c r="N1768" s="48" t="s">
        <v>1515</v>
      </c>
      <c r="O1768" s="48" t="s">
        <v>3711</v>
      </c>
      <c r="P1768" s="48" t="s">
        <v>8</v>
      </c>
      <c r="Q1768" s="48" t="s">
        <v>10</v>
      </c>
      <c r="R1768" s="48" t="s">
        <v>11</v>
      </c>
      <c r="S1768" s="48" t="s">
        <v>358</v>
      </c>
      <c r="T1768" s="48" t="s">
        <v>385</v>
      </c>
      <c r="V1768" s="55">
        <v>45533</v>
      </c>
      <c r="W1768" s="48" t="s">
        <v>1134</v>
      </c>
    </row>
    <row r="1769" spans="1:23" x14ac:dyDescent="0.25">
      <c r="A1769" s="48">
        <v>9978959</v>
      </c>
      <c r="B1769" s="64">
        <v>45533</v>
      </c>
      <c r="C1769" s="48" t="s">
        <v>1111</v>
      </c>
      <c r="D1769" s="48" t="s">
        <v>716</v>
      </c>
      <c r="E1769" s="55" t="s">
        <v>385</v>
      </c>
      <c r="F1769" s="64">
        <v>45533</v>
      </c>
      <c r="G1769" s="64">
        <v>45533.425000000003</v>
      </c>
      <c r="H1769" s="48" t="s">
        <v>1111</v>
      </c>
      <c r="I1769" s="55">
        <v>45537</v>
      </c>
      <c r="J1769" s="48" t="s">
        <v>697</v>
      </c>
      <c r="K1769" s="48" t="s">
        <v>697</v>
      </c>
      <c r="L1769" s="48" t="s">
        <v>3919</v>
      </c>
      <c r="M1769" s="48" t="s">
        <v>7</v>
      </c>
      <c r="N1769" s="48" t="s">
        <v>1515</v>
      </c>
      <c r="O1769" s="48" t="s">
        <v>3711</v>
      </c>
      <c r="P1769" s="48" t="s">
        <v>8</v>
      </c>
      <c r="Q1769" s="48" t="s">
        <v>28</v>
      </c>
      <c r="R1769" s="48" t="s">
        <v>35</v>
      </c>
      <c r="S1769" s="48" t="s">
        <v>36</v>
      </c>
      <c r="T1769" s="48" t="s">
        <v>385</v>
      </c>
      <c r="V1769" s="55">
        <v>45533</v>
      </c>
      <c r="W1769" s="48" t="s">
        <v>1134</v>
      </c>
    </row>
    <row r="1770" spans="1:23" x14ac:dyDescent="0.25">
      <c r="A1770" s="48">
        <v>9978958</v>
      </c>
      <c r="B1770" s="64">
        <v>45533</v>
      </c>
      <c r="C1770" s="48" t="s">
        <v>1107</v>
      </c>
      <c r="D1770" s="48" t="s">
        <v>716</v>
      </c>
      <c r="E1770" s="55" t="s">
        <v>385</v>
      </c>
      <c r="F1770" s="64">
        <v>45533</v>
      </c>
      <c r="G1770" s="64">
        <v>45533.422222222223</v>
      </c>
      <c r="H1770" s="48" t="s">
        <v>1107</v>
      </c>
      <c r="I1770" s="55"/>
      <c r="J1770" s="48" t="s">
        <v>697</v>
      </c>
      <c r="K1770" s="48" t="s">
        <v>697</v>
      </c>
      <c r="L1770" s="48" t="s">
        <v>3920</v>
      </c>
      <c r="M1770" s="48" t="s">
        <v>7</v>
      </c>
      <c r="N1770" s="48" t="s">
        <v>1515</v>
      </c>
      <c r="O1770" s="48" t="s">
        <v>2780</v>
      </c>
      <c r="P1770" s="48" t="s">
        <v>8</v>
      </c>
      <c r="Q1770" s="48" t="s">
        <v>10</v>
      </c>
      <c r="R1770" s="48" t="s">
        <v>11</v>
      </c>
      <c r="S1770" s="48" t="s">
        <v>25</v>
      </c>
      <c r="T1770" s="48" t="s">
        <v>385</v>
      </c>
      <c r="U1770" s="48" t="s">
        <v>14</v>
      </c>
      <c r="V1770" s="55">
        <v>45533</v>
      </c>
      <c r="W1770" s="48" t="s">
        <v>1134</v>
      </c>
    </row>
    <row r="1771" spans="1:23" x14ac:dyDescent="0.25">
      <c r="A1771" s="48">
        <v>9978957</v>
      </c>
      <c r="B1771" s="64">
        <v>45533</v>
      </c>
      <c r="C1771" s="48" t="s">
        <v>1107</v>
      </c>
      <c r="D1771" s="48" t="s">
        <v>878</v>
      </c>
      <c r="E1771" s="55" t="s">
        <v>385</v>
      </c>
      <c r="F1771" s="64">
        <v>45533</v>
      </c>
      <c r="G1771" s="64">
        <v>45533.422222222223</v>
      </c>
      <c r="H1771" s="48" t="s">
        <v>1107</v>
      </c>
      <c r="I1771" s="55"/>
      <c r="J1771" s="48" t="s">
        <v>697</v>
      </c>
      <c r="K1771" s="48" t="s">
        <v>697</v>
      </c>
      <c r="L1771" s="48" t="s">
        <v>3920</v>
      </c>
      <c r="M1771" s="48" t="s">
        <v>7</v>
      </c>
      <c r="N1771" s="48" t="s">
        <v>1515</v>
      </c>
      <c r="O1771" s="48" t="s">
        <v>2780</v>
      </c>
      <c r="P1771" s="48" t="s">
        <v>8</v>
      </c>
      <c r="Q1771" s="48" t="s">
        <v>10</v>
      </c>
      <c r="R1771" s="48" t="s">
        <v>11</v>
      </c>
      <c r="S1771" s="48" t="s">
        <v>25</v>
      </c>
      <c r="T1771" s="48" t="s">
        <v>385</v>
      </c>
      <c r="U1771" s="48" t="s">
        <v>14</v>
      </c>
      <c r="V1771" s="55">
        <v>45533</v>
      </c>
      <c r="W1771" s="48" t="s">
        <v>1134</v>
      </c>
    </row>
    <row r="1772" spans="1:23" x14ac:dyDescent="0.25">
      <c r="A1772" s="48">
        <v>9978956</v>
      </c>
      <c r="B1772" s="64">
        <v>45533</v>
      </c>
      <c r="C1772" s="48" t="s">
        <v>1117</v>
      </c>
      <c r="D1772" s="48" t="s">
        <v>856</v>
      </c>
      <c r="E1772" s="55" t="s">
        <v>385</v>
      </c>
      <c r="F1772" s="64">
        <v>45533</v>
      </c>
      <c r="G1772" s="64">
        <v>45533.423611111109</v>
      </c>
      <c r="H1772" s="48" t="s">
        <v>1117</v>
      </c>
      <c r="I1772" s="55">
        <v>45533</v>
      </c>
      <c r="J1772" s="48" t="s">
        <v>697</v>
      </c>
      <c r="K1772" s="48" t="s">
        <v>697</v>
      </c>
      <c r="L1772" s="48" t="s">
        <v>3633</v>
      </c>
      <c r="M1772" s="48" t="s">
        <v>7</v>
      </c>
      <c r="N1772" s="48" t="s">
        <v>860</v>
      </c>
      <c r="O1772" s="48" t="s">
        <v>3219</v>
      </c>
      <c r="P1772" s="48" t="s">
        <v>8</v>
      </c>
      <c r="Q1772" s="48" t="s">
        <v>28</v>
      </c>
      <c r="R1772" s="48" t="s">
        <v>35</v>
      </c>
      <c r="S1772" s="48" t="s">
        <v>13</v>
      </c>
      <c r="T1772" s="48" t="s">
        <v>3921</v>
      </c>
      <c r="U1772" s="48" t="s">
        <v>44</v>
      </c>
      <c r="V1772" s="55">
        <v>45533</v>
      </c>
      <c r="W1772" s="48" t="s">
        <v>1134</v>
      </c>
    </row>
    <row r="1773" spans="1:23" x14ac:dyDescent="0.25">
      <c r="A1773" s="48">
        <v>9978955</v>
      </c>
      <c r="B1773" s="64">
        <v>45533</v>
      </c>
      <c r="C1773" s="48" t="s">
        <v>1107</v>
      </c>
      <c r="D1773" s="48" t="s">
        <v>716</v>
      </c>
      <c r="E1773" s="55" t="s">
        <v>385</v>
      </c>
      <c r="F1773" s="64">
        <v>45533</v>
      </c>
      <c r="G1773" s="64">
        <v>45533.432638888888</v>
      </c>
      <c r="H1773" s="48" t="s">
        <v>1107</v>
      </c>
      <c r="I1773" s="55"/>
      <c r="J1773" s="48" t="s">
        <v>697</v>
      </c>
      <c r="K1773" s="48" t="s">
        <v>697</v>
      </c>
      <c r="L1773" s="48" t="s">
        <v>3376</v>
      </c>
      <c r="M1773" s="48" t="s">
        <v>7</v>
      </c>
      <c r="N1773" s="48" t="s">
        <v>1515</v>
      </c>
      <c r="O1773" s="48" t="s">
        <v>3377</v>
      </c>
      <c r="P1773" s="48" t="s">
        <v>8</v>
      </c>
      <c r="Q1773" s="48" t="s">
        <v>10</v>
      </c>
      <c r="R1773" s="48" t="s">
        <v>11</v>
      </c>
      <c r="S1773" s="48" t="s">
        <v>25</v>
      </c>
      <c r="T1773" s="48" t="s">
        <v>385</v>
      </c>
      <c r="U1773" s="48" t="s">
        <v>14</v>
      </c>
      <c r="V1773" s="55">
        <v>45533</v>
      </c>
      <c r="W1773" s="48" t="s">
        <v>1134</v>
      </c>
    </row>
    <row r="1774" spans="1:23" x14ac:dyDescent="0.25">
      <c r="A1774" s="48">
        <v>9978954</v>
      </c>
      <c r="B1774" s="64">
        <v>45533</v>
      </c>
      <c r="C1774" s="48" t="s">
        <v>1110</v>
      </c>
      <c r="D1774" s="48" t="s">
        <v>716</v>
      </c>
      <c r="E1774" s="55" t="s">
        <v>385</v>
      </c>
      <c r="F1774" s="64">
        <v>45533</v>
      </c>
      <c r="G1774" s="64">
        <v>45533.434004629627</v>
      </c>
      <c r="H1774" s="48" t="s">
        <v>1110</v>
      </c>
      <c r="I1774" s="55"/>
      <c r="J1774" s="48" t="s">
        <v>697</v>
      </c>
      <c r="K1774" s="48" t="s">
        <v>697</v>
      </c>
      <c r="L1774" s="48" t="s">
        <v>3922</v>
      </c>
      <c r="M1774" s="48" t="s">
        <v>7</v>
      </c>
      <c r="N1774" s="48" t="s">
        <v>1515</v>
      </c>
      <c r="O1774" s="48" t="s">
        <v>3804</v>
      </c>
      <c r="P1774" s="48" t="s">
        <v>8</v>
      </c>
      <c r="Q1774" s="48" t="s">
        <v>10</v>
      </c>
      <c r="R1774" s="48" t="s">
        <v>11</v>
      </c>
      <c r="S1774" s="48" t="s">
        <v>25</v>
      </c>
      <c r="T1774" s="48" t="s">
        <v>385</v>
      </c>
      <c r="U1774" s="48" t="s">
        <v>14</v>
      </c>
      <c r="V1774" s="55">
        <v>45533</v>
      </c>
      <c r="W1774" s="48" t="s">
        <v>1134</v>
      </c>
    </row>
    <row r="1775" spans="1:23" x14ac:dyDescent="0.25">
      <c r="A1775" s="48">
        <v>9978953</v>
      </c>
      <c r="B1775" s="64">
        <v>45533</v>
      </c>
      <c r="C1775" s="48" t="s">
        <v>1111</v>
      </c>
      <c r="D1775" s="48" t="s">
        <v>716</v>
      </c>
      <c r="E1775" s="55" t="s">
        <v>385</v>
      </c>
      <c r="F1775" s="64">
        <v>45533</v>
      </c>
      <c r="G1775" s="64">
        <v>45533.434027777781</v>
      </c>
      <c r="H1775" s="48" t="s">
        <v>1111</v>
      </c>
      <c r="I1775" s="55">
        <v>45537</v>
      </c>
      <c r="J1775" s="48" t="s">
        <v>697</v>
      </c>
      <c r="K1775" s="48" t="s">
        <v>697</v>
      </c>
      <c r="L1775" s="48" t="s">
        <v>3923</v>
      </c>
      <c r="M1775" s="48" t="s">
        <v>7</v>
      </c>
      <c r="N1775" s="48" t="s">
        <v>1515</v>
      </c>
      <c r="O1775" s="48" t="s">
        <v>3802</v>
      </c>
      <c r="P1775" s="48" t="s">
        <v>8</v>
      </c>
      <c r="Q1775" s="48" t="s">
        <v>15</v>
      </c>
      <c r="R1775" s="48" t="s">
        <v>381</v>
      </c>
      <c r="S1775" s="48" t="s">
        <v>25</v>
      </c>
      <c r="T1775" s="48" t="s">
        <v>385</v>
      </c>
      <c r="U1775" s="48" t="s">
        <v>14</v>
      </c>
      <c r="V1775" s="55">
        <v>45533</v>
      </c>
      <c r="W1775" s="48" t="s">
        <v>1134</v>
      </c>
    </row>
    <row r="1776" spans="1:23" x14ac:dyDescent="0.25">
      <c r="A1776" s="48">
        <v>9978952</v>
      </c>
      <c r="B1776" s="64">
        <v>45533</v>
      </c>
      <c r="C1776" s="48" t="s">
        <v>1158</v>
      </c>
      <c r="D1776" s="48" t="s">
        <v>716</v>
      </c>
      <c r="E1776" s="55" t="s">
        <v>385</v>
      </c>
      <c r="F1776" s="64">
        <v>45533</v>
      </c>
      <c r="G1776" s="64">
        <v>45533.436805555553</v>
      </c>
      <c r="H1776" s="48" t="s">
        <v>1158</v>
      </c>
      <c r="I1776" s="55">
        <v>45535</v>
      </c>
      <c r="J1776" s="48" t="s">
        <v>697</v>
      </c>
      <c r="K1776" s="48" t="s">
        <v>697</v>
      </c>
      <c r="L1776" s="48" t="s">
        <v>3924</v>
      </c>
      <c r="M1776" s="48" t="s">
        <v>3122</v>
      </c>
      <c r="N1776" s="48" t="s">
        <v>853</v>
      </c>
      <c r="O1776" s="48">
        <v>7588100</v>
      </c>
      <c r="P1776" s="48" t="s">
        <v>18</v>
      </c>
      <c r="Q1776" s="48" t="s">
        <v>19</v>
      </c>
      <c r="R1776" s="48" t="s">
        <v>20</v>
      </c>
      <c r="S1776" s="48" t="s">
        <v>36</v>
      </c>
      <c r="T1776" s="48" t="s">
        <v>385</v>
      </c>
      <c r="U1776" s="48" t="s">
        <v>14</v>
      </c>
      <c r="V1776" s="55">
        <v>45533</v>
      </c>
      <c r="W1776" s="48" t="s">
        <v>1134</v>
      </c>
    </row>
    <row r="1777" spans="1:23" x14ac:dyDescent="0.25">
      <c r="A1777" s="48">
        <v>9978951</v>
      </c>
      <c r="B1777" s="64">
        <v>45533</v>
      </c>
      <c r="C1777" s="48" t="s">
        <v>1107</v>
      </c>
      <c r="D1777" s="48" t="s">
        <v>46</v>
      </c>
      <c r="E1777" s="55" t="s">
        <v>385</v>
      </c>
      <c r="F1777" s="64">
        <v>45533</v>
      </c>
      <c r="G1777" s="64">
        <v>45533.436805555553</v>
      </c>
      <c r="H1777" s="48" t="s">
        <v>1107</v>
      </c>
      <c r="I1777" s="55"/>
      <c r="J1777" s="48" t="s">
        <v>697</v>
      </c>
      <c r="K1777" s="48" t="s">
        <v>697</v>
      </c>
      <c r="L1777" s="48" t="s">
        <v>3518</v>
      </c>
      <c r="M1777" s="48" t="s">
        <v>7</v>
      </c>
      <c r="N1777" s="48" t="s">
        <v>1515</v>
      </c>
      <c r="O1777" s="48" t="s">
        <v>3416</v>
      </c>
      <c r="P1777" s="48" t="s">
        <v>8</v>
      </c>
      <c r="Q1777" s="48" t="s">
        <v>10</v>
      </c>
      <c r="R1777" s="48" t="s">
        <v>11</v>
      </c>
      <c r="S1777" s="48" t="s">
        <v>360</v>
      </c>
      <c r="T1777" s="48" t="s">
        <v>385</v>
      </c>
      <c r="U1777" s="48" t="s">
        <v>14</v>
      </c>
      <c r="V1777" s="55">
        <v>45533</v>
      </c>
      <c r="W1777" s="48" t="s">
        <v>1134</v>
      </c>
    </row>
    <row r="1778" spans="1:23" x14ac:dyDescent="0.25">
      <c r="A1778" s="48">
        <v>9978950</v>
      </c>
      <c r="B1778" s="64">
        <v>45533</v>
      </c>
      <c r="C1778" s="48" t="s">
        <v>1113</v>
      </c>
      <c r="D1778" s="48" t="s">
        <v>46</v>
      </c>
      <c r="E1778" s="55" t="s">
        <v>385</v>
      </c>
      <c r="F1778" s="64">
        <v>45533</v>
      </c>
      <c r="G1778" s="64">
        <v>45533.4375</v>
      </c>
      <c r="H1778" s="48" t="s">
        <v>1113</v>
      </c>
      <c r="I1778" s="55" t="s">
        <v>385</v>
      </c>
      <c r="J1778" s="48" t="s">
        <v>697</v>
      </c>
      <c r="K1778" s="48" t="s">
        <v>697</v>
      </c>
      <c r="L1778" s="48" t="s">
        <v>3760</v>
      </c>
      <c r="M1778" s="48" t="s">
        <v>7</v>
      </c>
      <c r="N1778" s="48" t="s">
        <v>1515</v>
      </c>
      <c r="O1778" s="48" t="s">
        <v>3681</v>
      </c>
      <c r="P1778" s="48" t="s">
        <v>18</v>
      </c>
      <c r="Q1778" s="48" t="s">
        <v>19</v>
      </c>
      <c r="R1778" s="48" t="s">
        <v>20</v>
      </c>
      <c r="S1778" s="48" t="s">
        <v>360</v>
      </c>
      <c r="T1778" s="48" t="s">
        <v>385</v>
      </c>
      <c r="U1778" s="48" t="s">
        <v>14</v>
      </c>
      <c r="V1778" s="55">
        <v>45533</v>
      </c>
      <c r="W1778" s="48" t="s">
        <v>1134</v>
      </c>
    </row>
    <row r="1779" spans="1:23" x14ac:dyDescent="0.25">
      <c r="A1779" s="48">
        <v>9978949</v>
      </c>
      <c r="B1779" s="64">
        <v>45533</v>
      </c>
      <c r="C1779" s="48" t="s">
        <v>1111</v>
      </c>
      <c r="D1779" s="48" t="s">
        <v>878</v>
      </c>
      <c r="E1779" s="55" t="s">
        <v>385</v>
      </c>
      <c r="F1779" s="64">
        <v>45533</v>
      </c>
      <c r="G1779" s="64">
        <v>45533.444444444453</v>
      </c>
      <c r="H1779" s="48" t="s">
        <v>1111</v>
      </c>
      <c r="I1779" s="55" t="s">
        <v>385</v>
      </c>
      <c r="J1779" s="48" t="s">
        <v>697</v>
      </c>
      <c r="K1779" s="48" t="s">
        <v>697</v>
      </c>
      <c r="L1779" s="48" t="s">
        <v>3925</v>
      </c>
      <c r="M1779" s="48" t="s">
        <v>7</v>
      </c>
      <c r="N1779" s="48" t="s">
        <v>860</v>
      </c>
      <c r="O1779" s="48" t="s">
        <v>3611</v>
      </c>
      <c r="P1779" s="48" t="s">
        <v>8</v>
      </c>
      <c r="Q1779" s="48" t="s">
        <v>10</v>
      </c>
      <c r="R1779" s="48" t="s">
        <v>11</v>
      </c>
      <c r="S1779" s="48" t="s">
        <v>25</v>
      </c>
      <c r="T1779" s="48" t="s">
        <v>385</v>
      </c>
      <c r="U1779" s="48" t="s">
        <v>14</v>
      </c>
      <c r="V1779" s="55">
        <v>45533</v>
      </c>
      <c r="W1779" s="48" t="s">
        <v>1134</v>
      </c>
    </row>
    <row r="1780" spans="1:23" x14ac:dyDescent="0.25">
      <c r="A1780" s="48">
        <v>9978948</v>
      </c>
      <c r="B1780" s="64">
        <v>45533</v>
      </c>
      <c r="C1780" s="48" t="s">
        <v>1113</v>
      </c>
      <c r="D1780" s="48" t="s">
        <v>46</v>
      </c>
      <c r="E1780" s="55" t="s">
        <v>385</v>
      </c>
      <c r="F1780" s="64">
        <v>45533</v>
      </c>
      <c r="G1780" s="64">
        <v>45533.447222222218</v>
      </c>
      <c r="H1780" s="48" t="s">
        <v>1113</v>
      </c>
      <c r="I1780" s="55" t="s">
        <v>385</v>
      </c>
      <c r="J1780" s="48" t="s">
        <v>697</v>
      </c>
      <c r="K1780" s="48" t="s">
        <v>697</v>
      </c>
      <c r="L1780" s="48" t="s">
        <v>3632</v>
      </c>
      <c r="M1780" s="48" t="s">
        <v>7</v>
      </c>
      <c r="N1780" s="48" t="s">
        <v>1515</v>
      </c>
      <c r="O1780" s="48" t="s">
        <v>3076</v>
      </c>
      <c r="P1780" s="48" t="s">
        <v>8</v>
      </c>
      <c r="Q1780" s="48" t="s">
        <v>28</v>
      </c>
      <c r="R1780" s="48" t="s">
        <v>29</v>
      </c>
      <c r="S1780" s="48" t="s">
        <v>25</v>
      </c>
      <c r="T1780" s="48" t="s">
        <v>385</v>
      </c>
      <c r="U1780" s="48" t="s">
        <v>14</v>
      </c>
      <c r="V1780" s="55">
        <v>45533</v>
      </c>
      <c r="W1780" s="48" t="s">
        <v>1134</v>
      </c>
    </row>
    <row r="1781" spans="1:23" x14ac:dyDescent="0.25">
      <c r="A1781" s="48">
        <v>9978947</v>
      </c>
      <c r="B1781" s="64">
        <v>45533</v>
      </c>
      <c r="C1781" s="48" t="s">
        <v>1113</v>
      </c>
      <c r="D1781" s="48" t="s">
        <v>46</v>
      </c>
      <c r="E1781" s="55" t="s">
        <v>385</v>
      </c>
      <c r="F1781" s="64">
        <v>45533</v>
      </c>
      <c r="G1781" s="64">
        <v>45533.448611111111</v>
      </c>
      <c r="H1781" s="48" t="s">
        <v>1113</v>
      </c>
      <c r="I1781" s="55" t="s">
        <v>385</v>
      </c>
      <c r="J1781" s="48" t="s">
        <v>697</v>
      </c>
      <c r="K1781" s="48" t="s">
        <v>697</v>
      </c>
      <c r="L1781" s="48" t="s">
        <v>3632</v>
      </c>
      <c r="M1781" s="48" t="s">
        <v>7</v>
      </c>
      <c r="N1781" s="48" t="s">
        <v>1515</v>
      </c>
      <c r="O1781" s="48" t="s">
        <v>3926</v>
      </c>
      <c r="P1781" s="48" t="s">
        <v>8</v>
      </c>
      <c r="Q1781" s="48" t="s">
        <v>28</v>
      </c>
      <c r="R1781" s="48" t="s">
        <v>29</v>
      </c>
      <c r="S1781" s="48" t="s">
        <v>36</v>
      </c>
      <c r="T1781" s="48" t="s">
        <v>385</v>
      </c>
      <c r="U1781" s="48" t="s">
        <v>14</v>
      </c>
      <c r="V1781" s="55">
        <v>45533</v>
      </c>
      <c r="W1781" s="48" t="s">
        <v>1134</v>
      </c>
    </row>
    <row r="1782" spans="1:23" x14ac:dyDescent="0.25">
      <c r="A1782" s="48">
        <v>9978946</v>
      </c>
      <c r="B1782" s="64">
        <v>45533</v>
      </c>
      <c r="C1782" s="48" t="s">
        <v>1117</v>
      </c>
      <c r="D1782" s="48" t="s">
        <v>716</v>
      </c>
      <c r="E1782" s="55" t="s">
        <v>385</v>
      </c>
      <c r="F1782" s="64">
        <v>45533</v>
      </c>
      <c r="G1782" s="64">
        <v>45533.447222222218</v>
      </c>
      <c r="H1782" s="48" t="s">
        <v>1117</v>
      </c>
      <c r="I1782" s="55" t="s">
        <v>385</v>
      </c>
      <c r="J1782" s="48" t="s">
        <v>697</v>
      </c>
      <c r="K1782" s="48" t="s">
        <v>697</v>
      </c>
      <c r="L1782" s="48" t="s">
        <v>3927</v>
      </c>
      <c r="M1782" s="48" t="s">
        <v>7</v>
      </c>
      <c r="N1782" s="48" t="s">
        <v>860</v>
      </c>
      <c r="O1782" s="48" t="s">
        <v>3689</v>
      </c>
      <c r="P1782" s="48" t="s">
        <v>18</v>
      </c>
      <c r="Q1782" s="48" t="s">
        <v>19</v>
      </c>
      <c r="R1782" s="48" t="s">
        <v>20</v>
      </c>
      <c r="S1782" s="48" t="s">
        <v>13</v>
      </c>
      <c r="T1782" s="48" t="s">
        <v>385</v>
      </c>
      <c r="U1782" s="48" t="s">
        <v>14</v>
      </c>
      <c r="V1782" s="55">
        <v>45533</v>
      </c>
      <c r="W1782" s="48" t="s">
        <v>1134</v>
      </c>
    </row>
    <row r="1783" spans="1:23" x14ac:dyDescent="0.25">
      <c r="A1783" s="48">
        <v>9978945</v>
      </c>
      <c r="B1783" s="64">
        <v>45533</v>
      </c>
      <c r="C1783" s="48" t="s">
        <v>1107</v>
      </c>
      <c r="D1783" s="48" t="s">
        <v>716</v>
      </c>
      <c r="E1783" s="55" t="s">
        <v>385</v>
      </c>
      <c r="F1783" s="64">
        <v>45533</v>
      </c>
      <c r="G1783" s="64">
        <v>45533.449305555558</v>
      </c>
      <c r="H1783" s="48" t="s">
        <v>1107</v>
      </c>
      <c r="I1783" s="55"/>
      <c r="J1783" s="48" t="s">
        <v>697</v>
      </c>
      <c r="K1783" s="48" t="s">
        <v>697</v>
      </c>
      <c r="L1783" s="48" t="s">
        <v>3928</v>
      </c>
      <c r="M1783" s="48" t="s">
        <v>7</v>
      </c>
      <c r="N1783" s="48" t="s">
        <v>1515</v>
      </c>
      <c r="O1783" s="48" t="s">
        <v>3552</v>
      </c>
      <c r="P1783" s="48" t="s">
        <v>18</v>
      </c>
      <c r="Q1783" s="48" t="s">
        <v>19</v>
      </c>
      <c r="R1783" s="48" t="s">
        <v>24</v>
      </c>
      <c r="S1783" s="48" t="s">
        <v>36</v>
      </c>
      <c r="T1783" s="48" t="s">
        <v>385</v>
      </c>
      <c r="U1783" s="48" t="s">
        <v>14</v>
      </c>
      <c r="V1783" s="55">
        <v>45533</v>
      </c>
      <c r="W1783" s="48" t="s">
        <v>1134</v>
      </c>
    </row>
    <row r="1784" spans="1:23" x14ac:dyDescent="0.25">
      <c r="A1784" s="48">
        <v>9978944</v>
      </c>
      <c r="B1784" s="64">
        <v>45533</v>
      </c>
      <c r="C1784" s="48" t="s">
        <v>1117</v>
      </c>
      <c r="D1784" s="48" t="s">
        <v>716</v>
      </c>
      <c r="E1784" s="55" t="s">
        <v>385</v>
      </c>
      <c r="F1784" s="64">
        <v>45533</v>
      </c>
      <c r="G1784" s="64">
        <v>45533.450694444437</v>
      </c>
      <c r="H1784" s="48" t="s">
        <v>1117</v>
      </c>
      <c r="I1784" s="55">
        <v>45534</v>
      </c>
      <c r="J1784" s="48" t="s">
        <v>697</v>
      </c>
      <c r="K1784" s="48" t="s">
        <v>697</v>
      </c>
      <c r="L1784" s="48" t="s">
        <v>3929</v>
      </c>
      <c r="M1784" s="48" t="s">
        <v>7</v>
      </c>
      <c r="N1784" s="48" t="s">
        <v>860</v>
      </c>
      <c r="O1784" s="48" t="s">
        <v>3729</v>
      </c>
      <c r="P1784" s="48" t="s">
        <v>8</v>
      </c>
      <c r="Q1784" s="48" t="s">
        <v>28</v>
      </c>
      <c r="R1784" s="48" t="s">
        <v>35</v>
      </c>
      <c r="S1784" s="48" t="s">
        <v>36</v>
      </c>
      <c r="T1784" s="48" t="s">
        <v>385</v>
      </c>
      <c r="U1784" s="48" t="s">
        <v>14</v>
      </c>
      <c r="V1784" s="55">
        <v>45533</v>
      </c>
      <c r="W1784" s="48" t="s">
        <v>1134</v>
      </c>
    </row>
    <row r="1785" spans="1:23" x14ac:dyDescent="0.25">
      <c r="A1785" s="48">
        <v>9978943</v>
      </c>
      <c r="B1785" s="64">
        <v>45533</v>
      </c>
      <c r="C1785" s="48" t="s">
        <v>1157</v>
      </c>
      <c r="D1785" s="48" t="s">
        <v>46</v>
      </c>
      <c r="E1785" s="55" t="s">
        <v>385</v>
      </c>
      <c r="F1785" s="64">
        <v>45533</v>
      </c>
      <c r="G1785" s="64">
        <v>45533.354166666657</v>
      </c>
      <c r="H1785" s="48" t="s">
        <v>1157</v>
      </c>
      <c r="I1785" s="55" t="s">
        <v>385</v>
      </c>
      <c r="J1785" s="48" t="s">
        <v>697</v>
      </c>
      <c r="K1785" s="48" t="s">
        <v>697</v>
      </c>
      <c r="L1785" s="48" t="s">
        <v>3795</v>
      </c>
      <c r="M1785" s="48" t="s">
        <v>992</v>
      </c>
      <c r="N1785" s="48" t="s">
        <v>1692</v>
      </c>
      <c r="O1785" s="48">
        <v>201031684634001</v>
      </c>
      <c r="P1785" s="48" t="s">
        <v>8</v>
      </c>
      <c r="Q1785" s="48" t="s">
        <v>10</v>
      </c>
      <c r="R1785" s="48" t="s">
        <v>11</v>
      </c>
      <c r="S1785" s="48" t="s">
        <v>25</v>
      </c>
      <c r="T1785" s="48" t="s">
        <v>385</v>
      </c>
      <c r="U1785" s="48" t="s">
        <v>14</v>
      </c>
      <c r="V1785" s="55">
        <v>45533</v>
      </c>
      <c r="W1785" s="48" t="s">
        <v>1134</v>
      </c>
    </row>
    <row r="1786" spans="1:23" x14ac:dyDescent="0.25">
      <c r="A1786" s="48">
        <v>9978942</v>
      </c>
      <c r="B1786" s="64">
        <v>45533</v>
      </c>
      <c r="C1786" s="48" t="s">
        <v>1157</v>
      </c>
      <c r="D1786" s="48" t="s">
        <v>856</v>
      </c>
      <c r="E1786" s="55" t="s">
        <v>385</v>
      </c>
      <c r="F1786" s="64">
        <v>45533</v>
      </c>
      <c r="G1786" s="64">
        <v>45533.361111111109</v>
      </c>
      <c r="H1786" s="48" t="s">
        <v>1157</v>
      </c>
      <c r="I1786" s="55" t="s">
        <v>385</v>
      </c>
      <c r="J1786" s="48" t="s">
        <v>697</v>
      </c>
      <c r="K1786" s="48" t="s">
        <v>697</v>
      </c>
      <c r="L1786" s="48" t="s">
        <v>3441</v>
      </c>
      <c r="M1786" s="48" t="s">
        <v>992</v>
      </c>
      <c r="N1786" s="48" t="s">
        <v>1692</v>
      </c>
      <c r="O1786" s="48">
        <v>201031840787001</v>
      </c>
      <c r="P1786" s="48" t="s">
        <v>8</v>
      </c>
      <c r="Q1786" s="48" t="s">
        <v>10</v>
      </c>
      <c r="R1786" s="48" t="s">
        <v>11</v>
      </c>
      <c r="S1786" s="48" t="s">
        <v>25</v>
      </c>
      <c r="T1786" s="48" t="s">
        <v>385</v>
      </c>
      <c r="U1786" s="48" t="s">
        <v>14</v>
      </c>
      <c r="V1786" s="55">
        <v>45533</v>
      </c>
      <c r="W1786" s="48" t="s">
        <v>1134</v>
      </c>
    </row>
    <row r="1787" spans="1:23" x14ac:dyDescent="0.25">
      <c r="A1787" s="48">
        <v>9978941</v>
      </c>
      <c r="B1787" s="64">
        <v>45533</v>
      </c>
      <c r="C1787" s="48" t="s">
        <v>1157</v>
      </c>
      <c r="D1787" s="48" t="s">
        <v>716</v>
      </c>
      <c r="E1787" s="55" t="s">
        <v>385</v>
      </c>
      <c r="F1787" s="64">
        <v>45533</v>
      </c>
      <c r="G1787" s="64">
        <v>45533.369444444441</v>
      </c>
      <c r="H1787" s="48" t="s">
        <v>1157</v>
      </c>
      <c r="I1787" s="55" t="s">
        <v>385</v>
      </c>
      <c r="J1787" s="48" t="s">
        <v>697</v>
      </c>
      <c r="K1787" s="48" t="s">
        <v>697</v>
      </c>
      <c r="L1787" s="48" t="s">
        <v>3930</v>
      </c>
      <c r="M1787" s="48" t="s">
        <v>992</v>
      </c>
      <c r="N1787" s="48" t="s">
        <v>1692</v>
      </c>
      <c r="O1787" s="48">
        <v>900995832104002</v>
      </c>
      <c r="P1787" s="48" t="s">
        <v>8</v>
      </c>
      <c r="Q1787" s="48" t="s">
        <v>10</v>
      </c>
      <c r="R1787" s="48" t="s">
        <v>11</v>
      </c>
      <c r="S1787" s="48" t="s">
        <v>25</v>
      </c>
      <c r="T1787" s="48" t="s">
        <v>385</v>
      </c>
      <c r="U1787" s="48" t="s">
        <v>14</v>
      </c>
      <c r="V1787" s="55">
        <v>45533</v>
      </c>
      <c r="W1787" s="48" t="s">
        <v>1134</v>
      </c>
    </row>
    <row r="1788" spans="1:23" x14ac:dyDescent="0.25">
      <c r="A1788" s="48">
        <v>9978940</v>
      </c>
      <c r="B1788" s="64">
        <v>45533</v>
      </c>
      <c r="C1788" s="48" t="s">
        <v>1157</v>
      </c>
      <c r="D1788" s="48" t="s">
        <v>46</v>
      </c>
      <c r="E1788" s="55" t="s">
        <v>385</v>
      </c>
      <c r="F1788" s="64">
        <v>45533</v>
      </c>
      <c r="G1788" s="64">
        <v>45533.378472222219</v>
      </c>
      <c r="H1788" s="48" t="s">
        <v>1157</v>
      </c>
      <c r="I1788" s="55" t="s">
        <v>385</v>
      </c>
      <c r="J1788" s="48" t="s">
        <v>697</v>
      </c>
      <c r="K1788" s="48" t="s">
        <v>697</v>
      </c>
      <c r="L1788" s="48" t="s">
        <v>3931</v>
      </c>
      <c r="M1788" s="48" t="s">
        <v>992</v>
      </c>
      <c r="N1788" s="48" t="s">
        <v>455</v>
      </c>
      <c r="O1788" s="48">
        <v>900995833307002</v>
      </c>
      <c r="P1788" s="48" t="s">
        <v>51</v>
      </c>
      <c r="Q1788" s="48" t="s">
        <v>52</v>
      </c>
      <c r="R1788" s="48" t="s">
        <v>172</v>
      </c>
      <c r="S1788" s="48" t="s">
        <v>36</v>
      </c>
      <c r="T1788" s="48" t="s">
        <v>385</v>
      </c>
      <c r="U1788" s="48" t="s">
        <v>14</v>
      </c>
      <c r="V1788" s="55">
        <v>45533</v>
      </c>
      <c r="W1788" s="48" t="s">
        <v>1134</v>
      </c>
    </row>
    <row r="1789" spans="1:23" x14ac:dyDescent="0.25">
      <c r="A1789" s="48">
        <v>9978939</v>
      </c>
      <c r="B1789" s="64">
        <v>45533</v>
      </c>
      <c r="C1789" s="48" t="s">
        <v>1157</v>
      </c>
      <c r="D1789" s="48" t="s">
        <v>716</v>
      </c>
      <c r="E1789" s="55" t="s">
        <v>385</v>
      </c>
      <c r="F1789" s="64">
        <v>45533</v>
      </c>
      <c r="G1789" s="64">
        <v>45533.385416666657</v>
      </c>
      <c r="H1789" s="48" t="s">
        <v>1157</v>
      </c>
      <c r="I1789" s="55" t="s">
        <v>385</v>
      </c>
      <c r="J1789" s="48" t="s">
        <v>697</v>
      </c>
      <c r="K1789" s="48" t="s">
        <v>697</v>
      </c>
      <c r="L1789" s="48" t="s">
        <v>3932</v>
      </c>
      <c r="M1789" s="48" t="s">
        <v>992</v>
      </c>
      <c r="N1789" s="48" t="s">
        <v>455</v>
      </c>
      <c r="O1789" s="48">
        <v>201032156096002</v>
      </c>
      <c r="P1789" s="48" t="s">
        <v>8</v>
      </c>
      <c r="Q1789" s="48" t="s">
        <v>28</v>
      </c>
      <c r="R1789" s="48" t="s">
        <v>35</v>
      </c>
      <c r="S1789" s="48" t="s">
        <v>36</v>
      </c>
      <c r="T1789" s="48" t="s">
        <v>385</v>
      </c>
      <c r="U1789" s="48" t="s">
        <v>14</v>
      </c>
      <c r="V1789" s="55">
        <v>45533</v>
      </c>
      <c r="W1789" s="48" t="s">
        <v>1134</v>
      </c>
    </row>
    <row r="1790" spans="1:23" x14ac:dyDescent="0.25">
      <c r="A1790" s="48">
        <v>9978938</v>
      </c>
      <c r="B1790" s="64">
        <v>45533</v>
      </c>
      <c r="C1790" s="48" t="s">
        <v>1157</v>
      </c>
      <c r="D1790" s="48" t="s">
        <v>856</v>
      </c>
      <c r="E1790" s="55" t="s">
        <v>385</v>
      </c>
      <c r="F1790" s="64">
        <v>45533</v>
      </c>
      <c r="G1790" s="64">
        <v>45533.413888888892</v>
      </c>
      <c r="H1790" s="48" t="s">
        <v>1157</v>
      </c>
      <c r="I1790" s="55" t="s">
        <v>385</v>
      </c>
      <c r="J1790" s="48" t="s">
        <v>697</v>
      </c>
      <c r="K1790" s="48" t="s">
        <v>697</v>
      </c>
      <c r="L1790" s="48" t="s">
        <v>3599</v>
      </c>
      <c r="M1790" s="48" t="s">
        <v>992</v>
      </c>
      <c r="N1790" s="48" t="s">
        <v>1692</v>
      </c>
      <c r="O1790" s="48">
        <v>201031864665001</v>
      </c>
      <c r="P1790" s="48" t="s">
        <v>8</v>
      </c>
      <c r="Q1790" s="48" t="s">
        <v>10</v>
      </c>
      <c r="R1790" s="48" t="s">
        <v>11</v>
      </c>
      <c r="S1790" s="48" t="s">
        <v>25</v>
      </c>
      <c r="T1790" s="48" t="s">
        <v>385</v>
      </c>
      <c r="U1790" s="48" t="s">
        <v>14</v>
      </c>
      <c r="V1790" s="55">
        <v>45533</v>
      </c>
      <c r="W1790" s="48" t="s">
        <v>1134</v>
      </c>
    </row>
    <row r="1791" spans="1:23" x14ac:dyDescent="0.25">
      <c r="A1791" s="48">
        <v>9978937</v>
      </c>
      <c r="B1791" s="64">
        <v>45533</v>
      </c>
      <c r="C1791" s="48" t="s">
        <v>1157</v>
      </c>
      <c r="D1791" s="48" t="s">
        <v>716</v>
      </c>
      <c r="E1791" s="55" t="s">
        <v>385</v>
      </c>
      <c r="F1791" s="64">
        <v>45533</v>
      </c>
      <c r="G1791" s="64">
        <v>45533.417361111111</v>
      </c>
      <c r="H1791" s="48" t="s">
        <v>1157</v>
      </c>
      <c r="I1791" s="55" t="s">
        <v>385</v>
      </c>
      <c r="J1791" s="48" t="s">
        <v>697</v>
      </c>
      <c r="K1791" s="48" t="s">
        <v>697</v>
      </c>
      <c r="L1791" s="48" t="s">
        <v>3600</v>
      </c>
      <c r="M1791" s="48" t="s">
        <v>992</v>
      </c>
      <c r="N1791" s="48" t="s">
        <v>455</v>
      </c>
      <c r="O1791" s="48">
        <v>900995834988001</v>
      </c>
      <c r="P1791" s="48" t="s">
        <v>8</v>
      </c>
      <c r="Q1791" s="48" t="s">
        <v>10</v>
      </c>
      <c r="R1791" s="48" t="s">
        <v>11</v>
      </c>
      <c r="S1791" s="48" t="s">
        <v>36</v>
      </c>
      <c r="T1791" s="48" t="s">
        <v>385</v>
      </c>
      <c r="U1791" s="48" t="s">
        <v>14</v>
      </c>
      <c r="V1791" s="55">
        <v>45533</v>
      </c>
      <c r="W1791" s="48" t="s">
        <v>1134</v>
      </c>
    </row>
    <row r="1792" spans="1:23" x14ac:dyDescent="0.25">
      <c r="A1792" s="48">
        <v>9978936</v>
      </c>
      <c r="B1792" s="64">
        <v>45533</v>
      </c>
      <c r="C1792" s="48" t="s">
        <v>1157</v>
      </c>
      <c r="D1792" s="48" t="s">
        <v>716</v>
      </c>
      <c r="E1792" s="55" t="s">
        <v>385</v>
      </c>
      <c r="F1792" s="64">
        <v>45533</v>
      </c>
      <c r="G1792" s="64">
        <v>45533.425694444442</v>
      </c>
      <c r="H1792" s="48" t="s">
        <v>1157</v>
      </c>
      <c r="I1792" s="55" t="s">
        <v>385</v>
      </c>
      <c r="J1792" s="48" t="s">
        <v>697</v>
      </c>
      <c r="K1792" s="48" t="s">
        <v>697</v>
      </c>
      <c r="L1792" s="48" t="s">
        <v>3594</v>
      </c>
      <c r="M1792" s="48" t="s">
        <v>992</v>
      </c>
      <c r="N1792" s="48" t="s">
        <v>455</v>
      </c>
      <c r="O1792" s="48">
        <v>201031535317001</v>
      </c>
      <c r="P1792" s="48" t="s">
        <v>18</v>
      </c>
      <c r="Q1792" s="48" t="s">
        <v>19</v>
      </c>
      <c r="R1792" s="48" t="s">
        <v>20</v>
      </c>
      <c r="S1792" s="48" t="s">
        <v>36</v>
      </c>
      <c r="T1792" s="48" t="s">
        <v>385</v>
      </c>
      <c r="U1792" s="48" t="s">
        <v>14</v>
      </c>
      <c r="V1792" s="55">
        <v>45533</v>
      </c>
      <c r="W1792" s="48" t="s">
        <v>1134</v>
      </c>
    </row>
    <row r="1793" spans="1:23" x14ac:dyDescent="0.25">
      <c r="A1793" s="48">
        <v>9978935</v>
      </c>
      <c r="B1793" s="64">
        <v>45533</v>
      </c>
      <c r="C1793" s="48" t="s">
        <v>1157</v>
      </c>
      <c r="D1793" s="48" t="s">
        <v>716</v>
      </c>
      <c r="E1793" s="55" t="s">
        <v>385</v>
      </c>
      <c r="F1793" s="64">
        <v>45533</v>
      </c>
      <c r="G1793" s="64">
        <v>45533.444444444453</v>
      </c>
      <c r="H1793" s="48" t="s">
        <v>1157</v>
      </c>
      <c r="I1793" s="55" t="s">
        <v>385</v>
      </c>
      <c r="J1793" s="48" t="s">
        <v>697</v>
      </c>
      <c r="K1793" s="48" t="s">
        <v>697</v>
      </c>
      <c r="L1793" s="48" t="s">
        <v>3933</v>
      </c>
      <c r="M1793" s="48" t="s">
        <v>992</v>
      </c>
      <c r="N1793" s="48" t="s">
        <v>455</v>
      </c>
      <c r="O1793" s="48">
        <v>201032248636001</v>
      </c>
      <c r="P1793" s="48" t="s">
        <v>22</v>
      </c>
      <c r="Q1793" s="48" t="s">
        <v>23</v>
      </c>
      <c r="R1793" s="48" t="s">
        <v>89</v>
      </c>
      <c r="S1793" s="48" t="s">
        <v>36</v>
      </c>
      <c r="T1793" s="48" t="s">
        <v>385</v>
      </c>
      <c r="U1793" s="48" t="s">
        <v>14</v>
      </c>
      <c r="V1793" s="55">
        <v>45533</v>
      </c>
      <c r="W1793" s="48" t="s">
        <v>1134</v>
      </c>
    </row>
    <row r="1794" spans="1:23" x14ac:dyDescent="0.25">
      <c r="A1794" s="48">
        <v>9978934</v>
      </c>
      <c r="B1794" s="64">
        <v>45533</v>
      </c>
      <c r="C1794" s="48" t="s">
        <v>1157</v>
      </c>
      <c r="D1794" s="48" t="s">
        <v>716</v>
      </c>
      <c r="E1794" s="55" t="s">
        <v>385</v>
      </c>
      <c r="F1794" s="64">
        <v>45533</v>
      </c>
      <c r="G1794" s="64">
        <v>45533.445138888892</v>
      </c>
      <c r="H1794" s="48" t="s">
        <v>1157</v>
      </c>
      <c r="I1794" s="55" t="s">
        <v>385</v>
      </c>
      <c r="J1794" s="48" t="s">
        <v>697</v>
      </c>
      <c r="K1794" s="48" t="s">
        <v>697</v>
      </c>
      <c r="L1794" s="48" t="s">
        <v>3934</v>
      </c>
      <c r="M1794" s="48" t="s">
        <v>992</v>
      </c>
      <c r="N1794" s="48" t="s">
        <v>1692</v>
      </c>
      <c r="O1794" s="48">
        <v>201031513679001</v>
      </c>
      <c r="P1794" s="48" t="s">
        <v>8</v>
      </c>
      <c r="Q1794" s="48" t="s">
        <v>10</v>
      </c>
      <c r="R1794" s="48" t="s">
        <v>11</v>
      </c>
      <c r="S1794" s="48" t="s">
        <v>25</v>
      </c>
      <c r="T1794" s="48" t="s">
        <v>385</v>
      </c>
      <c r="U1794" s="48" t="s">
        <v>14</v>
      </c>
      <c r="V1794" s="55">
        <v>45533</v>
      </c>
      <c r="W1794" s="48" t="s">
        <v>1134</v>
      </c>
    </row>
    <row r="1795" spans="1:23" x14ac:dyDescent="0.25">
      <c r="A1795" s="48">
        <v>9978933</v>
      </c>
      <c r="B1795" s="64">
        <v>45533</v>
      </c>
      <c r="C1795" s="48" t="s">
        <v>1157</v>
      </c>
      <c r="D1795" s="48" t="s">
        <v>856</v>
      </c>
      <c r="E1795" s="55" t="s">
        <v>385</v>
      </c>
      <c r="F1795" s="64">
        <v>45533</v>
      </c>
      <c r="G1795" s="64">
        <v>45533.447916666657</v>
      </c>
      <c r="H1795" s="48" t="s">
        <v>1157</v>
      </c>
      <c r="I1795" s="55" t="s">
        <v>385</v>
      </c>
      <c r="J1795" s="48" t="s">
        <v>697</v>
      </c>
      <c r="K1795" s="48" t="s">
        <v>697</v>
      </c>
      <c r="L1795" s="48" t="s">
        <v>3935</v>
      </c>
      <c r="M1795" s="48" t="s">
        <v>992</v>
      </c>
      <c r="N1795" s="48" t="s">
        <v>1692</v>
      </c>
      <c r="O1795" s="48">
        <v>201031117262003</v>
      </c>
      <c r="P1795" s="48" t="s">
        <v>8</v>
      </c>
      <c r="Q1795" s="48" t="s">
        <v>10</v>
      </c>
      <c r="R1795" s="48" t="s">
        <v>11</v>
      </c>
      <c r="S1795" s="48" t="s">
        <v>25</v>
      </c>
      <c r="T1795" s="48" t="s">
        <v>385</v>
      </c>
      <c r="U1795" s="48" t="s">
        <v>14</v>
      </c>
      <c r="V1795" s="55">
        <v>45533</v>
      </c>
      <c r="W1795" s="48" t="s">
        <v>1134</v>
      </c>
    </row>
    <row r="1796" spans="1:23" x14ac:dyDescent="0.25">
      <c r="A1796" s="48">
        <v>9978932</v>
      </c>
      <c r="B1796" s="64">
        <v>45533</v>
      </c>
      <c r="C1796" s="48" t="s">
        <v>1157</v>
      </c>
      <c r="D1796" s="48" t="s">
        <v>716</v>
      </c>
      <c r="E1796" s="55" t="s">
        <v>385</v>
      </c>
      <c r="F1796" s="64">
        <v>45533</v>
      </c>
      <c r="G1796" s="64">
        <v>45533.455555555563</v>
      </c>
      <c r="H1796" s="48" t="s">
        <v>1157</v>
      </c>
      <c r="I1796" s="55" t="s">
        <v>385</v>
      </c>
      <c r="J1796" s="48" t="s">
        <v>697</v>
      </c>
      <c r="K1796" s="48" t="s">
        <v>697</v>
      </c>
      <c r="L1796" s="48" t="s">
        <v>3936</v>
      </c>
      <c r="M1796" s="48" t="s">
        <v>992</v>
      </c>
      <c r="N1796" s="48" t="s">
        <v>455</v>
      </c>
      <c r="O1796" s="48">
        <v>201031808479001</v>
      </c>
      <c r="P1796" s="48" t="s">
        <v>18</v>
      </c>
      <c r="Q1796" s="48" t="s">
        <v>19</v>
      </c>
      <c r="R1796" s="48" t="s">
        <v>129</v>
      </c>
      <c r="S1796" s="48" t="s">
        <v>36</v>
      </c>
      <c r="T1796" s="48" t="s">
        <v>385</v>
      </c>
      <c r="U1796" s="48" t="s">
        <v>14</v>
      </c>
      <c r="V1796" s="55">
        <v>45533</v>
      </c>
      <c r="W1796" s="48" t="s">
        <v>1134</v>
      </c>
    </row>
    <row r="1797" spans="1:23" x14ac:dyDescent="0.25">
      <c r="A1797" s="48">
        <v>9978931</v>
      </c>
      <c r="B1797" s="64">
        <v>45533</v>
      </c>
      <c r="C1797" s="48" t="s">
        <v>1157</v>
      </c>
      <c r="D1797" s="48" t="s">
        <v>716</v>
      </c>
      <c r="E1797" s="55" t="s">
        <v>385</v>
      </c>
      <c r="F1797" s="64">
        <v>45533</v>
      </c>
      <c r="G1797" s="64">
        <v>45533.490972222222</v>
      </c>
      <c r="H1797" s="48" t="s">
        <v>1157</v>
      </c>
      <c r="I1797" s="55" t="s">
        <v>385</v>
      </c>
      <c r="J1797" s="48" t="s">
        <v>697</v>
      </c>
      <c r="K1797" s="48" t="s">
        <v>697</v>
      </c>
      <c r="L1797" s="48" t="s">
        <v>3937</v>
      </c>
      <c r="M1797" s="48" t="s">
        <v>992</v>
      </c>
      <c r="N1797" s="48" t="s">
        <v>455</v>
      </c>
      <c r="O1797" s="48">
        <v>900995835748001</v>
      </c>
      <c r="P1797" s="48" t="s">
        <v>8</v>
      </c>
      <c r="Q1797" s="48" t="s">
        <v>28</v>
      </c>
      <c r="R1797" s="48" t="s">
        <v>35</v>
      </c>
      <c r="S1797" s="48" t="s">
        <v>36</v>
      </c>
      <c r="T1797" s="48" t="s">
        <v>385</v>
      </c>
      <c r="U1797" s="48" t="s">
        <v>14</v>
      </c>
      <c r="V1797" s="55">
        <v>45533</v>
      </c>
      <c r="W1797" s="48" t="s">
        <v>1134</v>
      </c>
    </row>
    <row r="1798" spans="1:23" x14ac:dyDescent="0.25">
      <c r="A1798" s="48">
        <v>9978930</v>
      </c>
      <c r="B1798" s="64">
        <v>45533</v>
      </c>
      <c r="C1798" s="48" t="s">
        <v>1111</v>
      </c>
      <c r="D1798" s="48" t="s">
        <v>46</v>
      </c>
      <c r="E1798" s="55" t="s">
        <v>385</v>
      </c>
      <c r="F1798" s="64">
        <v>45533</v>
      </c>
      <c r="G1798" s="64">
        <v>45533.456944444442</v>
      </c>
      <c r="H1798" s="48" t="s">
        <v>1111</v>
      </c>
      <c r="I1798" s="55" t="s">
        <v>385</v>
      </c>
      <c r="J1798" s="48" t="s">
        <v>697</v>
      </c>
      <c r="K1798" s="48" t="s">
        <v>697</v>
      </c>
      <c r="L1798" s="48" t="s">
        <v>3938</v>
      </c>
      <c r="M1798" s="48" t="s">
        <v>7</v>
      </c>
      <c r="N1798" s="48" t="s">
        <v>860</v>
      </c>
      <c r="O1798" s="48" t="s">
        <v>2792</v>
      </c>
      <c r="P1798" s="48" t="s">
        <v>8</v>
      </c>
      <c r="Q1798" s="48" t="s">
        <v>10</v>
      </c>
      <c r="R1798" s="48" t="s">
        <v>11</v>
      </c>
      <c r="S1798" s="48" t="s">
        <v>358</v>
      </c>
      <c r="T1798" s="48" t="s">
        <v>385</v>
      </c>
      <c r="U1798" s="48" t="s">
        <v>14</v>
      </c>
      <c r="V1798" s="55">
        <v>45533</v>
      </c>
      <c r="W1798" s="48" t="s">
        <v>1134</v>
      </c>
    </row>
    <row r="1799" spans="1:23" x14ac:dyDescent="0.25">
      <c r="A1799" s="48">
        <v>9978929</v>
      </c>
      <c r="B1799" s="64">
        <v>45533</v>
      </c>
      <c r="C1799" s="48" t="s">
        <v>1117</v>
      </c>
      <c r="D1799" s="48" t="s">
        <v>716</v>
      </c>
      <c r="E1799" s="55" t="s">
        <v>385</v>
      </c>
      <c r="F1799" s="64">
        <v>45533</v>
      </c>
      <c r="G1799" s="64">
        <v>45533.462500000001</v>
      </c>
      <c r="H1799" s="48" t="s">
        <v>1117</v>
      </c>
      <c r="I1799" s="55">
        <v>45535</v>
      </c>
      <c r="J1799" s="48" t="s">
        <v>697</v>
      </c>
      <c r="K1799" s="48" t="s">
        <v>697</v>
      </c>
      <c r="L1799" s="48" t="s">
        <v>3939</v>
      </c>
      <c r="M1799" s="48" t="s">
        <v>7</v>
      </c>
      <c r="N1799" s="48" t="s">
        <v>855</v>
      </c>
      <c r="O1799" s="48" t="s">
        <v>3807</v>
      </c>
      <c r="P1799" s="48" t="s">
        <v>8</v>
      </c>
      <c r="Q1799" s="48" t="s">
        <v>10</v>
      </c>
      <c r="R1799" s="48" t="s">
        <v>11</v>
      </c>
      <c r="S1799" s="48" t="s">
        <v>25</v>
      </c>
      <c r="T1799" s="48" t="s">
        <v>385</v>
      </c>
      <c r="U1799" s="48" t="s">
        <v>14</v>
      </c>
      <c r="V1799" s="55">
        <v>45533</v>
      </c>
      <c r="W1799" s="48" t="s">
        <v>1134</v>
      </c>
    </row>
    <row r="1800" spans="1:23" x14ac:dyDescent="0.25">
      <c r="A1800" s="48">
        <v>9978928</v>
      </c>
      <c r="B1800" s="64">
        <v>45533</v>
      </c>
      <c r="C1800" s="48" t="s">
        <v>1111</v>
      </c>
      <c r="D1800" s="48" t="s">
        <v>716</v>
      </c>
      <c r="E1800" s="55" t="s">
        <v>385</v>
      </c>
      <c r="F1800" s="64">
        <v>45533</v>
      </c>
      <c r="G1800" s="64">
        <v>45533.470138888893</v>
      </c>
      <c r="H1800" s="48" t="s">
        <v>1111</v>
      </c>
      <c r="I1800" s="55">
        <v>45537</v>
      </c>
      <c r="J1800" s="48" t="s">
        <v>697</v>
      </c>
      <c r="K1800" s="48" t="s">
        <v>697</v>
      </c>
      <c r="L1800" s="48" t="s">
        <v>3567</v>
      </c>
      <c r="M1800" s="48" t="s">
        <v>7</v>
      </c>
      <c r="N1800" s="48" t="s">
        <v>860</v>
      </c>
      <c r="O1800" s="48" t="s">
        <v>3424</v>
      </c>
      <c r="P1800" s="48" t="s">
        <v>8</v>
      </c>
      <c r="Q1800" s="48" t="s">
        <v>28</v>
      </c>
      <c r="R1800" s="48" t="s">
        <v>104</v>
      </c>
      <c r="S1800" s="48" t="s">
        <v>36</v>
      </c>
      <c r="T1800" s="48" t="s">
        <v>385</v>
      </c>
      <c r="U1800" s="48" t="s">
        <v>14</v>
      </c>
      <c r="V1800" s="55">
        <v>45533</v>
      </c>
      <c r="W1800" s="48" t="s">
        <v>1134</v>
      </c>
    </row>
    <row r="1801" spans="1:23" x14ac:dyDescent="0.25">
      <c r="A1801" s="48">
        <v>9978927</v>
      </c>
      <c r="B1801" s="64">
        <v>45533</v>
      </c>
      <c r="C1801" s="48" t="s">
        <v>1111</v>
      </c>
      <c r="D1801" s="48" t="s">
        <v>716</v>
      </c>
      <c r="E1801" s="55" t="s">
        <v>385</v>
      </c>
      <c r="F1801" s="64">
        <v>45533</v>
      </c>
      <c r="G1801" s="64">
        <v>45533.474305555559</v>
      </c>
      <c r="H1801" s="48" t="s">
        <v>1111</v>
      </c>
      <c r="I1801" s="55" t="s">
        <v>385</v>
      </c>
      <c r="J1801" s="48" t="s">
        <v>697</v>
      </c>
      <c r="K1801" s="48" t="s">
        <v>697</v>
      </c>
      <c r="L1801" s="48" t="s">
        <v>3940</v>
      </c>
      <c r="M1801" s="48" t="s">
        <v>7</v>
      </c>
      <c r="N1801" s="48" t="s">
        <v>860</v>
      </c>
      <c r="O1801" s="48" t="s">
        <v>3731</v>
      </c>
      <c r="P1801" s="48" t="s">
        <v>8</v>
      </c>
      <c r="Q1801" s="48" t="s">
        <v>28</v>
      </c>
      <c r="R1801" s="48" t="s">
        <v>35</v>
      </c>
      <c r="S1801" s="48" t="s">
        <v>36</v>
      </c>
      <c r="T1801" s="48" t="s">
        <v>385</v>
      </c>
      <c r="U1801" s="48" t="s">
        <v>14</v>
      </c>
      <c r="V1801" s="55">
        <v>45533</v>
      </c>
      <c r="W1801" s="48" t="s">
        <v>1134</v>
      </c>
    </row>
    <row r="1802" spans="1:23" x14ac:dyDescent="0.25">
      <c r="A1802" s="48">
        <v>9978926</v>
      </c>
      <c r="B1802" s="64">
        <v>45533</v>
      </c>
      <c r="C1802" s="48" t="s">
        <v>1110</v>
      </c>
      <c r="D1802" s="48" t="s">
        <v>716</v>
      </c>
      <c r="E1802" s="55" t="s">
        <v>385</v>
      </c>
      <c r="F1802" s="64">
        <v>45533</v>
      </c>
      <c r="G1802" s="64">
        <v>45533.474999999999</v>
      </c>
      <c r="H1802" s="48" t="s">
        <v>1110</v>
      </c>
      <c r="I1802" s="55">
        <v>45535</v>
      </c>
      <c r="J1802" s="48" t="s">
        <v>697</v>
      </c>
      <c r="K1802" s="48" t="s">
        <v>697</v>
      </c>
      <c r="L1802" s="48" t="s">
        <v>3941</v>
      </c>
      <c r="M1802" s="48" t="s">
        <v>7</v>
      </c>
      <c r="N1802" s="48" t="s">
        <v>860</v>
      </c>
      <c r="O1802" s="48" t="s">
        <v>3816</v>
      </c>
      <c r="P1802" s="48" t="s">
        <v>8</v>
      </c>
      <c r="Q1802" s="48" t="s">
        <v>10</v>
      </c>
      <c r="R1802" s="48" t="s">
        <v>11</v>
      </c>
      <c r="S1802" s="48" t="s">
        <v>25</v>
      </c>
      <c r="T1802" s="48" t="s">
        <v>385</v>
      </c>
      <c r="U1802" s="48" t="s">
        <v>14</v>
      </c>
      <c r="V1802" s="55">
        <v>45533</v>
      </c>
      <c r="W1802" s="48" t="s">
        <v>1134</v>
      </c>
    </row>
    <row r="1803" spans="1:23" x14ac:dyDescent="0.25">
      <c r="A1803" s="48">
        <v>9978925</v>
      </c>
      <c r="B1803" s="64">
        <v>45533</v>
      </c>
      <c r="C1803" s="48" t="s">
        <v>1158</v>
      </c>
      <c r="D1803" s="48" t="s">
        <v>716</v>
      </c>
      <c r="E1803" s="55" t="s">
        <v>385</v>
      </c>
      <c r="F1803" s="64">
        <v>45533.475694444453</v>
      </c>
      <c r="G1803" s="64">
        <v>45533.475694444453</v>
      </c>
      <c r="H1803" s="48" t="s">
        <v>1158</v>
      </c>
      <c r="I1803" s="55"/>
      <c r="J1803" s="48" t="s">
        <v>697</v>
      </c>
      <c r="K1803" s="48" t="s">
        <v>697</v>
      </c>
      <c r="L1803" s="48" t="s">
        <v>3127</v>
      </c>
      <c r="M1803" s="48" t="s">
        <v>737</v>
      </c>
      <c r="N1803" s="48" t="s">
        <v>853</v>
      </c>
      <c r="O1803" s="48" t="s">
        <v>2760</v>
      </c>
      <c r="P1803" s="48" t="s">
        <v>18</v>
      </c>
      <c r="Q1803" s="48" t="s">
        <v>19</v>
      </c>
      <c r="R1803" s="48" t="s">
        <v>21</v>
      </c>
      <c r="S1803" s="48" t="s">
        <v>981</v>
      </c>
      <c r="T1803" s="48" t="s">
        <v>385</v>
      </c>
      <c r="U1803" s="48" t="s">
        <v>14</v>
      </c>
      <c r="V1803" s="55">
        <v>45533</v>
      </c>
      <c r="W1803" s="48" t="s">
        <v>1134</v>
      </c>
    </row>
    <row r="1804" spans="1:23" x14ac:dyDescent="0.25">
      <c r="A1804" s="48">
        <v>9978924</v>
      </c>
      <c r="B1804" s="64">
        <v>45533</v>
      </c>
      <c r="C1804" s="48" t="s">
        <v>1117</v>
      </c>
      <c r="D1804" s="48" t="s">
        <v>716</v>
      </c>
      <c r="E1804" s="55" t="s">
        <v>385</v>
      </c>
      <c r="F1804" s="64">
        <v>45533</v>
      </c>
      <c r="G1804" s="64">
        <v>45533.477083333331</v>
      </c>
      <c r="H1804" s="48" t="s">
        <v>1117</v>
      </c>
      <c r="I1804" s="55">
        <v>45535</v>
      </c>
      <c r="J1804" s="48" t="s">
        <v>697</v>
      </c>
      <c r="K1804" s="48" t="s">
        <v>697</v>
      </c>
      <c r="L1804" s="48" t="s">
        <v>3942</v>
      </c>
      <c r="M1804" s="48" t="s">
        <v>7</v>
      </c>
      <c r="N1804" s="48" t="s">
        <v>855</v>
      </c>
      <c r="O1804" s="48" t="s">
        <v>3687</v>
      </c>
      <c r="P1804" s="48" t="s">
        <v>8</v>
      </c>
      <c r="Q1804" s="48" t="s">
        <v>15</v>
      </c>
      <c r="R1804" s="48" t="s">
        <v>381</v>
      </c>
      <c r="S1804" s="48" t="s">
        <v>25</v>
      </c>
      <c r="T1804" s="48" t="s">
        <v>385</v>
      </c>
      <c r="U1804" s="48" t="s">
        <v>14</v>
      </c>
      <c r="V1804" s="55">
        <v>45533</v>
      </c>
      <c r="W1804" s="48" t="s">
        <v>1134</v>
      </c>
    </row>
    <row r="1805" spans="1:23" x14ac:dyDescent="0.25">
      <c r="A1805" s="48">
        <v>9978923</v>
      </c>
      <c r="B1805" s="64">
        <v>45533</v>
      </c>
      <c r="C1805" s="48" t="s">
        <v>1110</v>
      </c>
      <c r="D1805" s="48" t="s">
        <v>716</v>
      </c>
      <c r="E1805" s="55"/>
      <c r="F1805" s="64">
        <v>45533</v>
      </c>
      <c r="G1805" s="64">
        <v>45533.479166666657</v>
      </c>
      <c r="H1805" s="48" t="s">
        <v>1110</v>
      </c>
      <c r="I1805" s="55">
        <v>45535</v>
      </c>
      <c r="J1805" s="48" t="s">
        <v>697</v>
      </c>
      <c r="K1805" s="48" t="s">
        <v>697</v>
      </c>
      <c r="L1805" s="48" t="s">
        <v>3943</v>
      </c>
      <c r="M1805" s="48" t="s">
        <v>7</v>
      </c>
      <c r="N1805" s="48" t="s">
        <v>860</v>
      </c>
      <c r="O1805" s="48" t="s">
        <v>3817</v>
      </c>
      <c r="P1805" s="48" t="s">
        <v>8</v>
      </c>
      <c r="Q1805" s="48" t="s">
        <v>10</v>
      </c>
      <c r="R1805" s="48" t="s">
        <v>11</v>
      </c>
      <c r="S1805" s="48" t="s">
        <v>25</v>
      </c>
      <c r="T1805" s="48" t="s">
        <v>385</v>
      </c>
      <c r="U1805" s="48" t="s">
        <v>14</v>
      </c>
      <c r="V1805" s="55">
        <v>45533</v>
      </c>
      <c r="W1805" s="48" t="s">
        <v>1134</v>
      </c>
    </row>
    <row r="1806" spans="1:23" x14ac:dyDescent="0.25">
      <c r="A1806" s="48">
        <v>9978922</v>
      </c>
      <c r="B1806" s="64">
        <v>45533</v>
      </c>
      <c r="C1806" s="48" t="s">
        <v>1113</v>
      </c>
      <c r="D1806" s="48" t="s">
        <v>716</v>
      </c>
      <c r="E1806" s="55" t="s">
        <v>385</v>
      </c>
      <c r="F1806" s="64">
        <v>45533</v>
      </c>
      <c r="G1806" s="64">
        <v>45533.479861111111</v>
      </c>
      <c r="H1806" s="48" t="s">
        <v>1113</v>
      </c>
      <c r="I1806" s="55">
        <v>45535</v>
      </c>
      <c r="J1806" s="48" t="s">
        <v>697</v>
      </c>
      <c r="K1806" s="48" t="s">
        <v>697</v>
      </c>
      <c r="L1806" s="48" t="s">
        <v>3944</v>
      </c>
      <c r="M1806" s="48" t="s">
        <v>7</v>
      </c>
      <c r="N1806" s="48" t="s">
        <v>1515</v>
      </c>
      <c r="O1806" s="48" t="s">
        <v>2543</v>
      </c>
      <c r="P1806" s="48" t="s">
        <v>8</v>
      </c>
      <c r="Q1806" s="48" t="s">
        <v>10</v>
      </c>
      <c r="R1806" s="48" t="s">
        <v>11</v>
      </c>
      <c r="S1806" s="48" t="s">
        <v>36</v>
      </c>
      <c r="V1806" s="55">
        <v>45533</v>
      </c>
      <c r="W1806" s="48" t="s">
        <v>1134</v>
      </c>
    </row>
    <row r="1807" spans="1:23" x14ac:dyDescent="0.25">
      <c r="A1807" s="48">
        <v>9978921</v>
      </c>
      <c r="B1807" s="64">
        <v>45533</v>
      </c>
      <c r="C1807" s="48" t="s">
        <v>1111</v>
      </c>
      <c r="D1807" s="48" t="s">
        <v>716</v>
      </c>
      <c r="E1807" s="55" t="s">
        <v>385</v>
      </c>
      <c r="F1807" s="64">
        <v>45533</v>
      </c>
      <c r="G1807" s="64">
        <v>45533.479861111111</v>
      </c>
      <c r="H1807" s="48" t="s">
        <v>1111</v>
      </c>
      <c r="I1807" s="55">
        <v>45537</v>
      </c>
      <c r="J1807" s="48" t="s">
        <v>697</v>
      </c>
      <c r="K1807" s="48" t="s">
        <v>697</v>
      </c>
      <c r="L1807" s="48" t="s">
        <v>3945</v>
      </c>
      <c r="M1807" s="48" t="s">
        <v>7</v>
      </c>
      <c r="N1807" s="48" t="s">
        <v>860</v>
      </c>
      <c r="O1807" s="48" t="s">
        <v>3733</v>
      </c>
      <c r="P1807" s="48" t="s">
        <v>18</v>
      </c>
      <c r="Q1807" s="48" t="s">
        <v>19</v>
      </c>
      <c r="R1807" s="48" t="s">
        <v>20</v>
      </c>
      <c r="S1807" s="48" t="s">
        <v>36</v>
      </c>
      <c r="T1807" s="48" t="s">
        <v>385</v>
      </c>
      <c r="V1807" s="55">
        <v>45533</v>
      </c>
      <c r="W1807" s="48" t="s">
        <v>1134</v>
      </c>
    </row>
    <row r="1808" spans="1:23" x14ac:dyDescent="0.25">
      <c r="A1808" s="48">
        <v>9978920</v>
      </c>
      <c r="B1808" s="64">
        <v>45533</v>
      </c>
      <c r="C1808" s="48" t="s">
        <v>1117</v>
      </c>
      <c r="D1808" s="48" t="s">
        <v>716</v>
      </c>
      <c r="E1808" s="55" t="s">
        <v>385</v>
      </c>
      <c r="F1808" s="64">
        <v>45533</v>
      </c>
      <c r="G1808" s="64">
        <v>45533.486805555563</v>
      </c>
      <c r="H1808" s="48" t="s">
        <v>1117</v>
      </c>
      <c r="I1808" s="55">
        <v>45535</v>
      </c>
      <c r="J1808" s="48" t="s">
        <v>697</v>
      </c>
      <c r="K1808" s="48" t="s">
        <v>697</v>
      </c>
      <c r="L1808" s="48" t="s">
        <v>3946</v>
      </c>
      <c r="M1808" s="48" t="s">
        <v>7</v>
      </c>
      <c r="N1808" s="48" t="s">
        <v>855</v>
      </c>
      <c r="O1808" s="48" t="s">
        <v>3514</v>
      </c>
      <c r="P1808" s="48" t="s">
        <v>8</v>
      </c>
      <c r="Q1808" s="48" t="s">
        <v>15</v>
      </c>
      <c r="R1808" s="48" t="s">
        <v>381</v>
      </c>
      <c r="S1808" s="48" t="s">
        <v>25</v>
      </c>
      <c r="T1808" s="48" t="s">
        <v>385</v>
      </c>
      <c r="U1808" s="48" t="s">
        <v>14</v>
      </c>
      <c r="V1808" s="55">
        <v>45533</v>
      </c>
      <c r="W1808" s="48" t="s">
        <v>1134</v>
      </c>
    </row>
    <row r="1809" spans="1:23" x14ac:dyDescent="0.25">
      <c r="A1809" s="48">
        <v>9978919</v>
      </c>
      <c r="B1809" s="64">
        <v>45533</v>
      </c>
      <c r="C1809" s="48" t="s">
        <v>1110</v>
      </c>
      <c r="D1809" s="48" t="s">
        <v>856</v>
      </c>
      <c r="E1809" s="55" t="s">
        <v>385</v>
      </c>
      <c r="F1809" s="64">
        <v>45533</v>
      </c>
      <c r="G1809" s="64">
        <v>45533.487500000003</v>
      </c>
      <c r="H1809" s="48" t="s">
        <v>1110</v>
      </c>
      <c r="I1809" s="55" t="s">
        <v>385</v>
      </c>
      <c r="J1809" s="48" t="s">
        <v>697</v>
      </c>
      <c r="K1809" s="48" t="s">
        <v>697</v>
      </c>
      <c r="L1809" s="48" t="s">
        <v>3947</v>
      </c>
      <c r="M1809" s="48" t="s">
        <v>7</v>
      </c>
      <c r="N1809" s="48" t="s">
        <v>860</v>
      </c>
      <c r="O1809" s="48" t="s">
        <v>3818</v>
      </c>
      <c r="P1809" s="48" t="s">
        <v>18</v>
      </c>
      <c r="Q1809" s="48" t="s">
        <v>19</v>
      </c>
      <c r="R1809" s="48" t="s">
        <v>20</v>
      </c>
      <c r="S1809" s="48" t="s">
        <v>75</v>
      </c>
      <c r="V1809" s="55">
        <v>45533</v>
      </c>
      <c r="W1809" s="48" t="s">
        <v>1134</v>
      </c>
    </row>
    <row r="1810" spans="1:23" x14ac:dyDescent="0.25">
      <c r="A1810" s="48">
        <v>9978918</v>
      </c>
      <c r="B1810" s="64">
        <v>45533</v>
      </c>
      <c r="C1810" s="48" t="s">
        <v>1156</v>
      </c>
      <c r="D1810" s="48" t="s">
        <v>716</v>
      </c>
      <c r="E1810" s="55" t="s">
        <v>385</v>
      </c>
      <c r="F1810" s="64">
        <v>45533</v>
      </c>
      <c r="G1810" s="64">
        <v>45533.490972222222</v>
      </c>
      <c r="H1810" s="48" t="s">
        <v>1156</v>
      </c>
      <c r="I1810" s="55"/>
      <c r="J1810" s="48" t="s">
        <v>697</v>
      </c>
      <c r="K1810" s="48" t="s">
        <v>697</v>
      </c>
      <c r="L1810" s="48" t="s">
        <v>3948</v>
      </c>
      <c r="M1810" s="48" t="s">
        <v>992</v>
      </c>
      <c r="N1810" s="48" t="s">
        <v>853</v>
      </c>
      <c r="O1810" s="48">
        <v>201031872155001</v>
      </c>
      <c r="P1810" s="48" t="s">
        <v>8</v>
      </c>
      <c r="Q1810" s="48" t="s">
        <v>10</v>
      </c>
      <c r="R1810" s="48" t="s">
        <v>11</v>
      </c>
      <c r="S1810" s="48" t="s">
        <v>25</v>
      </c>
      <c r="T1810" s="48" t="s">
        <v>385</v>
      </c>
      <c r="U1810" s="48" t="s">
        <v>14</v>
      </c>
      <c r="V1810" s="55">
        <v>45533</v>
      </c>
      <c r="W1810" s="48" t="s">
        <v>1134</v>
      </c>
    </row>
    <row r="1811" spans="1:23" x14ac:dyDescent="0.25">
      <c r="A1811" s="48">
        <v>9978917</v>
      </c>
      <c r="B1811" s="64">
        <v>45533</v>
      </c>
      <c r="C1811" s="48" t="s">
        <v>1117</v>
      </c>
      <c r="D1811" s="48" t="s">
        <v>716</v>
      </c>
      <c r="E1811" s="55" t="s">
        <v>385</v>
      </c>
      <c r="F1811" s="64">
        <v>45533</v>
      </c>
      <c r="G1811" s="64">
        <v>45533.495833333327</v>
      </c>
      <c r="H1811" s="48" t="s">
        <v>1117</v>
      </c>
      <c r="I1811" s="55">
        <v>45535</v>
      </c>
      <c r="J1811" s="48" t="s">
        <v>697</v>
      </c>
      <c r="K1811" s="48" t="s">
        <v>697</v>
      </c>
      <c r="L1811" s="48" t="s">
        <v>3949</v>
      </c>
      <c r="M1811" s="48" t="s">
        <v>7</v>
      </c>
      <c r="N1811" s="48" t="s">
        <v>855</v>
      </c>
      <c r="O1811" s="48" t="s">
        <v>3808</v>
      </c>
      <c r="P1811" s="48" t="s">
        <v>22</v>
      </c>
      <c r="Q1811" s="48" t="s">
        <v>23</v>
      </c>
      <c r="R1811" s="48" t="s">
        <v>24</v>
      </c>
      <c r="S1811" s="48" t="s">
        <v>36</v>
      </c>
      <c r="T1811" s="48" t="s">
        <v>385</v>
      </c>
      <c r="U1811" s="48" t="s">
        <v>14</v>
      </c>
      <c r="V1811" s="55">
        <v>45533</v>
      </c>
      <c r="W1811" s="48" t="s">
        <v>1134</v>
      </c>
    </row>
    <row r="1812" spans="1:23" x14ac:dyDescent="0.25">
      <c r="A1812" s="48">
        <v>9978916</v>
      </c>
      <c r="B1812" s="64">
        <v>45533</v>
      </c>
      <c r="C1812" s="48" t="s">
        <v>1113</v>
      </c>
      <c r="D1812" s="48" t="s">
        <v>46</v>
      </c>
      <c r="E1812" s="55" t="s">
        <v>385</v>
      </c>
      <c r="F1812" s="64">
        <v>45533</v>
      </c>
      <c r="G1812" s="64">
        <v>45533.496527777781</v>
      </c>
      <c r="H1812" s="48" t="s">
        <v>1113</v>
      </c>
      <c r="I1812" s="55" t="s">
        <v>385</v>
      </c>
      <c r="J1812" s="48" t="s">
        <v>697</v>
      </c>
      <c r="K1812" s="48" t="s">
        <v>697</v>
      </c>
      <c r="L1812" s="48" t="s">
        <v>3950</v>
      </c>
      <c r="M1812" s="48" t="s">
        <v>7</v>
      </c>
      <c r="N1812" s="48" t="s">
        <v>1515</v>
      </c>
      <c r="O1812" s="48" t="s">
        <v>2773</v>
      </c>
      <c r="P1812" s="48" t="s">
        <v>8</v>
      </c>
      <c r="Q1812" s="48" t="s">
        <v>10</v>
      </c>
      <c r="R1812" s="48" t="s">
        <v>11</v>
      </c>
      <c r="S1812" s="48" t="s">
        <v>360</v>
      </c>
      <c r="V1812" s="55">
        <v>45533</v>
      </c>
      <c r="W1812" s="48" t="s">
        <v>1134</v>
      </c>
    </row>
    <row r="1813" spans="1:23" x14ac:dyDescent="0.25">
      <c r="A1813" s="48">
        <v>9978915</v>
      </c>
      <c r="B1813" s="64">
        <v>45533</v>
      </c>
      <c r="C1813" s="48" t="s">
        <v>1110</v>
      </c>
      <c r="D1813" s="48" t="s">
        <v>46</v>
      </c>
      <c r="E1813" s="55" t="s">
        <v>385</v>
      </c>
      <c r="F1813" s="64">
        <v>45533</v>
      </c>
      <c r="G1813" s="64">
        <v>45533.499305555553</v>
      </c>
      <c r="H1813" s="48" t="s">
        <v>1110</v>
      </c>
      <c r="I1813" s="55" t="s">
        <v>385</v>
      </c>
      <c r="J1813" s="48" t="s">
        <v>697</v>
      </c>
      <c r="K1813" s="48" t="s">
        <v>697</v>
      </c>
      <c r="L1813" s="48" t="s">
        <v>3951</v>
      </c>
      <c r="M1813" s="48" t="s">
        <v>7</v>
      </c>
      <c r="N1813" s="48" t="s">
        <v>860</v>
      </c>
      <c r="O1813" s="48" t="s">
        <v>2329</v>
      </c>
      <c r="P1813" s="48" t="s">
        <v>18</v>
      </c>
      <c r="Q1813" s="48" t="s">
        <v>19</v>
      </c>
      <c r="R1813" s="48" t="s">
        <v>20</v>
      </c>
      <c r="S1813" s="48" t="s">
        <v>36</v>
      </c>
      <c r="T1813" s="48" t="s">
        <v>385</v>
      </c>
      <c r="V1813" s="55">
        <v>45533</v>
      </c>
      <c r="W1813" s="48" t="s">
        <v>1134</v>
      </c>
    </row>
    <row r="1814" spans="1:23" x14ac:dyDescent="0.25">
      <c r="A1814" s="48">
        <v>9978914</v>
      </c>
      <c r="B1814" s="64">
        <v>45533</v>
      </c>
      <c r="C1814" s="48" t="s">
        <v>1113</v>
      </c>
      <c r="D1814" s="48" t="s">
        <v>46</v>
      </c>
      <c r="E1814" s="55" t="s">
        <v>385</v>
      </c>
      <c r="F1814" s="64">
        <v>45533</v>
      </c>
      <c r="G1814" s="64">
        <v>45533.522916666669</v>
      </c>
      <c r="H1814" s="48" t="s">
        <v>1113</v>
      </c>
      <c r="I1814" s="55" t="s">
        <v>385</v>
      </c>
      <c r="J1814" s="48" t="s">
        <v>697</v>
      </c>
      <c r="K1814" s="48" t="s">
        <v>697</v>
      </c>
      <c r="L1814" s="48" t="s">
        <v>3952</v>
      </c>
      <c r="M1814" s="48" t="s">
        <v>7</v>
      </c>
      <c r="N1814" s="48" t="s">
        <v>1515</v>
      </c>
      <c r="O1814" s="48" t="s">
        <v>3428</v>
      </c>
      <c r="P1814" s="48" t="s">
        <v>8</v>
      </c>
      <c r="Q1814" s="48" t="s">
        <v>10</v>
      </c>
      <c r="R1814" s="48" t="s">
        <v>11</v>
      </c>
      <c r="S1814" s="48" t="s">
        <v>13</v>
      </c>
      <c r="T1814" s="48" t="s">
        <v>385</v>
      </c>
      <c r="U1814" s="48" t="s">
        <v>14</v>
      </c>
      <c r="V1814" s="55">
        <v>45533</v>
      </c>
      <c r="W1814" s="48" t="s">
        <v>1134</v>
      </c>
    </row>
    <row r="1815" spans="1:23" x14ac:dyDescent="0.25">
      <c r="A1815" s="48">
        <v>9978913</v>
      </c>
      <c r="B1815" s="64">
        <v>45533</v>
      </c>
      <c r="C1815" s="48" t="s">
        <v>1110</v>
      </c>
      <c r="D1815" s="48" t="s">
        <v>46</v>
      </c>
      <c r="E1815" s="55" t="s">
        <v>385</v>
      </c>
      <c r="F1815" s="64">
        <v>45533</v>
      </c>
      <c r="G1815" s="64">
        <v>45533.531944444447</v>
      </c>
      <c r="H1815" s="48" t="s">
        <v>1110</v>
      </c>
      <c r="I1815" s="55" t="s">
        <v>385</v>
      </c>
      <c r="J1815" s="48" t="s">
        <v>697</v>
      </c>
      <c r="K1815" s="48" t="s">
        <v>697</v>
      </c>
      <c r="L1815" s="48" t="s">
        <v>3520</v>
      </c>
      <c r="M1815" s="48" t="s">
        <v>7</v>
      </c>
      <c r="N1815" s="48" t="s">
        <v>860</v>
      </c>
      <c r="O1815" s="48" t="s">
        <v>2566</v>
      </c>
      <c r="P1815" s="48" t="s">
        <v>8</v>
      </c>
      <c r="Q1815" s="48" t="s">
        <v>15</v>
      </c>
      <c r="R1815" s="48" t="s">
        <v>27</v>
      </c>
      <c r="S1815" s="48" t="s">
        <v>25</v>
      </c>
      <c r="V1815" s="55">
        <v>45533</v>
      </c>
      <c r="W1815" s="48" t="s">
        <v>1134</v>
      </c>
    </row>
    <row r="1816" spans="1:23" x14ac:dyDescent="0.25">
      <c r="A1816" s="48">
        <v>9978912</v>
      </c>
      <c r="B1816" s="64">
        <v>45533</v>
      </c>
      <c r="C1816" s="48" t="s">
        <v>1113</v>
      </c>
      <c r="D1816" s="48" t="s">
        <v>46</v>
      </c>
      <c r="E1816" s="55" t="s">
        <v>385</v>
      </c>
      <c r="F1816" s="64">
        <v>45533</v>
      </c>
      <c r="G1816" s="64">
        <v>45533.534722222219</v>
      </c>
      <c r="H1816" s="48" t="s">
        <v>1113</v>
      </c>
      <c r="I1816" s="55" t="s">
        <v>385</v>
      </c>
      <c r="J1816" s="48" t="s">
        <v>697</v>
      </c>
      <c r="K1816" s="48" t="s">
        <v>697</v>
      </c>
      <c r="L1816" s="48" t="s">
        <v>3953</v>
      </c>
      <c r="M1816" s="48" t="s">
        <v>7</v>
      </c>
      <c r="N1816" s="48" t="s">
        <v>860</v>
      </c>
      <c r="O1816" s="48" t="s">
        <v>3507</v>
      </c>
      <c r="P1816" s="48" t="s">
        <v>8</v>
      </c>
      <c r="Q1816" s="48" t="s">
        <v>10</v>
      </c>
      <c r="R1816" s="48" t="s">
        <v>11</v>
      </c>
      <c r="S1816" s="48" t="s">
        <v>360</v>
      </c>
      <c r="U1816" s="48" t="s">
        <v>14</v>
      </c>
      <c r="V1816" s="55">
        <v>45533</v>
      </c>
      <c r="W1816" s="48" t="s">
        <v>1134</v>
      </c>
    </row>
    <row r="1817" spans="1:23" x14ac:dyDescent="0.25">
      <c r="A1817" s="48">
        <v>9978911</v>
      </c>
      <c r="B1817" s="64">
        <v>45533</v>
      </c>
      <c r="C1817" s="48" t="s">
        <v>1107</v>
      </c>
      <c r="D1817" s="48" t="s">
        <v>716</v>
      </c>
      <c r="E1817" s="55"/>
      <c r="F1817" s="64">
        <v>45533</v>
      </c>
      <c r="G1817" s="64">
        <v>45533.534722222219</v>
      </c>
      <c r="H1817" s="48" t="s">
        <v>1107</v>
      </c>
      <c r="I1817" s="55"/>
      <c r="J1817" s="48" t="s">
        <v>697</v>
      </c>
      <c r="K1817" s="48" t="s">
        <v>697</v>
      </c>
      <c r="L1817" s="48" t="s">
        <v>3282</v>
      </c>
      <c r="M1817" s="48" t="s">
        <v>7</v>
      </c>
      <c r="N1817" s="48" t="s">
        <v>855</v>
      </c>
      <c r="O1817" s="48" t="s">
        <v>3189</v>
      </c>
      <c r="P1817" s="48" t="s">
        <v>8</v>
      </c>
      <c r="Q1817" s="48" t="s">
        <v>28</v>
      </c>
      <c r="R1817" s="48" t="s">
        <v>29</v>
      </c>
      <c r="S1817" s="48" t="s">
        <v>36</v>
      </c>
      <c r="T1817" s="48" t="s">
        <v>385</v>
      </c>
      <c r="U1817" s="48" t="s">
        <v>14</v>
      </c>
      <c r="V1817" s="55">
        <v>45533</v>
      </c>
      <c r="W1817" s="48" t="s">
        <v>1134</v>
      </c>
    </row>
    <row r="1818" spans="1:23" x14ac:dyDescent="0.25">
      <c r="A1818" s="48">
        <v>9978910</v>
      </c>
      <c r="B1818" s="64">
        <v>45533</v>
      </c>
      <c r="C1818" s="48" t="s">
        <v>1107</v>
      </c>
      <c r="D1818" s="48" t="s">
        <v>716</v>
      </c>
      <c r="E1818" s="55"/>
      <c r="F1818" s="64">
        <v>45533</v>
      </c>
      <c r="G1818" s="64">
        <v>45533.534722222219</v>
      </c>
      <c r="H1818" s="48" t="s">
        <v>1107</v>
      </c>
      <c r="I1818" s="55"/>
      <c r="J1818" s="48" t="s">
        <v>697</v>
      </c>
      <c r="K1818" s="48" t="s">
        <v>697</v>
      </c>
      <c r="L1818" s="48" t="s">
        <v>3282</v>
      </c>
      <c r="M1818" s="48" t="s">
        <v>7</v>
      </c>
      <c r="N1818" s="48" t="s">
        <v>855</v>
      </c>
      <c r="O1818" s="48" t="s">
        <v>3189</v>
      </c>
      <c r="P1818" s="48" t="s">
        <v>8</v>
      </c>
      <c r="Q1818" s="48" t="s">
        <v>28</v>
      </c>
      <c r="R1818" s="48" t="s">
        <v>29</v>
      </c>
      <c r="S1818" s="48" t="s">
        <v>25</v>
      </c>
      <c r="T1818" s="48" t="s">
        <v>385</v>
      </c>
      <c r="U1818" s="48" t="s">
        <v>14</v>
      </c>
      <c r="V1818" s="55">
        <v>45533</v>
      </c>
      <c r="W1818" s="48" t="s">
        <v>1134</v>
      </c>
    </row>
    <row r="1819" spans="1:23" x14ac:dyDescent="0.25">
      <c r="A1819" s="48">
        <v>9978909</v>
      </c>
      <c r="B1819" s="64">
        <v>45533</v>
      </c>
      <c r="C1819" s="48" t="s">
        <v>1113</v>
      </c>
      <c r="D1819" s="48" t="s">
        <v>46</v>
      </c>
      <c r="E1819" s="55" t="s">
        <v>385</v>
      </c>
      <c r="F1819" s="64">
        <v>45533</v>
      </c>
      <c r="G1819" s="64">
        <v>45533.536805555559</v>
      </c>
      <c r="H1819" s="48" t="s">
        <v>1113</v>
      </c>
      <c r="I1819" s="55"/>
      <c r="J1819" s="48" t="s">
        <v>697</v>
      </c>
      <c r="K1819" s="48" t="s">
        <v>697</v>
      </c>
      <c r="M1819" s="48" t="s">
        <v>7</v>
      </c>
      <c r="N1819" s="48" t="s">
        <v>860</v>
      </c>
      <c r="O1819" s="48" t="s">
        <v>3606</v>
      </c>
      <c r="P1819" s="48" t="s">
        <v>8</v>
      </c>
      <c r="Q1819" s="48" t="s">
        <v>10</v>
      </c>
      <c r="R1819" s="48" t="s">
        <v>11</v>
      </c>
      <c r="S1819" s="48" t="s">
        <v>360</v>
      </c>
      <c r="T1819" s="48" t="s">
        <v>385</v>
      </c>
      <c r="U1819" s="48" t="s">
        <v>14</v>
      </c>
      <c r="V1819" s="55">
        <v>45533</v>
      </c>
      <c r="W1819" s="48" t="s">
        <v>1134</v>
      </c>
    </row>
    <row r="1820" spans="1:23" x14ac:dyDescent="0.25">
      <c r="A1820" s="48">
        <v>9978908</v>
      </c>
      <c r="B1820" s="64">
        <v>45533</v>
      </c>
      <c r="C1820" s="48" t="s">
        <v>1156</v>
      </c>
      <c r="D1820" s="48" t="s">
        <v>716</v>
      </c>
      <c r="E1820" s="55"/>
      <c r="F1820" s="64">
        <v>45533</v>
      </c>
      <c r="G1820" s="64">
        <v>45533.536805555559</v>
      </c>
      <c r="H1820" s="48" t="s">
        <v>1156</v>
      </c>
      <c r="I1820" s="55"/>
      <c r="J1820" s="48" t="s">
        <v>697</v>
      </c>
      <c r="K1820" s="48" t="s">
        <v>697</v>
      </c>
      <c r="L1820" s="48" t="s">
        <v>3748</v>
      </c>
      <c r="M1820" s="48" t="s">
        <v>992</v>
      </c>
      <c r="N1820" s="48" t="s">
        <v>853</v>
      </c>
      <c r="O1820" s="48">
        <v>201031914405001</v>
      </c>
      <c r="P1820" s="48" t="s">
        <v>8</v>
      </c>
      <c r="Q1820" s="48" t="s">
        <v>10</v>
      </c>
      <c r="R1820" s="48" t="s">
        <v>11</v>
      </c>
      <c r="S1820" s="48" t="s">
        <v>36</v>
      </c>
      <c r="T1820" s="48" t="s">
        <v>385</v>
      </c>
      <c r="U1820" s="48" t="s">
        <v>14</v>
      </c>
      <c r="V1820" s="55">
        <v>45533</v>
      </c>
      <c r="W1820" s="48" t="s">
        <v>1134</v>
      </c>
    </row>
    <row r="1821" spans="1:23" x14ac:dyDescent="0.25">
      <c r="A1821" s="48">
        <v>9978907</v>
      </c>
      <c r="B1821" s="64">
        <v>45533</v>
      </c>
      <c r="C1821" s="48" t="s">
        <v>1117</v>
      </c>
      <c r="D1821" s="48" t="s">
        <v>856</v>
      </c>
      <c r="E1821" s="55" t="s">
        <v>385</v>
      </c>
      <c r="F1821" s="64">
        <v>45533</v>
      </c>
      <c r="G1821" s="64">
        <v>45533.537499999999</v>
      </c>
      <c r="H1821" s="48" t="s">
        <v>1117</v>
      </c>
      <c r="I1821" s="55">
        <v>45533</v>
      </c>
      <c r="J1821" s="48" t="s">
        <v>697</v>
      </c>
      <c r="K1821" s="48" t="s">
        <v>697</v>
      </c>
      <c r="L1821" s="48" t="s">
        <v>3954</v>
      </c>
      <c r="M1821" s="48" t="s">
        <v>7</v>
      </c>
      <c r="N1821" s="48" t="s">
        <v>855</v>
      </c>
      <c r="O1821" s="48" t="s">
        <v>3724</v>
      </c>
      <c r="P1821" s="48" t="s">
        <v>22</v>
      </c>
      <c r="Q1821" s="48" t="s">
        <v>23</v>
      </c>
      <c r="R1821" s="48" t="s">
        <v>79</v>
      </c>
      <c r="S1821" s="48" t="s">
        <v>43</v>
      </c>
      <c r="T1821" s="48" t="s">
        <v>330</v>
      </c>
      <c r="U1821" s="48" t="s">
        <v>44</v>
      </c>
      <c r="V1821" s="55">
        <v>45533</v>
      </c>
      <c r="W1821" s="48" t="s">
        <v>1134</v>
      </c>
    </row>
    <row r="1822" spans="1:23" x14ac:dyDescent="0.25">
      <c r="A1822" s="48">
        <v>9978906</v>
      </c>
      <c r="B1822" s="64">
        <v>45533</v>
      </c>
      <c r="C1822" s="48" t="s">
        <v>1157</v>
      </c>
      <c r="D1822" s="48" t="s">
        <v>716</v>
      </c>
      <c r="E1822" s="55" t="s">
        <v>385</v>
      </c>
      <c r="F1822" s="64">
        <v>45533</v>
      </c>
      <c r="G1822" s="64">
        <v>45533.529166666667</v>
      </c>
      <c r="H1822" s="48" t="s">
        <v>1157</v>
      </c>
      <c r="I1822" s="55" t="s">
        <v>385</v>
      </c>
      <c r="J1822" s="48" t="s">
        <v>697</v>
      </c>
      <c r="K1822" s="48" t="s">
        <v>697</v>
      </c>
      <c r="L1822" s="48" t="s">
        <v>3955</v>
      </c>
      <c r="M1822" s="48" t="s">
        <v>992</v>
      </c>
      <c r="N1822" s="48" t="s">
        <v>1692</v>
      </c>
      <c r="O1822" s="48">
        <v>201031747776001</v>
      </c>
      <c r="P1822" s="48" t="s">
        <v>8</v>
      </c>
      <c r="Q1822" s="48" t="s">
        <v>10</v>
      </c>
      <c r="R1822" s="48" t="s">
        <v>11</v>
      </c>
      <c r="S1822" s="48" t="s">
        <v>25</v>
      </c>
      <c r="T1822" s="48" t="s">
        <v>385</v>
      </c>
      <c r="U1822" s="48" t="s">
        <v>14</v>
      </c>
      <c r="V1822" s="55">
        <v>45533</v>
      </c>
      <c r="W1822" s="48" t="s">
        <v>1134</v>
      </c>
    </row>
    <row r="1823" spans="1:23" x14ac:dyDescent="0.25">
      <c r="A1823" s="48">
        <v>9978905</v>
      </c>
      <c r="B1823" s="64">
        <v>45533</v>
      </c>
      <c r="C1823" s="48" t="s">
        <v>1157</v>
      </c>
      <c r="D1823" s="48" t="s">
        <v>856</v>
      </c>
      <c r="E1823" s="55" t="s">
        <v>385</v>
      </c>
      <c r="F1823" s="64">
        <v>45533</v>
      </c>
      <c r="G1823" s="64">
        <v>45533.536805555559</v>
      </c>
      <c r="H1823" s="48" t="s">
        <v>1157</v>
      </c>
      <c r="I1823" s="55" t="s">
        <v>385</v>
      </c>
      <c r="J1823" s="48" t="s">
        <v>697</v>
      </c>
      <c r="K1823" s="48" t="s">
        <v>697</v>
      </c>
      <c r="L1823" s="48" t="s">
        <v>3956</v>
      </c>
      <c r="M1823" s="48" t="s">
        <v>992</v>
      </c>
      <c r="N1823" s="48" t="s">
        <v>1692</v>
      </c>
      <c r="O1823" s="48">
        <v>201031912070001</v>
      </c>
      <c r="P1823" s="48" t="s">
        <v>8</v>
      </c>
      <c r="Q1823" s="48" t="s">
        <v>10</v>
      </c>
      <c r="R1823" s="48" t="s">
        <v>11</v>
      </c>
      <c r="S1823" s="48" t="s">
        <v>25</v>
      </c>
      <c r="T1823" s="48" t="s">
        <v>385</v>
      </c>
      <c r="U1823" s="48" t="s">
        <v>14</v>
      </c>
      <c r="V1823" s="55">
        <v>45533</v>
      </c>
      <c r="W1823" s="48" t="s">
        <v>1134</v>
      </c>
    </row>
    <row r="1824" spans="1:23" x14ac:dyDescent="0.25">
      <c r="A1824" s="48">
        <v>9978904</v>
      </c>
      <c r="B1824" s="64">
        <v>45533</v>
      </c>
      <c r="C1824" s="48" t="s">
        <v>1157</v>
      </c>
      <c r="D1824" s="48" t="s">
        <v>716</v>
      </c>
      <c r="E1824" s="55" t="s">
        <v>385</v>
      </c>
      <c r="F1824" s="64">
        <v>45533</v>
      </c>
      <c r="G1824" s="64">
        <v>45533.537499999999</v>
      </c>
      <c r="H1824" s="48" t="s">
        <v>1157</v>
      </c>
      <c r="I1824" s="55" t="s">
        <v>385</v>
      </c>
      <c r="J1824" s="48" t="s">
        <v>697</v>
      </c>
      <c r="K1824" s="48" t="s">
        <v>697</v>
      </c>
      <c r="L1824" s="48" t="s">
        <v>3957</v>
      </c>
      <c r="M1824" s="48" t="s">
        <v>992</v>
      </c>
      <c r="N1824" s="48" t="s">
        <v>455</v>
      </c>
      <c r="O1824" s="48">
        <v>201031923166001</v>
      </c>
      <c r="P1824" s="48" t="s">
        <v>18</v>
      </c>
      <c r="Q1824" s="48" t="s">
        <v>19</v>
      </c>
      <c r="R1824" s="48" t="s">
        <v>129</v>
      </c>
      <c r="S1824" s="48" t="s">
        <v>36</v>
      </c>
      <c r="T1824" s="48" t="s">
        <v>385</v>
      </c>
      <c r="U1824" s="48" t="s">
        <v>14</v>
      </c>
      <c r="V1824" s="55">
        <v>45533</v>
      </c>
      <c r="W1824" s="48" t="s">
        <v>1134</v>
      </c>
    </row>
    <row r="1825" spans="1:23" x14ac:dyDescent="0.25">
      <c r="A1825" s="48">
        <v>9978903</v>
      </c>
      <c r="B1825" s="64">
        <v>45533</v>
      </c>
      <c r="C1825" s="48" t="s">
        <v>1157</v>
      </c>
      <c r="D1825" s="48" t="s">
        <v>46</v>
      </c>
      <c r="E1825" s="55" t="s">
        <v>385</v>
      </c>
      <c r="F1825" s="64">
        <v>45533</v>
      </c>
      <c r="G1825" s="64">
        <v>45533.540972222218</v>
      </c>
      <c r="H1825" s="48" t="s">
        <v>1157</v>
      </c>
      <c r="I1825" s="55" t="s">
        <v>385</v>
      </c>
      <c r="J1825" s="48" t="s">
        <v>697</v>
      </c>
      <c r="K1825" s="48" t="s">
        <v>697</v>
      </c>
      <c r="L1825" s="48" t="s">
        <v>2971</v>
      </c>
      <c r="M1825" s="48" t="s">
        <v>992</v>
      </c>
      <c r="N1825" s="48" t="s">
        <v>455</v>
      </c>
      <c r="O1825" s="48">
        <v>201031879904001</v>
      </c>
      <c r="P1825" s="48" t="s">
        <v>8</v>
      </c>
      <c r="Q1825" s="48" t="s">
        <v>28</v>
      </c>
      <c r="R1825" s="48" t="s">
        <v>35</v>
      </c>
      <c r="S1825" s="48" t="s">
        <v>36</v>
      </c>
      <c r="T1825" s="48" t="s">
        <v>385</v>
      </c>
      <c r="U1825" s="48" t="s">
        <v>14</v>
      </c>
      <c r="V1825" s="55">
        <v>45533</v>
      </c>
      <c r="W1825" s="48" t="s">
        <v>1134</v>
      </c>
    </row>
    <row r="1826" spans="1:23" x14ac:dyDescent="0.25">
      <c r="A1826" s="48">
        <v>9978902</v>
      </c>
      <c r="B1826" s="64">
        <v>45533</v>
      </c>
      <c r="C1826" s="48" t="s">
        <v>1157</v>
      </c>
      <c r="D1826" s="48" t="s">
        <v>856</v>
      </c>
      <c r="E1826" s="55" t="s">
        <v>385</v>
      </c>
      <c r="F1826" s="64">
        <v>45533</v>
      </c>
      <c r="G1826" s="64">
        <v>45533.541666666657</v>
      </c>
      <c r="H1826" s="48" t="s">
        <v>1157</v>
      </c>
      <c r="I1826" s="55" t="s">
        <v>385</v>
      </c>
      <c r="J1826" s="48" t="s">
        <v>697</v>
      </c>
      <c r="K1826" s="48" t="s">
        <v>697</v>
      </c>
      <c r="L1826" s="48" t="s">
        <v>2971</v>
      </c>
      <c r="M1826" s="48" t="s">
        <v>992</v>
      </c>
      <c r="N1826" s="48" t="s">
        <v>455</v>
      </c>
      <c r="O1826" s="48">
        <v>201031879904001</v>
      </c>
      <c r="P1826" s="48" t="s">
        <v>8</v>
      </c>
      <c r="Q1826" s="48" t="s">
        <v>28</v>
      </c>
      <c r="R1826" s="48" t="s">
        <v>35</v>
      </c>
      <c r="S1826" s="48" t="s">
        <v>75</v>
      </c>
      <c r="T1826" s="48" t="s">
        <v>385</v>
      </c>
      <c r="U1826" s="48" t="s">
        <v>44</v>
      </c>
      <c r="V1826" s="55">
        <v>45533</v>
      </c>
      <c r="W1826" s="48" t="s">
        <v>1134</v>
      </c>
    </row>
    <row r="1827" spans="1:23" x14ac:dyDescent="0.25">
      <c r="A1827" s="48">
        <v>9978901</v>
      </c>
      <c r="B1827" s="64">
        <v>45533</v>
      </c>
      <c r="C1827" s="48" t="s">
        <v>1111</v>
      </c>
      <c r="D1827" s="48" t="s">
        <v>856</v>
      </c>
      <c r="E1827" s="55" t="s">
        <v>385</v>
      </c>
      <c r="F1827" s="64">
        <v>45533</v>
      </c>
      <c r="G1827" s="64">
        <v>45533.555555555547</v>
      </c>
      <c r="H1827" s="48" t="s">
        <v>1111</v>
      </c>
      <c r="I1827" s="55">
        <v>45533</v>
      </c>
      <c r="J1827" s="48" t="s">
        <v>697</v>
      </c>
      <c r="K1827" s="48" t="s">
        <v>697</v>
      </c>
      <c r="L1827" s="48" t="s">
        <v>3958</v>
      </c>
      <c r="M1827" s="48" t="s">
        <v>7</v>
      </c>
      <c r="N1827" s="48" t="s">
        <v>855</v>
      </c>
      <c r="O1827" s="48" t="s">
        <v>2605</v>
      </c>
      <c r="P1827" s="48" t="s">
        <v>18</v>
      </c>
      <c r="Q1827" s="48" t="s">
        <v>19</v>
      </c>
      <c r="R1827" s="48" t="s">
        <v>20</v>
      </c>
      <c r="S1827" s="48" t="s">
        <v>43</v>
      </c>
      <c r="T1827" s="48" t="s">
        <v>330</v>
      </c>
      <c r="U1827" s="48" t="s">
        <v>44</v>
      </c>
      <c r="V1827" s="55">
        <v>45533</v>
      </c>
      <c r="W1827" s="48" t="s">
        <v>1134</v>
      </c>
    </row>
    <row r="1828" spans="1:23" x14ac:dyDescent="0.25">
      <c r="A1828" s="48">
        <v>9978900</v>
      </c>
      <c r="B1828" s="64">
        <v>45533</v>
      </c>
      <c r="C1828" s="48" t="s">
        <v>1111</v>
      </c>
      <c r="D1828" s="48" t="s">
        <v>716</v>
      </c>
      <c r="E1828" s="55" t="s">
        <v>385</v>
      </c>
      <c r="F1828" s="64">
        <v>45533</v>
      </c>
      <c r="G1828" s="64">
        <v>45533.558333333327</v>
      </c>
      <c r="H1828" s="48" t="s">
        <v>1111</v>
      </c>
      <c r="I1828" s="55">
        <v>45537</v>
      </c>
      <c r="J1828" s="48" t="s">
        <v>697</v>
      </c>
      <c r="K1828" s="48" t="s">
        <v>697</v>
      </c>
      <c r="L1828" s="48" t="s">
        <v>3959</v>
      </c>
      <c r="M1828" s="48" t="s">
        <v>7</v>
      </c>
      <c r="N1828" s="48" t="s">
        <v>855</v>
      </c>
      <c r="O1828" s="48" t="s">
        <v>3810</v>
      </c>
      <c r="P1828" s="48" t="s">
        <v>22</v>
      </c>
      <c r="Q1828" s="48" t="s">
        <v>23</v>
      </c>
      <c r="R1828" s="48" t="s">
        <v>24</v>
      </c>
      <c r="S1828" s="48" t="s">
        <v>36</v>
      </c>
      <c r="T1828" s="48" t="s">
        <v>385</v>
      </c>
      <c r="U1828" s="48" t="s">
        <v>14</v>
      </c>
      <c r="V1828" s="55">
        <v>45533</v>
      </c>
      <c r="W1828" s="48" t="s">
        <v>1134</v>
      </c>
    </row>
    <row r="1829" spans="1:23" x14ac:dyDescent="0.25">
      <c r="A1829" s="48">
        <v>9978899</v>
      </c>
      <c r="B1829" s="64">
        <v>45533</v>
      </c>
      <c r="C1829" s="48" t="s">
        <v>1113</v>
      </c>
      <c r="D1829" s="48" t="s">
        <v>46</v>
      </c>
      <c r="E1829" s="55" t="s">
        <v>385</v>
      </c>
      <c r="F1829" s="64">
        <v>45533</v>
      </c>
      <c r="G1829" s="64">
        <v>45533.561805555553</v>
      </c>
      <c r="H1829" s="48" t="s">
        <v>1113</v>
      </c>
      <c r="I1829" s="55" t="s">
        <v>385</v>
      </c>
      <c r="J1829" s="48" t="s">
        <v>697</v>
      </c>
      <c r="K1829" s="48" t="s">
        <v>697</v>
      </c>
      <c r="L1829" s="48" t="s">
        <v>3698</v>
      </c>
      <c r="M1829" s="48" t="s">
        <v>7</v>
      </c>
      <c r="N1829" s="48" t="s">
        <v>860</v>
      </c>
      <c r="O1829" s="48" t="s">
        <v>3605</v>
      </c>
      <c r="P1829" s="48" t="s">
        <v>8</v>
      </c>
      <c r="Q1829" s="48" t="s">
        <v>10</v>
      </c>
      <c r="R1829" s="48" t="s">
        <v>11</v>
      </c>
      <c r="S1829" s="48" t="s">
        <v>360</v>
      </c>
      <c r="T1829" s="48" t="s">
        <v>385</v>
      </c>
      <c r="U1829" s="48" t="s">
        <v>14</v>
      </c>
      <c r="V1829" s="55">
        <v>45533</v>
      </c>
      <c r="W1829" s="48" t="s">
        <v>1134</v>
      </c>
    </row>
    <row r="1830" spans="1:23" x14ac:dyDescent="0.25">
      <c r="A1830" s="48">
        <v>9978898</v>
      </c>
      <c r="B1830" s="64">
        <v>45533</v>
      </c>
      <c r="C1830" s="48" t="s">
        <v>1117</v>
      </c>
      <c r="D1830" s="48" t="s">
        <v>856</v>
      </c>
      <c r="E1830" s="55" t="s">
        <v>385</v>
      </c>
      <c r="F1830" s="64">
        <v>45533</v>
      </c>
      <c r="G1830" s="64">
        <v>45533.566666666673</v>
      </c>
      <c r="H1830" s="48" t="s">
        <v>1117</v>
      </c>
      <c r="I1830" s="55">
        <v>45533</v>
      </c>
      <c r="J1830" s="48" t="s">
        <v>697</v>
      </c>
      <c r="K1830" s="48" t="s">
        <v>697</v>
      </c>
      <c r="L1830" s="48" t="s">
        <v>3960</v>
      </c>
      <c r="M1830" s="48" t="s">
        <v>7</v>
      </c>
      <c r="N1830" s="48" t="s">
        <v>855</v>
      </c>
      <c r="O1830" s="48" t="s">
        <v>2606</v>
      </c>
      <c r="P1830" s="48" t="s">
        <v>8</v>
      </c>
      <c r="Q1830" s="48" t="s">
        <v>10</v>
      </c>
      <c r="R1830" s="48" t="s">
        <v>11</v>
      </c>
      <c r="S1830" s="48" t="s">
        <v>43</v>
      </c>
      <c r="T1830" s="48" t="s">
        <v>730</v>
      </c>
      <c r="U1830" s="48" t="s">
        <v>44</v>
      </c>
      <c r="V1830" s="55">
        <v>45533</v>
      </c>
      <c r="W1830" s="48" t="s">
        <v>1134</v>
      </c>
    </row>
    <row r="1831" spans="1:23" x14ac:dyDescent="0.25">
      <c r="A1831" s="48">
        <v>9978897</v>
      </c>
      <c r="B1831" s="64">
        <v>45533</v>
      </c>
      <c r="C1831" s="48" t="s">
        <v>1113</v>
      </c>
      <c r="D1831" s="48" t="s">
        <v>46</v>
      </c>
      <c r="E1831" s="55" t="s">
        <v>385</v>
      </c>
      <c r="F1831" s="64">
        <v>45533</v>
      </c>
      <c r="G1831" s="64">
        <v>45533.574305555558</v>
      </c>
      <c r="H1831" s="48" t="s">
        <v>1113</v>
      </c>
      <c r="I1831" s="55" t="s">
        <v>385</v>
      </c>
      <c r="J1831" s="48" t="s">
        <v>697</v>
      </c>
      <c r="K1831" s="48" t="s">
        <v>697</v>
      </c>
      <c r="L1831" s="48" t="s">
        <v>3530</v>
      </c>
      <c r="M1831" s="48" t="s">
        <v>7</v>
      </c>
      <c r="N1831" s="48" t="s">
        <v>860</v>
      </c>
      <c r="O1831" s="48" t="s">
        <v>3501</v>
      </c>
      <c r="P1831" s="48" t="s">
        <v>8</v>
      </c>
      <c r="Q1831" s="48" t="s">
        <v>28</v>
      </c>
      <c r="R1831" s="48" t="s">
        <v>35</v>
      </c>
      <c r="S1831" s="48" t="s">
        <v>360</v>
      </c>
      <c r="T1831" s="48" t="s">
        <v>385</v>
      </c>
      <c r="U1831" s="48" t="s">
        <v>14</v>
      </c>
      <c r="V1831" s="55">
        <v>45533</v>
      </c>
      <c r="W1831" s="48" t="s">
        <v>1134</v>
      </c>
    </row>
    <row r="1832" spans="1:23" x14ac:dyDescent="0.25">
      <c r="A1832" s="48">
        <v>9978896</v>
      </c>
      <c r="B1832" s="64">
        <v>45533</v>
      </c>
      <c r="C1832" s="48" t="s">
        <v>1110</v>
      </c>
      <c r="D1832" s="48" t="s">
        <v>716</v>
      </c>
      <c r="E1832" s="55" t="s">
        <v>385</v>
      </c>
      <c r="F1832" s="64">
        <v>45533</v>
      </c>
      <c r="G1832" s="64">
        <v>45533.575694444437</v>
      </c>
      <c r="H1832" s="48" t="s">
        <v>1110</v>
      </c>
      <c r="I1832" s="55">
        <v>45535</v>
      </c>
      <c r="J1832" s="48" t="s">
        <v>697</v>
      </c>
      <c r="K1832" s="48" t="s">
        <v>697</v>
      </c>
      <c r="L1832" s="48" t="s">
        <v>3753</v>
      </c>
      <c r="M1832" s="48" t="s">
        <v>7</v>
      </c>
      <c r="N1832" s="48" t="s">
        <v>860</v>
      </c>
      <c r="O1832" s="48" t="s">
        <v>3229</v>
      </c>
      <c r="P1832" s="48" t="s">
        <v>51</v>
      </c>
      <c r="Q1832" s="48" t="s">
        <v>52</v>
      </c>
      <c r="R1832" s="48" t="s">
        <v>53</v>
      </c>
      <c r="S1832" s="48" t="s">
        <v>36</v>
      </c>
      <c r="U1832" s="48" t="s">
        <v>14</v>
      </c>
      <c r="V1832" s="55">
        <v>45533</v>
      </c>
      <c r="W1832" s="48" t="s">
        <v>1134</v>
      </c>
    </row>
    <row r="1833" spans="1:23" x14ac:dyDescent="0.25">
      <c r="A1833" s="48">
        <v>9978895</v>
      </c>
      <c r="B1833" s="64">
        <v>45533</v>
      </c>
      <c r="C1833" s="48" t="s">
        <v>1117</v>
      </c>
      <c r="D1833" s="48" t="s">
        <v>716</v>
      </c>
      <c r="E1833" s="55" t="s">
        <v>385</v>
      </c>
      <c r="F1833" s="64">
        <v>45533</v>
      </c>
      <c r="G1833" s="64">
        <v>45533.583333333343</v>
      </c>
      <c r="H1833" s="48" t="s">
        <v>1117</v>
      </c>
      <c r="I1833" s="55">
        <v>45535</v>
      </c>
      <c r="J1833" s="48" t="s">
        <v>697</v>
      </c>
      <c r="K1833" s="48" t="s">
        <v>697</v>
      </c>
      <c r="L1833" s="48" t="s">
        <v>3539</v>
      </c>
      <c r="M1833" s="48" t="s">
        <v>7</v>
      </c>
      <c r="N1833" s="48" t="s">
        <v>1515</v>
      </c>
      <c r="O1833" s="48" t="s">
        <v>3199</v>
      </c>
      <c r="P1833" s="48" t="s">
        <v>8</v>
      </c>
      <c r="Q1833" s="48" t="s">
        <v>10</v>
      </c>
      <c r="R1833" s="48" t="s">
        <v>11</v>
      </c>
      <c r="S1833" s="48" t="s">
        <v>25</v>
      </c>
      <c r="T1833" s="48" t="s">
        <v>385</v>
      </c>
      <c r="U1833" s="48" t="s">
        <v>14</v>
      </c>
      <c r="V1833" s="55">
        <v>45533</v>
      </c>
      <c r="W1833" s="48" t="s">
        <v>1134</v>
      </c>
    </row>
    <row r="1834" spans="1:23" x14ac:dyDescent="0.25">
      <c r="A1834" s="48">
        <v>9978894</v>
      </c>
      <c r="B1834" s="64">
        <v>45533</v>
      </c>
      <c r="C1834" s="48" t="s">
        <v>1111</v>
      </c>
      <c r="D1834" s="48" t="s">
        <v>716</v>
      </c>
      <c r="E1834" s="55" t="s">
        <v>385</v>
      </c>
      <c r="F1834" s="64">
        <v>45533</v>
      </c>
      <c r="G1834" s="64">
        <v>45533.589583333327</v>
      </c>
      <c r="H1834" s="48" t="s">
        <v>1111</v>
      </c>
      <c r="I1834" s="55">
        <v>45537</v>
      </c>
      <c r="J1834" s="48" t="s">
        <v>697</v>
      </c>
      <c r="K1834" s="48" t="s">
        <v>697</v>
      </c>
      <c r="L1834" s="48" t="s">
        <v>3961</v>
      </c>
      <c r="M1834" s="48" t="s">
        <v>7</v>
      </c>
      <c r="N1834" s="48" t="s">
        <v>855</v>
      </c>
      <c r="O1834" s="48" t="s">
        <v>3811</v>
      </c>
      <c r="P1834" s="48" t="s">
        <v>8</v>
      </c>
      <c r="Q1834" s="48" t="s">
        <v>10</v>
      </c>
      <c r="R1834" s="48" t="s">
        <v>11</v>
      </c>
      <c r="S1834" s="48" t="s">
        <v>25</v>
      </c>
      <c r="T1834" s="48" t="s">
        <v>385</v>
      </c>
      <c r="U1834" s="48" t="s">
        <v>14</v>
      </c>
      <c r="V1834" s="55">
        <v>45533</v>
      </c>
      <c r="W1834" s="48" t="s">
        <v>1134</v>
      </c>
    </row>
    <row r="1835" spans="1:23" x14ac:dyDescent="0.25">
      <c r="A1835" s="48">
        <v>9978893</v>
      </c>
      <c r="B1835" s="64">
        <v>45533</v>
      </c>
      <c r="C1835" s="48" t="s">
        <v>1158</v>
      </c>
      <c r="D1835" s="48" t="s">
        <v>716</v>
      </c>
      <c r="E1835" s="55"/>
      <c r="F1835" s="64">
        <v>45533</v>
      </c>
      <c r="G1835" s="64">
        <v>45533.603472222218</v>
      </c>
      <c r="H1835" s="48" t="s">
        <v>1158</v>
      </c>
      <c r="I1835" s="55">
        <v>45535</v>
      </c>
      <c r="J1835" s="48" t="s">
        <v>697</v>
      </c>
      <c r="K1835" s="48" t="s">
        <v>697</v>
      </c>
      <c r="L1835" s="48" t="s">
        <v>3159</v>
      </c>
      <c r="M1835" s="48" t="s">
        <v>992</v>
      </c>
      <c r="N1835" s="48" t="s">
        <v>3018</v>
      </c>
      <c r="O1835" s="48">
        <v>201031182396001</v>
      </c>
      <c r="P1835" s="48" t="s">
        <v>8</v>
      </c>
      <c r="Q1835" s="48" t="s">
        <v>28</v>
      </c>
      <c r="R1835" s="48" t="s">
        <v>35</v>
      </c>
      <c r="S1835" s="48" t="s">
        <v>360</v>
      </c>
      <c r="T1835" s="48" t="s">
        <v>385</v>
      </c>
      <c r="U1835" s="48" t="s">
        <v>14</v>
      </c>
      <c r="V1835" s="55">
        <v>45533</v>
      </c>
      <c r="W1835" s="48" t="s">
        <v>1134</v>
      </c>
    </row>
    <row r="1836" spans="1:23" x14ac:dyDescent="0.25">
      <c r="A1836" s="48">
        <v>9978892</v>
      </c>
      <c r="B1836" s="64">
        <v>45533</v>
      </c>
      <c r="C1836" s="48" t="s">
        <v>1111</v>
      </c>
      <c r="D1836" s="48" t="s">
        <v>716</v>
      </c>
      <c r="E1836" s="55" t="s">
        <v>385</v>
      </c>
      <c r="F1836" s="64">
        <v>45533</v>
      </c>
      <c r="G1836" s="64">
        <v>45533.354166666657</v>
      </c>
      <c r="H1836" s="48" t="s">
        <v>1111</v>
      </c>
      <c r="I1836" s="55">
        <v>45537</v>
      </c>
      <c r="J1836" s="48" t="s">
        <v>697</v>
      </c>
      <c r="K1836" s="48" t="s">
        <v>697</v>
      </c>
      <c r="L1836" s="48" t="s">
        <v>3962</v>
      </c>
      <c r="M1836" s="48" t="s">
        <v>7</v>
      </c>
      <c r="N1836" s="48" t="s">
        <v>1515</v>
      </c>
      <c r="O1836" s="48" t="s">
        <v>3709</v>
      </c>
      <c r="P1836" s="48" t="s">
        <v>8</v>
      </c>
      <c r="Q1836" s="48" t="s">
        <v>28</v>
      </c>
      <c r="R1836" s="48" t="s">
        <v>35</v>
      </c>
      <c r="S1836" s="48" t="s">
        <v>36</v>
      </c>
      <c r="T1836" s="48" t="s">
        <v>385</v>
      </c>
      <c r="U1836" s="48" t="s">
        <v>14</v>
      </c>
      <c r="V1836" s="55">
        <v>45533</v>
      </c>
      <c r="W1836" s="48" t="s">
        <v>1134</v>
      </c>
    </row>
    <row r="1837" spans="1:23" x14ac:dyDescent="0.25">
      <c r="A1837" s="48">
        <v>9978891</v>
      </c>
      <c r="B1837" s="64">
        <v>45533</v>
      </c>
      <c r="C1837" s="48" t="s">
        <v>1111</v>
      </c>
      <c r="D1837" s="48" t="s">
        <v>716</v>
      </c>
      <c r="E1837" s="55" t="s">
        <v>385</v>
      </c>
      <c r="F1837" s="64">
        <v>45533</v>
      </c>
      <c r="G1837" s="64">
        <v>45533.361111111109</v>
      </c>
      <c r="H1837" s="48" t="s">
        <v>1111</v>
      </c>
      <c r="I1837" s="55" t="s">
        <v>385</v>
      </c>
      <c r="J1837" s="48" t="s">
        <v>697</v>
      </c>
      <c r="K1837" s="48" t="s">
        <v>697</v>
      </c>
      <c r="L1837" s="48" t="s">
        <v>2794</v>
      </c>
      <c r="M1837" s="48" t="s">
        <v>7</v>
      </c>
      <c r="N1837" s="48" t="s">
        <v>1515</v>
      </c>
      <c r="O1837" s="48" t="s">
        <v>1959</v>
      </c>
      <c r="P1837" s="48" t="s">
        <v>18</v>
      </c>
      <c r="Q1837" s="48" t="s">
        <v>19</v>
      </c>
      <c r="R1837" s="48" t="s">
        <v>21</v>
      </c>
      <c r="S1837" s="48" t="s">
        <v>36</v>
      </c>
      <c r="T1837" s="48" t="s">
        <v>385</v>
      </c>
      <c r="U1837" s="48" t="s">
        <v>14</v>
      </c>
      <c r="V1837" s="55">
        <v>45533</v>
      </c>
      <c r="W1837" s="48" t="s">
        <v>1134</v>
      </c>
    </row>
    <row r="1838" spans="1:23" x14ac:dyDescent="0.25">
      <c r="A1838" s="48">
        <v>9978890</v>
      </c>
      <c r="B1838" s="64">
        <v>45533</v>
      </c>
      <c r="C1838" s="48" t="s">
        <v>1111</v>
      </c>
      <c r="D1838" s="48" t="s">
        <v>46</v>
      </c>
      <c r="E1838" s="55" t="s">
        <v>385</v>
      </c>
      <c r="F1838" s="64">
        <v>45533</v>
      </c>
      <c r="G1838" s="64">
        <v>45533.368055555547</v>
      </c>
      <c r="H1838" s="48" t="s">
        <v>1111</v>
      </c>
      <c r="I1838" s="55" t="s">
        <v>385</v>
      </c>
      <c r="J1838" s="48" t="s">
        <v>697</v>
      </c>
      <c r="K1838" s="48" t="s">
        <v>697</v>
      </c>
      <c r="L1838" s="48" t="s">
        <v>2920</v>
      </c>
      <c r="M1838" s="48" t="s">
        <v>7</v>
      </c>
      <c r="N1838" s="48" t="s">
        <v>1515</v>
      </c>
      <c r="O1838" s="48" t="s">
        <v>2779</v>
      </c>
      <c r="P1838" s="48" t="s">
        <v>8</v>
      </c>
      <c r="Q1838" s="48" t="s">
        <v>10</v>
      </c>
      <c r="R1838" s="48" t="s">
        <v>11</v>
      </c>
      <c r="S1838" s="48" t="s">
        <v>358</v>
      </c>
      <c r="T1838" s="48" t="s">
        <v>385</v>
      </c>
      <c r="U1838" s="48" t="s">
        <v>14</v>
      </c>
      <c r="V1838" s="55">
        <v>45533</v>
      </c>
      <c r="W1838" s="48" t="s">
        <v>1134</v>
      </c>
    </row>
    <row r="1839" spans="1:23" x14ac:dyDescent="0.25">
      <c r="A1839" s="48">
        <v>9978889</v>
      </c>
      <c r="B1839" s="64">
        <v>45533</v>
      </c>
      <c r="C1839" s="48" t="s">
        <v>1111</v>
      </c>
      <c r="D1839" s="48" t="s">
        <v>856</v>
      </c>
      <c r="E1839" s="55" t="s">
        <v>385</v>
      </c>
      <c r="F1839" s="64">
        <v>45533</v>
      </c>
      <c r="G1839" s="64">
        <v>45533.37222222222</v>
      </c>
      <c r="H1839" s="48" t="s">
        <v>1111</v>
      </c>
      <c r="I1839" s="55" t="s">
        <v>385</v>
      </c>
      <c r="J1839" s="48" t="s">
        <v>697</v>
      </c>
      <c r="K1839" s="48" t="s">
        <v>697</v>
      </c>
      <c r="L1839" s="48" t="s">
        <v>3701</v>
      </c>
      <c r="M1839" s="48" t="s">
        <v>7</v>
      </c>
      <c r="N1839" s="48" t="s">
        <v>1515</v>
      </c>
      <c r="O1839" s="48" t="s">
        <v>2481</v>
      </c>
      <c r="P1839" s="48" t="s">
        <v>18</v>
      </c>
      <c r="Q1839" s="48" t="s">
        <v>19</v>
      </c>
      <c r="R1839" s="48" t="s">
        <v>21</v>
      </c>
      <c r="S1839" s="48" t="s">
        <v>36</v>
      </c>
      <c r="T1839" s="48" t="s">
        <v>385</v>
      </c>
      <c r="U1839" s="48" t="s">
        <v>14</v>
      </c>
      <c r="V1839" s="55">
        <v>45533</v>
      </c>
      <c r="W1839" s="48" t="s">
        <v>1134</v>
      </c>
    </row>
    <row r="1840" spans="1:23" x14ac:dyDescent="0.25">
      <c r="A1840" s="48">
        <v>9978888</v>
      </c>
      <c r="B1840" s="64">
        <v>45533</v>
      </c>
      <c r="C1840" s="48" t="s">
        <v>1158</v>
      </c>
      <c r="D1840" s="48" t="s">
        <v>716</v>
      </c>
      <c r="E1840" s="55" t="s">
        <v>385</v>
      </c>
      <c r="F1840" s="64">
        <v>45533.555555555547</v>
      </c>
      <c r="G1840" s="64">
        <v>45533.555555555547</v>
      </c>
      <c r="H1840" s="48" t="s">
        <v>1158</v>
      </c>
      <c r="I1840" s="55">
        <v>45535</v>
      </c>
      <c r="J1840" s="48" t="s">
        <v>697</v>
      </c>
      <c r="K1840" s="48" t="s">
        <v>697</v>
      </c>
      <c r="L1840" s="48" t="s">
        <v>3515</v>
      </c>
      <c r="M1840" s="48" t="s">
        <v>992</v>
      </c>
      <c r="N1840" s="48" t="s">
        <v>1692</v>
      </c>
      <c r="O1840" s="48">
        <v>900995833106005</v>
      </c>
      <c r="P1840" s="48" t="s">
        <v>8</v>
      </c>
      <c r="Q1840" s="48" t="s">
        <v>15</v>
      </c>
      <c r="R1840" s="48" t="s">
        <v>69</v>
      </c>
      <c r="S1840" s="48" t="s">
        <v>25</v>
      </c>
      <c r="T1840" s="48" t="s">
        <v>440</v>
      </c>
      <c r="U1840" s="48" t="s">
        <v>44</v>
      </c>
      <c r="V1840" s="55">
        <v>45533</v>
      </c>
      <c r="W1840" s="48" t="s">
        <v>1134</v>
      </c>
    </row>
    <row r="1841" spans="1:23" x14ac:dyDescent="0.25">
      <c r="A1841" s="48">
        <v>9978887</v>
      </c>
      <c r="B1841" s="64">
        <v>45533</v>
      </c>
      <c r="C1841" s="48" t="s">
        <v>1280</v>
      </c>
      <c r="D1841" s="48" t="s">
        <v>46</v>
      </c>
      <c r="E1841" s="55"/>
      <c r="F1841" s="64">
        <v>45533.571527777778</v>
      </c>
      <c r="G1841" s="64">
        <v>45533.571527777778</v>
      </c>
      <c r="H1841" s="48" t="s">
        <v>1280</v>
      </c>
      <c r="I1841" s="55">
        <v>45533</v>
      </c>
      <c r="J1841" s="48" t="s">
        <v>697</v>
      </c>
      <c r="K1841" s="48" t="s">
        <v>697</v>
      </c>
      <c r="L1841" s="48" t="s">
        <v>2494</v>
      </c>
      <c r="M1841" s="48" t="s">
        <v>1064</v>
      </c>
      <c r="N1841" s="48" t="s">
        <v>2222</v>
      </c>
      <c r="O1841" s="48">
        <v>42838831001</v>
      </c>
      <c r="P1841" s="48" t="s">
        <v>8</v>
      </c>
      <c r="Q1841" s="48" t="s">
        <v>15</v>
      </c>
      <c r="R1841" s="48" t="s">
        <v>381</v>
      </c>
      <c r="S1841" s="48" t="s">
        <v>360</v>
      </c>
      <c r="T1841" s="48" t="s">
        <v>385</v>
      </c>
      <c r="U1841" s="48" t="s">
        <v>14</v>
      </c>
      <c r="V1841" s="55">
        <v>45533</v>
      </c>
      <c r="W1841" s="48" t="s">
        <v>1134</v>
      </c>
    </row>
    <row r="1842" spans="1:23" x14ac:dyDescent="0.25">
      <c r="A1842" s="48">
        <v>9978886</v>
      </c>
      <c r="B1842" s="64">
        <v>45533</v>
      </c>
      <c r="C1842" s="48" t="s">
        <v>1280</v>
      </c>
      <c r="D1842" s="48" t="s">
        <v>46</v>
      </c>
      <c r="E1842" s="55"/>
      <c r="F1842" s="64">
        <v>45533.571527777778</v>
      </c>
      <c r="G1842" s="64">
        <v>45533.571527777778</v>
      </c>
      <c r="H1842" s="48" t="s">
        <v>1280</v>
      </c>
      <c r="I1842" s="55">
        <v>45533</v>
      </c>
      <c r="J1842" s="48" t="s">
        <v>697</v>
      </c>
      <c r="K1842" s="48" t="s">
        <v>697</v>
      </c>
      <c r="L1842" s="48" t="s">
        <v>2494</v>
      </c>
      <c r="M1842" s="48" t="s">
        <v>1064</v>
      </c>
      <c r="N1842" s="48" t="s">
        <v>2222</v>
      </c>
      <c r="O1842" s="48">
        <v>42838831001</v>
      </c>
      <c r="P1842" s="48" t="s">
        <v>8</v>
      </c>
      <c r="Q1842" s="48" t="s">
        <v>15</v>
      </c>
      <c r="R1842" s="48" t="s">
        <v>381</v>
      </c>
      <c r="S1842" s="48" t="s">
        <v>360</v>
      </c>
      <c r="T1842" s="48" t="s">
        <v>385</v>
      </c>
      <c r="U1842" s="48" t="s">
        <v>14</v>
      </c>
      <c r="V1842" s="55">
        <v>45533</v>
      </c>
      <c r="W1842" s="48" t="s">
        <v>1134</v>
      </c>
    </row>
    <row r="1843" spans="1:23" x14ac:dyDescent="0.25">
      <c r="A1843" s="48">
        <v>9978500</v>
      </c>
      <c r="B1843" s="64">
        <v>45534</v>
      </c>
      <c r="C1843" s="48" t="s">
        <v>1111</v>
      </c>
      <c r="D1843" s="48" t="s">
        <v>716</v>
      </c>
      <c r="E1843" s="55" t="s">
        <v>385</v>
      </c>
      <c r="F1843" s="64">
        <v>45534</v>
      </c>
      <c r="G1843" s="64">
        <v>45534.369444444441</v>
      </c>
      <c r="H1843" s="48" t="s">
        <v>1111</v>
      </c>
      <c r="I1843" s="55">
        <v>45538</v>
      </c>
      <c r="J1843" s="48" t="s">
        <v>697</v>
      </c>
      <c r="K1843" s="48" t="s">
        <v>697</v>
      </c>
      <c r="L1843" s="48" t="s">
        <v>3963</v>
      </c>
      <c r="M1843" s="48" t="s">
        <v>7</v>
      </c>
      <c r="N1843" s="48" t="s">
        <v>855</v>
      </c>
      <c r="O1843" s="48" t="s">
        <v>3833</v>
      </c>
      <c r="P1843" s="48" t="s">
        <v>8</v>
      </c>
      <c r="Q1843" s="48" t="s">
        <v>15</v>
      </c>
      <c r="R1843" s="48" t="s">
        <v>381</v>
      </c>
      <c r="S1843" s="48" t="s">
        <v>25</v>
      </c>
      <c r="T1843" s="48" t="s">
        <v>385</v>
      </c>
      <c r="U1843" s="48" t="s">
        <v>14</v>
      </c>
      <c r="V1843" s="55">
        <v>45534</v>
      </c>
      <c r="W1843" s="48" t="s">
        <v>1134</v>
      </c>
    </row>
    <row r="1844" spans="1:23" x14ac:dyDescent="0.25">
      <c r="A1844" s="48">
        <v>9978499</v>
      </c>
      <c r="B1844" s="64">
        <v>45534</v>
      </c>
      <c r="C1844" s="48" t="s">
        <v>1111</v>
      </c>
      <c r="D1844" s="48" t="s">
        <v>716</v>
      </c>
      <c r="E1844" s="55" t="s">
        <v>385</v>
      </c>
      <c r="F1844" s="64">
        <v>45534</v>
      </c>
      <c r="G1844" s="64">
        <v>45534.404861111107</v>
      </c>
      <c r="H1844" s="48" t="s">
        <v>1111</v>
      </c>
      <c r="I1844" s="55">
        <v>45538</v>
      </c>
      <c r="J1844" s="48" t="s">
        <v>697</v>
      </c>
      <c r="K1844" s="48" t="s">
        <v>697</v>
      </c>
      <c r="L1844" s="48" t="s">
        <v>3964</v>
      </c>
      <c r="M1844" s="48" t="s">
        <v>7</v>
      </c>
      <c r="N1844" s="48" t="s">
        <v>855</v>
      </c>
      <c r="O1844" s="48" t="s">
        <v>3835</v>
      </c>
      <c r="P1844" s="48" t="s">
        <v>22</v>
      </c>
      <c r="Q1844" s="48" t="s">
        <v>72</v>
      </c>
      <c r="R1844" s="48" t="s">
        <v>68</v>
      </c>
      <c r="S1844" s="48" t="s">
        <v>36</v>
      </c>
      <c r="T1844" s="48" t="s">
        <v>385</v>
      </c>
      <c r="U1844" s="48" t="s">
        <v>14</v>
      </c>
      <c r="V1844" s="55">
        <v>45534</v>
      </c>
      <c r="W1844" s="48" t="s">
        <v>1134</v>
      </c>
    </row>
    <row r="1845" spans="1:23" x14ac:dyDescent="0.25">
      <c r="A1845" s="48">
        <v>9978498</v>
      </c>
      <c r="B1845" s="64">
        <v>45534</v>
      </c>
      <c r="C1845" s="48" t="s">
        <v>1111</v>
      </c>
      <c r="D1845" s="48" t="s">
        <v>856</v>
      </c>
      <c r="E1845" s="55" t="s">
        <v>385</v>
      </c>
      <c r="F1845" s="64">
        <v>45534</v>
      </c>
      <c r="G1845" s="64">
        <v>45534.425694444442</v>
      </c>
      <c r="H1845" s="48" t="s">
        <v>1111</v>
      </c>
      <c r="I1845" s="55">
        <v>45538</v>
      </c>
      <c r="J1845" s="48" t="s">
        <v>697</v>
      </c>
      <c r="K1845" s="48" t="s">
        <v>697</v>
      </c>
      <c r="L1845" s="48" t="s">
        <v>3965</v>
      </c>
      <c r="M1845" s="48" t="s">
        <v>7</v>
      </c>
      <c r="N1845" s="48" t="s">
        <v>855</v>
      </c>
      <c r="O1845" s="48" t="s">
        <v>3725</v>
      </c>
      <c r="P1845" s="48" t="s">
        <v>8</v>
      </c>
      <c r="Q1845" s="48" t="s">
        <v>28</v>
      </c>
      <c r="R1845" s="48" t="s">
        <v>29</v>
      </c>
      <c r="S1845" s="48" t="s">
        <v>25</v>
      </c>
      <c r="T1845" s="48" t="s">
        <v>385</v>
      </c>
      <c r="U1845" s="48" t="s">
        <v>14</v>
      </c>
      <c r="V1845" s="55">
        <v>45534</v>
      </c>
      <c r="W1845" s="48" t="s">
        <v>1134</v>
      </c>
    </row>
    <row r="1846" spans="1:23" x14ac:dyDescent="0.25">
      <c r="A1846" s="48">
        <v>9978497</v>
      </c>
      <c r="B1846" s="64">
        <v>45534</v>
      </c>
      <c r="C1846" s="48" t="s">
        <v>1111</v>
      </c>
      <c r="D1846" s="48" t="s">
        <v>878</v>
      </c>
      <c r="E1846" s="55" t="s">
        <v>385</v>
      </c>
      <c r="F1846" s="64">
        <v>45534</v>
      </c>
      <c r="G1846" s="64">
        <v>45534.429166666669</v>
      </c>
      <c r="H1846" s="48" t="s">
        <v>1111</v>
      </c>
      <c r="I1846" s="55">
        <v>45538</v>
      </c>
      <c r="J1846" s="48" t="s">
        <v>697</v>
      </c>
      <c r="K1846" s="48" t="s">
        <v>697</v>
      </c>
      <c r="L1846" s="48" t="s">
        <v>3965</v>
      </c>
      <c r="M1846" s="48" t="s">
        <v>7</v>
      </c>
      <c r="N1846" s="48" t="s">
        <v>855</v>
      </c>
      <c r="O1846" s="48" t="s">
        <v>3725</v>
      </c>
      <c r="P1846" s="48" t="s">
        <v>8</v>
      </c>
      <c r="Q1846" s="48" t="s">
        <v>28</v>
      </c>
      <c r="R1846" s="48" t="s">
        <v>29</v>
      </c>
      <c r="S1846" s="48" t="s">
        <v>36</v>
      </c>
      <c r="T1846" s="48" t="s">
        <v>385</v>
      </c>
      <c r="U1846" s="48" t="s">
        <v>14</v>
      </c>
      <c r="V1846" s="55">
        <v>45534</v>
      </c>
      <c r="W1846" s="48" t="s">
        <v>1134</v>
      </c>
    </row>
    <row r="1847" spans="1:23" x14ac:dyDescent="0.25">
      <c r="A1847" s="48">
        <v>9978496</v>
      </c>
      <c r="B1847" s="64">
        <v>45534</v>
      </c>
      <c r="C1847" s="48" t="s">
        <v>1111</v>
      </c>
      <c r="D1847" s="48" t="s">
        <v>878</v>
      </c>
      <c r="E1847" s="55" t="s">
        <v>385</v>
      </c>
      <c r="F1847" s="64">
        <v>45534</v>
      </c>
      <c r="G1847" s="64">
        <v>45534.441666666673</v>
      </c>
      <c r="H1847" s="48" t="s">
        <v>1111</v>
      </c>
      <c r="I1847" s="55" t="s">
        <v>385</v>
      </c>
      <c r="J1847" s="48" t="s">
        <v>697</v>
      </c>
      <c r="K1847" s="48" t="s">
        <v>697</v>
      </c>
      <c r="L1847" s="48" t="s">
        <v>2834</v>
      </c>
      <c r="M1847" s="48" t="s">
        <v>7</v>
      </c>
      <c r="N1847" s="48" t="s">
        <v>855</v>
      </c>
      <c r="O1847" s="48" t="s">
        <v>2775</v>
      </c>
      <c r="P1847" s="48" t="s">
        <v>8</v>
      </c>
      <c r="Q1847" s="48" t="s">
        <v>28</v>
      </c>
      <c r="R1847" s="48" t="s">
        <v>29</v>
      </c>
      <c r="S1847" s="48" t="s">
        <v>36</v>
      </c>
      <c r="T1847" s="48" t="s">
        <v>385</v>
      </c>
      <c r="U1847" s="48" t="s">
        <v>14</v>
      </c>
      <c r="V1847" s="55">
        <v>45534</v>
      </c>
      <c r="W1847" s="48" t="s">
        <v>1134</v>
      </c>
    </row>
    <row r="1848" spans="1:23" x14ac:dyDescent="0.25">
      <c r="A1848" s="48">
        <v>9978495</v>
      </c>
      <c r="B1848" s="64">
        <v>45534</v>
      </c>
      <c r="C1848" s="48" t="s">
        <v>1111</v>
      </c>
      <c r="D1848" s="48" t="s">
        <v>856</v>
      </c>
      <c r="E1848" s="55" t="s">
        <v>385</v>
      </c>
      <c r="F1848" s="64">
        <v>45534</v>
      </c>
      <c r="G1848" s="64">
        <v>45534.442361111112</v>
      </c>
      <c r="H1848" s="48" t="s">
        <v>1111</v>
      </c>
      <c r="I1848" s="55">
        <v>45534</v>
      </c>
      <c r="J1848" s="48" t="s">
        <v>697</v>
      </c>
      <c r="K1848" s="48" t="s">
        <v>697</v>
      </c>
      <c r="L1848" s="48" t="s">
        <v>2834</v>
      </c>
      <c r="M1848" s="48" t="s">
        <v>7</v>
      </c>
      <c r="N1848" s="48" t="s">
        <v>855</v>
      </c>
      <c r="O1848" s="48" t="s">
        <v>2775</v>
      </c>
      <c r="P1848" s="48" t="s">
        <v>8</v>
      </c>
      <c r="Q1848" s="48" t="s">
        <v>28</v>
      </c>
      <c r="R1848" s="48" t="s">
        <v>29</v>
      </c>
      <c r="S1848" s="48" t="s">
        <v>43</v>
      </c>
      <c r="T1848" s="48" t="s">
        <v>440</v>
      </c>
      <c r="U1848" s="48" t="s">
        <v>44</v>
      </c>
      <c r="V1848" s="55">
        <v>45534</v>
      </c>
      <c r="W1848" s="48" t="s">
        <v>1134</v>
      </c>
    </row>
    <row r="1849" spans="1:23" x14ac:dyDescent="0.25">
      <c r="A1849" s="48">
        <v>9978494</v>
      </c>
      <c r="B1849" s="64">
        <v>45534</v>
      </c>
      <c r="C1849" s="48" t="s">
        <v>1111</v>
      </c>
      <c r="D1849" s="48" t="s">
        <v>716</v>
      </c>
      <c r="E1849" s="55" t="s">
        <v>385</v>
      </c>
      <c r="F1849" s="64">
        <v>45534</v>
      </c>
      <c r="G1849" s="64">
        <v>45534.447222222218</v>
      </c>
      <c r="H1849" s="48" t="s">
        <v>1111</v>
      </c>
      <c r="I1849" s="55" t="s">
        <v>385</v>
      </c>
      <c r="J1849" s="48" t="s">
        <v>697</v>
      </c>
      <c r="K1849" s="48" t="s">
        <v>697</v>
      </c>
      <c r="L1849" s="48" t="s">
        <v>3319</v>
      </c>
      <c r="M1849" s="48" t="s">
        <v>7</v>
      </c>
      <c r="N1849" s="48" t="s">
        <v>855</v>
      </c>
      <c r="O1849" s="48" t="s">
        <v>3228</v>
      </c>
      <c r="P1849" s="48" t="s">
        <v>8</v>
      </c>
      <c r="Q1849" s="48" t="s">
        <v>10</v>
      </c>
      <c r="R1849" s="48" t="s">
        <v>11</v>
      </c>
      <c r="S1849" s="48" t="s">
        <v>36</v>
      </c>
      <c r="T1849" s="48" t="s">
        <v>385</v>
      </c>
      <c r="U1849" s="48" t="s">
        <v>14</v>
      </c>
      <c r="V1849" s="55">
        <v>45534</v>
      </c>
      <c r="W1849" s="48" t="s">
        <v>1134</v>
      </c>
    </row>
    <row r="1850" spans="1:23" x14ac:dyDescent="0.25">
      <c r="A1850" s="48">
        <v>9978493</v>
      </c>
      <c r="B1850" s="64">
        <v>45534</v>
      </c>
      <c r="C1850" s="48" t="s">
        <v>1111</v>
      </c>
      <c r="D1850" s="48" t="s">
        <v>716</v>
      </c>
      <c r="E1850" s="55" t="s">
        <v>385</v>
      </c>
      <c r="F1850" s="64">
        <v>45534</v>
      </c>
      <c r="G1850" s="64">
        <v>45534.451388888891</v>
      </c>
      <c r="H1850" s="48" t="s">
        <v>1111</v>
      </c>
      <c r="I1850" s="55" t="s">
        <v>385</v>
      </c>
      <c r="J1850" s="48" t="s">
        <v>697</v>
      </c>
      <c r="K1850" s="48" t="s">
        <v>697</v>
      </c>
      <c r="L1850" s="48" t="s">
        <v>3966</v>
      </c>
      <c r="M1850" s="48" t="s">
        <v>7</v>
      </c>
      <c r="N1850" s="48" t="s">
        <v>855</v>
      </c>
      <c r="O1850" s="48" t="s">
        <v>2891</v>
      </c>
      <c r="P1850" s="48" t="s">
        <v>8</v>
      </c>
      <c r="Q1850" s="48" t="s">
        <v>28</v>
      </c>
      <c r="R1850" s="48" t="s">
        <v>29</v>
      </c>
      <c r="S1850" s="48" t="s">
        <v>25</v>
      </c>
      <c r="T1850" s="48" t="s">
        <v>385</v>
      </c>
      <c r="U1850" s="48" t="s">
        <v>14</v>
      </c>
      <c r="V1850" s="55">
        <v>45534</v>
      </c>
      <c r="W1850" s="48" t="s">
        <v>1134</v>
      </c>
    </row>
    <row r="1851" spans="1:23" x14ac:dyDescent="0.25">
      <c r="A1851" s="48">
        <v>9978492</v>
      </c>
      <c r="B1851" s="64">
        <v>45534</v>
      </c>
      <c r="C1851" s="48" t="s">
        <v>1111</v>
      </c>
      <c r="D1851" s="48" t="s">
        <v>716</v>
      </c>
      <c r="E1851" s="55" t="s">
        <v>385</v>
      </c>
      <c r="F1851" s="64">
        <v>45534</v>
      </c>
      <c r="G1851" s="64">
        <v>45534.463888888888</v>
      </c>
      <c r="H1851" s="48" t="s">
        <v>1111</v>
      </c>
      <c r="I1851" s="55" t="s">
        <v>385</v>
      </c>
      <c r="J1851" s="48" t="s">
        <v>697</v>
      </c>
      <c r="K1851" s="48" t="s">
        <v>697</v>
      </c>
      <c r="L1851" s="48" t="s">
        <v>3567</v>
      </c>
      <c r="M1851" s="48" t="s">
        <v>7</v>
      </c>
      <c r="N1851" s="48" t="s">
        <v>860</v>
      </c>
      <c r="O1851" s="48" t="s">
        <v>3424</v>
      </c>
      <c r="P1851" s="48" t="s">
        <v>18</v>
      </c>
      <c r="Q1851" s="48" t="s">
        <v>19</v>
      </c>
      <c r="R1851" s="48" t="s">
        <v>20</v>
      </c>
      <c r="S1851" s="48" t="s">
        <v>36</v>
      </c>
      <c r="T1851" s="48" t="s">
        <v>385</v>
      </c>
      <c r="U1851" s="48" t="s">
        <v>14</v>
      </c>
      <c r="V1851" s="55">
        <v>45534</v>
      </c>
      <c r="W1851" s="48" t="s">
        <v>1134</v>
      </c>
    </row>
    <row r="1852" spans="1:23" x14ac:dyDescent="0.25">
      <c r="A1852" s="48">
        <v>9978491</v>
      </c>
      <c r="B1852" s="64">
        <v>45534</v>
      </c>
      <c r="C1852" s="48" t="s">
        <v>1111</v>
      </c>
      <c r="D1852" s="48" t="s">
        <v>716</v>
      </c>
      <c r="E1852" s="55" t="s">
        <v>385</v>
      </c>
      <c r="F1852" s="64">
        <v>45534</v>
      </c>
      <c r="G1852" s="64">
        <v>45534.474999999999</v>
      </c>
      <c r="H1852" s="48" t="s">
        <v>1111</v>
      </c>
      <c r="I1852" s="55">
        <v>45538</v>
      </c>
      <c r="J1852" s="48" t="s">
        <v>697</v>
      </c>
      <c r="K1852" s="48" t="s">
        <v>697</v>
      </c>
      <c r="L1852" s="48" t="s">
        <v>3967</v>
      </c>
      <c r="M1852" s="48" t="s">
        <v>7</v>
      </c>
      <c r="N1852" s="48" t="s">
        <v>860</v>
      </c>
      <c r="O1852" s="48" t="s">
        <v>3841</v>
      </c>
      <c r="P1852" s="48" t="s">
        <v>8</v>
      </c>
      <c r="Q1852" s="48" t="s">
        <v>10</v>
      </c>
      <c r="R1852" s="48" t="s">
        <v>11</v>
      </c>
      <c r="S1852" s="48" t="s">
        <v>25</v>
      </c>
      <c r="T1852" s="48" t="s">
        <v>385</v>
      </c>
      <c r="U1852" s="48" t="s">
        <v>14</v>
      </c>
      <c r="V1852" s="55">
        <v>45534</v>
      </c>
      <c r="W1852" s="48" t="s">
        <v>1134</v>
      </c>
    </row>
    <row r="1853" spans="1:23" x14ac:dyDescent="0.25">
      <c r="A1853" s="48">
        <v>9978490</v>
      </c>
      <c r="B1853" s="64">
        <v>45534</v>
      </c>
      <c r="C1853" s="48" t="s">
        <v>1111</v>
      </c>
      <c r="D1853" s="48" t="s">
        <v>46</v>
      </c>
      <c r="E1853" s="55" t="s">
        <v>385</v>
      </c>
      <c r="F1853" s="64">
        <v>45534</v>
      </c>
      <c r="G1853" s="64">
        <v>45534</v>
      </c>
      <c r="H1853" s="48" t="s">
        <v>1111</v>
      </c>
      <c r="I1853" s="55" t="s">
        <v>385</v>
      </c>
      <c r="J1853" s="48" t="s">
        <v>697</v>
      </c>
      <c r="K1853" s="48" t="s">
        <v>697</v>
      </c>
      <c r="L1853" s="48" t="s">
        <v>3929</v>
      </c>
      <c r="M1853" s="48" t="s">
        <v>7</v>
      </c>
      <c r="N1853" s="48" t="s">
        <v>860</v>
      </c>
      <c r="O1853" s="48" t="s">
        <v>3729</v>
      </c>
      <c r="P1853" s="48" t="s">
        <v>8</v>
      </c>
      <c r="Q1853" s="48" t="s">
        <v>28</v>
      </c>
      <c r="R1853" s="48" t="s">
        <v>35</v>
      </c>
      <c r="S1853" s="48" t="s">
        <v>358</v>
      </c>
      <c r="T1853" s="48" t="s">
        <v>385</v>
      </c>
      <c r="U1853" s="48" t="s">
        <v>14</v>
      </c>
      <c r="V1853" s="55">
        <v>45534</v>
      </c>
      <c r="W1853" s="48" t="s">
        <v>1134</v>
      </c>
    </row>
    <row r="1854" spans="1:23" x14ac:dyDescent="0.25">
      <c r="A1854" s="48">
        <v>9978489</v>
      </c>
      <c r="B1854" s="64">
        <v>45534</v>
      </c>
      <c r="C1854" s="48" t="s">
        <v>1111</v>
      </c>
      <c r="D1854" s="48" t="s">
        <v>856</v>
      </c>
      <c r="E1854" s="55" t="s">
        <v>385</v>
      </c>
      <c r="F1854" s="64">
        <v>45534</v>
      </c>
      <c r="G1854" s="64">
        <v>45534.340277777781</v>
      </c>
      <c r="H1854" s="48" t="s">
        <v>1111</v>
      </c>
      <c r="I1854" s="55">
        <v>45534</v>
      </c>
      <c r="J1854" s="48" t="s">
        <v>697</v>
      </c>
      <c r="K1854" s="48" t="s">
        <v>697</v>
      </c>
      <c r="L1854" s="48" t="s">
        <v>3968</v>
      </c>
      <c r="M1854" s="48" t="s">
        <v>7</v>
      </c>
      <c r="N1854" s="48" t="s">
        <v>855</v>
      </c>
      <c r="O1854" s="48" t="s">
        <v>1696</v>
      </c>
      <c r="P1854" s="48" t="s">
        <v>18</v>
      </c>
      <c r="Q1854" s="48" t="s">
        <v>19</v>
      </c>
      <c r="R1854" s="48" t="s">
        <v>20</v>
      </c>
      <c r="S1854" s="48" t="s">
        <v>43</v>
      </c>
      <c r="T1854" s="48" t="s">
        <v>330</v>
      </c>
      <c r="U1854" s="48" t="s">
        <v>44</v>
      </c>
      <c r="V1854" s="55">
        <v>45534</v>
      </c>
      <c r="W1854" s="48" t="s">
        <v>1134</v>
      </c>
    </row>
    <row r="1855" spans="1:23" x14ac:dyDescent="0.25">
      <c r="A1855" s="48">
        <v>9978488</v>
      </c>
      <c r="B1855" s="64">
        <v>45534</v>
      </c>
      <c r="C1855" s="48" t="s">
        <v>1111</v>
      </c>
      <c r="D1855" s="48" t="s">
        <v>856</v>
      </c>
      <c r="E1855" s="55" t="s">
        <v>385</v>
      </c>
      <c r="F1855" s="64">
        <v>45534</v>
      </c>
      <c r="G1855" s="64">
        <v>45534.34652777778</v>
      </c>
      <c r="H1855" s="48" t="s">
        <v>1111</v>
      </c>
      <c r="I1855" s="55">
        <v>45534</v>
      </c>
      <c r="J1855" s="48" t="s">
        <v>697</v>
      </c>
      <c r="K1855" s="48" t="s">
        <v>697</v>
      </c>
      <c r="L1855" s="48" t="s">
        <v>3144</v>
      </c>
      <c r="M1855" s="48" t="s">
        <v>7</v>
      </c>
      <c r="N1855" s="48" t="s">
        <v>855</v>
      </c>
      <c r="O1855" s="48" t="s">
        <v>2583</v>
      </c>
      <c r="P1855" s="48" t="s">
        <v>8</v>
      </c>
      <c r="Q1855" s="48" t="s">
        <v>10</v>
      </c>
      <c r="R1855" s="48" t="s">
        <v>11</v>
      </c>
      <c r="S1855" s="48" t="s">
        <v>43</v>
      </c>
      <c r="T1855" s="48" t="s">
        <v>440</v>
      </c>
      <c r="U1855" s="48" t="s">
        <v>44</v>
      </c>
      <c r="V1855" s="55">
        <v>45534</v>
      </c>
      <c r="W1855" s="48" t="s">
        <v>1134</v>
      </c>
    </row>
    <row r="1856" spans="1:23" x14ac:dyDescent="0.25">
      <c r="A1856" s="48">
        <v>9978487</v>
      </c>
      <c r="B1856" s="64">
        <v>45534</v>
      </c>
      <c r="C1856" s="48" t="s">
        <v>1158</v>
      </c>
      <c r="D1856" s="48" t="s">
        <v>856</v>
      </c>
      <c r="E1856" s="55" t="s">
        <v>385</v>
      </c>
      <c r="F1856" s="64">
        <v>45534.371527777781</v>
      </c>
      <c r="G1856" s="64">
        <v>45534.371527777781</v>
      </c>
      <c r="H1856" s="48" t="s">
        <v>1158</v>
      </c>
      <c r="I1856" s="55">
        <v>45536</v>
      </c>
      <c r="J1856" s="48" t="s">
        <v>697</v>
      </c>
      <c r="K1856" s="48" t="s">
        <v>697</v>
      </c>
      <c r="L1856" s="48" t="s">
        <v>3969</v>
      </c>
      <c r="M1856" s="48" t="s">
        <v>992</v>
      </c>
      <c r="N1856" s="48" t="s">
        <v>853</v>
      </c>
      <c r="O1856" s="48">
        <v>201031794471001</v>
      </c>
      <c r="P1856" s="48" t="s">
        <v>8</v>
      </c>
      <c r="Q1856" s="48" t="s">
        <v>10</v>
      </c>
      <c r="R1856" s="48" t="s">
        <v>11</v>
      </c>
      <c r="S1856" s="48" t="s">
        <v>962</v>
      </c>
      <c r="T1856" s="48" t="s">
        <v>380</v>
      </c>
      <c r="U1856" s="48" t="s">
        <v>14</v>
      </c>
      <c r="V1856" s="55">
        <v>45534</v>
      </c>
      <c r="W1856" s="48" t="s">
        <v>1134</v>
      </c>
    </row>
    <row r="1857" spans="1:23" x14ac:dyDescent="0.25">
      <c r="A1857" s="48">
        <v>9978486</v>
      </c>
      <c r="B1857" s="64">
        <v>45534</v>
      </c>
      <c r="C1857" s="48" t="s">
        <v>1158</v>
      </c>
      <c r="D1857" s="48" t="s">
        <v>716</v>
      </c>
      <c r="E1857" s="55" t="s">
        <v>385</v>
      </c>
      <c r="F1857" s="64">
        <v>45534.37777777778</v>
      </c>
      <c r="G1857" s="64">
        <v>45534.37777777778</v>
      </c>
      <c r="H1857" s="48" t="s">
        <v>1158</v>
      </c>
      <c r="I1857" s="55">
        <v>45536</v>
      </c>
      <c r="J1857" s="48" t="s">
        <v>697</v>
      </c>
      <c r="K1857" s="48" t="s">
        <v>697</v>
      </c>
      <c r="L1857" s="48" t="s">
        <v>3970</v>
      </c>
      <c r="M1857" s="48" t="s">
        <v>992</v>
      </c>
      <c r="N1857" s="48" t="s">
        <v>853</v>
      </c>
      <c r="O1857" s="48">
        <v>201031703345001</v>
      </c>
      <c r="P1857" s="48" t="s">
        <v>18</v>
      </c>
      <c r="Q1857" s="48" t="s">
        <v>19</v>
      </c>
      <c r="R1857" s="48" t="s">
        <v>21</v>
      </c>
      <c r="S1857" s="48" t="s">
        <v>36</v>
      </c>
      <c r="T1857" s="48" t="s">
        <v>98</v>
      </c>
      <c r="U1857" s="48" t="s">
        <v>14</v>
      </c>
      <c r="V1857" s="55">
        <v>45534</v>
      </c>
      <c r="W1857" s="48" t="s">
        <v>1134</v>
      </c>
    </row>
    <row r="1858" spans="1:23" x14ac:dyDescent="0.25">
      <c r="A1858" s="48">
        <v>9978485</v>
      </c>
      <c r="B1858" s="64">
        <v>45534</v>
      </c>
      <c r="C1858" s="48" t="s">
        <v>1158</v>
      </c>
      <c r="D1858" s="48" t="s">
        <v>716</v>
      </c>
      <c r="E1858" s="55" t="s">
        <v>385</v>
      </c>
      <c r="F1858" s="64">
        <v>45534.384027777778</v>
      </c>
      <c r="G1858" s="64">
        <v>45534.384027777778</v>
      </c>
      <c r="H1858" s="48" t="s">
        <v>1158</v>
      </c>
      <c r="I1858" s="55">
        <v>45536</v>
      </c>
      <c r="J1858" s="48" t="s">
        <v>697</v>
      </c>
      <c r="K1858" s="48" t="s">
        <v>697</v>
      </c>
      <c r="L1858" s="48" t="s">
        <v>2967</v>
      </c>
      <c r="M1858" s="48" t="s">
        <v>992</v>
      </c>
      <c r="N1858" s="48" t="s">
        <v>853</v>
      </c>
      <c r="O1858" s="48">
        <v>201031559604001</v>
      </c>
      <c r="P1858" s="48" t="s">
        <v>8</v>
      </c>
      <c r="Q1858" s="48" t="s">
        <v>28</v>
      </c>
      <c r="R1858" s="48" t="s">
        <v>104</v>
      </c>
      <c r="S1858" s="48" t="s">
        <v>36</v>
      </c>
      <c r="T1858" s="48" t="s">
        <v>812</v>
      </c>
      <c r="U1858" s="48" t="s">
        <v>14</v>
      </c>
      <c r="V1858" s="55">
        <v>45534</v>
      </c>
      <c r="W1858" s="48" t="s">
        <v>1134</v>
      </c>
    </row>
    <row r="1859" spans="1:23" x14ac:dyDescent="0.25">
      <c r="A1859" s="48">
        <v>9978484</v>
      </c>
      <c r="B1859" s="64">
        <v>45534</v>
      </c>
      <c r="C1859" s="48" t="s">
        <v>1158</v>
      </c>
      <c r="D1859" s="48" t="s">
        <v>716</v>
      </c>
      <c r="E1859" s="55" t="s">
        <v>385</v>
      </c>
      <c r="F1859" s="64">
        <v>45534.386805555558</v>
      </c>
      <c r="G1859" s="64">
        <v>45534.386805555558</v>
      </c>
      <c r="H1859" s="48" t="s">
        <v>1158</v>
      </c>
      <c r="I1859" s="55">
        <v>45536</v>
      </c>
      <c r="J1859" s="48" t="s">
        <v>697</v>
      </c>
      <c r="K1859" s="48" t="s">
        <v>697</v>
      </c>
      <c r="L1859" s="48" t="s">
        <v>3971</v>
      </c>
      <c r="M1859" s="48" t="s">
        <v>992</v>
      </c>
      <c r="N1859" s="48" t="s">
        <v>853</v>
      </c>
      <c r="O1859" s="48">
        <v>201032294860001</v>
      </c>
      <c r="P1859" s="48" t="s">
        <v>22</v>
      </c>
      <c r="Q1859" s="48" t="s">
        <v>23</v>
      </c>
      <c r="R1859" s="48" t="s">
        <v>24</v>
      </c>
      <c r="S1859" s="48" t="s">
        <v>36</v>
      </c>
      <c r="T1859" s="48" t="s">
        <v>382</v>
      </c>
      <c r="U1859" s="48" t="s">
        <v>14</v>
      </c>
      <c r="V1859" s="55">
        <v>45534</v>
      </c>
      <c r="W1859" s="48" t="s">
        <v>1134</v>
      </c>
    </row>
    <row r="1860" spans="1:23" x14ac:dyDescent="0.25">
      <c r="A1860" s="48">
        <v>9978483</v>
      </c>
      <c r="B1860" s="64">
        <v>45534</v>
      </c>
      <c r="C1860" s="48" t="s">
        <v>1158</v>
      </c>
      <c r="D1860" s="48" t="s">
        <v>716</v>
      </c>
      <c r="E1860" s="55" t="s">
        <v>385</v>
      </c>
      <c r="F1860" s="64">
        <v>45534.408333333333</v>
      </c>
      <c r="G1860" s="64">
        <v>45534.408333333333</v>
      </c>
      <c r="H1860" s="48" t="s">
        <v>1158</v>
      </c>
      <c r="I1860" s="55">
        <v>45536</v>
      </c>
      <c r="J1860" s="48" t="s">
        <v>697</v>
      </c>
      <c r="K1860" s="48" t="s">
        <v>697</v>
      </c>
      <c r="L1860" s="48" t="s">
        <v>3251</v>
      </c>
      <c r="M1860" s="48" t="s">
        <v>992</v>
      </c>
      <c r="N1860" s="48" t="s">
        <v>853</v>
      </c>
      <c r="O1860" s="48">
        <v>201031653459001</v>
      </c>
      <c r="P1860" s="48" t="s">
        <v>8</v>
      </c>
      <c r="Q1860" s="48" t="s">
        <v>10</v>
      </c>
      <c r="R1860" s="48" t="s">
        <v>11</v>
      </c>
      <c r="S1860" s="48" t="s">
        <v>962</v>
      </c>
      <c r="T1860" s="48" t="s">
        <v>380</v>
      </c>
      <c r="U1860" s="48" t="s">
        <v>44</v>
      </c>
      <c r="V1860" s="55">
        <v>45534</v>
      </c>
      <c r="W1860" s="48" t="s">
        <v>1134</v>
      </c>
    </row>
    <row r="1861" spans="1:23" x14ac:dyDescent="0.25">
      <c r="A1861" s="48">
        <v>9978482</v>
      </c>
      <c r="B1861" s="64">
        <v>45534</v>
      </c>
      <c r="C1861" s="48" t="s">
        <v>1117</v>
      </c>
      <c r="D1861" s="48" t="s">
        <v>856</v>
      </c>
      <c r="E1861" s="55" t="s">
        <v>385</v>
      </c>
      <c r="F1861" s="64">
        <v>45534</v>
      </c>
      <c r="G1861" s="64">
        <v>45534.338194444441</v>
      </c>
      <c r="H1861" s="48" t="s">
        <v>1117</v>
      </c>
      <c r="I1861" s="55">
        <v>45534</v>
      </c>
      <c r="J1861" s="48" t="s">
        <v>697</v>
      </c>
      <c r="K1861" s="48" t="s">
        <v>697</v>
      </c>
      <c r="L1861" s="48" t="s">
        <v>3972</v>
      </c>
      <c r="M1861" s="48" t="s">
        <v>7</v>
      </c>
      <c r="N1861" s="48" t="s">
        <v>860</v>
      </c>
      <c r="O1861" s="48" t="s">
        <v>3829</v>
      </c>
      <c r="P1861" s="48" t="s">
        <v>18</v>
      </c>
      <c r="Q1861" s="48" t="s">
        <v>19</v>
      </c>
      <c r="R1861" s="48" t="s">
        <v>20</v>
      </c>
      <c r="S1861" s="48" t="s">
        <v>43</v>
      </c>
      <c r="T1861" s="48" t="s">
        <v>2444</v>
      </c>
      <c r="U1861" s="48" t="s">
        <v>44</v>
      </c>
      <c r="V1861" s="55">
        <v>45534</v>
      </c>
      <c r="W1861" s="48" t="s">
        <v>1134</v>
      </c>
    </row>
    <row r="1862" spans="1:23" x14ac:dyDescent="0.25">
      <c r="A1862" s="48">
        <v>9978481</v>
      </c>
      <c r="B1862" s="64">
        <v>45534</v>
      </c>
      <c r="C1862" s="48" t="s">
        <v>1117</v>
      </c>
      <c r="D1862" s="48" t="s">
        <v>716</v>
      </c>
      <c r="E1862" s="55" t="s">
        <v>385</v>
      </c>
      <c r="F1862" s="64">
        <v>45534</v>
      </c>
      <c r="G1862" s="64">
        <v>45534.34097222222</v>
      </c>
      <c r="H1862" s="48" t="s">
        <v>1117</v>
      </c>
      <c r="I1862" s="55">
        <v>45536</v>
      </c>
      <c r="J1862" s="48" t="s">
        <v>697</v>
      </c>
      <c r="K1862" s="48" t="s">
        <v>697</v>
      </c>
      <c r="L1862" s="48" t="s">
        <v>3973</v>
      </c>
      <c r="M1862" s="48" t="s">
        <v>7</v>
      </c>
      <c r="N1862" s="48" t="s">
        <v>860</v>
      </c>
      <c r="O1862" s="48" t="s">
        <v>3830</v>
      </c>
      <c r="P1862" s="48" t="s">
        <v>22</v>
      </c>
      <c r="Q1862" s="48" t="s">
        <v>23</v>
      </c>
      <c r="R1862" s="48" t="s">
        <v>55</v>
      </c>
      <c r="S1862" s="48" t="s">
        <v>36</v>
      </c>
      <c r="T1862" s="48" t="s">
        <v>385</v>
      </c>
      <c r="U1862" s="48" t="s">
        <v>14</v>
      </c>
      <c r="V1862" s="55">
        <v>45534</v>
      </c>
      <c r="W1862" s="48" t="s">
        <v>1134</v>
      </c>
    </row>
    <row r="1863" spans="1:23" x14ac:dyDescent="0.25">
      <c r="A1863" s="48">
        <v>9978480</v>
      </c>
      <c r="B1863" s="64">
        <v>45534</v>
      </c>
      <c r="C1863" s="48" t="s">
        <v>1107</v>
      </c>
      <c r="D1863" s="48" t="s">
        <v>856</v>
      </c>
      <c r="E1863" s="55" t="s">
        <v>385</v>
      </c>
      <c r="F1863" s="64">
        <v>45534</v>
      </c>
      <c r="G1863" s="64">
        <v>45534.342361111107</v>
      </c>
      <c r="H1863" s="48" t="s">
        <v>1107</v>
      </c>
      <c r="I1863" s="55" t="s">
        <v>385</v>
      </c>
      <c r="J1863" s="48" t="s">
        <v>697</v>
      </c>
      <c r="K1863" s="48" t="s">
        <v>697</v>
      </c>
      <c r="L1863" s="48" t="s">
        <v>3974</v>
      </c>
      <c r="M1863" s="48" t="s">
        <v>7</v>
      </c>
      <c r="N1863" s="48" t="s">
        <v>855</v>
      </c>
      <c r="O1863" s="48" t="s">
        <v>3683</v>
      </c>
      <c r="P1863" s="48" t="s">
        <v>8</v>
      </c>
      <c r="Q1863" s="48" t="s">
        <v>15</v>
      </c>
      <c r="R1863" s="48" t="s">
        <v>27</v>
      </c>
      <c r="S1863" s="48" t="s">
        <v>25</v>
      </c>
      <c r="T1863" s="48" t="s">
        <v>385</v>
      </c>
      <c r="U1863" s="48" t="s">
        <v>14</v>
      </c>
      <c r="V1863" s="55">
        <v>45534</v>
      </c>
      <c r="W1863" s="48" t="s">
        <v>1134</v>
      </c>
    </row>
    <row r="1864" spans="1:23" x14ac:dyDescent="0.25">
      <c r="A1864" s="48">
        <v>9978479</v>
      </c>
      <c r="B1864" s="64">
        <v>45534</v>
      </c>
      <c r="C1864" s="48" t="s">
        <v>1147</v>
      </c>
      <c r="D1864" s="48" t="s">
        <v>1455</v>
      </c>
      <c r="E1864" s="55"/>
      <c r="F1864" s="64">
        <v>45534</v>
      </c>
      <c r="G1864" s="64">
        <v>45534.343055555553</v>
      </c>
      <c r="H1864" s="48" t="s">
        <v>1147</v>
      </c>
      <c r="I1864" s="55" t="s">
        <v>385</v>
      </c>
      <c r="J1864" s="48" t="s">
        <v>697</v>
      </c>
      <c r="K1864" s="48" t="s">
        <v>697</v>
      </c>
      <c r="L1864" s="48" t="s">
        <v>3528</v>
      </c>
      <c r="M1864" s="48" t="s">
        <v>737</v>
      </c>
      <c r="N1864" s="48" t="s">
        <v>1692</v>
      </c>
      <c r="O1864" s="48" t="s">
        <v>3496</v>
      </c>
      <c r="P1864" s="48" t="s">
        <v>8</v>
      </c>
      <c r="Q1864" s="48" t="s">
        <v>10</v>
      </c>
      <c r="R1864" s="48" t="s">
        <v>11</v>
      </c>
      <c r="S1864" s="48" t="s">
        <v>36</v>
      </c>
      <c r="T1864" s="48" t="s">
        <v>385</v>
      </c>
      <c r="U1864" s="48" t="s">
        <v>14</v>
      </c>
      <c r="V1864" s="55">
        <v>45534</v>
      </c>
      <c r="W1864" s="48" t="s">
        <v>1134</v>
      </c>
    </row>
    <row r="1865" spans="1:23" x14ac:dyDescent="0.25">
      <c r="A1865" s="48">
        <v>9978478</v>
      </c>
      <c r="B1865" s="64">
        <v>45534</v>
      </c>
      <c r="C1865" s="48" t="s">
        <v>1113</v>
      </c>
      <c r="D1865" s="48" t="s">
        <v>856</v>
      </c>
      <c r="E1865" s="55"/>
      <c r="F1865" s="64">
        <v>45534</v>
      </c>
      <c r="G1865" s="64">
        <v>45534.345833333333</v>
      </c>
      <c r="H1865" s="48" t="s">
        <v>1113</v>
      </c>
      <c r="I1865" s="55" t="s">
        <v>385</v>
      </c>
      <c r="J1865" s="48" t="s">
        <v>697</v>
      </c>
      <c r="K1865" s="48" t="s">
        <v>697</v>
      </c>
      <c r="L1865" s="48" t="s">
        <v>3975</v>
      </c>
      <c r="M1865" s="48" t="s">
        <v>7</v>
      </c>
      <c r="N1865" s="48" t="s">
        <v>1515</v>
      </c>
      <c r="O1865" s="48" t="s">
        <v>3680</v>
      </c>
      <c r="P1865" s="48" t="s">
        <v>8</v>
      </c>
      <c r="Q1865" s="48" t="s">
        <v>10</v>
      </c>
      <c r="R1865" s="48" t="s">
        <v>11</v>
      </c>
      <c r="S1865" s="48" t="s">
        <v>25</v>
      </c>
      <c r="T1865" s="48" t="s">
        <v>385</v>
      </c>
      <c r="U1865" s="48" t="s">
        <v>14</v>
      </c>
      <c r="V1865" s="55">
        <v>45534</v>
      </c>
      <c r="W1865" s="48" t="s">
        <v>1134</v>
      </c>
    </row>
    <row r="1866" spans="1:23" x14ac:dyDescent="0.25">
      <c r="A1866" s="48">
        <v>9978477</v>
      </c>
      <c r="B1866" s="64">
        <v>45534</v>
      </c>
      <c r="C1866" s="48" t="s">
        <v>1147</v>
      </c>
      <c r="D1866" s="48" t="s">
        <v>856</v>
      </c>
      <c r="E1866" s="55"/>
      <c r="F1866" s="64">
        <v>45534</v>
      </c>
      <c r="G1866" s="64">
        <v>45534.35</v>
      </c>
      <c r="H1866" s="48" t="s">
        <v>1147</v>
      </c>
      <c r="I1866" s="55">
        <v>45534</v>
      </c>
      <c r="J1866" s="48" t="s">
        <v>697</v>
      </c>
      <c r="K1866" s="48" t="s">
        <v>697</v>
      </c>
      <c r="L1866" s="48" t="s">
        <v>3976</v>
      </c>
      <c r="M1866" s="48" t="s">
        <v>737</v>
      </c>
      <c r="N1866" s="48" t="s">
        <v>331</v>
      </c>
      <c r="O1866" s="48" t="s">
        <v>3977</v>
      </c>
      <c r="P1866" s="48" t="s">
        <v>8</v>
      </c>
      <c r="Q1866" s="48" t="s">
        <v>28</v>
      </c>
      <c r="R1866" s="48" t="s">
        <v>104</v>
      </c>
      <c r="S1866" s="48" t="s">
        <v>43</v>
      </c>
      <c r="T1866" s="48" t="s">
        <v>385</v>
      </c>
      <c r="U1866" s="48" t="s">
        <v>44</v>
      </c>
      <c r="V1866" s="55">
        <v>45534</v>
      </c>
      <c r="W1866" s="48" t="s">
        <v>1134</v>
      </c>
    </row>
    <row r="1867" spans="1:23" x14ac:dyDescent="0.25">
      <c r="A1867" s="48">
        <v>9978476</v>
      </c>
      <c r="B1867" s="64">
        <v>45534</v>
      </c>
      <c r="C1867" s="48" t="s">
        <v>1107</v>
      </c>
      <c r="D1867" s="48" t="s">
        <v>716</v>
      </c>
      <c r="E1867" s="55"/>
      <c r="F1867" s="64">
        <v>45534</v>
      </c>
      <c r="G1867" s="64">
        <v>45534.351388888892</v>
      </c>
      <c r="H1867" s="48" t="s">
        <v>1107</v>
      </c>
      <c r="I1867" s="55" t="s">
        <v>385</v>
      </c>
      <c r="J1867" s="48" t="s">
        <v>697</v>
      </c>
      <c r="K1867" s="48" t="s">
        <v>697</v>
      </c>
      <c r="L1867" s="48" t="s">
        <v>3978</v>
      </c>
      <c r="M1867" s="48" t="s">
        <v>7</v>
      </c>
      <c r="N1867" s="48" t="s">
        <v>855</v>
      </c>
      <c r="O1867" s="48" t="s">
        <v>3837</v>
      </c>
      <c r="P1867" s="48" t="s">
        <v>18</v>
      </c>
      <c r="Q1867" s="48" t="s">
        <v>19</v>
      </c>
      <c r="R1867" s="48" t="s">
        <v>20</v>
      </c>
      <c r="S1867" s="48" t="s">
        <v>36</v>
      </c>
      <c r="T1867" s="48" t="s">
        <v>385</v>
      </c>
      <c r="U1867" s="48" t="s">
        <v>14</v>
      </c>
      <c r="V1867" s="55">
        <v>45534</v>
      </c>
      <c r="W1867" s="48" t="s">
        <v>1134</v>
      </c>
    </row>
    <row r="1868" spans="1:23" x14ac:dyDescent="0.25">
      <c r="A1868" s="48">
        <v>9978475</v>
      </c>
      <c r="B1868" s="64">
        <v>45534</v>
      </c>
      <c r="C1868" s="48" t="s">
        <v>1113</v>
      </c>
      <c r="D1868" s="48" t="s">
        <v>716</v>
      </c>
      <c r="E1868" s="55"/>
      <c r="F1868" s="64">
        <v>45534</v>
      </c>
      <c r="G1868" s="64">
        <v>45534.352777777778</v>
      </c>
      <c r="H1868" s="48" t="s">
        <v>1113</v>
      </c>
      <c r="I1868" s="55" t="s">
        <v>385</v>
      </c>
      <c r="J1868" s="48" t="s">
        <v>697</v>
      </c>
      <c r="K1868" s="48" t="s">
        <v>697</v>
      </c>
      <c r="L1868" s="48" t="s">
        <v>3979</v>
      </c>
      <c r="M1868" s="48" t="s">
        <v>7</v>
      </c>
      <c r="N1868" s="48" t="s">
        <v>1515</v>
      </c>
      <c r="O1868" s="48" t="s">
        <v>3845</v>
      </c>
      <c r="P1868" s="48" t="s">
        <v>8</v>
      </c>
      <c r="Q1868" s="48" t="s">
        <v>10</v>
      </c>
      <c r="R1868" s="48" t="s">
        <v>11</v>
      </c>
      <c r="S1868" s="48" t="s">
        <v>36</v>
      </c>
      <c r="T1868" s="48" t="s">
        <v>385</v>
      </c>
      <c r="U1868" s="48" t="s">
        <v>14</v>
      </c>
      <c r="V1868" s="55">
        <v>45534</v>
      </c>
      <c r="W1868" s="48" t="s">
        <v>1134</v>
      </c>
    </row>
    <row r="1869" spans="1:23" x14ac:dyDescent="0.25">
      <c r="A1869" s="48">
        <v>9978474</v>
      </c>
      <c r="B1869" s="64">
        <v>45534</v>
      </c>
      <c r="C1869" s="48" t="s">
        <v>1147</v>
      </c>
      <c r="D1869" s="48" t="s">
        <v>1455</v>
      </c>
      <c r="E1869" s="55"/>
      <c r="F1869" s="64">
        <v>45534</v>
      </c>
      <c r="G1869" s="64">
        <v>45534.354166666657</v>
      </c>
      <c r="H1869" s="48" t="s">
        <v>1147</v>
      </c>
      <c r="I1869" s="55" t="s">
        <v>385</v>
      </c>
      <c r="J1869" s="48" t="s">
        <v>697</v>
      </c>
      <c r="K1869" s="48" t="s">
        <v>697</v>
      </c>
      <c r="L1869" s="48" t="s">
        <v>3529</v>
      </c>
      <c r="M1869" s="48" t="s">
        <v>737</v>
      </c>
      <c r="N1869" s="48" t="s">
        <v>1692</v>
      </c>
      <c r="O1869" s="48" t="s">
        <v>3493</v>
      </c>
      <c r="P1869" s="48" t="s">
        <v>8</v>
      </c>
      <c r="Q1869" s="48" t="s">
        <v>15</v>
      </c>
      <c r="R1869" s="48" t="s">
        <v>90</v>
      </c>
      <c r="S1869" s="48" t="s">
        <v>360</v>
      </c>
      <c r="T1869" s="48" t="s">
        <v>385</v>
      </c>
      <c r="U1869" s="48" t="s">
        <v>14</v>
      </c>
      <c r="V1869" s="55">
        <v>45534</v>
      </c>
      <c r="W1869" s="48" t="s">
        <v>1134</v>
      </c>
    </row>
    <row r="1870" spans="1:23" x14ac:dyDescent="0.25">
      <c r="A1870" s="48">
        <v>9978473</v>
      </c>
      <c r="B1870" s="64">
        <v>45534</v>
      </c>
      <c r="C1870" s="48" t="s">
        <v>1113</v>
      </c>
      <c r="D1870" s="48" t="s">
        <v>716</v>
      </c>
      <c r="E1870" s="55"/>
      <c r="F1870" s="64">
        <v>45534</v>
      </c>
      <c r="G1870" s="64">
        <v>45534.356944444437</v>
      </c>
      <c r="H1870" s="48" t="s">
        <v>1113</v>
      </c>
      <c r="I1870" s="55" t="s">
        <v>385</v>
      </c>
      <c r="J1870" s="48" t="s">
        <v>697</v>
      </c>
      <c r="K1870" s="48" t="s">
        <v>697</v>
      </c>
      <c r="L1870" s="48" t="s">
        <v>3980</v>
      </c>
      <c r="M1870" s="48" t="s">
        <v>7</v>
      </c>
      <c r="N1870" s="48" t="s">
        <v>1515</v>
      </c>
      <c r="O1870" s="48" t="s">
        <v>2567</v>
      </c>
      <c r="P1870" s="48" t="s">
        <v>8</v>
      </c>
      <c r="Q1870" s="48" t="s">
        <v>15</v>
      </c>
      <c r="R1870" s="48" t="s">
        <v>27</v>
      </c>
      <c r="S1870" s="48" t="s">
        <v>25</v>
      </c>
      <c r="T1870" s="48" t="s">
        <v>385</v>
      </c>
      <c r="U1870" s="48" t="s">
        <v>14</v>
      </c>
      <c r="V1870" s="55">
        <v>45534</v>
      </c>
      <c r="W1870" s="48" t="s">
        <v>1134</v>
      </c>
    </row>
    <row r="1871" spans="1:23" x14ac:dyDescent="0.25">
      <c r="A1871" s="48">
        <v>9978472</v>
      </c>
      <c r="B1871" s="64">
        <v>45534</v>
      </c>
      <c r="C1871" s="48" t="s">
        <v>1147</v>
      </c>
      <c r="D1871" s="48" t="s">
        <v>856</v>
      </c>
      <c r="E1871" s="55"/>
      <c r="F1871" s="64">
        <v>45534</v>
      </c>
      <c r="G1871" s="64">
        <v>45534.357638888891</v>
      </c>
      <c r="H1871" s="48" t="s">
        <v>1147</v>
      </c>
      <c r="I1871" s="55" t="s">
        <v>385</v>
      </c>
      <c r="J1871" s="48" t="s">
        <v>697</v>
      </c>
      <c r="K1871" s="48" t="s">
        <v>697</v>
      </c>
      <c r="L1871" s="48" t="s">
        <v>3981</v>
      </c>
      <c r="M1871" s="48" t="s">
        <v>737</v>
      </c>
      <c r="N1871" s="48" t="s">
        <v>1692</v>
      </c>
      <c r="O1871" s="48" t="s">
        <v>3672</v>
      </c>
      <c r="P1871" s="48" t="s">
        <v>8</v>
      </c>
      <c r="Q1871" s="48" t="s">
        <v>10</v>
      </c>
      <c r="R1871" s="48" t="s">
        <v>11</v>
      </c>
      <c r="S1871" s="48" t="s">
        <v>25</v>
      </c>
      <c r="T1871" s="48" t="s">
        <v>385</v>
      </c>
      <c r="U1871" s="48" t="s">
        <v>14</v>
      </c>
      <c r="V1871" s="55">
        <v>45534</v>
      </c>
      <c r="W1871" s="48" t="s">
        <v>1134</v>
      </c>
    </row>
    <row r="1872" spans="1:23" x14ac:dyDescent="0.25">
      <c r="A1872" s="48">
        <v>9978471</v>
      </c>
      <c r="B1872" s="64">
        <v>45534</v>
      </c>
      <c r="C1872" s="48" t="s">
        <v>1117</v>
      </c>
      <c r="D1872" s="48" t="s">
        <v>716</v>
      </c>
      <c r="E1872" s="55" t="s">
        <v>385</v>
      </c>
      <c r="F1872" s="64">
        <v>45534</v>
      </c>
      <c r="G1872" s="64">
        <v>45534.35833333333</v>
      </c>
      <c r="H1872" s="48" t="s">
        <v>1117</v>
      </c>
      <c r="I1872" s="55">
        <v>45536</v>
      </c>
      <c r="J1872" s="48" t="s">
        <v>697</v>
      </c>
      <c r="K1872" s="48" t="s">
        <v>697</v>
      </c>
      <c r="L1872" s="48" t="s">
        <v>3982</v>
      </c>
      <c r="M1872" s="48" t="s">
        <v>7</v>
      </c>
      <c r="N1872" s="48" t="s">
        <v>860</v>
      </c>
      <c r="O1872" s="48" t="s">
        <v>3831</v>
      </c>
      <c r="P1872" s="48" t="s">
        <v>8</v>
      </c>
      <c r="Q1872" s="48" t="s">
        <v>10</v>
      </c>
      <c r="R1872" s="48" t="s">
        <v>11</v>
      </c>
      <c r="S1872" s="48" t="s">
        <v>25</v>
      </c>
      <c r="T1872" s="48" t="s">
        <v>385</v>
      </c>
      <c r="U1872" s="48" t="s">
        <v>14</v>
      </c>
      <c r="V1872" s="55">
        <v>45534</v>
      </c>
      <c r="W1872" s="48" t="s">
        <v>1134</v>
      </c>
    </row>
    <row r="1873" spans="1:23" x14ac:dyDescent="0.25">
      <c r="A1873" s="48">
        <v>9978470</v>
      </c>
      <c r="B1873" s="64">
        <v>45534</v>
      </c>
      <c r="C1873" s="48" t="s">
        <v>1117</v>
      </c>
      <c r="D1873" s="48" t="s">
        <v>716</v>
      </c>
      <c r="E1873" s="55" t="s">
        <v>385</v>
      </c>
      <c r="F1873" s="64">
        <v>45534</v>
      </c>
      <c r="G1873" s="64">
        <v>45534.36041666667</v>
      </c>
      <c r="H1873" s="48" t="s">
        <v>1117</v>
      </c>
      <c r="I1873" s="55">
        <v>45536</v>
      </c>
      <c r="J1873" s="48" t="s">
        <v>697</v>
      </c>
      <c r="K1873" s="48" t="s">
        <v>697</v>
      </c>
      <c r="L1873" s="48" t="s">
        <v>3983</v>
      </c>
      <c r="M1873" s="48" t="s">
        <v>7</v>
      </c>
      <c r="N1873" s="48" t="s">
        <v>860</v>
      </c>
      <c r="O1873" s="48" t="s">
        <v>3832</v>
      </c>
      <c r="P1873" s="48" t="s">
        <v>8</v>
      </c>
      <c r="Q1873" s="48" t="s">
        <v>10</v>
      </c>
      <c r="R1873" s="48" t="s">
        <v>11</v>
      </c>
      <c r="S1873" s="48" t="s">
        <v>25</v>
      </c>
      <c r="T1873" s="48" t="s">
        <v>385</v>
      </c>
      <c r="U1873" s="48" t="s">
        <v>14</v>
      </c>
      <c r="V1873" s="55">
        <v>45534</v>
      </c>
      <c r="W1873" s="48" t="s">
        <v>1134</v>
      </c>
    </row>
    <row r="1874" spans="1:23" x14ac:dyDescent="0.25">
      <c r="A1874" s="48">
        <v>9978469</v>
      </c>
      <c r="B1874" s="64">
        <v>45534</v>
      </c>
      <c r="C1874" s="48" t="s">
        <v>1147</v>
      </c>
      <c r="D1874" s="48" t="s">
        <v>1455</v>
      </c>
      <c r="E1874" s="55"/>
      <c r="F1874" s="64">
        <v>45534</v>
      </c>
      <c r="G1874" s="64">
        <v>45534.365277777782</v>
      </c>
      <c r="H1874" s="48" t="s">
        <v>1147</v>
      </c>
      <c r="I1874" s="55" t="s">
        <v>385</v>
      </c>
      <c r="J1874" s="48" t="s">
        <v>697</v>
      </c>
      <c r="K1874" s="48" t="s">
        <v>697</v>
      </c>
      <c r="L1874" s="48" t="s">
        <v>3592</v>
      </c>
      <c r="M1874" s="48" t="s">
        <v>737</v>
      </c>
      <c r="N1874" s="48" t="s">
        <v>455</v>
      </c>
      <c r="O1874" s="48" t="s">
        <v>3593</v>
      </c>
      <c r="P1874" s="48" t="s">
        <v>22</v>
      </c>
      <c r="Q1874" s="48" t="s">
        <v>23</v>
      </c>
      <c r="R1874" s="48" t="s">
        <v>89</v>
      </c>
      <c r="S1874" s="48" t="s">
        <v>36</v>
      </c>
      <c r="T1874" s="48" t="s">
        <v>385</v>
      </c>
      <c r="U1874" s="48" t="s">
        <v>14</v>
      </c>
      <c r="V1874" s="55">
        <v>45534</v>
      </c>
      <c r="W1874" s="48" t="s">
        <v>1134</v>
      </c>
    </row>
    <row r="1875" spans="1:23" x14ac:dyDescent="0.25">
      <c r="A1875" s="48">
        <v>9978468</v>
      </c>
      <c r="B1875" s="64">
        <v>45534</v>
      </c>
      <c r="C1875" s="48" t="s">
        <v>1110</v>
      </c>
      <c r="D1875" s="48" t="s">
        <v>1455</v>
      </c>
      <c r="E1875" s="55" t="s">
        <v>385</v>
      </c>
      <c r="F1875" s="64">
        <v>45534</v>
      </c>
      <c r="G1875" s="64">
        <v>45534.367361111108</v>
      </c>
      <c r="H1875" s="48" t="s">
        <v>1110</v>
      </c>
      <c r="I1875" s="55" t="s">
        <v>385</v>
      </c>
      <c r="J1875" s="48" t="s">
        <v>697</v>
      </c>
      <c r="K1875" s="48" t="s">
        <v>697</v>
      </c>
      <c r="L1875" s="48" t="s">
        <v>3984</v>
      </c>
      <c r="M1875" s="48" t="s">
        <v>7</v>
      </c>
      <c r="N1875" s="48" t="s">
        <v>860</v>
      </c>
      <c r="O1875" s="48" t="s">
        <v>2894</v>
      </c>
      <c r="P1875" s="48" t="s">
        <v>8</v>
      </c>
      <c r="Q1875" s="48" t="s">
        <v>28</v>
      </c>
      <c r="R1875" s="48" t="s">
        <v>29</v>
      </c>
      <c r="S1875" s="48" t="s">
        <v>25</v>
      </c>
      <c r="T1875" s="48" t="s">
        <v>385</v>
      </c>
      <c r="U1875" s="48" t="s">
        <v>14</v>
      </c>
      <c r="V1875" s="55">
        <v>45534</v>
      </c>
      <c r="W1875" s="48" t="s">
        <v>1134</v>
      </c>
    </row>
    <row r="1876" spans="1:23" x14ac:dyDescent="0.25">
      <c r="A1876" s="48">
        <v>9978467</v>
      </c>
      <c r="B1876" s="64">
        <v>45534</v>
      </c>
      <c r="C1876" s="48" t="s">
        <v>1113</v>
      </c>
      <c r="D1876" s="48" t="s">
        <v>716</v>
      </c>
      <c r="E1876" s="55"/>
      <c r="F1876" s="64">
        <v>45534</v>
      </c>
      <c r="G1876" s="64">
        <v>45534.367361111108</v>
      </c>
      <c r="H1876" s="48" t="s">
        <v>1113</v>
      </c>
      <c r="I1876" s="55" t="s">
        <v>385</v>
      </c>
      <c r="J1876" s="48" t="s">
        <v>697</v>
      </c>
      <c r="K1876" s="48" t="s">
        <v>697</v>
      </c>
      <c r="L1876" s="48" t="s">
        <v>3985</v>
      </c>
      <c r="M1876" s="48" t="s">
        <v>7</v>
      </c>
      <c r="N1876" s="48" t="s">
        <v>1515</v>
      </c>
      <c r="O1876" s="48" t="s">
        <v>3100</v>
      </c>
      <c r="P1876" s="48" t="s">
        <v>8</v>
      </c>
      <c r="Q1876" s="48" t="s">
        <v>15</v>
      </c>
      <c r="R1876" s="48" t="s">
        <v>27</v>
      </c>
      <c r="S1876" s="48" t="s">
        <v>25</v>
      </c>
      <c r="T1876" s="48" t="s">
        <v>385</v>
      </c>
      <c r="U1876" s="48" t="s">
        <v>14</v>
      </c>
      <c r="V1876" s="55">
        <v>45534</v>
      </c>
      <c r="W1876" s="48" t="s">
        <v>1134</v>
      </c>
    </row>
    <row r="1877" spans="1:23" x14ac:dyDescent="0.25">
      <c r="A1877" s="48">
        <v>9978466</v>
      </c>
      <c r="B1877" s="64">
        <v>45534</v>
      </c>
      <c r="C1877" s="48" t="s">
        <v>1107</v>
      </c>
      <c r="D1877" s="48" t="s">
        <v>716</v>
      </c>
      <c r="E1877" s="55"/>
      <c r="F1877" s="64">
        <v>45534</v>
      </c>
      <c r="G1877" s="64">
        <v>45534.368750000001</v>
      </c>
      <c r="H1877" s="48" t="s">
        <v>1107</v>
      </c>
      <c r="I1877" s="55" t="s">
        <v>385</v>
      </c>
      <c r="J1877" s="48" t="s">
        <v>697</v>
      </c>
      <c r="K1877" s="48" t="s">
        <v>697</v>
      </c>
      <c r="L1877" s="48" t="s">
        <v>3761</v>
      </c>
      <c r="M1877" s="48" t="s">
        <v>7</v>
      </c>
      <c r="N1877" s="48" t="s">
        <v>855</v>
      </c>
      <c r="O1877" s="48" t="s">
        <v>3720</v>
      </c>
      <c r="P1877" s="48" t="s">
        <v>18</v>
      </c>
      <c r="Q1877" s="48" t="s">
        <v>19</v>
      </c>
      <c r="R1877" s="48" t="s">
        <v>24</v>
      </c>
      <c r="S1877" s="48" t="s">
        <v>25</v>
      </c>
      <c r="T1877" s="48" t="s">
        <v>385</v>
      </c>
      <c r="U1877" s="48" t="s">
        <v>14</v>
      </c>
      <c r="V1877" s="55">
        <v>45534</v>
      </c>
      <c r="W1877" s="48" t="s">
        <v>1134</v>
      </c>
    </row>
    <row r="1878" spans="1:23" x14ac:dyDescent="0.25">
      <c r="A1878" s="48">
        <v>9978465</v>
      </c>
      <c r="B1878" s="64">
        <v>45534</v>
      </c>
      <c r="C1878" s="48" t="s">
        <v>1113</v>
      </c>
      <c r="D1878" s="48" t="s">
        <v>1455</v>
      </c>
      <c r="E1878" s="55" t="s">
        <v>385</v>
      </c>
      <c r="F1878" s="64">
        <v>45534</v>
      </c>
      <c r="G1878" s="64">
        <v>45534.374305555553</v>
      </c>
      <c r="H1878" s="48" t="s">
        <v>1113</v>
      </c>
      <c r="I1878" s="55" t="s">
        <v>385</v>
      </c>
      <c r="J1878" s="48" t="s">
        <v>697</v>
      </c>
      <c r="K1878" s="48" t="s">
        <v>697</v>
      </c>
      <c r="L1878" s="48" t="s">
        <v>3986</v>
      </c>
      <c r="M1878" s="48" t="s">
        <v>7</v>
      </c>
      <c r="N1878" s="48" t="s">
        <v>1515</v>
      </c>
      <c r="O1878" s="48" t="s">
        <v>1952</v>
      </c>
      <c r="P1878" s="48" t="s">
        <v>8</v>
      </c>
      <c r="Q1878" s="48" t="s">
        <v>28</v>
      </c>
      <c r="R1878" s="48" t="s">
        <v>35</v>
      </c>
      <c r="S1878" s="48" t="s">
        <v>360</v>
      </c>
      <c r="T1878" s="48" t="s">
        <v>385</v>
      </c>
      <c r="U1878" s="48" t="s">
        <v>14</v>
      </c>
      <c r="V1878" s="55">
        <v>45534</v>
      </c>
      <c r="W1878" s="48" t="s">
        <v>1134</v>
      </c>
    </row>
    <row r="1879" spans="1:23" x14ac:dyDescent="0.25">
      <c r="A1879" s="48">
        <v>9978464</v>
      </c>
      <c r="B1879" s="64">
        <v>45534</v>
      </c>
      <c r="C1879" s="48" t="s">
        <v>1110</v>
      </c>
      <c r="D1879" s="48" t="s">
        <v>856</v>
      </c>
      <c r="E1879" s="55" t="s">
        <v>385</v>
      </c>
      <c r="F1879" s="64">
        <v>45534</v>
      </c>
      <c r="G1879" s="64">
        <v>45534.385416666657</v>
      </c>
      <c r="H1879" s="48" t="s">
        <v>1110</v>
      </c>
      <c r="I1879" s="55" t="s">
        <v>385</v>
      </c>
      <c r="J1879" s="48" t="s">
        <v>697</v>
      </c>
      <c r="K1879" s="48" t="s">
        <v>697</v>
      </c>
      <c r="L1879" s="48" t="s">
        <v>2694</v>
      </c>
      <c r="M1879" s="48" t="s">
        <v>7</v>
      </c>
      <c r="N1879" s="48" t="s">
        <v>860</v>
      </c>
      <c r="O1879" s="48" t="s">
        <v>2467</v>
      </c>
      <c r="P1879" s="48" t="s">
        <v>8</v>
      </c>
      <c r="Q1879" s="48" t="s">
        <v>28</v>
      </c>
      <c r="R1879" s="48" t="s">
        <v>35</v>
      </c>
      <c r="S1879" s="48" t="s">
        <v>25</v>
      </c>
      <c r="T1879" s="48" t="s">
        <v>385</v>
      </c>
      <c r="U1879" s="48" t="s">
        <v>14</v>
      </c>
      <c r="V1879" s="55">
        <v>45534</v>
      </c>
      <c r="W1879" s="48" t="s">
        <v>1134</v>
      </c>
    </row>
    <row r="1880" spans="1:23" x14ac:dyDescent="0.25">
      <c r="A1880" s="48">
        <v>9978463</v>
      </c>
      <c r="B1880" s="64">
        <v>45534</v>
      </c>
      <c r="C1880" s="48" t="s">
        <v>1117</v>
      </c>
      <c r="D1880" s="48" t="s">
        <v>856</v>
      </c>
      <c r="E1880" s="55" t="s">
        <v>385</v>
      </c>
      <c r="F1880" s="64">
        <v>45534</v>
      </c>
      <c r="G1880" s="64">
        <v>45534.386805555558</v>
      </c>
      <c r="H1880" s="48" t="s">
        <v>1117</v>
      </c>
      <c r="I1880" s="55">
        <v>45536</v>
      </c>
      <c r="J1880" s="48" t="s">
        <v>697</v>
      </c>
      <c r="K1880" s="48" t="s">
        <v>697</v>
      </c>
      <c r="L1880" s="48" t="s">
        <v>1940</v>
      </c>
      <c r="M1880" s="48" t="s">
        <v>7</v>
      </c>
      <c r="N1880" s="48" t="s">
        <v>860</v>
      </c>
      <c r="O1880" s="48" t="s">
        <v>1939</v>
      </c>
      <c r="P1880" s="48" t="s">
        <v>8</v>
      </c>
      <c r="Q1880" s="48" t="s">
        <v>15</v>
      </c>
      <c r="R1880" s="48" t="s">
        <v>381</v>
      </c>
      <c r="S1880" s="48" t="s">
        <v>25</v>
      </c>
      <c r="T1880" s="48" t="s">
        <v>385</v>
      </c>
      <c r="U1880" s="48" t="s">
        <v>14</v>
      </c>
      <c r="V1880" s="55">
        <v>45534</v>
      </c>
      <c r="W1880" s="48" t="s">
        <v>1134</v>
      </c>
    </row>
    <row r="1881" spans="1:23" x14ac:dyDescent="0.25">
      <c r="A1881" s="48">
        <v>9978462</v>
      </c>
      <c r="B1881" s="64">
        <v>45534</v>
      </c>
      <c r="C1881" s="48" t="s">
        <v>1157</v>
      </c>
      <c r="D1881" s="48" t="s">
        <v>716</v>
      </c>
      <c r="E1881" s="55" t="s">
        <v>385</v>
      </c>
      <c r="F1881" s="64">
        <v>45534</v>
      </c>
      <c r="G1881" s="64">
        <v>45534.352777777778</v>
      </c>
      <c r="H1881" s="48" t="s">
        <v>1157</v>
      </c>
      <c r="I1881" s="55" t="s">
        <v>385</v>
      </c>
      <c r="J1881" s="48" t="s">
        <v>697</v>
      </c>
      <c r="K1881" s="48" t="s">
        <v>697</v>
      </c>
      <c r="L1881" s="48" t="s">
        <v>3987</v>
      </c>
      <c r="M1881" s="48" t="s">
        <v>992</v>
      </c>
      <c r="N1881" s="48" t="s">
        <v>455</v>
      </c>
      <c r="O1881" s="48">
        <v>900995835048001</v>
      </c>
      <c r="P1881" s="48" t="s">
        <v>8</v>
      </c>
      <c r="Q1881" s="48" t="s">
        <v>28</v>
      </c>
      <c r="R1881" s="48" t="s">
        <v>35</v>
      </c>
      <c r="S1881" s="48" t="s">
        <v>36</v>
      </c>
      <c r="T1881" s="48" t="s">
        <v>385</v>
      </c>
      <c r="U1881" s="48" t="s">
        <v>14</v>
      </c>
      <c r="V1881" s="55">
        <v>45534</v>
      </c>
      <c r="W1881" s="48" t="s">
        <v>1134</v>
      </c>
    </row>
    <row r="1882" spans="1:23" x14ac:dyDescent="0.25">
      <c r="A1882" s="48">
        <v>9978461</v>
      </c>
      <c r="B1882" s="64">
        <v>45534</v>
      </c>
      <c r="C1882" s="48" t="s">
        <v>1157</v>
      </c>
      <c r="D1882" s="48" t="s">
        <v>856</v>
      </c>
      <c r="E1882" s="55" t="s">
        <v>385</v>
      </c>
      <c r="F1882" s="64">
        <v>45534</v>
      </c>
      <c r="G1882" s="64">
        <v>45534.354166666657</v>
      </c>
      <c r="H1882" s="48" t="s">
        <v>1157</v>
      </c>
      <c r="I1882" s="55" t="s">
        <v>385</v>
      </c>
      <c r="J1882" s="48" t="s">
        <v>697</v>
      </c>
      <c r="K1882" s="48" t="s">
        <v>697</v>
      </c>
      <c r="L1882" s="48" t="s">
        <v>3956</v>
      </c>
      <c r="M1882" s="48" t="s">
        <v>992</v>
      </c>
      <c r="N1882" s="48" t="s">
        <v>1692</v>
      </c>
      <c r="O1882" s="48">
        <v>201031912070001</v>
      </c>
      <c r="P1882" s="48" t="s">
        <v>8</v>
      </c>
      <c r="Q1882" s="48" t="s">
        <v>10</v>
      </c>
      <c r="R1882" s="48" t="s">
        <v>11</v>
      </c>
      <c r="S1882" s="48" t="s">
        <v>25</v>
      </c>
      <c r="T1882" s="48" t="s">
        <v>385</v>
      </c>
      <c r="U1882" s="48" t="s">
        <v>14</v>
      </c>
      <c r="V1882" s="55">
        <v>45534</v>
      </c>
      <c r="W1882" s="48" t="s">
        <v>1134</v>
      </c>
    </row>
    <row r="1883" spans="1:23" x14ac:dyDescent="0.25">
      <c r="A1883" s="48">
        <v>9978460</v>
      </c>
      <c r="B1883" s="64">
        <v>45534</v>
      </c>
      <c r="C1883" s="48" t="s">
        <v>1157</v>
      </c>
      <c r="D1883" s="48" t="s">
        <v>716</v>
      </c>
      <c r="E1883" s="55" t="s">
        <v>385</v>
      </c>
      <c r="F1883" s="64">
        <v>45534</v>
      </c>
      <c r="G1883" s="64">
        <v>45534.356249999997</v>
      </c>
      <c r="H1883" s="48" t="s">
        <v>1157</v>
      </c>
      <c r="I1883" s="55" t="s">
        <v>385</v>
      </c>
      <c r="J1883" s="48" t="s">
        <v>697</v>
      </c>
      <c r="K1883" s="48" t="s">
        <v>697</v>
      </c>
      <c r="L1883" s="48" t="s">
        <v>3937</v>
      </c>
      <c r="M1883" s="48" t="s">
        <v>992</v>
      </c>
      <c r="N1883" s="48" t="s">
        <v>455</v>
      </c>
      <c r="O1883" s="48">
        <v>900995835748001</v>
      </c>
      <c r="P1883" s="48" t="s">
        <v>8</v>
      </c>
      <c r="Q1883" s="48" t="s">
        <v>28</v>
      </c>
      <c r="R1883" s="48" t="s">
        <v>35</v>
      </c>
      <c r="S1883" s="48" t="s">
        <v>36</v>
      </c>
      <c r="T1883" s="48" t="s">
        <v>385</v>
      </c>
      <c r="U1883" s="48" t="s">
        <v>14</v>
      </c>
      <c r="V1883" s="55">
        <v>45534</v>
      </c>
      <c r="W1883" s="48" t="s">
        <v>1134</v>
      </c>
    </row>
    <row r="1884" spans="1:23" x14ac:dyDescent="0.25">
      <c r="A1884" s="48">
        <v>9978459</v>
      </c>
      <c r="B1884" s="64">
        <v>45534</v>
      </c>
      <c r="C1884" s="48" t="s">
        <v>1157</v>
      </c>
      <c r="D1884" s="48" t="s">
        <v>716</v>
      </c>
      <c r="E1884" s="55" t="s">
        <v>385</v>
      </c>
      <c r="F1884" s="64">
        <v>45534</v>
      </c>
      <c r="G1884" s="64">
        <v>45534.372916666667</v>
      </c>
      <c r="H1884" s="48" t="s">
        <v>1157</v>
      </c>
      <c r="I1884" s="55" t="s">
        <v>385</v>
      </c>
      <c r="J1884" s="48" t="s">
        <v>697</v>
      </c>
      <c r="K1884" s="48" t="s">
        <v>697</v>
      </c>
      <c r="L1884" s="48" t="s">
        <v>3988</v>
      </c>
      <c r="M1884" s="48" t="s">
        <v>992</v>
      </c>
      <c r="N1884" s="48" t="s">
        <v>1692</v>
      </c>
      <c r="O1884" s="48">
        <v>201031872711001</v>
      </c>
      <c r="P1884" s="48" t="s">
        <v>8</v>
      </c>
      <c r="Q1884" s="48" t="s">
        <v>15</v>
      </c>
      <c r="R1884" s="48" t="s">
        <v>27</v>
      </c>
      <c r="S1884" s="48" t="s">
        <v>25</v>
      </c>
      <c r="T1884" s="48" t="s">
        <v>385</v>
      </c>
      <c r="U1884" s="48" t="s">
        <v>14</v>
      </c>
      <c r="V1884" s="55">
        <v>45534</v>
      </c>
      <c r="W1884" s="48" t="s">
        <v>1134</v>
      </c>
    </row>
    <row r="1885" spans="1:23" x14ac:dyDescent="0.25">
      <c r="A1885" s="48">
        <v>9978458</v>
      </c>
      <c r="B1885" s="64">
        <v>45534</v>
      </c>
      <c r="C1885" s="48" t="s">
        <v>1157</v>
      </c>
      <c r="D1885" s="48" t="s">
        <v>856</v>
      </c>
      <c r="E1885" s="55" t="s">
        <v>385</v>
      </c>
      <c r="F1885" s="64">
        <v>45534</v>
      </c>
      <c r="G1885" s="64">
        <v>45534.380555555559</v>
      </c>
      <c r="H1885" s="48" t="s">
        <v>1157</v>
      </c>
      <c r="I1885" s="55" t="s">
        <v>385</v>
      </c>
      <c r="J1885" s="48" t="s">
        <v>697</v>
      </c>
      <c r="K1885" s="48" t="s">
        <v>697</v>
      </c>
      <c r="L1885" s="48" t="s">
        <v>3989</v>
      </c>
      <c r="M1885" s="48" t="s">
        <v>992</v>
      </c>
      <c r="N1885" s="48" t="s">
        <v>331</v>
      </c>
      <c r="O1885" s="48">
        <v>201031536779001</v>
      </c>
      <c r="P1885" s="48" t="s">
        <v>18</v>
      </c>
      <c r="Q1885" s="48" t="s">
        <v>19</v>
      </c>
      <c r="R1885" s="48" t="s">
        <v>20</v>
      </c>
      <c r="S1885" s="48" t="s">
        <v>43</v>
      </c>
      <c r="T1885" s="48" t="s">
        <v>385</v>
      </c>
      <c r="U1885" s="48" t="s">
        <v>44</v>
      </c>
      <c r="V1885" s="55">
        <v>45534</v>
      </c>
      <c r="W1885" s="48" t="s">
        <v>1134</v>
      </c>
    </row>
    <row r="1886" spans="1:23" x14ac:dyDescent="0.25">
      <c r="A1886" s="48">
        <v>9978457</v>
      </c>
      <c r="B1886" s="64">
        <v>45534</v>
      </c>
      <c r="C1886" s="48" t="s">
        <v>1157</v>
      </c>
      <c r="D1886" s="48" t="s">
        <v>856</v>
      </c>
      <c r="E1886" s="55" t="s">
        <v>385</v>
      </c>
      <c r="F1886" s="64">
        <v>45534</v>
      </c>
      <c r="G1886" s="64">
        <v>45534.386805555558</v>
      </c>
      <c r="H1886" s="48" t="s">
        <v>1157</v>
      </c>
      <c r="I1886" s="55" t="s">
        <v>385</v>
      </c>
      <c r="J1886" s="48" t="s">
        <v>697</v>
      </c>
      <c r="K1886" s="48" t="s">
        <v>697</v>
      </c>
      <c r="L1886" s="48" t="s">
        <v>3990</v>
      </c>
      <c r="M1886" s="48" t="s">
        <v>992</v>
      </c>
      <c r="N1886" s="48" t="s">
        <v>1692</v>
      </c>
      <c r="O1886" s="48">
        <v>201031795914001</v>
      </c>
      <c r="P1886" s="48" t="s">
        <v>8</v>
      </c>
      <c r="Q1886" s="48" t="s">
        <v>15</v>
      </c>
      <c r="R1886" s="48" t="s">
        <v>27</v>
      </c>
      <c r="S1886" s="48" t="s">
        <v>25</v>
      </c>
      <c r="T1886" s="48" t="s">
        <v>385</v>
      </c>
      <c r="U1886" s="48" t="s">
        <v>14</v>
      </c>
      <c r="V1886" s="55">
        <v>45534</v>
      </c>
      <c r="W1886" s="48" t="s">
        <v>1134</v>
      </c>
    </row>
    <row r="1887" spans="1:23" x14ac:dyDescent="0.25">
      <c r="A1887" s="48">
        <v>9978456</v>
      </c>
      <c r="B1887" s="64">
        <v>45534</v>
      </c>
      <c r="C1887" s="48" t="s">
        <v>1107</v>
      </c>
      <c r="D1887" s="48" t="s">
        <v>1455</v>
      </c>
      <c r="E1887" s="55"/>
      <c r="F1887" s="64">
        <v>45534</v>
      </c>
      <c r="G1887" s="64">
        <v>45534.38958333333</v>
      </c>
      <c r="H1887" s="48" t="s">
        <v>1107</v>
      </c>
      <c r="I1887" s="55" t="s">
        <v>385</v>
      </c>
      <c r="J1887" s="48" t="s">
        <v>697</v>
      </c>
      <c r="K1887" s="48" t="s">
        <v>697</v>
      </c>
      <c r="L1887" s="48" t="s">
        <v>3991</v>
      </c>
      <c r="M1887" s="48" t="s">
        <v>7</v>
      </c>
      <c r="N1887" s="48" t="s">
        <v>855</v>
      </c>
      <c r="O1887" s="48" t="s">
        <v>2788</v>
      </c>
      <c r="P1887" s="48" t="s">
        <v>8</v>
      </c>
      <c r="Q1887" s="48" t="s">
        <v>10</v>
      </c>
      <c r="R1887" s="48" t="s">
        <v>11</v>
      </c>
      <c r="S1887" s="48" t="s">
        <v>360</v>
      </c>
      <c r="T1887" s="48" t="s">
        <v>385</v>
      </c>
      <c r="U1887" s="48" t="s">
        <v>14</v>
      </c>
      <c r="V1887" s="55">
        <v>45534</v>
      </c>
      <c r="W1887" s="48" t="s">
        <v>1134</v>
      </c>
    </row>
    <row r="1888" spans="1:23" x14ac:dyDescent="0.25">
      <c r="A1888" s="48">
        <v>9978455</v>
      </c>
      <c r="B1888" s="64">
        <v>45534</v>
      </c>
      <c r="C1888" s="48" t="s">
        <v>1117</v>
      </c>
      <c r="D1888" s="48" t="s">
        <v>716</v>
      </c>
      <c r="E1888" s="55" t="s">
        <v>385</v>
      </c>
      <c r="F1888" s="64">
        <v>45534</v>
      </c>
      <c r="G1888" s="64">
        <v>45534.390972222223</v>
      </c>
      <c r="H1888" s="48" t="s">
        <v>1117</v>
      </c>
      <c r="I1888" s="55">
        <v>45536</v>
      </c>
      <c r="J1888" s="48" t="s">
        <v>697</v>
      </c>
      <c r="K1888" s="48" t="s">
        <v>697</v>
      </c>
      <c r="L1888" s="48" t="s">
        <v>3992</v>
      </c>
      <c r="M1888" s="48" t="s">
        <v>7</v>
      </c>
      <c r="N1888" s="48" t="s">
        <v>860</v>
      </c>
      <c r="O1888" s="48" t="s">
        <v>2542</v>
      </c>
      <c r="P1888" s="48" t="s">
        <v>8</v>
      </c>
      <c r="Q1888" s="48" t="s">
        <v>28</v>
      </c>
      <c r="R1888" s="48" t="s">
        <v>29</v>
      </c>
      <c r="S1888" s="48" t="s">
        <v>25</v>
      </c>
      <c r="T1888" s="48" t="s">
        <v>385</v>
      </c>
      <c r="U1888" s="48" t="s">
        <v>44</v>
      </c>
      <c r="V1888" s="55">
        <v>45534</v>
      </c>
      <c r="W1888" s="48" t="s">
        <v>1134</v>
      </c>
    </row>
    <row r="1889" spans="1:23" x14ac:dyDescent="0.25">
      <c r="A1889" s="48">
        <v>9978454</v>
      </c>
      <c r="B1889" s="64">
        <v>45534</v>
      </c>
      <c r="C1889" s="48" t="s">
        <v>1110</v>
      </c>
      <c r="D1889" s="48" t="s">
        <v>1455</v>
      </c>
      <c r="E1889" s="55"/>
      <c r="F1889" s="64">
        <v>45534</v>
      </c>
      <c r="G1889" s="64">
        <v>45534.390972222223</v>
      </c>
      <c r="H1889" s="48" t="s">
        <v>1110</v>
      </c>
      <c r="I1889" s="55" t="s">
        <v>385</v>
      </c>
      <c r="J1889" s="48" t="s">
        <v>697</v>
      </c>
      <c r="K1889" s="48" t="s">
        <v>697</v>
      </c>
      <c r="L1889" s="48" t="s">
        <v>3993</v>
      </c>
      <c r="M1889" s="48" t="s">
        <v>7</v>
      </c>
      <c r="N1889" s="48" t="s">
        <v>860</v>
      </c>
      <c r="O1889" s="48" t="s">
        <v>2547</v>
      </c>
      <c r="P1889" s="48" t="s">
        <v>8</v>
      </c>
      <c r="Q1889" s="48" t="s">
        <v>28</v>
      </c>
      <c r="R1889" s="48" t="s">
        <v>29</v>
      </c>
      <c r="S1889" s="48" t="s">
        <v>36</v>
      </c>
      <c r="T1889" s="48" t="s">
        <v>385</v>
      </c>
      <c r="U1889" s="48" t="s">
        <v>14</v>
      </c>
      <c r="V1889" s="55">
        <v>45534</v>
      </c>
      <c r="W1889" s="48" t="s">
        <v>1134</v>
      </c>
    </row>
    <row r="1890" spans="1:23" x14ac:dyDescent="0.25">
      <c r="A1890" s="48">
        <v>9978453</v>
      </c>
      <c r="B1890" s="64">
        <v>45534</v>
      </c>
      <c r="C1890" s="48" t="s">
        <v>1117</v>
      </c>
      <c r="D1890" s="48" t="s">
        <v>856</v>
      </c>
      <c r="E1890" s="55" t="s">
        <v>385</v>
      </c>
      <c r="F1890" s="64">
        <v>45534</v>
      </c>
      <c r="G1890" s="64">
        <v>45534.390972222223</v>
      </c>
      <c r="H1890" s="48" t="s">
        <v>1117</v>
      </c>
      <c r="I1890" s="55">
        <v>45534</v>
      </c>
      <c r="J1890" s="48" t="s">
        <v>697</v>
      </c>
      <c r="K1890" s="48" t="s">
        <v>697</v>
      </c>
      <c r="L1890" s="48" t="s">
        <v>3992</v>
      </c>
      <c r="M1890" s="48" t="s">
        <v>7</v>
      </c>
      <c r="N1890" s="48" t="s">
        <v>860</v>
      </c>
      <c r="O1890" s="48" t="s">
        <v>2542</v>
      </c>
      <c r="P1890" s="48" t="s">
        <v>8</v>
      </c>
      <c r="Q1890" s="48" t="s">
        <v>28</v>
      </c>
      <c r="R1890" s="48" t="s">
        <v>29</v>
      </c>
      <c r="S1890" s="48" t="s">
        <v>43</v>
      </c>
      <c r="T1890" s="48" t="s">
        <v>730</v>
      </c>
      <c r="U1890" s="48" t="s">
        <v>44</v>
      </c>
      <c r="V1890" s="55">
        <v>45534</v>
      </c>
      <c r="W1890" s="48" t="s">
        <v>1134</v>
      </c>
    </row>
    <row r="1891" spans="1:23" x14ac:dyDescent="0.25">
      <c r="A1891" s="48">
        <v>9978452</v>
      </c>
      <c r="B1891" s="64">
        <v>45534</v>
      </c>
      <c r="C1891" s="48" t="s">
        <v>1117</v>
      </c>
      <c r="D1891" s="48" t="s">
        <v>903</v>
      </c>
      <c r="E1891" s="55" t="s">
        <v>385</v>
      </c>
      <c r="F1891" s="64">
        <v>45534</v>
      </c>
      <c r="G1891" s="64">
        <v>45534.394444444442</v>
      </c>
      <c r="H1891" s="48" t="s">
        <v>1117</v>
      </c>
      <c r="I1891" s="55" t="s">
        <v>385</v>
      </c>
      <c r="J1891" s="48" t="s">
        <v>697</v>
      </c>
      <c r="K1891" s="48" t="s">
        <v>697</v>
      </c>
      <c r="L1891" s="48" t="s">
        <v>3992</v>
      </c>
      <c r="M1891" s="48" t="s">
        <v>7</v>
      </c>
      <c r="N1891" s="48" t="s">
        <v>860</v>
      </c>
      <c r="O1891" s="48" t="s">
        <v>2542</v>
      </c>
      <c r="P1891" s="48" t="s">
        <v>8</v>
      </c>
      <c r="Q1891" s="48" t="s">
        <v>28</v>
      </c>
      <c r="R1891" s="48" t="s">
        <v>29</v>
      </c>
      <c r="S1891" s="48" t="s">
        <v>36</v>
      </c>
      <c r="T1891" s="48" t="s">
        <v>385</v>
      </c>
      <c r="U1891" s="48" t="s">
        <v>44</v>
      </c>
      <c r="V1891" s="55">
        <v>45534</v>
      </c>
      <c r="W1891" s="48" t="s">
        <v>1134</v>
      </c>
    </row>
    <row r="1892" spans="1:23" x14ac:dyDescent="0.25">
      <c r="A1892" s="48">
        <v>9978451</v>
      </c>
      <c r="B1892" s="64">
        <v>45534</v>
      </c>
      <c r="C1892" s="48" t="s">
        <v>1110</v>
      </c>
      <c r="D1892" s="48" t="s">
        <v>856</v>
      </c>
      <c r="E1892" s="55"/>
      <c r="F1892" s="64">
        <v>45534</v>
      </c>
      <c r="G1892" s="64">
        <v>45534.397916666669</v>
      </c>
      <c r="H1892" s="48" t="s">
        <v>1110</v>
      </c>
      <c r="I1892" s="55" t="s">
        <v>385</v>
      </c>
      <c r="J1892" s="48" t="s">
        <v>697</v>
      </c>
      <c r="K1892" s="48" t="s">
        <v>697</v>
      </c>
      <c r="L1892" s="48" t="s">
        <v>3994</v>
      </c>
      <c r="M1892" s="48" t="s">
        <v>7</v>
      </c>
      <c r="N1892" s="48" t="s">
        <v>860</v>
      </c>
      <c r="O1892" s="48" t="s">
        <v>3218</v>
      </c>
      <c r="P1892" s="48" t="s">
        <v>18</v>
      </c>
      <c r="Q1892" s="48" t="s">
        <v>19</v>
      </c>
      <c r="R1892" s="48" t="s">
        <v>20</v>
      </c>
      <c r="S1892" s="48" t="s">
        <v>43</v>
      </c>
      <c r="U1892" s="48" t="s">
        <v>14</v>
      </c>
      <c r="V1892" s="55">
        <v>45534</v>
      </c>
      <c r="W1892" s="48" t="s">
        <v>1134</v>
      </c>
    </row>
    <row r="1893" spans="1:23" x14ac:dyDescent="0.25">
      <c r="A1893" s="48">
        <v>9978450</v>
      </c>
      <c r="B1893" s="64">
        <v>45534</v>
      </c>
      <c r="C1893" s="48" t="s">
        <v>1117</v>
      </c>
      <c r="D1893" s="48" t="s">
        <v>856</v>
      </c>
      <c r="E1893" s="55" t="s">
        <v>385</v>
      </c>
      <c r="F1893" s="64">
        <v>45534</v>
      </c>
      <c r="G1893" s="64">
        <v>45534.401388888888</v>
      </c>
      <c r="H1893" s="48" t="s">
        <v>1117</v>
      </c>
      <c r="I1893" s="55">
        <v>45534</v>
      </c>
      <c r="J1893" s="48" t="s">
        <v>697</v>
      </c>
      <c r="K1893" s="48" t="s">
        <v>697</v>
      </c>
      <c r="L1893" s="48" t="s">
        <v>3995</v>
      </c>
      <c r="M1893" s="48" t="s">
        <v>7</v>
      </c>
      <c r="N1893" s="48" t="s">
        <v>860</v>
      </c>
      <c r="O1893" s="48" t="s">
        <v>2472</v>
      </c>
      <c r="P1893" s="48" t="s">
        <v>18</v>
      </c>
      <c r="Q1893" s="48" t="s">
        <v>19</v>
      </c>
      <c r="R1893" s="48" t="s">
        <v>20</v>
      </c>
      <c r="S1893" s="48" t="s">
        <v>43</v>
      </c>
      <c r="T1893" s="48" t="s">
        <v>3996</v>
      </c>
      <c r="U1893" s="48" t="s">
        <v>44</v>
      </c>
      <c r="V1893" s="55">
        <v>45534</v>
      </c>
      <c r="W1893" s="48" t="s">
        <v>1134</v>
      </c>
    </row>
    <row r="1894" spans="1:23" x14ac:dyDescent="0.25">
      <c r="A1894" s="48">
        <v>9978449</v>
      </c>
      <c r="B1894" s="64">
        <v>45534</v>
      </c>
      <c r="C1894" s="48" t="s">
        <v>1107</v>
      </c>
      <c r="D1894" s="48" t="s">
        <v>856</v>
      </c>
      <c r="E1894" s="55" t="s">
        <v>385</v>
      </c>
      <c r="F1894" s="64">
        <v>45534</v>
      </c>
      <c r="G1894" s="64">
        <v>45534.401388888888</v>
      </c>
      <c r="H1894" s="48" t="s">
        <v>1107</v>
      </c>
      <c r="I1894" s="55"/>
      <c r="J1894" s="48" t="s">
        <v>697</v>
      </c>
      <c r="K1894" s="48" t="s">
        <v>697</v>
      </c>
      <c r="L1894" s="48" t="s">
        <v>3997</v>
      </c>
      <c r="M1894" s="48" t="s">
        <v>7</v>
      </c>
      <c r="N1894" s="48" t="s">
        <v>855</v>
      </c>
      <c r="O1894" s="48" t="s">
        <v>3838</v>
      </c>
      <c r="P1894" s="48" t="s">
        <v>8</v>
      </c>
      <c r="Q1894" s="48" t="s">
        <v>15</v>
      </c>
      <c r="R1894" s="48" t="s">
        <v>381</v>
      </c>
      <c r="S1894" s="48" t="s">
        <v>25</v>
      </c>
      <c r="T1894" s="48" t="s">
        <v>385</v>
      </c>
      <c r="U1894" s="48" t="s">
        <v>14</v>
      </c>
      <c r="V1894" s="55">
        <v>45534</v>
      </c>
      <c r="W1894" s="48" t="s">
        <v>1134</v>
      </c>
    </row>
    <row r="1895" spans="1:23" x14ac:dyDescent="0.25">
      <c r="A1895" s="48">
        <v>9978448</v>
      </c>
      <c r="B1895" s="64">
        <v>45534</v>
      </c>
      <c r="C1895" s="48" t="s">
        <v>1117</v>
      </c>
      <c r="D1895" s="48" t="s">
        <v>716</v>
      </c>
      <c r="E1895" s="55" t="s">
        <v>385</v>
      </c>
      <c r="F1895" s="64">
        <v>45534</v>
      </c>
      <c r="G1895" s="64">
        <v>45534.411805555559</v>
      </c>
      <c r="H1895" s="48" t="s">
        <v>1117</v>
      </c>
      <c r="I1895" s="55">
        <v>45536</v>
      </c>
      <c r="J1895" s="48" t="s">
        <v>697</v>
      </c>
      <c r="K1895" s="48" t="s">
        <v>697</v>
      </c>
      <c r="L1895" s="48" t="s">
        <v>3008</v>
      </c>
      <c r="M1895" s="48" t="s">
        <v>7</v>
      </c>
      <c r="N1895" s="48" t="s">
        <v>860</v>
      </c>
      <c r="O1895" s="48" t="s">
        <v>1706</v>
      </c>
      <c r="P1895" s="48" t="s">
        <v>8</v>
      </c>
      <c r="Q1895" s="48" t="s">
        <v>15</v>
      </c>
      <c r="R1895" s="48" t="s">
        <v>381</v>
      </c>
      <c r="S1895" s="48" t="s">
        <v>25</v>
      </c>
      <c r="T1895" s="48" t="s">
        <v>385</v>
      </c>
      <c r="U1895" s="48" t="s">
        <v>44</v>
      </c>
      <c r="V1895" s="55">
        <v>45534</v>
      </c>
      <c r="W1895" s="48" t="s">
        <v>1134</v>
      </c>
    </row>
    <row r="1896" spans="1:23" x14ac:dyDescent="0.25">
      <c r="A1896" s="48">
        <v>9978447</v>
      </c>
      <c r="B1896" s="64">
        <v>45534</v>
      </c>
      <c r="C1896" s="48" t="s">
        <v>1111</v>
      </c>
      <c r="D1896" s="48" t="s">
        <v>716</v>
      </c>
      <c r="E1896" s="55" t="s">
        <v>385</v>
      </c>
      <c r="F1896" s="64">
        <v>45534</v>
      </c>
      <c r="G1896" s="64">
        <v>45534.526388888888</v>
      </c>
      <c r="H1896" s="48" t="s">
        <v>1111</v>
      </c>
      <c r="I1896" s="55" t="s">
        <v>385</v>
      </c>
      <c r="J1896" s="48" t="s">
        <v>697</v>
      </c>
      <c r="K1896" s="48" t="s">
        <v>697</v>
      </c>
      <c r="L1896" s="48" t="s">
        <v>3625</v>
      </c>
      <c r="M1896" s="48" t="s">
        <v>7</v>
      </c>
      <c r="N1896" s="48" t="s">
        <v>860</v>
      </c>
      <c r="O1896" s="48" t="s">
        <v>2326</v>
      </c>
      <c r="P1896" s="48" t="s">
        <v>8</v>
      </c>
      <c r="Q1896" s="48" t="s">
        <v>72</v>
      </c>
      <c r="R1896" s="48" t="s">
        <v>381</v>
      </c>
      <c r="S1896" s="48" t="s">
        <v>25</v>
      </c>
      <c r="T1896" s="48" t="s">
        <v>385</v>
      </c>
      <c r="U1896" s="48" t="s">
        <v>14</v>
      </c>
      <c r="V1896" s="55">
        <v>45534</v>
      </c>
      <c r="W1896" s="48" t="s">
        <v>1134</v>
      </c>
    </row>
    <row r="1897" spans="1:23" x14ac:dyDescent="0.25">
      <c r="A1897" s="48">
        <v>9978446</v>
      </c>
      <c r="B1897" s="64">
        <v>45534</v>
      </c>
      <c r="C1897" s="48" t="s">
        <v>1111</v>
      </c>
      <c r="D1897" s="48" t="s">
        <v>856</v>
      </c>
      <c r="E1897" s="55" t="s">
        <v>385</v>
      </c>
      <c r="F1897" s="64">
        <v>45534</v>
      </c>
      <c r="G1897" s="64">
        <v>45534.530555555553</v>
      </c>
      <c r="H1897" s="48" t="s">
        <v>1111</v>
      </c>
      <c r="I1897" s="55">
        <v>45534</v>
      </c>
      <c r="J1897" s="48" t="s">
        <v>697</v>
      </c>
      <c r="K1897" s="48" t="s">
        <v>697</v>
      </c>
      <c r="L1897" s="48" t="s">
        <v>2375</v>
      </c>
      <c r="M1897" s="48" t="s">
        <v>7</v>
      </c>
      <c r="N1897" s="48" t="s">
        <v>860</v>
      </c>
      <c r="O1897" s="48" t="s">
        <v>2340</v>
      </c>
      <c r="P1897" s="48" t="s">
        <v>22</v>
      </c>
      <c r="Q1897" s="48" t="s">
        <v>23</v>
      </c>
      <c r="R1897" s="48" t="s">
        <v>79</v>
      </c>
      <c r="S1897" s="48" t="s">
        <v>43</v>
      </c>
      <c r="T1897" s="48" t="s">
        <v>3996</v>
      </c>
      <c r="U1897" s="48" t="s">
        <v>44</v>
      </c>
      <c r="V1897" s="55">
        <v>45534</v>
      </c>
      <c r="W1897" s="48" t="s">
        <v>1134</v>
      </c>
    </row>
    <row r="1898" spans="1:23" x14ac:dyDescent="0.25">
      <c r="A1898" s="48">
        <v>9978445</v>
      </c>
      <c r="B1898" s="64">
        <v>45534</v>
      </c>
      <c r="C1898" s="48" t="s">
        <v>1156</v>
      </c>
      <c r="D1898" s="48" t="s">
        <v>3250</v>
      </c>
      <c r="E1898" s="55" t="s">
        <v>385</v>
      </c>
      <c r="F1898" s="64">
        <v>45534</v>
      </c>
      <c r="G1898" s="64">
        <v>45534.390972222223</v>
      </c>
      <c r="H1898" s="48" t="s">
        <v>1156</v>
      </c>
      <c r="I1898" s="55">
        <v>45536</v>
      </c>
      <c r="J1898" s="48" t="s">
        <v>697</v>
      </c>
      <c r="K1898" s="48" t="s">
        <v>697</v>
      </c>
      <c r="L1898" s="48" t="s">
        <v>2741</v>
      </c>
      <c r="M1898" s="48" t="s">
        <v>992</v>
      </c>
      <c r="N1898" s="48" t="s">
        <v>853</v>
      </c>
      <c r="O1898" s="48">
        <v>201031472782001</v>
      </c>
      <c r="P1898" s="48" t="s">
        <v>8</v>
      </c>
      <c r="Q1898" s="48" t="s">
        <v>10</v>
      </c>
      <c r="R1898" s="48" t="s">
        <v>11</v>
      </c>
      <c r="S1898" s="48" t="s">
        <v>25</v>
      </c>
      <c r="T1898" s="48" t="s">
        <v>385</v>
      </c>
      <c r="U1898" s="48" t="s">
        <v>14</v>
      </c>
      <c r="V1898" s="55">
        <v>45534</v>
      </c>
      <c r="W1898" s="48" t="s">
        <v>1134</v>
      </c>
    </row>
    <row r="1899" spans="1:23" x14ac:dyDescent="0.25">
      <c r="A1899" s="48">
        <v>9978444</v>
      </c>
      <c r="B1899" s="64">
        <v>45534</v>
      </c>
      <c r="C1899" s="48" t="s">
        <v>1147</v>
      </c>
      <c r="D1899" s="48" t="s">
        <v>1455</v>
      </c>
      <c r="E1899" s="55"/>
      <c r="F1899" s="64">
        <v>45534</v>
      </c>
      <c r="G1899" s="64">
        <v>45534.393055555563</v>
      </c>
      <c r="H1899" s="48" t="s">
        <v>1147</v>
      </c>
      <c r="I1899" s="55"/>
      <c r="J1899" s="48" t="s">
        <v>697</v>
      </c>
      <c r="K1899" s="48" t="s">
        <v>697</v>
      </c>
      <c r="L1899" s="48" t="s">
        <v>3998</v>
      </c>
      <c r="M1899" s="48" t="s">
        <v>737</v>
      </c>
      <c r="N1899" s="48" t="s">
        <v>2666</v>
      </c>
      <c r="O1899" s="48" t="s">
        <v>3673</v>
      </c>
      <c r="P1899" s="48" t="s">
        <v>8</v>
      </c>
      <c r="Q1899" s="48" t="s">
        <v>28</v>
      </c>
      <c r="R1899" s="48" t="s">
        <v>35</v>
      </c>
      <c r="S1899" s="48" t="s">
        <v>360</v>
      </c>
      <c r="T1899" s="48" t="s">
        <v>385</v>
      </c>
      <c r="U1899" s="48" t="s">
        <v>14</v>
      </c>
      <c r="V1899" s="55">
        <v>45534</v>
      </c>
      <c r="W1899" s="48" t="s">
        <v>1134</v>
      </c>
    </row>
    <row r="1900" spans="1:23" x14ac:dyDescent="0.25">
      <c r="A1900" s="48">
        <v>9978443</v>
      </c>
      <c r="B1900" s="64">
        <v>45534</v>
      </c>
      <c r="C1900" s="48" t="s">
        <v>1113</v>
      </c>
      <c r="D1900" s="48" t="s">
        <v>856</v>
      </c>
      <c r="E1900" s="55" t="s">
        <v>385</v>
      </c>
      <c r="F1900" s="64">
        <v>45534</v>
      </c>
      <c r="G1900" s="64">
        <v>45534.396527777782</v>
      </c>
      <c r="H1900" s="48" t="s">
        <v>1113</v>
      </c>
      <c r="I1900" s="55">
        <v>45536</v>
      </c>
      <c r="J1900" s="48" t="s">
        <v>697</v>
      </c>
      <c r="K1900" s="48" t="s">
        <v>697</v>
      </c>
      <c r="L1900" s="48" t="s">
        <v>3999</v>
      </c>
      <c r="M1900" s="48" t="s">
        <v>7</v>
      </c>
      <c r="N1900" s="48" t="s">
        <v>1515</v>
      </c>
      <c r="O1900" s="48" t="s">
        <v>3849</v>
      </c>
      <c r="P1900" s="48" t="s">
        <v>8</v>
      </c>
      <c r="Q1900" s="48" t="s">
        <v>10</v>
      </c>
      <c r="R1900" s="48" t="s">
        <v>11</v>
      </c>
      <c r="S1900" s="48" t="s">
        <v>25</v>
      </c>
      <c r="T1900" s="48" t="s">
        <v>385</v>
      </c>
      <c r="U1900" s="48" t="s">
        <v>14</v>
      </c>
      <c r="V1900" s="55">
        <v>45534</v>
      </c>
      <c r="W1900" s="48" t="s">
        <v>1134</v>
      </c>
    </row>
    <row r="1901" spans="1:23" x14ac:dyDescent="0.25">
      <c r="A1901" s="48">
        <v>9978442</v>
      </c>
      <c r="B1901" s="64">
        <v>45534</v>
      </c>
      <c r="C1901" s="48" t="s">
        <v>1110</v>
      </c>
      <c r="D1901" s="48" t="s">
        <v>1455</v>
      </c>
      <c r="E1901" s="55" t="s">
        <v>385</v>
      </c>
      <c r="F1901" s="64">
        <v>45534</v>
      </c>
      <c r="G1901" s="64">
        <v>45534.404861111107</v>
      </c>
      <c r="H1901" s="48" t="s">
        <v>1110</v>
      </c>
      <c r="I1901" s="55" t="s">
        <v>385</v>
      </c>
      <c r="J1901" s="48" t="s">
        <v>697</v>
      </c>
      <c r="K1901" s="48" t="s">
        <v>697</v>
      </c>
      <c r="L1901" s="48" t="s">
        <v>4000</v>
      </c>
      <c r="M1901" s="48" t="s">
        <v>7</v>
      </c>
      <c r="N1901" s="48" t="s">
        <v>860</v>
      </c>
      <c r="O1901" s="48" t="s">
        <v>3610</v>
      </c>
      <c r="P1901" s="48" t="s">
        <v>8</v>
      </c>
      <c r="Q1901" s="48" t="s">
        <v>28</v>
      </c>
      <c r="R1901" s="48" t="s">
        <v>35</v>
      </c>
      <c r="S1901" s="48" t="s">
        <v>36</v>
      </c>
      <c r="T1901" s="48" t="s">
        <v>385</v>
      </c>
      <c r="U1901" s="48" t="s">
        <v>14</v>
      </c>
      <c r="V1901" s="55">
        <v>45534</v>
      </c>
      <c r="W1901" s="48" t="s">
        <v>1134</v>
      </c>
    </row>
    <row r="1902" spans="1:23" x14ac:dyDescent="0.25">
      <c r="A1902" s="48">
        <v>9978441</v>
      </c>
      <c r="B1902" s="64">
        <v>45534</v>
      </c>
      <c r="C1902" s="48" t="s">
        <v>1113</v>
      </c>
      <c r="D1902" s="48" t="s">
        <v>716</v>
      </c>
      <c r="E1902" s="55" t="s">
        <v>385</v>
      </c>
      <c r="F1902" s="64">
        <v>45534</v>
      </c>
      <c r="G1902" s="64">
        <v>45534.408333333333</v>
      </c>
      <c r="H1902" s="48" t="s">
        <v>1113</v>
      </c>
      <c r="I1902" s="55" t="s">
        <v>385</v>
      </c>
      <c r="J1902" s="48" t="s">
        <v>697</v>
      </c>
      <c r="K1902" s="48" t="s">
        <v>697</v>
      </c>
      <c r="L1902" s="48" t="s">
        <v>3781</v>
      </c>
      <c r="M1902" s="48" t="s">
        <v>7</v>
      </c>
      <c r="N1902" s="48" t="s">
        <v>1515</v>
      </c>
      <c r="O1902" s="48" t="s">
        <v>3714</v>
      </c>
      <c r="P1902" s="48" t="s">
        <v>22</v>
      </c>
      <c r="Q1902" s="48" t="s">
        <v>72</v>
      </c>
      <c r="R1902" s="48" t="s">
        <v>61</v>
      </c>
      <c r="S1902" s="48" t="s">
        <v>36</v>
      </c>
      <c r="T1902" s="48" t="s">
        <v>385</v>
      </c>
      <c r="U1902" s="48" t="s">
        <v>14</v>
      </c>
      <c r="V1902" s="55">
        <v>45534</v>
      </c>
      <c r="W1902" s="48" t="s">
        <v>1134</v>
      </c>
    </row>
    <row r="1903" spans="1:23" x14ac:dyDescent="0.25">
      <c r="A1903" s="48">
        <v>9978440</v>
      </c>
      <c r="B1903" s="64">
        <v>45534</v>
      </c>
      <c r="C1903" s="48" t="s">
        <v>1158</v>
      </c>
      <c r="D1903" s="48" t="s">
        <v>716</v>
      </c>
      <c r="E1903" s="55" t="s">
        <v>385</v>
      </c>
      <c r="F1903" s="64">
        <v>45534.45208333333</v>
      </c>
      <c r="G1903" s="64">
        <v>45534.45208333333</v>
      </c>
      <c r="H1903" s="48" t="s">
        <v>1158</v>
      </c>
      <c r="I1903" s="55">
        <v>45536</v>
      </c>
      <c r="J1903" s="48" t="s">
        <v>697</v>
      </c>
      <c r="K1903" s="48" t="s">
        <v>697</v>
      </c>
      <c r="L1903" s="48" t="s">
        <v>1233</v>
      </c>
      <c r="M1903" s="48" t="s">
        <v>992</v>
      </c>
      <c r="N1903" s="48" t="s">
        <v>855</v>
      </c>
      <c r="O1903" s="48">
        <v>201031286967001</v>
      </c>
      <c r="P1903" s="48" t="s">
        <v>18</v>
      </c>
      <c r="Q1903" s="48" t="s">
        <v>19</v>
      </c>
      <c r="R1903" s="48" t="s">
        <v>21</v>
      </c>
      <c r="S1903" s="48" t="s">
        <v>981</v>
      </c>
      <c r="T1903" s="48" t="s">
        <v>385</v>
      </c>
      <c r="U1903" s="48" t="s">
        <v>14</v>
      </c>
      <c r="V1903" s="55">
        <v>45534</v>
      </c>
      <c r="W1903" s="48" t="s">
        <v>1134</v>
      </c>
    </row>
    <row r="1904" spans="1:23" x14ac:dyDescent="0.25">
      <c r="A1904" s="48">
        <v>9978439</v>
      </c>
      <c r="B1904" s="64">
        <v>45534</v>
      </c>
      <c r="C1904" s="48" t="s">
        <v>1158</v>
      </c>
      <c r="D1904" s="48" t="s">
        <v>716</v>
      </c>
      <c r="E1904" s="55" t="s">
        <v>385</v>
      </c>
      <c r="F1904" s="64">
        <v>45534.455555555563</v>
      </c>
      <c r="G1904" s="64">
        <v>45534.455555555563</v>
      </c>
      <c r="H1904" s="48" t="s">
        <v>1158</v>
      </c>
      <c r="I1904" s="55">
        <v>45540</v>
      </c>
      <c r="J1904" s="48" t="s">
        <v>697</v>
      </c>
      <c r="K1904" s="48" t="s">
        <v>697</v>
      </c>
      <c r="L1904" s="48" t="s">
        <v>4001</v>
      </c>
      <c r="M1904" s="48" t="s">
        <v>992</v>
      </c>
      <c r="N1904" s="48" t="s">
        <v>855</v>
      </c>
      <c r="O1904" s="48">
        <v>201031781264001</v>
      </c>
      <c r="P1904" s="48" t="s">
        <v>8</v>
      </c>
      <c r="Q1904" s="48" t="s">
        <v>10</v>
      </c>
      <c r="R1904" s="48" t="s">
        <v>11</v>
      </c>
      <c r="S1904" s="48" t="s">
        <v>25</v>
      </c>
      <c r="T1904" s="48" t="s">
        <v>385</v>
      </c>
      <c r="U1904" s="48" t="s">
        <v>14</v>
      </c>
      <c r="V1904" s="55">
        <v>45534</v>
      </c>
      <c r="W1904" s="48" t="s">
        <v>1134</v>
      </c>
    </row>
    <row r="1905" spans="1:23" x14ac:dyDescent="0.25">
      <c r="A1905" s="48">
        <v>9978438</v>
      </c>
      <c r="B1905" s="64">
        <v>45534</v>
      </c>
      <c r="C1905" s="48" t="s">
        <v>1158</v>
      </c>
      <c r="D1905" s="48" t="s">
        <v>716</v>
      </c>
      <c r="E1905" s="55" t="s">
        <v>385</v>
      </c>
      <c r="F1905" s="64">
        <v>45534.461111111108</v>
      </c>
      <c r="G1905" s="64">
        <v>45534.461111111108</v>
      </c>
      <c r="H1905" s="48" t="s">
        <v>1158</v>
      </c>
      <c r="I1905" s="55">
        <v>45536</v>
      </c>
      <c r="J1905" s="48" t="s">
        <v>697</v>
      </c>
      <c r="K1905" s="48" t="s">
        <v>697</v>
      </c>
      <c r="L1905" s="48" t="s">
        <v>3516</v>
      </c>
      <c r="M1905" s="48" t="s">
        <v>992</v>
      </c>
      <c r="N1905" s="48" t="s">
        <v>855</v>
      </c>
      <c r="O1905" s="48">
        <v>900995829168005</v>
      </c>
      <c r="P1905" s="48" t="s">
        <v>51</v>
      </c>
      <c r="Q1905" s="48" t="s">
        <v>52</v>
      </c>
      <c r="R1905" s="48" t="s">
        <v>172</v>
      </c>
      <c r="S1905" s="48" t="s">
        <v>981</v>
      </c>
      <c r="T1905" s="48" t="s">
        <v>4002</v>
      </c>
      <c r="U1905" s="48" t="s">
        <v>44</v>
      </c>
      <c r="V1905" s="55">
        <v>45534</v>
      </c>
      <c r="W1905" s="48" t="s">
        <v>1134</v>
      </c>
    </row>
    <row r="1906" spans="1:23" x14ac:dyDescent="0.25">
      <c r="A1906" s="48">
        <v>9978437</v>
      </c>
      <c r="B1906" s="64">
        <v>45534</v>
      </c>
      <c r="C1906" s="48" t="s">
        <v>1158</v>
      </c>
      <c r="D1906" s="48" t="s">
        <v>46</v>
      </c>
      <c r="E1906" s="55" t="s">
        <v>385</v>
      </c>
      <c r="F1906" s="64">
        <v>45534.472222222219</v>
      </c>
      <c r="G1906" s="64">
        <v>45534.472222222219</v>
      </c>
      <c r="H1906" s="48" t="s">
        <v>1158</v>
      </c>
      <c r="I1906" s="55" t="s">
        <v>385</v>
      </c>
      <c r="J1906" s="48" t="s">
        <v>697</v>
      </c>
      <c r="K1906" s="48" t="s">
        <v>697</v>
      </c>
      <c r="L1906" s="48" t="s">
        <v>4003</v>
      </c>
      <c r="M1906" s="48" t="s">
        <v>992</v>
      </c>
      <c r="N1906" s="48" t="s">
        <v>855</v>
      </c>
      <c r="O1906" s="48">
        <v>201031535776001</v>
      </c>
      <c r="P1906" s="48" t="s">
        <v>18</v>
      </c>
      <c r="Q1906" s="48" t="s">
        <v>19</v>
      </c>
      <c r="R1906" s="48" t="s">
        <v>20</v>
      </c>
      <c r="S1906" s="48" t="s">
        <v>360</v>
      </c>
      <c r="T1906" s="48" t="s">
        <v>385</v>
      </c>
      <c r="U1906" s="48" t="s">
        <v>14</v>
      </c>
      <c r="V1906" s="55">
        <v>45534</v>
      </c>
      <c r="W1906" s="48" t="s">
        <v>1134</v>
      </c>
    </row>
    <row r="1907" spans="1:23" x14ac:dyDescent="0.25">
      <c r="A1907" s="48">
        <v>9978436</v>
      </c>
      <c r="B1907" s="64">
        <v>45534</v>
      </c>
      <c r="C1907" s="48" t="s">
        <v>1158</v>
      </c>
      <c r="D1907" s="48" t="s">
        <v>46</v>
      </c>
      <c r="E1907" s="55" t="s">
        <v>385</v>
      </c>
      <c r="F1907" s="64">
        <v>45534.506249999999</v>
      </c>
      <c r="G1907" s="64">
        <v>45534.506249999999</v>
      </c>
      <c r="H1907" s="48" t="s">
        <v>1158</v>
      </c>
      <c r="I1907" s="55" t="s">
        <v>385</v>
      </c>
      <c r="J1907" s="48" t="s">
        <v>697</v>
      </c>
      <c r="K1907" s="48" t="s">
        <v>697</v>
      </c>
      <c r="L1907" s="48" t="s">
        <v>4004</v>
      </c>
      <c r="M1907" s="48" t="s">
        <v>992</v>
      </c>
      <c r="N1907" s="48" t="s">
        <v>889</v>
      </c>
      <c r="O1907" s="48">
        <v>900995835331001</v>
      </c>
      <c r="P1907" s="48" t="s">
        <v>51</v>
      </c>
      <c r="Q1907" s="48" t="s">
        <v>52</v>
      </c>
      <c r="R1907" s="48" t="s">
        <v>172</v>
      </c>
      <c r="S1907" s="48" t="s">
        <v>360</v>
      </c>
      <c r="T1907" s="48" t="s">
        <v>4005</v>
      </c>
      <c r="U1907" s="48" t="s">
        <v>14</v>
      </c>
      <c r="V1907" s="55">
        <v>45534</v>
      </c>
      <c r="W1907" s="48" t="s">
        <v>1134</v>
      </c>
    </row>
    <row r="1908" spans="1:23" x14ac:dyDescent="0.25">
      <c r="A1908" s="48">
        <v>9978435</v>
      </c>
      <c r="B1908" s="64">
        <v>45534</v>
      </c>
      <c r="C1908" s="48" t="s">
        <v>1113</v>
      </c>
      <c r="D1908" s="48" t="s">
        <v>856</v>
      </c>
      <c r="E1908" s="55" t="s">
        <v>385</v>
      </c>
      <c r="F1908" s="64">
        <v>45534</v>
      </c>
      <c r="G1908" s="64">
        <v>45534.412499999999</v>
      </c>
      <c r="H1908" s="48" t="s">
        <v>1113</v>
      </c>
      <c r="I1908" s="55" t="s">
        <v>385</v>
      </c>
      <c r="J1908" s="48" t="s">
        <v>697</v>
      </c>
      <c r="K1908" s="48" t="s">
        <v>697</v>
      </c>
      <c r="L1908" s="48" t="s">
        <v>4006</v>
      </c>
      <c r="M1908" s="48" t="s">
        <v>7</v>
      </c>
      <c r="N1908" s="48" t="s">
        <v>1515</v>
      </c>
      <c r="O1908" s="48" t="s">
        <v>3822</v>
      </c>
      <c r="P1908" s="48" t="s">
        <v>8</v>
      </c>
      <c r="Q1908" s="48" t="s">
        <v>15</v>
      </c>
      <c r="R1908" s="48" t="s">
        <v>27</v>
      </c>
      <c r="S1908" s="48" t="s">
        <v>25</v>
      </c>
      <c r="T1908" s="48" t="s">
        <v>385</v>
      </c>
      <c r="U1908" s="48" t="s">
        <v>14</v>
      </c>
      <c r="V1908" s="55">
        <v>45534</v>
      </c>
      <c r="W1908" s="48" t="s">
        <v>1134</v>
      </c>
    </row>
    <row r="1909" spans="1:23" x14ac:dyDescent="0.25">
      <c r="A1909" s="48">
        <v>9978434</v>
      </c>
      <c r="B1909" s="64">
        <v>45534</v>
      </c>
      <c r="C1909" s="48" t="s">
        <v>1147</v>
      </c>
      <c r="D1909" s="48" t="s">
        <v>1455</v>
      </c>
      <c r="E1909" s="55"/>
      <c r="F1909" s="64">
        <v>45534</v>
      </c>
      <c r="G1909" s="64">
        <v>45534.413888888892</v>
      </c>
      <c r="H1909" s="48" t="s">
        <v>1147</v>
      </c>
      <c r="I1909" s="55"/>
      <c r="J1909" s="48" t="s">
        <v>697</v>
      </c>
      <c r="K1909" s="48" t="s">
        <v>697</v>
      </c>
      <c r="L1909" s="48" t="s">
        <v>4007</v>
      </c>
      <c r="M1909" s="48" t="s">
        <v>737</v>
      </c>
      <c r="N1909" s="48" t="s">
        <v>331</v>
      </c>
      <c r="O1909" s="48" t="s">
        <v>3674</v>
      </c>
      <c r="P1909" s="48" t="s">
        <v>18</v>
      </c>
      <c r="Q1909" s="48" t="s">
        <v>19</v>
      </c>
      <c r="R1909" s="48" t="s">
        <v>129</v>
      </c>
      <c r="S1909" s="48" t="s">
        <v>360</v>
      </c>
      <c r="T1909" s="48" t="s">
        <v>385</v>
      </c>
      <c r="U1909" s="48" t="s">
        <v>44</v>
      </c>
      <c r="V1909" s="55">
        <v>45534</v>
      </c>
      <c r="W1909" s="48" t="s">
        <v>1134</v>
      </c>
    </row>
    <row r="1910" spans="1:23" x14ac:dyDescent="0.25">
      <c r="A1910" s="48">
        <v>9978433</v>
      </c>
      <c r="B1910" s="64">
        <v>45534</v>
      </c>
      <c r="C1910" s="48" t="s">
        <v>1117</v>
      </c>
      <c r="D1910" s="48" t="s">
        <v>46</v>
      </c>
      <c r="E1910" s="55" t="s">
        <v>385</v>
      </c>
      <c r="F1910" s="64">
        <v>45534</v>
      </c>
      <c r="G1910" s="64">
        <v>45534.414583333331</v>
      </c>
      <c r="H1910" s="48" t="s">
        <v>1117</v>
      </c>
      <c r="I1910" s="55" t="s">
        <v>385</v>
      </c>
      <c r="J1910" s="48" t="s">
        <v>697</v>
      </c>
      <c r="K1910" s="48" t="s">
        <v>697</v>
      </c>
      <c r="L1910" s="48" t="s">
        <v>3008</v>
      </c>
      <c r="M1910" s="48" t="s">
        <v>7</v>
      </c>
      <c r="N1910" s="48" t="s">
        <v>2325</v>
      </c>
      <c r="O1910" s="48" t="s">
        <v>1706</v>
      </c>
      <c r="P1910" s="48" t="s">
        <v>8</v>
      </c>
      <c r="Q1910" s="48" t="s">
        <v>15</v>
      </c>
      <c r="R1910" s="48" t="s">
        <v>381</v>
      </c>
      <c r="S1910" s="48" t="s">
        <v>25</v>
      </c>
      <c r="T1910" s="48" t="s">
        <v>385</v>
      </c>
      <c r="U1910" s="48" t="s">
        <v>14</v>
      </c>
      <c r="V1910" s="55">
        <v>45534</v>
      </c>
      <c r="W1910" s="48" t="s">
        <v>1134</v>
      </c>
    </row>
    <row r="1911" spans="1:23" x14ac:dyDescent="0.25">
      <c r="A1911" s="48">
        <v>9978432</v>
      </c>
      <c r="B1911" s="64">
        <v>45534</v>
      </c>
      <c r="C1911" s="48" t="s">
        <v>1280</v>
      </c>
      <c r="D1911" s="48" t="s">
        <v>878</v>
      </c>
      <c r="E1911" s="55"/>
      <c r="F1911" s="64">
        <v>45534</v>
      </c>
      <c r="G1911" s="64">
        <v>45534.415277777778</v>
      </c>
      <c r="H1911" s="48" t="s">
        <v>1280</v>
      </c>
      <c r="I1911" s="55"/>
      <c r="J1911" s="48" t="s">
        <v>697</v>
      </c>
      <c r="K1911" s="48" t="s">
        <v>697</v>
      </c>
      <c r="L1911" s="48" t="s">
        <v>4008</v>
      </c>
      <c r="M1911" s="48" t="s">
        <v>2509</v>
      </c>
      <c r="N1911" s="48" t="s">
        <v>2325</v>
      </c>
      <c r="O1911" s="48">
        <v>43057134001</v>
      </c>
      <c r="P1911" s="48" t="s">
        <v>18</v>
      </c>
      <c r="Q1911" s="48" t="s">
        <v>19</v>
      </c>
      <c r="R1911" s="48" t="s">
        <v>29</v>
      </c>
      <c r="S1911" s="48" t="s">
        <v>36</v>
      </c>
      <c r="T1911" s="48" t="s">
        <v>385</v>
      </c>
      <c r="U1911" s="48" t="s">
        <v>14</v>
      </c>
      <c r="V1911" s="55">
        <v>45534</v>
      </c>
      <c r="W1911" s="48" t="s">
        <v>1134</v>
      </c>
    </row>
    <row r="1912" spans="1:23" x14ac:dyDescent="0.25">
      <c r="A1912" s="48">
        <v>9978431</v>
      </c>
      <c r="B1912" s="64">
        <v>45534</v>
      </c>
      <c r="C1912" s="48" t="s">
        <v>1280</v>
      </c>
      <c r="D1912" s="48" t="s">
        <v>878</v>
      </c>
      <c r="E1912" s="55" t="s">
        <v>385</v>
      </c>
      <c r="F1912" s="64">
        <v>45534</v>
      </c>
      <c r="G1912" s="64">
        <v>45534.415277777778</v>
      </c>
      <c r="H1912" s="48" t="s">
        <v>1280</v>
      </c>
      <c r="I1912" s="55"/>
      <c r="J1912" s="48" t="s">
        <v>697</v>
      </c>
      <c r="K1912" s="48" t="s">
        <v>697</v>
      </c>
      <c r="L1912" s="48" t="s">
        <v>4008</v>
      </c>
      <c r="M1912" s="48" t="s">
        <v>2509</v>
      </c>
      <c r="N1912" s="48" t="s">
        <v>2325</v>
      </c>
      <c r="O1912" s="48">
        <v>43057134001</v>
      </c>
      <c r="P1912" s="48" t="s">
        <v>18</v>
      </c>
      <c r="Q1912" s="48" t="s">
        <v>19</v>
      </c>
      <c r="R1912" s="48" t="s">
        <v>29</v>
      </c>
      <c r="S1912" s="48" t="s">
        <v>25</v>
      </c>
      <c r="T1912" s="48" t="s">
        <v>385</v>
      </c>
      <c r="U1912" s="48" t="s">
        <v>14</v>
      </c>
      <c r="V1912" s="55">
        <v>45534</v>
      </c>
      <c r="W1912" s="48" t="s">
        <v>1134</v>
      </c>
    </row>
    <row r="1913" spans="1:23" x14ac:dyDescent="0.25">
      <c r="A1913" s="48">
        <v>9978430</v>
      </c>
      <c r="B1913" s="64">
        <v>45534</v>
      </c>
      <c r="C1913" s="48" t="s">
        <v>1117</v>
      </c>
      <c r="D1913" s="48" t="s">
        <v>856</v>
      </c>
      <c r="E1913" s="55" t="s">
        <v>385</v>
      </c>
      <c r="F1913" s="64">
        <v>45534</v>
      </c>
      <c r="G1913" s="64">
        <v>45534.414583333331</v>
      </c>
      <c r="H1913" s="48" t="s">
        <v>1117</v>
      </c>
      <c r="I1913" s="55">
        <v>45534</v>
      </c>
      <c r="J1913" s="48" t="s">
        <v>697</v>
      </c>
      <c r="K1913" s="48" t="s">
        <v>697</v>
      </c>
      <c r="L1913" s="48" t="s">
        <v>3008</v>
      </c>
      <c r="M1913" s="48" t="s">
        <v>7</v>
      </c>
      <c r="N1913" s="48" t="s">
        <v>2325</v>
      </c>
      <c r="O1913" s="48" t="s">
        <v>1706</v>
      </c>
      <c r="P1913" s="48" t="s">
        <v>8</v>
      </c>
      <c r="Q1913" s="48" t="s">
        <v>15</v>
      </c>
      <c r="R1913" s="48" t="s">
        <v>381</v>
      </c>
      <c r="S1913" s="48" t="s">
        <v>43</v>
      </c>
      <c r="T1913" s="48" t="s">
        <v>440</v>
      </c>
      <c r="U1913" s="48" t="s">
        <v>44</v>
      </c>
      <c r="V1913" s="55">
        <v>45534</v>
      </c>
      <c r="W1913" s="48" t="s">
        <v>1134</v>
      </c>
    </row>
    <row r="1914" spans="1:23" x14ac:dyDescent="0.25">
      <c r="A1914" s="48">
        <v>9978429</v>
      </c>
      <c r="B1914" s="64">
        <v>45534</v>
      </c>
      <c r="C1914" s="48" t="s">
        <v>1147</v>
      </c>
      <c r="D1914" s="48" t="s">
        <v>878</v>
      </c>
      <c r="E1914" s="55" t="s">
        <v>385</v>
      </c>
      <c r="F1914" s="64">
        <v>45534</v>
      </c>
      <c r="G1914" s="64">
        <v>45534.420138888891</v>
      </c>
      <c r="H1914" s="48" t="s">
        <v>1147</v>
      </c>
      <c r="I1914" s="55">
        <v>45536</v>
      </c>
      <c r="J1914" s="48" t="s">
        <v>697</v>
      </c>
      <c r="K1914" s="48" t="s">
        <v>697</v>
      </c>
      <c r="L1914" s="48" t="s">
        <v>4009</v>
      </c>
      <c r="M1914" s="48" t="s">
        <v>737</v>
      </c>
      <c r="N1914" s="48" t="s">
        <v>455</v>
      </c>
      <c r="O1914" s="48" t="s">
        <v>866</v>
      </c>
      <c r="P1914" s="48" t="s">
        <v>18</v>
      </c>
      <c r="Q1914" s="48" t="s">
        <v>19</v>
      </c>
      <c r="R1914" s="48" t="s">
        <v>21</v>
      </c>
      <c r="S1914" s="48" t="s">
        <v>36</v>
      </c>
      <c r="T1914" s="48" t="s">
        <v>385</v>
      </c>
      <c r="U1914" s="48" t="s">
        <v>14</v>
      </c>
      <c r="V1914" s="55">
        <v>45534</v>
      </c>
      <c r="W1914" s="48" t="s">
        <v>1134</v>
      </c>
    </row>
    <row r="1915" spans="1:23" x14ac:dyDescent="0.25">
      <c r="A1915" s="48">
        <v>9978428</v>
      </c>
      <c r="B1915" s="64">
        <v>45534</v>
      </c>
      <c r="C1915" s="48" t="s">
        <v>1107</v>
      </c>
      <c r="D1915" s="48" t="s">
        <v>46</v>
      </c>
      <c r="E1915" s="55" t="s">
        <v>385</v>
      </c>
      <c r="F1915" s="64">
        <v>45534</v>
      </c>
      <c r="G1915" s="64">
        <v>45534.423611111109</v>
      </c>
      <c r="H1915" s="48" t="s">
        <v>1107</v>
      </c>
      <c r="I1915" s="55"/>
      <c r="J1915" s="48" t="s">
        <v>697</v>
      </c>
      <c r="K1915" s="48" t="s">
        <v>697</v>
      </c>
      <c r="L1915" s="48" t="s">
        <v>4010</v>
      </c>
      <c r="M1915" s="48" t="s">
        <v>7</v>
      </c>
      <c r="N1915" s="48" t="s">
        <v>855</v>
      </c>
      <c r="O1915" s="48" t="s">
        <v>3806</v>
      </c>
      <c r="P1915" s="48" t="s">
        <v>8</v>
      </c>
      <c r="Q1915" s="48" t="s">
        <v>10</v>
      </c>
      <c r="R1915" s="48" t="s">
        <v>11</v>
      </c>
      <c r="S1915" s="48" t="s">
        <v>360</v>
      </c>
      <c r="T1915" s="48" t="s">
        <v>385</v>
      </c>
      <c r="U1915" s="48" t="s">
        <v>14</v>
      </c>
      <c r="V1915" s="55">
        <v>45534</v>
      </c>
      <c r="W1915" s="48" t="s">
        <v>1134</v>
      </c>
    </row>
    <row r="1916" spans="1:23" x14ac:dyDescent="0.25">
      <c r="A1916" s="48">
        <v>9978427</v>
      </c>
      <c r="B1916" s="64">
        <v>45534</v>
      </c>
      <c r="C1916" s="48" t="s">
        <v>1117</v>
      </c>
      <c r="D1916" s="48" t="s">
        <v>716</v>
      </c>
      <c r="E1916" s="55" t="s">
        <v>385</v>
      </c>
      <c r="F1916" s="64">
        <v>45534</v>
      </c>
      <c r="G1916" s="64">
        <v>45534.424305555563</v>
      </c>
      <c r="H1916" s="48" t="s">
        <v>1117</v>
      </c>
      <c r="I1916" s="55">
        <v>45536</v>
      </c>
      <c r="J1916" s="48" t="s">
        <v>697</v>
      </c>
      <c r="K1916" s="48" t="s">
        <v>697</v>
      </c>
      <c r="L1916" s="48" t="s">
        <v>1342</v>
      </c>
      <c r="M1916" s="48" t="s">
        <v>7</v>
      </c>
      <c r="N1916" s="48" t="s">
        <v>860</v>
      </c>
      <c r="O1916" s="48" t="s">
        <v>1341</v>
      </c>
      <c r="P1916" s="48" t="s">
        <v>8</v>
      </c>
      <c r="Q1916" s="48" t="s">
        <v>15</v>
      </c>
      <c r="R1916" s="48" t="s">
        <v>381</v>
      </c>
      <c r="S1916" s="48" t="s">
        <v>25</v>
      </c>
      <c r="T1916" s="48" t="s">
        <v>385</v>
      </c>
      <c r="U1916" s="48" t="s">
        <v>14</v>
      </c>
      <c r="V1916" s="55">
        <v>45534</v>
      </c>
      <c r="W1916" s="48" t="s">
        <v>1134</v>
      </c>
    </row>
    <row r="1917" spans="1:23" x14ac:dyDescent="0.25">
      <c r="A1917" s="48">
        <v>9978426</v>
      </c>
      <c r="B1917" s="64">
        <v>45534</v>
      </c>
      <c r="C1917" s="48" t="s">
        <v>1147</v>
      </c>
      <c r="D1917" s="48" t="s">
        <v>46</v>
      </c>
      <c r="E1917" s="55"/>
      <c r="F1917" s="64">
        <v>45534</v>
      </c>
      <c r="G1917" s="64">
        <v>45534.425000000003</v>
      </c>
      <c r="H1917" s="48" t="s">
        <v>1147</v>
      </c>
      <c r="I1917" s="55"/>
      <c r="J1917" s="48" t="s">
        <v>697</v>
      </c>
      <c r="K1917" s="48" t="s">
        <v>697</v>
      </c>
      <c r="L1917" s="48" t="s">
        <v>3146</v>
      </c>
      <c r="M1917" s="48" t="s">
        <v>737</v>
      </c>
      <c r="N1917" s="48" t="s">
        <v>1681</v>
      </c>
      <c r="O1917" s="48" t="s">
        <v>2364</v>
      </c>
      <c r="P1917" s="48" t="s">
        <v>8</v>
      </c>
      <c r="Q1917" s="48" t="s">
        <v>28</v>
      </c>
      <c r="R1917" s="48" t="s">
        <v>29</v>
      </c>
      <c r="S1917" s="48" t="s">
        <v>360</v>
      </c>
      <c r="T1917" s="48" t="s">
        <v>385</v>
      </c>
      <c r="U1917" s="48" t="s">
        <v>14</v>
      </c>
      <c r="V1917" s="55">
        <v>45534</v>
      </c>
      <c r="W1917" s="48" t="s">
        <v>1134</v>
      </c>
    </row>
    <row r="1918" spans="1:23" x14ac:dyDescent="0.25">
      <c r="A1918" s="48">
        <v>9978425</v>
      </c>
      <c r="B1918" s="64">
        <v>45534</v>
      </c>
      <c r="C1918" s="48" t="s">
        <v>1117</v>
      </c>
      <c r="D1918" s="48" t="s">
        <v>856</v>
      </c>
      <c r="E1918" s="55" t="s">
        <v>385</v>
      </c>
      <c r="F1918" s="64">
        <v>45534</v>
      </c>
      <c r="G1918" s="64">
        <v>45534.428472222222</v>
      </c>
      <c r="H1918" s="48" t="s">
        <v>1117</v>
      </c>
      <c r="I1918" s="55">
        <v>45534</v>
      </c>
      <c r="J1918" s="48" t="s">
        <v>697</v>
      </c>
      <c r="K1918" s="48" t="s">
        <v>697</v>
      </c>
      <c r="L1918" s="48" t="s">
        <v>4011</v>
      </c>
      <c r="M1918" s="48" t="s">
        <v>7</v>
      </c>
      <c r="N1918" s="48" t="s">
        <v>860</v>
      </c>
      <c r="O1918" s="48" t="s">
        <v>3417</v>
      </c>
      <c r="P1918" s="48" t="s">
        <v>22</v>
      </c>
      <c r="Q1918" s="48" t="s">
        <v>23</v>
      </c>
      <c r="R1918" s="48" t="s">
        <v>69</v>
      </c>
      <c r="S1918" s="48" t="s">
        <v>43</v>
      </c>
      <c r="T1918" s="48" t="s">
        <v>3996</v>
      </c>
      <c r="U1918" s="48" t="s">
        <v>44</v>
      </c>
      <c r="V1918" s="55">
        <v>45534</v>
      </c>
      <c r="W1918" s="48" t="s">
        <v>1134</v>
      </c>
    </row>
    <row r="1919" spans="1:23" x14ac:dyDescent="0.25">
      <c r="A1919" s="48">
        <v>9978424</v>
      </c>
      <c r="B1919" s="64">
        <v>45534</v>
      </c>
      <c r="C1919" s="48" t="s">
        <v>1147</v>
      </c>
      <c r="D1919" s="48" t="s">
        <v>856</v>
      </c>
      <c r="E1919" s="55"/>
      <c r="F1919" s="64">
        <v>45534</v>
      </c>
      <c r="G1919" s="64">
        <v>45534.429166666669</v>
      </c>
      <c r="H1919" s="48" t="s">
        <v>1147</v>
      </c>
      <c r="I1919" s="55"/>
      <c r="J1919" s="48" t="s">
        <v>697</v>
      </c>
      <c r="K1919" s="48" t="s">
        <v>697</v>
      </c>
      <c r="L1919" s="48" t="s">
        <v>3113</v>
      </c>
      <c r="M1919" s="48" t="s">
        <v>737</v>
      </c>
      <c r="N1919" s="48" t="s">
        <v>331</v>
      </c>
      <c r="O1919" s="48" t="s">
        <v>2761</v>
      </c>
      <c r="P1919" s="48" t="s">
        <v>18</v>
      </c>
      <c r="Q1919" s="48" t="s">
        <v>19</v>
      </c>
      <c r="R1919" s="48" t="s">
        <v>129</v>
      </c>
      <c r="S1919" s="48" t="s">
        <v>43</v>
      </c>
      <c r="T1919" s="48" t="s">
        <v>385</v>
      </c>
      <c r="U1919" s="48" t="s">
        <v>44</v>
      </c>
      <c r="V1919" s="55">
        <v>45534</v>
      </c>
      <c r="W1919" s="48" t="s">
        <v>1134</v>
      </c>
    </row>
    <row r="1920" spans="1:23" x14ac:dyDescent="0.25">
      <c r="A1920" s="48">
        <v>9978423</v>
      </c>
      <c r="B1920" s="64">
        <v>45534</v>
      </c>
      <c r="C1920" s="48" t="s">
        <v>1147</v>
      </c>
      <c r="D1920" s="48" t="s">
        <v>716</v>
      </c>
      <c r="E1920" s="55"/>
      <c r="F1920" s="64">
        <v>45534</v>
      </c>
      <c r="G1920" s="64">
        <v>45534.429166666669</v>
      </c>
      <c r="H1920" s="48" t="s">
        <v>1147</v>
      </c>
      <c r="I1920" s="55"/>
      <c r="J1920" s="48" t="s">
        <v>697</v>
      </c>
      <c r="K1920" s="48" t="s">
        <v>697</v>
      </c>
      <c r="L1920" s="48" t="s">
        <v>3113</v>
      </c>
      <c r="M1920" s="48" t="s">
        <v>737</v>
      </c>
      <c r="N1920" s="48" t="s">
        <v>2666</v>
      </c>
      <c r="O1920" s="48" t="s">
        <v>2761</v>
      </c>
      <c r="P1920" s="48" t="s">
        <v>18</v>
      </c>
      <c r="Q1920" s="48" t="s">
        <v>19</v>
      </c>
      <c r="R1920" s="48" t="s">
        <v>129</v>
      </c>
      <c r="S1920" s="48" t="s">
        <v>36</v>
      </c>
      <c r="T1920" s="48" t="s">
        <v>385</v>
      </c>
      <c r="U1920" s="48" t="s">
        <v>44</v>
      </c>
      <c r="V1920" s="55">
        <v>45534</v>
      </c>
      <c r="W1920" s="48" t="s">
        <v>1134</v>
      </c>
    </row>
    <row r="1921" spans="1:23" x14ac:dyDescent="0.25">
      <c r="A1921" s="48">
        <v>9978422</v>
      </c>
      <c r="B1921" s="64">
        <v>45534</v>
      </c>
      <c r="C1921" s="48" t="s">
        <v>1156</v>
      </c>
      <c r="D1921" s="48" t="s">
        <v>46</v>
      </c>
      <c r="E1921" s="55" t="s">
        <v>385</v>
      </c>
      <c r="F1921" s="64">
        <v>45534</v>
      </c>
      <c r="G1921" s="64">
        <v>45534.431250000001</v>
      </c>
      <c r="H1921" s="48" t="s">
        <v>1156</v>
      </c>
      <c r="I1921" s="55"/>
      <c r="J1921" s="48" t="s">
        <v>697</v>
      </c>
      <c r="K1921" s="48" t="s">
        <v>697</v>
      </c>
      <c r="L1921" s="48" t="s">
        <v>4012</v>
      </c>
      <c r="M1921" s="48" t="s">
        <v>992</v>
      </c>
      <c r="N1921" s="48" t="s">
        <v>853</v>
      </c>
      <c r="O1921" s="48">
        <v>201031824667001</v>
      </c>
      <c r="P1921" s="48" t="s">
        <v>22</v>
      </c>
      <c r="Q1921" s="48" t="s">
        <v>23</v>
      </c>
      <c r="R1921" s="48" t="s">
        <v>89</v>
      </c>
      <c r="S1921" s="48" t="s">
        <v>360</v>
      </c>
      <c r="T1921" s="48" t="s">
        <v>385</v>
      </c>
      <c r="U1921" s="48" t="s">
        <v>14</v>
      </c>
      <c r="V1921" s="55">
        <v>45534</v>
      </c>
      <c r="W1921" s="48" t="s">
        <v>1134</v>
      </c>
    </row>
    <row r="1922" spans="1:23" x14ac:dyDescent="0.25">
      <c r="A1922" s="48">
        <v>9978421</v>
      </c>
      <c r="B1922" s="64">
        <v>45534</v>
      </c>
      <c r="C1922" s="48" t="s">
        <v>1117</v>
      </c>
      <c r="D1922" s="48" t="s">
        <v>856</v>
      </c>
      <c r="E1922" s="55" t="s">
        <v>385</v>
      </c>
      <c r="F1922" s="64">
        <v>45534</v>
      </c>
      <c r="G1922" s="64">
        <v>45534.433333333327</v>
      </c>
      <c r="H1922" s="48" t="s">
        <v>1117</v>
      </c>
      <c r="I1922" s="55">
        <v>45536</v>
      </c>
      <c r="J1922" s="48" t="s">
        <v>697</v>
      </c>
      <c r="K1922" s="48" t="s">
        <v>697</v>
      </c>
      <c r="L1922" s="48" t="s">
        <v>4013</v>
      </c>
      <c r="M1922" s="48" t="s">
        <v>7</v>
      </c>
      <c r="N1922" s="48" t="s">
        <v>860</v>
      </c>
      <c r="O1922" s="48" t="s">
        <v>3839</v>
      </c>
      <c r="P1922" s="48" t="s">
        <v>8</v>
      </c>
      <c r="Q1922" s="48" t="s">
        <v>10</v>
      </c>
      <c r="R1922" s="48" t="s">
        <v>11</v>
      </c>
      <c r="S1922" s="48" t="s">
        <v>25</v>
      </c>
      <c r="T1922" s="48" t="s">
        <v>385</v>
      </c>
      <c r="U1922" s="48" t="s">
        <v>14</v>
      </c>
      <c r="V1922" s="55">
        <v>45534</v>
      </c>
      <c r="W1922" s="48" t="s">
        <v>1134</v>
      </c>
    </row>
    <row r="1923" spans="1:23" x14ac:dyDescent="0.25">
      <c r="A1923" s="48">
        <v>9978420</v>
      </c>
      <c r="B1923" s="64">
        <v>45534</v>
      </c>
      <c r="C1923" s="48" t="s">
        <v>1157</v>
      </c>
      <c r="D1923" s="48" t="s">
        <v>46</v>
      </c>
      <c r="E1923" s="55" t="s">
        <v>385</v>
      </c>
      <c r="F1923" s="64">
        <v>45534</v>
      </c>
      <c r="G1923" s="64">
        <v>45534.420138888891</v>
      </c>
      <c r="H1923" s="48" t="s">
        <v>1157</v>
      </c>
      <c r="I1923" s="55" t="s">
        <v>385</v>
      </c>
      <c r="J1923" s="48" t="s">
        <v>697</v>
      </c>
      <c r="K1923" s="48" t="s">
        <v>697</v>
      </c>
      <c r="L1923" s="48" t="s">
        <v>3644</v>
      </c>
      <c r="M1923" s="48" t="s">
        <v>992</v>
      </c>
      <c r="N1923" s="48" t="s">
        <v>455</v>
      </c>
      <c r="O1923" s="48">
        <v>201031926501001</v>
      </c>
      <c r="P1923" s="48" t="s">
        <v>8</v>
      </c>
      <c r="Q1923" s="48" t="s">
        <v>10</v>
      </c>
      <c r="R1923" s="48" t="s">
        <v>11</v>
      </c>
      <c r="S1923" s="48" t="s">
        <v>36</v>
      </c>
      <c r="T1923" s="48" t="s">
        <v>385</v>
      </c>
      <c r="U1923" s="48" t="s">
        <v>14</v>
      </c>
      <c r="V1923" s="55">
        <v>45534</v>
      </c>
      <c r="W1923" s="48" t="s">
        <v>1134</v>
      </c>
    </row>
    <row r="1924" spans="1:23" x14ac:dyDescent="0.25">
      <c r="A1924" s="48">
        <v>9978419</v>
      </c>
      <c r="B1924" s="64">
        <v>45534</v>
      </c>
      <c r="C1924" s="48" t="s">
        <v>1157</v>
      </c>
      <c r="D1924" s="48" t="s">
        <v>856</v>
      </c>
      <c r="E1924" s="55" t="s">
        <v>385</v>
      </c>
      <c r="F1924" s="64">
        <v>45534</v>
      </c>
      <c r="G1924" s="64">
        <v>45534.425000000003</v>
      </c>
      <c r="H1924" s="48" t="s">
        <v>1157</v>
      </c>
      <c r="I1924" s="55" t="s">
        <v>385</v>
      </c>
      <c r="J1924" s="48" t="s">
        <v>697</v>
      </c>
      <c r="K1924" s="48" t="s">
        <v>697</v>
      </c>
      <c r="L1924" s="48" t="s">
        <v>4014</v>
      </c>
      <c r="M1924" s="48" t="s">
        <v>992</v>
      </c>
      <c r="N1924" s="48" t="s">
        <v>331</v>
      </c>
      <c r="O1924" s="48">
        <v>900995830054001</v>
      </c>
      <c r="P1924" s="48" t="s">
        <v>22</v>
      </c>
      <c r="Q1924" s="48" t="s">
        <v>23</v>
      </c>
      <c r="R1924" s="48" t="s">
        <v>89</v>
      </c>
      <c r="S1924" s="48" t="s">
        <v>43</v>
      </c>
      <c r="T1924" s="48" t="s">
        <v>385</v>
      </c>
      <c r="U1924" s="48" t="s">
        <v>44</v>
      </c>
      <c r="V1924" s="55">
        <v>45534</v>
      </c>
      <c r="W1924" s="48" t="s">
        <v>1134</v>
      </c>
    </row>
    <row r="1925" spans="1:23" x14ac:dyDescent="0.25">
      <c r="A1925" s="48">
        <v>9978418</v>
      </c>
      <c r="B1925" s="64">
        <v>45534</v>
      </c>
      <c r="C1925" s="48" t="s">
        <v>1157</v>
      </c>
      <c r="D1925" s="48" t="s">
        <v>46</v>
      </c>
      <c r="E1925" s="55" t="s">
        <v>385</v>
      </c>
      <c r="F1925" s="64">
        <v>45534</v>
      </c>
      <c r="G1925" s="64">
        <v>45534.429166666669</v>
      </c>
      <c r="H1925" s="48" t="s">
        <v>1157</v>
      </c>
      <c r="I1925" s="55" t="s">
        <v>385</v>
      </c>
      <c r="J1925" s="48" t="s">
        <v>697</v>
      </c>
      <c r="K1925" s="48" t="s">
        <v>697</v>
      </c>
      <c r="L1925" s="48" t="s">
        <v>4015</v>
      </c>
      <c r="M1925" s="48" t="s">
        <v>992</v>
      </c>
      <c r="N1925" s="48" t="s">
        <v>455</v>
      </c>
      <c r="O1925" s="48">
        <v>201031952298001</v>
      </c>
      <c r="P1925" s="48" t="s">
        <v>8</v>
      </c>
      <c r="Q1925" s="48" t="s">
        <v>10</v>
      </c>
      <c r="R1925" s="48" t="s">
        <v>11</v>
      </c>
      <c r="S1925" s="48" t="s">
        <v>36</v>
      </c>
      <c r="T1925" s="48" t="s">
        <v>385</v>
      </c>
      <c r="U1925" s="48" t="s">
        <v>14</v>
      </c>
      <c r="V1925" s="55">
        <v>45534</v>
      </c>
      <c r="W1925" s="48" t="s">
        <v>1134</v>
      </c>
    </row>
    <row r="1926" spans="1:23" x14ac:dyDescent="0.25">
      <c r="A1926" s="48">
        <v>9978417</v>
      </c>
      <c r="B1926" s="64">
        <v>45534</v>
      </c>
      <c r="C1926" s="48" t="s">
        <v>1157</v>
      </c>
      <c r="D1926" s="48" t="s">
        <v>716</v>
      </c>
      <c r="E1926" s="55" t="s">
        <v>385</v>
      </c>
      <c r="F1926" s="64">
        <v>45534</v>
      </c>
      <c r="G1926" s="64">
        <v>45534.431944444441</v>
      </c>
      <c r="H1926" s="48" t="s">
        <v>1157</v>
      </c>
      <c r="I1926" s="55" t="s">
        <v>385</v>
      </c>
      <c r="J1926" s="48" t="s">
        <v>697</v>
      </c>
      <c r="K1926" s="48" t="s">
        <v>697</v>
      </c>
      <c r="L1926" s="48" t="s">
        <v>2972</v>
      </c>
      <c r="M1926" s="48" t="s">
        <v>992</v>
      </c>
      <c r="N1926" s="48" t="s">
        <v>455</v>
      </c>
      <c r="O1926" s="48">
        <v>201031676132001</v>
      </c>
      <c r="P1926" s="48" t="s">
        <v>18</v>
      </c>
      <c r="Q1926" s="48" t="s">
        <v>19</v>
      </c>
      <c r="R1926" s="48" t="s">
        <v>20</v>
      </c>
      <c r="S1926" s="48" t="s">
        <v>36</v>
      </c>
      <c r="T1926" s="48" t="s">
        <v>385</v>
      </c>
      <c r="U1926" s="48" t="s">
        <v>14</v>
      </c>
      <c r="V1926" s="55">
        <v>45534</v>
      </c>
      <c r="W1926" s="48" t="s">
        <v>1134</v>
      </c>
    </row>
    <row r="1927" spans="1:23" x14ac:dyDescent="0.25">
      <c r="A1927" s="48">
        <v>9978416</v>
      </c>
      <c r="B1927" s="64">
        <v>45534</v>
      </c>
      <c r="C1927" s="48" t="s">
        <v>1281</v>
      </c>
      <c r="D1927" s="48" t="s">
        <v>46</v>
      </c>
      <c r="E1927" s="55" t="s">
        <v>385</v>
      </c>
      <c r="F1927" s="64">
        <v>45534</v>
      </c>
      <c r="G1927" s="64">
        <v>45534.438888888893</v>
      </c>
      <c r="H1927" s="48" t="s">
        <v>1281</v>
      </c>
      <c r="I1927" s="55" t="s">
        <v>385</v>
      </c>
      <c r="J1927" s="48" t="s">
        <v>697</v>
      </c>
      <c r="K1927" s="48" t="s">
        <v>697</v>
      </c>
      <c r="L1927" s="48" t="s">
        <v>4016</v>
      </c>
      <c r="M1927" s="48" t="s">
        <v>2509</v>
      </c>
      <c r="N1927" s="48" t="s">
        <v>1692</v>
      </c>
      <c r="O1927" s="48">
        <v>43211339301</v>
      </c>
      <c r="P1927" s="48" t="s">
        <v>8</v>
      </c>
      <c r="Q1927" s="48" t="s">
        <v>15</v>
      </c>
      <c r="R1927" s="48" t="s">
        <v>381</v>
      </c>
      <c r="S1927" s="48" t="s">
        <v>360</v>
      </c>
      <c r="T1927" s="48" t="s">
        <v>385</v>
      </c>
      <c r="U1927" s="48" t="s">
        <v>14</v>
      </c>
      <c r="V1927" s="55">
        <v>45534</v>
      </c>
      <c r="W1927" s="48" t="s">
        <v>1134</v>
      </c>
    </row>
    <row r="1928" spans="1:23" x14ac:dyDescent="0.25">
      <c r="A1928" s="48">
        <v>9978415</v>
      </c>
      <c r="B1928" s="64">
        <v>45534</v>
      </c>
      <c r="C1928" s="48" t="s">
        <v>1117</v>
      </c>
      <c r="D1928" s="48" t="s">
        <v>716</v>
      </c>
      <c r="E1928" s="55" t="s">
        <v>385</v>
      </c>
      <c r="F1928" s="64">
        <v>45534</v>
      </c>
      <c r="G1928" s="64">
        <v>45534.44027777778</v>
      </c>
      <c r="H1928" s="48" t="s">
        <v>1117</v>
      </c>
      <c r="I1928" s="55">
        <v>45534</v>
      </c>
      <c r="J1928" s="48" t="s">
        <v>697</v>
      </c>
      <c r="K1928" s="48" t="s">
        <v>697</v>
      </c>
      <c r="L1928" s="48" t="s">
        <v>4017</v>
      </c>
      <c r="M1928" s="48" t="s">
        <v>7</v>
      </c>
      <c r="N1928" s="48" t="s">
        <v>860</v>
      </c>
      <c r="O1928" s="48" t="s">
        <v>2063</v>
      </c>
      <c r="P1928" s="48" t="s">
        <v>18</v>
      </c>
      <c r="Q1928" s="48" t="s">
        <v>19</v>
      </c>
      <c r="R1928" s="48" t="s">
        <v>21</v>
      </c>
      <c r="S1928" s="48" t="s">
        <v>36</v>
      </c>
      <c r="T1928" s="48" t="s">
        <v>385</v>
      </c>
      <c r="U1928" s="48" t="s">
        <v>44</v>
      </c>
      <c r="V1928" s="55">
        <v>45534</v>
      </c>
      <c r="W1928" s="48" t="s">
        <v>1134</v>
      </c>
    </row>
    <row r="1929" spans="1:23" x14ac:dyDescent="0.25">
      <c r="A1929" s="48">
        <v>9978414</v>
      </c>
      <c r="B1929" s="64">
        <v>45534</v>
      </c>
      <c r="C1929" s="48" t="s">
        <v>1117</v>
      </c>
      <c r="D1929" s="48" t="s">
        <v>46</v>
      </c>
      <c r="E1929" s="55" t="s">
        <v>385</v>
      </c>
      <c r="F1929" s="64">
        <v>45534</v>
      </c>
      <c r="G1929" s="64">
        <v>45534.440972222219</v>
      </c>
      <c r="H1929" s="48" t="s">
        <v>1117</v>
      </c>
      <c r="I1929" s="55" t="s">
        <v>385</v>
      </c>
      <c r="J1929" s="48" t="s">
        <v>697</v>
      </c>
      <c r="K1929" s="48" t="s">
        <v>697</v>
      </c>
      <c r="L1929" s="48" t="s">
        <v>4017</v>
      </c>
      <c r="M1929" s="48" t="s">
        <v>7</v>
      </c>
      <c r="N1929" s="48" t="s">
        <v>860</v>
      </c>
      <c r="O1929" s="48" t="s">
        <v>2063</v>
      </c>
      <c r="P1929" s="48" t="s">
        <v>18</v>
      </c>
      <c r="Q1929" s="48" t="s">
        <v>19</v>
      </c>
      <c r="R1929" s="48" t="s">
        <v>21</v>
      </c>
      <c r="S1929" s="48" t="s">
        <v>43</v>
      </c>
      <c r="T1929" s="48" t="s">
        <v>1231</v>
      </c>
      <c r="U1929" s="48" t="s">
        <v>44</v>
      </c>
      <c r="V1929" s="55">
        <v>45534</v>
      </c>
      <c r="W1929" s="48" t="s">
        <v>1134</v>
      </c>
    </row>
    <row r="1930" spans="1:23" x14ac:dyDescent="0.25">
      <c r="A1930" s="48">
        <v>9978413</v>
      </c>
      <c r="B1930" s="64">
        <v>45534</v>
      </c>
      <c r="C1930" s="48" t="s">
        <v>1147</v>
      </c>
      <c r="D1930" s="48" t="s">
        <v>716</v>
      </c>
      <c r="E1930" s="55"/>
      <c r="F1930" s="64">
        <v>45534</v>
      </c>
      <c r="G1930" s="64">
        <v>45534.445833333331</v>
      </c>
      <c r="H1930" s="48" t="s">
        <v>1147</v>
      </c>
      <c r="I1930" s="55">
        <v>45536</v>
      </c>
      <c r="J1930" s="48" t="s">
        <v>697</v>
      </c>
      <c r="K1930" s="48" t="s">
        <v>697</v>
      </c>
      <c r="L1930" s="48" t="s">
        <v>4018</v>
      </c>
      <c r="M1930" s="48" t="s">
        <v>737</v>
      </c>
      <c r="N1930" s="48" t="s">
        <v>455</v>
      </c>
      <c r="O1930" s="48" t="s">
        <v>4019</v>
      </c>
      <c r="P1930" s="48" t="s">
        <v>8</v>
      </c>
      <c r="Q1930" s="48" t="s">
        <v>28</v>
      </c>
      <c r="R1930" s="48" t="s">
        <v>35</v>
      </c>
      <c r="S1930" s="48" t="s">
        <v>36</v>
      </c>
      <c r="T1930" s="48" t="s">
        <v>385</v>
      </c>
      <c r="U1930" s="48" t="s">
        <v>14</v>
      </c>
      <c r="V1930" s="55">
        <v>45534</v>
      </c>
      <c r="W1930" s="48" t="s">
        <v>1134</v>
      </c>
    </row>
    <row r="1931" spans="1:23" x14ac:dyDescent="0.25">
      <c r="A1931" s="48">
        <v>9978412</v>
      </c>
      <c r="B1931" s="64">
        <v>45534</v>
      </c>
      <c r="C1931" s="48" t="s">
        <v>1113</v>
      </c>
      <c r="D1931" s="48" t="s">
        <v>46</v>
      </c>
      <c r="E1931" s="55" t="s">
        <v>385</v>
      </c>
      <c r="F1931" s="64">
        <v>45534</v>
      </c>
      <c r="G1931" s="64">
        <v>45534.447222222218</v>
      </c>
      <c r="H1931" s="48" t="s">
        <v>1113</v>
      </c>
      <c r="I1931" s="55"/>
      <c r="J1931" s="48" t="s">
        <v>697</v>
      </c>
      <c r="K1931" s="48" t="s">
        <v>697</v>
      </c>
      <c r="L1931" s="48" t="s">
        <v>4020</v>
      </c>
      <c r="M1931" s="48" t="s">
        <v>7</v>
      </c>
      <c r="N1931" s="48" t="s">
        <v>1515</v>
      </c>
      <c r="O1931" s="48" t="s">
        <v>3676</v>
      </c>
      <c r="P1931" s="48" t="s">
        <v>8</v>
      </c>
      <c r="Q1931" s="48" t="s">
        <v>10</v>
      </c>
      <c r="R1931" s="48" t="s">
        <v>11</v>
      </c>
      <c r="S1931" s="48" t="s">
        <v>360</v>
      </c>
      <c r="T1931" s="48" t="s">
        <v>385</v>
      </c>
      <c r="U1931" s="48" t="s">
        <v>14</v>
      </c>
      <c r="V1931" s="55">
        <v>45534</v>
      </c>
      <c r="W1931" s="48" t="s">
        <v>1134</v>
      </c>
    </row>
    <row r="1932" spans="1:23" x14ac:dyDescent="0.25">
      <c r="A1932" s="48">
        <v>9978411</v>
      </c>
      <c r="B1932" s="64">
        <v>45534</v>
      </c>
      <c r="C1932" s="48" t="s">
        <v>1113</v>
      </c>
      <c r="D1932" s="48" t="s">
        <v>716</v>
      </c>
      <c r="E1932" s="55" t="s">
        <v>385</v>
      </c>
      <c r="F1932" s="64">
        <v>45534</v>
      </c>
      <c r="G1932" s="64">
        <v>45534.451388888891</v>
      </c>
      <c r="H1932" s="48" t="s">
        <v>1113</v>
      </c>
      <c r="I1932" s="55"/>
      <c r="J1932" s="48" t="s">
        <v>697</v>
      </c>
      <c r="K1932" s="48" t="s">
        <v>697</v>
      </c>
      <c r="L1932" s="48" t="s">
        <v>4021</v>
      </c>
      <c r="M1932" s="48" t="s">
        <v>7</v>
      </c>
      <c r="N1932" s="48" t="s">
        <v>1515</v>
      </c>
      <c r="O1932" s="48" t="s">
        <v>3676</v>
      </c>
      <c r="P1932" s="48" t="s">
        <v>8</v>
      </c>
      <c r="Q1932" s="48" t="s">
        <v>10</v>
      </c>
      <c r="R1932" s="48" t="s">
        <v>11</v>
      </c>
      <c r="S1932" s="48" t="s">
        <v>25</v>
      </c>
      <c r="T1932" s="48" t="s">
        <v>385</v>
      </c>
      <c r="U1932" s="48" t="s">
        <v>14</v>
      </c>
      <c r="V1932" s="55">
        <v>45534</v>
      </c>
      <c r="W1932" s="48" t="s">
        <v>1134</v>
      </c>
    </row>
    <row r="1933" spans="1:23" x14ac:dyDescent="0.25">
      <c r="A1933" s="48">
        <v>9978410</v>
      </c>
      <c r="B1933" s="64">
        <v>45534</v>
      </c>
      <c r="C1933" s="48" t="s">
        <v>1107</v>
      </c>
      <c r="D1933" s="48" t="s">
        <v>46</v>
      </c>
      <c r="E1933" s="55" t="s">
        <v>385</v>
      </c>
      <c r="F1933" s="64">
        <v>45534</v>
      </c>
      <c r="G1933" s="64">
        <v>45534.449305555558</v>
      </c>
      <c r="H1933" s="48" t="s">
        <v>1107</v>
      </c>
      <c r="I1933" s="55"/>
      <c r="J1933" s="48" t="s">
        <v>697</v>
      </c>
      <c r="K1933" s="48" t="s">
        <v>697</v>
      </c>
      <c r="L1933" s="48" t="s">
        <v>3633</v>
      </c>
      <c r="M1933" s="48" t="s">
        <v>7</v>
      </c>
      <c r="N1933" s="48" t="s">
        <v>860</v>
      </c>
      <c r="O1933" s="48" t="s">
        <v>4022</v>
      </c>
      <c r="P1933" s="48" t="s">
        <v>8</v>
      </c>
      <c r="Q1933" s="48" t="s">
        <v>28</v>
      </c>
      <c r="R1933" s="48" t="s">
        <v>35</v>
      </c>
      <c r="S1933" s="48" t="s">
        <v>360</v>
      </c>
      <c r="T1933" s="48" t="s">
        <v>385</v>
      </c>
      <c r="U1933" s="48" t="s">
        <v>14</v>
      </c>
      <c r="V1933" s="55">
        <v>45534</v>
      </c>
      <c r="W1933" s="48" t="s">
        <v>1134</v>
      </c>
    </row>
    <row r="1934" spans="1:23" x14ac:dyDescent="0.25">
      <c r="A1934" s="48">
        <v>9978409</v>
      </c>
      <c r="B1934" s="64">
        <v>45534</v>
      </c>
      <c r="C1934" s="48" t="s">
        <v>1110</v>
      </c>
      <c r="D1934" s="48" t="s">
        <v>716</v>
      </c>
      <c r="E1934" s="55" t="s">
        <v>385</v>
      </c>
      <c r="F1934" s="64">
        <v>45534</v>
      </c>
      <c r="G1934" s="64">
        <v>45534.449305555558</v>
      </c>
      <c r="H1934" s="48" t="s">
        <v>1110</v>
      </c>
      <c r="I1934" s="55" t="s">
        <v>385</v>
      </c>
      <c r="J1934" s="48" t="s">
        <v>697</v>
      </c>
      <c r="K1934" s="48" t="s">
        <v>697</v>
      </c>
      <c r="L1934" s="48" t="s">
        <v>4023</v>
      </c>
      <c r="M1934" s="48" t="s">
        <v>7</v>
      </c>
      <c r="N1934" s="48" t="s">
        <v>860</v>
      </c>
      <c r="O1934" s="48" t="s">
        <v>3864</v>
      </c>
      <c r="P1934" s="48" t="s">
        <v>8</v>
      </c>
      <c r="Q1934" s="48" t="s">
        <v>10</v>
      </c>
      <c r="R1934" s="48" t="s">
        <v>11</v>
      </c>
      <c r="S1934" s="48" t="s">
        <v>25</v>
      </c>
      <c r="T1934" s="48" t="s">
        <v>385</v>
      </c>
      <c r="U1934" s="48" t="s">
        <v>14</v>
      </c>
      <c r="V1934" s="55">
        <v>45534</v>
      </c>
      <c r="W1934" s="48" t="s">
        <v>1134</v>
      </c>
    </row>
    <row r="1935" spans="1:23" x14ac:dyDescent="0.25">
      <c r="A1935" s="48">
        <v>9978408</v>
      </c>
      <c r="B1935" s="64">
        <v>45534</v>
      </c>
      <c r="C1935" s="48" t="s">
        <v>1147</v>
      </c>
      <c r="D1935" s="48" t="s">
        <v>716</v>
      </c>
      <c r="E1935" s="55"/>
      <c r="F1935" s="64">
        <v>45534</v>
      </c>
      <c r="G1935" s="64">
        <v>45534.45</v>
      </c>
      <c r="H1935" s="48" t="s">
        <v>1147</v>
      </c>
      <c r="I1935" s="55">
        <v>45539</v>
      </c>
      <c r="J1935" s="48" t="s">
        <v>697</v>
      </c>
      <c r="K1935" s="48" t="s">
        <v>697</v>
      </c>
      <c r="L1935" s="48" t="s">
        <v>4024</v>
      </c>
      <c r="M1935" s="48" t="s">
        <v>737</v>
      </c>
      <c r="N1935" s="48" t="s">
        <v>1681</v>
      </c>
      <c r="O1935" s="48" t="s">
        <v>3604</v>
      </c>
      <c r="P1935" s="48" t="s">
        <v>8</v>
      </c>
      <c r="Q1935" s="48" t="s">
        <v>15</v>
      </c>
      <c r="R1935" s="48" t="s">
        <v>27</v>
      </c>
      <c r="S1935" s="48" t="s">
        <v>25</v>
      </c>
      <c r="T1935" s="48" t="s">
        <v>385</v>
      </c>
      <c r="U1935" s="48" t="s">
        <v>14</v>
      </c>
      <c r="V1935" s="55">
        <v>45534</v>
      </c>
      <c r="W1935" s="48" t="s">
        <v>1134</v>
      </c>
    </row>
    <row r="1936" spans="1:23" x14ac:dyDescent="0.25">
      <c r="A1936" s="48">
        <v>9978407</v>
      </c>
      <c r="B1936" s="64">
        <v>45534</v>
      </c>
      <c r="C1936" s="48" t="s">
        <v>1117</v>
      </c>
      <c r="D1936" s="48" t="s">
        <v>716</v>
      </c>
      <c r="E1936" s="55" t="s">
        <v>385</v>
      </c>
      <c r="F1936" s="64">
        <v>45534</v>
      </c>
      <c r="G1936" s="64">
        <v>45534.45208333333</v>
      </c>
      <c r="H1936" s="48" t="s">
        <v>1117</v>
      </c>
      <c r="I1936" s="55">
        <v>45536</v>
      </c>
      <c r="J1936" s="48" t="s">
        <v>697</v>
      </c>
      <c r="K1936" s="48" t="s">
        <v>697</v>
      </c>
      <c r="L1936" s="48" t="s">
        <v>3700</v>
      </c>
      <c r="M1936" s="48" t="s">
        <v>7</v>
      </c>
      <c r="N1936" s="48" t="s">
        <v>860</v>
      </c>
      <c r="O1936" s="48" t="s">
        <v>3699</v>
      </c>
      <c r="P1936" s="48" t="s">
        <v>8</v>
      </c>
      <c r="Q1936" s="48" t="s">
        <v>10</v>
      </c>
      <c r="R1936" s="48" t="s">
        <v>11</v>
      </c>
      <c r="S1936" s="48" t="s">
        <v>36</v>
      </c>
      <c r="T1936" s="48" t="s">
        <v>385</v>
      </c>
      <c r="U1936" s="48" t="s">
        <v>14</v>
      </c>
      <c r="V1936" s="55">
        <v>45534</v>
      </c>
      <c r="W1936" s="48" t="s">
        <v>1134</v>
      </c>
    </row>
    <row r="1937" spans="1:23" x14ac:dyDescent="0.25">
      <c r="A1937" s="48">
        <v>9978406</v>
      </c>
      <c r="B1937" s="64">
        <v>45534</v>
      </c>
      <c r="C1937" s="48" t="s">
        <v>1110</v>
      </c>
      <c r="D1937" s="48" t="s">
        <v>716</v>
      </c>
      <c r="E1937" s="55" t="s">
        <v>385</v>
      </c>
      <c r="F1937" s="64">
        <v>45534</v>
      </c>
      <c r="G1937" s="64">
        <v>45534.45416666667</v>
      </c>
      <c r="H1937" s="48" t="s">
        <v>1110</v>
      </c>
      <c r="I1937" s="55">
        <v>45539</v>
      </c>
      <c r="J1937" s="48" t="s">
        <v>697</v>
      </c>
      <c r="K1937" s="48" t="s">
        <v>697</v>
      </c>
      <c r="L1937" s="48" t="s">
        <v>4025</v>
      </c>
      <c r="M1937" s="48" t="s">
        <v>7</v>
      </c>
      <c r="N1937" s="48" t="s">
        <v>860</v>
      </c>
      <c r="O1937" s="48" t="s">
        <v>3865</v>
      </c>
      <c r="P1937" s="48" t="s">
        <v>8</v>
      </c>
      <c r="Q1937" s="48" t="s">
        <v>15</v>
      </c>
      <c r="R1937" s="48" t="s">
        <v>381</v>
      </c>
      <c r="S1937" s="48" t="s">
        <v>25</v>
      </c>
      <c r="T1937" s="48" t="s">
        <v>385</v>
      </c>
      <c r="U1937" s="48" t="s">
        <v>14</v>
      </c>
      <c r="V1937" s="55">
        <v>45534</v>
      </c>
      <c r="W1937" s="48" t="s">
        <v>1134</v>
      </c>
    </row>
    <row r="1938" spans="1:23" x14ac:dyDescent="0.25">
      <c r="A1938" s="48">
        <v>9978405</v>
      </c>
      <c r="B1938" s="64">
        <v>45534</v>
      </c>
      <c r="C1938" s="48" t="s">
        <v>1107</v>
      </c>
      <c r="D1938" s="48" t="s">
        <v>716</v>
      </c>
      <c r="E1938" s="55" t="s">
        <v>385</v>
      </c>
      <c r="F1938" s="64">
        <v>45534</v>
      </c>
      <c r="G1938" s="64">
        <v>45534.455555555563</v>
      </c>
      <c r="H1938" s="48" t="s">
        <v>1107</v>
      </c>
      <c r="I1938" s="55"/>
      <c r="J1938" s="48" t="s">
        <v>697</v>
      </c>
      <c r="K1938" s="48" t="s">
        <v>697</v>
      </c>
      <c r="L1938" s="48" t="s">
        <v>4026</v>
      </c>
      <c r="M1938" s="48" t="s">
        <v>7</v>
      </c>
      <c r="N1938" s="48" t="s">
        <v>860</v>
      </c>
      <c r="O1938" s="48" t="s">
        <v>3840</v>
      </c>
      <c r="P1938" s="48" t="s">
        <v>8</v>
      </c>
      <c r="Q1938" s="48" t="s">
        <v>10</v>
      </c>
      <c r="R1938" s="48" t="s">
        <v>11</v>
      </c>
      <c r="S1938" s="48" t="s">
        <v>36</v>
      </c>
      <c r="T1938" s="48" t="s">
        <v>385</v>
      </c>
      <c r="U1938" s="48" t="s">
        <v>14</v>
      </c>
      <c r="V1938" s="55">
        <v>45534</v>
      </c>
      <c r="W1938" s="48" t="s">
        <v>1134</v>
      </c>
    </row>
    <row r="1939" spans="1:23" x14ac:dyDescent="0.25">
      <c r="A1939" s="48">
        <v>9978404</v>
      </c>
      <c r="B1939" s="64">
        <v>45534</v>
      </c>
      <c r="C1939" s="48" t="s">
        <v>1113</v>
      </c>
      <c r="D1939" s="48" t="s">
        <v>856</v>
      </c>
      <c r="E1939" s="55" t="s">
        <v>385</v>
      </c>
      <c r="F1939" s="64">
        <v>45534</v>
      </c>
      <c r="G1939" s="64">
        <v>45534.468055555553</v>
      </c>
      <c r="H1939" s="48" t="s">
        <v>1113</v>
      </c>
      <c r="I1939" s="55"/>
      <c r="J1939" s="48" t="s">
        <v>697</v>
      </c>
      <c r="K1939" s="48" t="s">
        <v>697</v>
      </c>
      <c r="L1939" s="48" t="s">
        <v>4027</v>
      </c>
      <c r="M1939" s="48" t="s">
        <v>7</v>
      </c>
      <c r="N1939" s="48" t="s">
        <v>1515</v>
      </c>
      <c r="O1939" s="48" t="s">
        <v>3855</v>
      </c>
      <c r="P1939" s="48" t="s">
        <v>8</v>
      </c>
      <c r="Q1939" s="48" t="s">
        <v>10</v>
      </c>
      <c r="R1939" s="48" t="s">
        <v>11</v>
      </c>
      <c r="S1939" s="48" t="s">
        <v>25</v>
      </c>
      <c r="T1939" s="48" t="s">
        <v>385</v>
      </c>
      <c r="U1939" s="48" t="s">
        <v>14</v>
      </c>
      <c r="V1939" s="55">
        <v>45534</v>
      </c>
      <c r="W1939" s="48" t="s">
        <v>1134</v>
      </c>
    </row>
    <row r="1940" spans="1:23" x14ac:dyDescent="0.25">
      <c r="A1940" s="48">
        <v>9978403</v>
      </c>
      <c r="B1940" s="64">
        <v>45534</v>
      </c>
      <c r="C1940" s="48" t="s">
        <v>1117</v>
      </c>
      <c r="D1940" s="48" t="s">
        <v>716</v>
      </c>
      <c r="E1940" s="55" t="s">
        <v>385</v>
      </c>
      <c r="F1940" s="64">
        <v>45534</v>
      </c>
      <c r="G1940" s="64">
        <v>45534.470138888893</v>
      </c>
      <c r="H1940" s="48" t="s">
        <v>1117</v>
      </c>
      <c r="I1940" s="55">
        <v>45536</v>
      </c>
      <c r="J1940" s="48" t="s">
        <v>697</v>
      </c>
      <c r="K1940" s="48" t="s">
        <v>697</v>
      </c>
      <c r="L1940" s="48" t="s">
        <v>4028</v>
      </c>
      <c r="M1940" s="48" t="s">
        <v>7</v>
      </c>
      <c r="N1940" s="48" t="s">
        <v>860</v>
      </c>
      <c r="O1940" s="48" t="s">
        <v>3814</v>
      </c>
      <c r="P1940" s="48" t="s">
        <v>8</v>
      </c>
      <c r="Q1940" s="48" t="s">
        <v>28</v>
      </c>
      <c r="R1940" s="48" t="s">
        <v>29</v>
      </c>
      <c r="S1940" s="48" t="s">
        <v>25</v>
      </c>
      <c r="T1940" s="48" t="s">
        <v>385</v>
      </c>
      <c r="U1940" s="48" t="s">
        <v>14</v>
      </c>
      <c r="V1940" s="55">
        <v>45534</v>
      </c>
      <c r="W1940" s="48" t="s">
        <v>1134</v>
      </c>
    </row>
    <row r="1941" spans="1:23" x14ac:dyDescent="0.25">
      <c r="A1941" s="48">
        <v>9978402</v>
      </c>
      <c r="B1941" s="64">
        <v>45534</v>
      </c>
      <c r="C1941" s="48" t="s">
        <v>1117</v>
      </c>
      <c r="D1941" s="48" t="s">
        <v>903</v>
      </c>
      <c r="E1941" s="55" t="s">
        <v>385</v>
      </c>
      <c r="F1941" s="64">
        <v>45534</v>
      </c>
      <c r="G1941" s="64">
        <v>45534.470138888893</v>
      </c>
      <c r="H1941" s="48" t="s">
        <v>1117</v>
      </c>
      <c r="I1941" s="55" t="s">
        <v>385</v>
      </c>
      <c r="J1941" s="48" t="s">
        <v>697</v>
      </c>
      <c r="K1941" s="48" t="s">
        <v>697</v>
      </c>
      <c r="L1941" s="48" t="s">
        <v>4028</v>
      </c>
      <c r="M1941" s="48" t="s">
        <v>7</v>
      </c>
      <c r="N1941" s="48" t="s">
        <v>860</v>
      </c>
      <c r="O1941" s="48" t="s">
        <v>3814</v>
      </c>
      <c r="P1941" s="48" t="s">
        <v>8</v>
      </c>
      <c r="Q1941" s="48" t="s">
        <v>28</v>
      </c>
      <c r="R1941" s="48" t="s">
        <v>29</v>
      </c>
      <c r="S1941" s="48" t="s">
        <v>36</v>
      </c>
      <c r="T1941" s="48" t="s">
        <v>385</v>
      </c>
      <c r="U1941" s="48" t="s">
        <v>14</v>
      </c>
      <c r="V1941" s="55">
        <v>45534</v>
      </c>
      <c r="W1941" s="48" t="s">
        <v>1134</v>
      </c>
    </row>
    <row r="1942" spans="1:23" x14ac:dyDescent="0.25">
      <c r="A1942" s="48">
        <v>9978401</v>
      </c>
      <c r="B1942" s="64">
        <v>45534</v>
      </c>
      <c r="C1942" s="48" t="s">
        <v>1110</v>
      </c>
      <c r="D1942" s="48" t="s">
        <v>856</v>
      </c>
      <c r="E1942" s="55" t="s">
        <v>385</v>
      </c>
      <c r="F1942" s="64">
        <v>45534</v>
      </c>
      <c r="G1942" s="64">
        <v>45534.470833333333</v>
      </c>
      <c r="H1942" s="48" t="s">
        <v>1110</v>
      </c>
      <c r="I1942" s="55">
        <v>45536</v>
      </c>
      <c r="J1942" s="48" t="s">
        <v>697</v>
      </c>
      <c r="K1942" s="48" t="s">
        <v>697</v>
      </c>
      <c r="L1942" s="48" t="s">
        <v>4029</v>
      </c>
      <c r="M1942" s="48" t="s">
        <v>7</v>
      </c>
      <c r="N1942" s="48" t="s">
        <v>860</v>
      </c>
      <c r="O1942" s="48" t="s">
        <v>1954</v>
      </c>
      <c r="P1942" s="48" t="s">
        <v>8</v>
      </c>
      <c r="Q1942" s="48" t="s">
        <v>10</v>
      </c>
      <c r="R1942" s="48" t="s">
        <v>11</v>
      </c>
      <c r="S1942" s="48" t="s">
        <v>25</v>
      </c>
      <c r="T1942" s="48" t="s">
        <v>385</v>
      </c>
      <c r="U1942" s="48" t="s">
        <v>14</v>
      </c>
      <c r="V1942" s="55">
        <v>45534</v>
      </c>
      <c r="W1942" s="48" t="s">
        <v>1134</v>
      </c>
    </row>
    <row r="1943" spans="1:23" x14ac:dyDescent="0.25">
      <c r="A1943" s="48">
        <v>9978400</v>
      </c>
      <c r="B1943" s="64">
        <v>45534</v>
      </c>
      <c r="C1943" s="48" t="s">
        <v>1147</v>
      </c>
      <c r="D1943" s="48" t="s">
        <v>856</v>
      </c>
      <c r="E1943" s="55"/>
      <c r="F1943" s="64">
        <v>45534</v>
      </c>
      <c r="G1943" s="64">
        <v>45534.477083333331</v>
      </c>
      <c r="H1943" s="48" t="s">
        <v>1147</v>
      </c>
      <c r="I1943" s="55">
        <v>45536</v>
      </c>
      <c r="J1943" s="48" t="s">
        <v>697</v>
      </c>
      <c r="K1943" s="48" t="s">
        <v>697</v>
      </c>
      <c r="L1943" s="48" t="s">
        <v>4030</v>
      </c>
      <c r="M1943" s="48" t="s">
        <v>737</v>
      </c>
      <c r="N1943" s="48" t="s">
        <v>455</v>
      </c>
      <c r="O1943" s="48" t="s">
        <v>1336</v>
      </c>
      <c r="P1943" s="48" t="s">
        <v>8</v>
      </c>
      <c r="Q1943" s="48" t="s">
        <v>15</v>
      </c>
      <c r="R1943" s="48" t="s">
        <v>27</v>
      </c>
      <c r="S1943" s="48" t="s">
        <v>36</v>
      </c>
      <c r="T1943" s="48" t="s">
        <v>385</v>
      </c>
      <c r="U1943" s="48" t="s">
        <v>44</v>
      </c>
      <c r="V1943" s="55">
        <v>45534</v>
      </c>
      <c r="W1943" s="48" t="s">
        <v>1134</v>
      </c>
    </row>
    <row r="1944" spans="1:23" x14ac:dyDescent="0.25">
      <c r="A1944" s="48">
        <v>9978399</v>
      </c>
      <c r="B1944" s="64">
        <v>45534</v>
      </c>
      <c r="C1944" s="48" t="s">
        <v>1147</v>
      </c>
      <c r="D1944" s="48" t="s">
        <v>856</v>
      </c>
      <c r="E1944" s="55"/>
      <c r="F1944" s="64">
        <v>45534</v>
      </c>
      <c r="G1944" s="64">
        <v>45534.480555555558</v>
      </c>
      <c r="H1944" s="48" t="s">
        <v>1147</v>
      </c>
      <c r="I1944" s="55"/>
      <c r="J1944" s="48" t="s">
        <v>697</v>
      </c>
      <c r="K1944" s="48" t="s">
        <v>697</v>
      </c>
      <c r="L1944" s="48" t="s">
        <v>4030</v>
      </c>
      <c r="M1944" s="48" t="s">
        <v>737</v>
      </c>
      <c r="N1944" s="48" t="s">
        <v>449</v>
      </c>
      <c r="O1944" s="48" t="s">
        <v>1336</v>
      </c>
      <c r="P1944" s="48" t="s">
        <v>8</v>
      </c>
      <c r="Q1944" s="48" t="s">
        <v>15</v>
      </c>
      <c r="R1944" s="48" t="s">
        <v>381</v>
      </c>
      <c r="S1944" s="48" t="s">
        <v>43</v>
      </c>
      <c r="T1944" s="48" t="s">
        <v>385</v>
      </c>
      <c r="U1944" s="48" t="s">
        <v>44</v>
      </c>
      <c r="V1944" s="55">
        <v>45534</v>
      </c>
      <c r="W1944" s="48" t="s">
        <v>1134</v>
      </c>
    </row>
    <row r="1945" spans="1:23" x14ac:dyDescent="0.25">
      <c r="A1945" s="48">
        <v>9978398</v>
      </c>
      <c r="B1945" s="64">
        <v>45534</v>
      </c>
      <c r="C1945" s="48" t="s">
        <v>1113</v>
      </c>
      <c r="D1945" s="48" t="s">
        <v>716</v>
      </c>
      <c r="E1945" s="55" t="s">
        <v>385</v>
      </c>
      <c r="F1945" s="64">
        <v>45534</v>
      </c>
      <c r="G1945" s="64">
        <v>45534.480555555558</v>
      </c>
      <c r="H1945" s="48" t="s">
        <v>1113</v>
      </c>
      <c r="I1945" s="55">
        <v>45536</v>
      </c>
      <c r="J1945" s="48" t="s">
        <v>697</v>
      </c>
      <c r="K1945" s="48" t="s">
        <v>697</v>
      </c>
      <c r="L1945" s="48" t="s">
        <v>3306</v>
      </c>
      <c r="M1945" s="48" t="s">
        <v>7</v>
      </c>
      <c r="N1945" s="48" t="s">
        <v>1515</v>
      </c>
      <c r="O1945" s="48" t="s">
        <v>2907</v>
      </c>
      <c r="P1945" s="48" t="s">
        <v>18</v>
      </c>
      <c r="Q1945" s="48" t="s">
        <v>19</v>
      </c>
      <c r="R1945" s="48" t="s">
        <v>20</v>
      </c>
      <c r="S1945" s="48" t="s">
        <v>36</v>
      </c>
      <c r="T1945" s="48" t="s">
        <v>385</v>
      </c>
      <c r="U1945" s="48" t="s">
        <v>14</v>
      </c>
      <c r="V1945" s="55">
        <v>45534</v>
      </c>
      <c r="W1945" s="48" t="s">
        <v>1134</v>
      </c>
    </row>
    <row r="1946" spans="1:23" x14ac:dyDescent="0.25">
      <c r="A1946" s="48">
        <v>9978397</v>
      </c>
      <c r="B1946" s="64">
        <v>45534</v>
      </c>
      <c r="C1946" s="48" t="s">
        <v>1110</v>
      </c>
      <c r="D1946" s="48" t="s">
        <v>716</v>
      </c>
      <c r="E1946" s="55" t="s">
        <v>385</v>
      </c>
      <c r="F1946" s="64">
        <v>45534</v>
      </c>
      <c r="G1946" s="64">
        <v>45534.481249999997</v>
      </c>
      <c r="H1946" s="48" t="s">
        <v>1110</v>
      </c>
      <c r="I1946" s="55">
        <v>45536</v>
      </c>
      <c r="J1946" s="48" t="s">
        <v>697</v>
      </c>
      <c r="K1946" s="48" t="s">
        <v>697</v>
      </c>
      <c r="L1946" s="48" t="s">
        <v>4031</v>
      </c>
      <c r="M1946" s="48" t="s">
        <v>7</v>
      </c>
      <c r="N1946" s="48" t="s">
        <v>860</v>
      </c>
      <c r="O1946" s="48" t="s">
        <v>3867</v>
      </c>
      <c r="P1946" s="48" t="s">
        <v>8</v>
      </c>
      <c r="Q1946" s="48" t="s">
        <v>10</v>
      </c>
      <c r="R1946" s="48" t="s">
        <v>11</v>
      </c>
      <c r="S1946" s="48" t="s">
        <v>36</v>
      </c>
      <c r="T1946" s="48" t="s">
        <v>385</v>
      </c>
      <c r="U1946" s="48" t="s">
        <v>14</v>
      </c>
      <c r="V1946" s="55">
        <v>45534</v>
      </c>
      <c r="W1946" s="48" t="s">
        <v>1134</v>
      </c>
    </row>
    <row r="1947" spans="1:23" x14ac:dyDescent="0.25">
      <c r="A1947" s="48">
        <v>9978396</v>
      </c>
      <c r="B1947" s="64">
        <v>45534</v>
      </c>
      <c r="C1947" s="48" t="s">
        <v>1107</v>
      </c>
      <c r="D1947" s="48" t="s">
        <v>3250</v>
      </c>
      <c r="E1947" s="55" t="s">
        <v>385</v>
      </c>
      <c r="F1947" s="64">
        <v>45534</v>
      </c>
      <c r="G1947" s="64">
        <v>45534.484027777777</v>
      </c>
      <c r="H1947" s="48" t="s">
        <v>1107</v>
      </c>
      <c r="I1947" s="55"/>
      <c r="J1947" s="48" t="s">
        <v>697</v>
      </c>
      <c r="K1947" s="48" t="s">
        <v>697</v>
      </c>
      <c r="L1947" s="48" t="s">
        <v>4032</v>
      </c>
      <c r="M1947" s="48" t="s">
        <v>7</v>
      </c>
      <c r="N1947" s="48" t="s">
        <v>860</v>
      </c>
      <c r="O1947" s="48" t="s">
        <v>3847</v>
      </c>
      <c r="P1947" s="48" t="s">
        <v>8</v>
      </c>
      <c r="Q1947" s="48" t="s">
        <v>28</v>
      </c>
      <c r="R1947" s="48" t="s">
        <v>35</v>
      </c>
      <c r="S1947" s="48" t="s">
        <v>36</v>
      </c>
      <c r="T1947" s="48" t="s">
        <v>385</v>
      </c>
      <c r="U1947" s="48" t="s">
        <v>14</v>
      </c>
      <c r="V1947" s="55">
        <v>45534</v>
      </c>
      <c r="W1947" s="48" t="s">
        <v>1134</v>
      </c>
    </row>
    <row r="1948" spans="1:23" x14ac:dyDescent="0.25">
      <c r="A1948" s="48">
        <v>9978395</v>
      </c>
      <c r="B1948" s="64">
        <v>45534</v>
      </c>
      <c r="C1948" s="48" t="s">
        <v>1147</v>
      </c>
      <c r="D1948" s="48" t="s">
        <v>46</v>
      </c>
      <c r="E1948" s="55"/>
      <c r="F1948" s="64">
        <v>45534</v>
      </c>
      <c r="G1948" s="64">
        <v>45534.484722222223</v>
      </c>
      <c r="H1948" s="48" t="s">
        <v>1147</v>
      </c>
      <c r="I1948" s="55"/>
      <c r="J1948" s="48" t="s">
        <v>697</v>
      </c>
      <c r="K1948" s="48" t="s">
        <v>697</v>
      </c>
      <c r="O1948" s="48"/>
      <c r="T1948" s="48" t="s">
        <v>385</v>
      </c>
      <c r="U1948" s="48" t="s">
        <v>14</v>
      </c>
      <c r="V1948" s="55">
        <v>45534</v>
      </c>
      <c r="W1948" s="48" t="s">
        <v>1134</v>
      </c>
    </row>
    <row r="1949" spans="1:23" x14ac:dyDescent="0.25">
      <c r="A1949" s="48">
        <v>9978394</v>
      </c>
      <c r="B1949" s="64">
        <v>45534</v>
      </c>
      <c r="C1949" s="48" t="s">
        <v>1157</v>
      </c>
      <c r="D1949" s="48" t="s">
        <v>716</v>
      </c>
      <c r="E1949" s="55" t="s">
        <v>385</v>
      </c>
      <c r="F1949" s="64">
        <v>45534</v>
      </c>
      <c r="G1949" s="64">
        <v>45534.438194444447</v>
      </c>
      <c r="H1949" s="48" t="s">
        <v>1157</v>
      </c>
      <c r="I1949" s="55"/>
      <c r="J1949" s="48" t="s">
        <v>697</v>
      </c>
      <c r="K1949" s="48" t="s">
        <v>697</v>
      </c>
      <c r="L1949" s="48" t="s">
        <v>4033</v>
      </c>
      <c r="M1949" s="48" t="s">
        <v>992</v>
      </c>
      <c r="N1949" s="48" t="s">
        <v>455</v>
      </c>
      <c r="O1949" s="48">
        <v>201031853418001</v>
      </c>
      <c r="P1949" s="48" t="s">
        <v>18</v>
      </c>
      <c r="Q1949" s="48" t="s">
        <v>19</v>
      </c>
      <c r="R1949" s="48" t="s">
        <v>21</v>
      </c>
      <c r="S1949" s="48" t="s">
        <v>36</v>
      </c>
      <c r="T1949" s="48" t="s">
        <v>385</v>
      </c>
      <c r="U1949" s="48" t="s">
        <v>14</v>
      </c>
      <c r="V1949" s="55">
        <v>45534</v>
      </c>
      <c r="W1949" s="48" t="s">
        <v>1134</v>
      </c>
    </row>
    <row r="1950" spans="1:23" x14ac:dyDescent="0.25">
      <c r="A1950" s="48">
        <v>9978393</v>
      </c>
      <c r="B1950" s="64">
        <v>45534</v>
      </c>
      <c r="C1950" s="48" t="s">
        <v>1157</v>
      </c>
      <c r="D1950" s="48" t="s">
        <v>716</v>
      </c>
      <c r="E1950" s="55" t="s">
        <v>385</v>
      </c>
      <c r="F1950" s="64">
        <v>45534</v>
      </c>
      <c r="G1950" s="64">
        <v>45534.44027777778</v>
      </c>
      <c r="H1950" s="48" t="s">
        <v>1157</v>
      </c>
      <c r="I1950" s="55"/>
      <c r="J1950" s="48" t="s">
        <v>697</v>
      </c>
      <c r="K1950" s="48" t="s">
        <v>697</v>
      </c>
      <c r="L1950" s="48" t="s">
        <v>1738</v>
      </c>
      <c r="M1950" s="48" t="s">
        <v>992</v>
      </c>
      <c r="N1950" s="48" t="s">
        <v>1692</v>
      </c>
      <c r="O1950" s="48">
        <v>201031426922001</v>
      </c>
      <c r="P1950" s="48" t="s">
        <v>8</v>
      </c>
      <c r="Q1950" s="48" t="s">
        <v>10</v>
      </c>
      <c r="R1950" s="48" t="s">
        <v>397</v>
      </c>
      <c r="S1950" s="48" t="s">
        <v>25</v>
      </c>
      <c r="T1950" s="48" t="s">
        <v>385</v>
      </c>
      <c r="U1950" s="48" t="s">
        <v>14</v>
      </c>
      <c r="V1950" s="55">
        <v>45534</v>
      </c>
      <c r="W1950" s="48" t="s">
        <v>1134</v>
      </c>
    </row>
    <row r="1951" spans="1:23" x14ac:dyDescent="0.25">
      <c r="A1951" s="48">
        <v>9978392</v>
      </c>
      <c r="B1951" s="64">
        <v>45534</v>
      </c>
      <c r="C1951" s="48" t="s">
        <v>1157</v>
      </c>
      <c r="D1951" s="48" t="s">
        <v>856</v>
      </c>
      <c r="E1951" s="55" t="s">
        <v>385</v>
      </c>
      <c r="F1951" s="64">
        <v>45534</v>
      </c>
      <c r="G1951" s="64">
        <v>45534.44027777778</v>
      </c>
      <c r="H1951" s="48" t="s">
        <v>1157</v>
      </c>
      <c r="I1951" s="55"/>
      <c r="J1951" s="48" t="s">
        <v>697</v>
      </c>
      <c r="K1951" s="48" t="s">
        <v>697</v>
      </c>
      <c r="L1951" s="48" t="s">
        <v>1738</v>
      </c>
      <c r="M1951" s="48" t="s">
        <v>992</v>
      </c>
      <c r="N1951" s="48" t="s">
        <v>331</v>
      </c>
      <c r="O1951" s="48">
        <v>201031426922001</v>
      </c>
      <c r="P1951" s="48" t="s">
        <v>22</v>
      </c>
      <c r="Q1951" s="48" t="s">
        <v>73</v>
      </c>
      <c r="R1951" s="48" t="s">
        <v>74</v>
      </c>
      <c r="S1951" s="48" t="s">
        <v>43</v>
      </c>
      <c r="T1951" s="48" t="s">
        <v>385</v>
      </c>
      <c r="U1951" s="48" t="s">
        <v>44</v>
      </c>
      <c r="V1951" s="55">
        <v>45534</v>
      </c>
      <c r="W1951" s="48" t="s">
        <v>1134</v>
      </c>
    </row>
    <row r="1952" spans="1:23" x14ac:dyDescent="0.25">
      <c r="A1952" s="48">
        <v>9978391</v>
      </c>
      <c r="B1952" s="64">
        <v>45534</v>
      </c>
      <c r="C1952" s="48" t="s">
        <v>1157</v>
      </c>
      <c r="D1952" s="48" t="s">
        <v>716</v>
      </c>
      <c r="E1952" s="55" t="s">
        <v>385</v>
      </c>
      <c r="F1952" s="64">
        <v>45534</v>
      </c>
      <c r="G1952" s="64">
        <v>45534.461805555547</v>
      </c>
      <c r="H1952" s="48" t="s">
        <v>1157</v>
      </c>
      <c r="I1952" s="55"/>
      <c r="J1952" s="48" t="s">
        <v>697</v>
      </c>
      <c r="K1952" s="48" t="s">
        <v>697</v>
      </c>
      <c r="L1952" s="48" t="s">
        <v>3612</v>
      </c>
      <c r="M1952" s="48" t="s">
        <v>992</v>
      </c>
      <c r="N1952" s="48" t="s">
        <v>455</v>
      </c>
      <c r="O1952" s="48">
        <v>201031914613001</v>
      </c>
      <c r="P1952" s="48" t="s">
        <v>22</v>
      </c>
      <c r="Q1952" s="48" t="s">
        <v>23</v>
      </c>
      <c r="R1952" s="48" t="s">
        <v>89</v>
      </c>
      <c r="S1952" s="48" t="s">
        <v>36</v>
      </c>
      <c r="T1952" s="48" t="s">
        <v>385</v>
      </c>
      <c r="U1952" s="48" t="s">
        <v>14</v>
      </c>
      <c r="V1952" s="55">
        <v>45534</v>
      </c>
      <c r="W1952" s="48" t="s">
        <v>1134</v>
      </c>
    </row>
    <row r="1953" spans="1:23" x14ac:dyDescent="0.25">
      <c r="A1953" s="48">
        <v>9978390</v>
      </c>
      <c r="B1953" s="64">
        <v>45534</v>
      </c>
      <c r="C1953" s="48" t="s">
        <v>1157</v>
      </c>
      <c r="D1953" s="48" t="s">
        <v>716</v>
      </c>
      <c r="E1953" s="55" t="s">
        <v>385</v>
      </c>
      <c r="F1953" s="64">
        <v>45534</v>
      </c>
      <c r="G1953" s="64">
        <v>45534.474305555559</v>
      </c>
      <c r="H1953" s="48" t="s">
        <v>1157</v>
      </c>
      <c r="I1953" s="55"/>
      <c r="J1953" s="48" t="s">
        <v>697</v>
      </c>
      <c r="K1953" s="48" t="s">
        <v>697</v>
      </c>
      <c r="L1953" s="48" t="s">
        <v>4034</v>
      </c>
      <c r="M1953" s="48" t="s">
        <v>992</v>
      </c>
      <c r="N1953" s="48" t="s">
        <v>455</v>
      </c>
      <c r="O1953" s="48">
        <v>201031434283003</v>
      </c>
      <c r="P1953" s="48" t="s">
        <v>18</v>
      </c>
      <c r="Q1953" s="48" t="s">
        <v>19</v>
      </c>
      <c r="R1953" s="48" t="s">
        <v>21</v>
      </c>
      <c r="S1953" s="48" t="s">
        <v>36</v>
      </c>
      <c r="T1953" s="48" t="s">
        <v>385</v>
      </c>
      <c r="U1953" s="48" t="s">
        <v>14</v>
      </c>
      <c r="V1953" s="55">
        <v>45534</v>
      </c>
      <c r="W1953" s="48" t="s">
        <v>1134</v>
      </c>
    </row>
    <row r="1954" spans="1:23" x14ac:dyDescent="0.25">
      <c r="A1954" s="48">
        <v>9978389</v>
      </c>
      <c r="B1954" s="64">
        <v>45534</v>
      </c>
      <c r="C1954" s="48" t="s">
        <v>1157</v>
      </c>
      <c r="D1954" s="48" t="s">
        <v>716</v>
      </c>
      <c r="E1954" s="55" t="s">
        <v>385</v>
      </c>
      <c r="F1954" s="64">
        <v>45534</v>
      </c>
      <c r="G1954" s="64">
        <v>45534.479166666657</v>
      </c>
      <c r="H1954" s="48" t="s">
        <v>1157</v>
      </c>
      <c r="I1954" s="55"/>
      <c r="J1954" s="48" t="s">
        <v>697</v>
      </c>
      <c r="K1954" s="48" t="s">
        <v>697</v>
      </c>
      <c r="L1954" s="48" t="s">
        <v>3061</v>
      </c>
      <c r="M1954" s="48" t="s">
        <v>992</v>
      </c>
      <c r="N1954" s="48" t="s">
        <v>1692</v>
      </c>
      <c r="O1954" s="48">
        <v>201031523632001</v>
      </c>
      <c r="P1954" s="48" t="s">
        <v>8</v>
      </c>
      <c r="Q1954" s="48" t="s">
        <v>15</v>
      </c>
      <c r="R1954" s="48" t="s">
        <v>27</v>
      </c>
      <c r="S1954" s="48" t="s">
        <v>25</v>
      </c>
      <c r="T1954" s="48" t="s">
        <v>385</v>
      </c>
      <c r="U1954" s="48" t="s">
        <v>14</v>
      </c>
      <c r="V1954" s="55">
        <v>45534</v>
      </c>
      <c r="W1954" s="48" t="s">
        <v>1134</v>
      </c>
    </row>
    <row r="1955" spans="1:23" x14ac:dyDescent="0.25">
      <c r="A1955" s="48">
        <v>9978388</v>
      </c>
      <c r="B1955" s="64">
        <v>45534</v>
      </c>
      <c r="C1955" s="48" t="s">
        <v>1113</v>
      </c>
      <c r="D1955" s="48" t="s">
        <v>716</v>
      </c>
      <c r="E1955" s="55" t="s">
        <v>385</v>
      </c>
      <c r="F1955" s="64">
        <v>45534</v>
      </c>
      <c r="G1955" s="64">
        <v>45534.486111111109</v>
      </c>
      <c r="H1955" s="48" t="s">
        <v>1113</v>
      </c>
      <c r="I1955" s="55">
        <v>45565</v>
      </c>
      <c r="J1955" s="48" t="s">
        <v>697</v>
      </c>
      <c r="K1955" s="48" t="s">
        <v>697</v>
      </c>
      <c r="L1955" s="48" t="s">
        <v>3364</v>
      </c>
      <c r="M1955" s="48" t="s">
        <v>7</v>
      </c>
      <c r="N1955" s="48" t="s">
        <v>1515</v>
      </c>
      <c r="O1955" s="48" t="s">
        <v>3365</v>
      </c>
      <c r="P1955" s="48" t="s">
        <v>8</v>
      </c>
      <c r="Q1955" s="48" t="s">
        <v>10</v>
      </c>
      <c r="R1955" s="48" t="s">
        <v>11</v>
      </c>
      <c r="S1955" s="48" t="s">
        <v>36</v>
      </c>
      <c r="T1955" s="48" t="s">
        <v>385</v>
      </c>
      <c r="U1955" s="48" t="s">
        <v>14</v>
      </c>
      <c r="V1955" s="55">
        <v>45534</v>
      </c>
      <c r="W1955" s="48" t="s">
        <v>1134</v>
      </c>
    </row>
    <row r="1956" spans="1:23" x14ac:dyDescent="0.25">
      <c r="A1956" s="48">
        <v>9978387</v>
      </c>
      <c r="B1956" s="64">
        <v>45534</v>
      </c>
      <c r="C1956" s="48" t="s">
        <v>1117</v>
      </c>
      <c r="D1956" s="48" t="s">
        <v>716</v>
      </c>
      <c r="E1956" s="55" t="s">
        <v>385</v>
      </c>
      <c r="F1956" s="64">
        <v>45534</v>
      </c>
      <c r="G1956" s="64">
        <v>45534.494444444441</v>
      </c>
      <c r="H1956" s="48" t="s">
        <v>1117</v>
      </c>
      <c r="I1956" s="55">
        <v>45536</v>
      </c>
      <c r="J1956" s="48" t="s">
        <v>697</v>
      </c>
      <c r="K1956" s="48" t="s">
        <v>697</v>
      </c>
      <c r="L1956" s="48" t="s">
        <v>2370</v>
      </c>
      <c r="M1956" s="48" t="s">
        <v>7</v>
      </c>
      <c r="N1956" s="48" t="s">
        <v>855</v>
      </c>
      <c r="O1956" s="48" t="s">
        <v>2369</v>
      </c>
      <c r="P1956" s="48" t="s">
        <v>8</v>
      </c>
      <c r="Q1956" s="48" t="s">
        <v>10</v>
      </c>
      <c r="R1956" s="48" t="s">
        <v>11</v>
      </c>
      <c r="S1956" s="48" t="s">
        <v>25</v>
      </c>
      <c r="T1956" s="48" t="s">
        <v>385</v>
      </c>
      <c r="U1956" s="48" t="s">
        <v>14</v>
      </c>
      <c r="V1956" s="55">
        <v>45534</v>
      </c>
      <c r="W1956" s="48" t="s">
        <v>1134</v>
      </c>
    </row>
    <row r="1957" spans="1:23" x14ac:dyDescent="0.25">
      <c r="A1957" s="48">
        <v>9978386</v>
      </c>
      <c r="B1957" s="64">
        <v>45534</v>
      </c>
      <c r="C1957" s="48" t="s">
        <v>1110</v>
      </c>
      <c r="D1957" s="48" t="s">
        <v>856</v>
      </c>
      <c r="E1957" s="55" t="s">
        <v>385</v>
      </c>
      <c r="F1957" s="64">
        <v>45534</v>
      </c>
      <c r="G1957" s="64">
        <v>45534.495138888888</v>
      </c>
      <c r="H1957" s="48" t="s">
        <v>1110</v>
      </c>
      <c r="I1957" s="55">
        <v>45536</v>
      </c>
      <c r="J1957" s="48" t="s">
        <v>697</v>
      </c>
      <c r="K1957" s="48" t="s">
        <v>697</v>
      </c>
      <c r="L1957" s="48" t="s">
        <v>4035</v>
      </c>
      <c r="M1957" s="48" t="s">
        <v>7</v>
      </c>
      <c r="N1957" s="48" t="s">
        <v>860</v>
      </c>
      <c r="O1957" s="48" t="s">
        <v>3868</v>
      </c>
      <c r="P1957" s="48" t="s">
        <v>8</v>
      </c>
      <c r="Q1957" s="48" t="s">
        <v>10</v>
      </c>
      <c r="R1957" s="48" t="s">
        <v>11</v>
      </c>
      <c r="S1957" s="48" t="s">
        <v>25</v>
      </c>
      <c r="T1957" s="48" t="s">
        <v>385</v>
      </c>
      <c r="U1957" s="48" t="s">
        <v>14</v>
      </c>
      <c r="V1957" s="55">
        <v>45534</v>
      </c>
      <c r="W1957" s="48" t="s">
        <v>1134</v>
      </c>
    </row>
    <row r="1958" spans="1:23" x14ac:dyDescent="0.25">
      <c r="A1958" s="48">
        <v>9978385</v>
      </c>
      <c r="B1958" s="64">
        <v>45534</v>
      </c>
      <c r="C1958" s="48" t="s">
        <v>1158</v>
      </c>
      <c r="D1958" s="48" t="s">
        <v>716</v>
      </c>
      <c r="E1958" s="55" t="s">
        <v>385</v>
      </c>
      <c r="F1958" s="64">
        <v>45534.495833333327</v>
      </c>
      <c r="G1958" s="64">
        <v>45534.495833333327</v>
      </c>
      <c r="H1958" s="48" t="s">
        <v>1158</v>
      </c>
      <c r="I1958" s="55">
        <v>45536</v>
      </c>
      <c r="J1958" s="48" t="s">
        <v>697</v>
      </c>
      <c r="K1958" s="48" t="s">
        <v>697</v>
      </c>
      <c r="L1958" s="48" t="s">
        <v>4036</v>
      </c>
      <c r="M1958" s="48" t="s">
        <v>992</v>
      </c>
      <c r="N1958" s="48" t="s">
        <v>853</v>
      </c>
      <c r="O1958" s="48">
        <v>201030845772001</v>
      </c>
      <c r="P1958" s="48" t="s">
        <v>18</v>
      </c>
      <c r="Q1958" s="48" t="s">
        <v>19</v>
      </c>
      <c r="R1958" s="48" t="s">
        <v>129</v>
      </c>
      <c r="S1958" s="48" t="s">
        <v>36</v>
      </c>
      <c r="T1958" s="48" t="s">
        <v>780</v>
      </c>
      <c r="U1958" s="48" t="s">
        <v>44</v>
      </c>
      <c r="V1958" s="55">
        <v>45534</v>
      </c>
      <c r="W1958" s="48" t="s">
        <v>1134</v>
      </c>
    </row>
    <row r="1959" spans="1:23" x14ac:dyDescent="0.25">
      <c r="A1959" s="48">
        <v>9978384</v>
      </c>
      <c r="B1959" s="64">
        <v>45534</v>
      </c>
      <c r="C1959" s="48" t="s">
        <v>1113</v>
      </c>
      <c r="D1959" s="48" t="s">
        <v>856</v>
      </c>
      <c r="E1959" s="55" t="s">
        <v>385</v>
      </c>
      <c r="F1959" s="64">
        <v>45534</v>
      </c>
      <c r="G1959" s="64">
        <v>45534.495833333327</v>
      </c>
      <c r="H1959" s="48" t="s">
        <v>1113</v>
      </c>
      <c r="I1959" s="55">
        <v>45565</v>
      </c>
      <c r="J1959" s="48" t="s">
        <v>697</v>
      </c>
      <c r="K1959" s="48" t="s">
        <v>697</v>
      </c>
      <c r="L1959" s="48" t="s">
        <v>4037</v>
      </c>
      <c r="M1959" s="48" t="s">
        <v>7</v>
      </c>
      <c r="N1959" s="48" t="s">
        <v>1515</v>
      </c>
      <c r="O1959" s="48" t="s">
        <v>3427</v>
      </c>
      <c r="P1959" s="48" t="s">
        <v>18</v>
      </c>
      <c r="Q1959" s="48" t="s">
        <v>19</v>
      </c>
      <c r="R1959" s="48" t="s">
        <v>20</v>
      </c>
      <c r="S1959" s="48" t="s">
        <v>43</v>
      </c>
      <c r="T1959" s="48" t="s">
        <v>385</v>
      </c>
      <c r="U1959" s="48" t="s">
        <v>14</v>
      </c>
      <c r="V1959" s="55">
        <v>45534</v>
      </c>
      <c r="W1959" s="48" t="s">
        <v>1134</v>
      </c>
    </row>
    <row r="1960" spans="1:23" x14ac:dyDescent="0.25">
      <c r="A1960" s="48">
        <v>9978383</v>
      </c>
      <c r="B1960" s="64">
        <v>45534</v>
      </c>
      <c r="C1960" s="48" t="s">
        <v>1158</v>
      </c>
      <c r="D1960" s="48" t="s">
        <v>716</v>
      </c>
      <c r="E1960" s="55" t="s">
        <v>385</v>
      </c>
      <c r="F1960" s="64">
        <v>45534.511111111111</v>
      </c>
      <c r="G1960" s="64">
        <v>45534.511111111111</v>
      </c>
      <c r="H1960" s="48" t="s">
        <v>1158</v>
      </c>
      <c r="I1960" s="55">
        <v>45536</v>
      </c>
      <c r="J1960" s="48" t="s">
        <v>697</v>
      </c>
      <c r="K1960" s="48" t="s">
        <v>697</v>
      </c>
      <c r="L1960" s="48" t="s">
        <v>4038</v>
      </c>
      <c r="M1960" s="48" t="s">
        <v>992</v>
      </c>
      <c r="N1960" s="48" t="s">
        <v>853</v>
      </c>
      <c r="O1960" s="48">
        <v>900995833497001</v>
      </c>
      <c r="P1960" s="48" t="s">
        <v>51</v>
      </c>
      <c r="Q1960" s="48" t="s">
        <v>52</v>
      </c>
      <c r="R1960" s="48" t="s">
        <v>172</v>
      </c>
      <c r="S1960" s="48" t="s">
        <v>981</v>
      </c>
      <c r="T1960" s="48" t="s">
        <v>4002</v>
      </c>
      <c r="U1960" s="48" t="s">
        <v>44</v>
      </c>
      <c r="V1960" s="55">
        <v>45534</v>
      </c>
      <c r="W1960" s="48" t="s">
        <v>1134</v>
      </c>
    </row>
    <row r="1961" spans="1:23" x14ac:dyDescent="0.25">
      <c r="A1961" s="48">
        <v>9978382</v>
      </c>
      <c r="B1961" s="64">
        <v>45534</v>
      </c>
      <c r="C1961" s="48" t="s">
        <v>1158</v>
      </c>
      <c r="D1961" s="48" t="s">
        <v>716</v>
      </c>
      <c r="E1961" s="55" t="s">
        <v>385</v>
      </c>
      <c r="F1961" s="64">
        <v>45534.547222222223</v>
      </c>
      <c r="G1961" s="64">
        <v>45534.547222222223</v>
      </c>
      <c r="H1961" s="48" t="s">
        <v>1158</v>
      </c>
      <c r="I1961" s="55">
        <v>45536</v>
      </c>
      <c r="J1961" s="48" t="s">
        <v>697</v>
      </c>
      <c r="K1961" s="48" t="s">
        <v>697</v>
      </c>
      <c r="L1961" s="48" t="s">
        <v>4039</v>
      </c>
      <c r="M1961" s="48" t="s">
        <v>992</v>
      </c>
      <c r="N1961" s="48" t="s">
        <v>853</v>
      </c>
      <c r="O1961" s="48">
        <v>201032282603001</v>
      </c>
      <c r="P1961" s="48" t="s">
        <v>22</v>
      </c>
      <c r="Q1961" s="48" t="s">
        <v>87</v>
      </c>
      <c r="R1961" s="48" t="s">
        <v>140</v>
      </c>
      <c r="S1961" s="48" t="s">
        <v>36</v>
      </c>
      <c r="T1961" s="48" t="s">
        <v>1910</v>
      </c>
      <c r="U1961" s="48" t="s">
        <v>14</v>
      </c>
      <c r="V1961" s="55">
        <v>45534</v>
      </c>
      <c r="W1961" s="48" t="s">
        <v>1134</v>
      </c>
    </row>
    <row r="1962" spans="1:23" x14ac:dyDescent="0.25">
      <c r="A1962" s="48">
        <v>9978381</v>
      </c>
      <c r="B1962" s="64">
        <v>45534</v>
      </c>
      <c r="C1962" s="48" t="s">
        <v>1158</v>
      </c>
      <c r="D1962" s="48" t="s">
        <v>716</v>
      </c>
      <c r="E1962" s="55" t="s">
        <v>385</v>
      </c>
      <c r="F1962" s="64">
        <v>45534.594444444447</v>
      </c>
      <c r="G1962" s="64">
        <v>45534.594444444447</v>
      </c>
      <c r="H1962" s="48" t="s">
        <v>1158</v>
      </c>
      <c r="I1962" s="55">
        <v>45534</v>
      </c>
      <c r="J1962" s="48" t="s">
        <v>697</v>
      </c>
      <c r="K1962" s="48" t="s">
        <v>697</v>
      </c>
      <c r="L1962" s="48" t="s">
        <v>4040</v>
      </c>
      <c r="M1962" s="48" t="s">
        <v>992</v>
      </c>
      <c r="N1962" s="48" t="s">
        <v>853</v>
      </c>
      <c r="O1962" s="48">
        <v>201031857628001</v>
      </c>
      <c r="P1962" s="48" t="s">
        <v>18</v>
      </c>
      <c r="Q1962" s="48" t="s">
        <v>19</v>
      </c>
      <c r="R1962" s="48" t="s">
        <v>21</v>
      </c>
      <c r="S1962" s="48" t="s">
        <v>36</v>
      </c>
      <c r="T1962" s="48" t="s">
        <v>748</v>
      </c>
      <c r="U1962" s="48" t="s">
        <v>44</v>
      </c>
      <c r="V1962" s="55">
        <v>45534</v>
      </c>
      <c r="W1962" s="48" t="s">
        <v>1134</v>
      </c>
    </row>
    <row r="1963" spans="1:23" x14ac:dyDescent="0.25">
      <c r="A1963" s="48">
        <v>9978380</v>
      </c>
      <c r="B1963" s="64">
        <v>45534</v>
      </c>
      <c r="C1963" s="48" t="s">
        <v>1156</v>
      </c>
      <c r="D1963" s="48" t="s">
        <v>856</v>
      </c>
      <c r="E1963" s="55" t="s">
        <v>385</v>
      </c>
      <c r="F1963" s="64">
        <v>45534</v>
      </c>
      <c r="G1963" s="64">
        <v>45534.513888888891</v>
      </c>
      <c r="H1963" s="48" t="s">
        <v>1156</v>
      </c>
      <c r="I1963" s="55"/>
      <c r="J1963" s="48" t="s">
        <v>697</v>
      </c>
      <c r="K1963" s="48" t="s">
        <v>697</v>
      </c>
      <c r="L1963" s="48" t="s">
        <v>3339</v>
      </c>
      <c r="M1963" s="48" t="s">
        <v>992</v>
      </c>
      <c r="N1963" s="48" t="s">
        <v>853</v>
      </c>
      <c r="O1963" s="48">
        <v>201031915199001</v>
      </c>
      <c r="P1963" s="48" t="s">
        <v>8</v>
      </c>
      <c r="Q1963" s="48" t="s">
        <v>10</v>
      </c>
      <c r="R1963" s="48" t="s">
        <v>11</v>
      </c>
      <c r="S1963" s="48" t="s">
        <v>75</v>
      </c>
      <c r="T1963" s="48" t="s">
        <v>385</v>
      </c>
      <c r="U1963" s="48" t="s">
        <v>44</v>
      </c>
      <c r="V1963" s="55">
        <v>45534</v>
      </c>
      <c r="W1963" s="48" t="s">
        <v>1134</v>
      </c>
    </row>
    <row r="1964" spans="1:23" x14ac:dyDescent="0.25">
      <c r="A1964" s="48">
        <v>9978379</v>
      </c>
      <c r="B1964" s="64">
        <v>45534</v>
      </c>
      <c r="C1964" s="48" t="s">
        <v>1147</v>
      </c>
      <c r="D1964" s="48" t="s">
        <v>3250</v>
      </c>
      <c r="E1964" s="55"/>
      <c r="F1964" s="64">
        <v>45534</v>
      </c>
      <c r="G1964" s="64">
        <v>45534.518055555563</v>
      </c>
      <c r="H1964" s="48" t="s">
        <v>1147</v>
      </c>
      <c r="I1964" s="55"/>
      <c r="J1964" s="48" t="s">
        <v>697</v>
      </c>
      <c r="K1964" s="48" t="s">
        <v>697</v>
      </c>
      <c r="L1964" s="48">
        <v>45534</v>
      </c>
      <c r="M1964" s="48" t="s">
        <v>737</v>
      </c>
      <c r="N1964" s="48" t="s">
        <v>455</v>
      </c>
      <c r="O1964" s="48" t="s">
        <v>3032</v>
      </c>
      <c r="P1964" s="48" t="s">
        <v>8</v>
      </c>
      <c r="Q1964" s="48" t="s">
        <v>10</v>
      </c>
      <c r="R1964" s="48" t="s">
        <v>11</v>
      </c>
      <c r="S1964" s="48" t="s">
        <v>36</v>
      </c>
      <c r="T1964" s="48" t="s">
        <v>385</v>
      </c>
      <c r="U1964" s="48" t="s">
        <v>14</v>
      </c>
      <c r="V1964" s="55">
        <v>45534</v>
      </c>
      <c r="W1964" s="48" t="s">
        <v>1134</v>
      </c>
    </row>
    <row r="1965" spans="1:23" x14ac:dyDescent="0.25">
      <c r="A1965" s="48">
        <v>9978378</v>
      </c>
      <c r="B1965" s="64">
        <v>45534</v>
      </c>
      <c r="C1965" s="48" t="s">
        <v>1117</v>
      </c>
      <c r="D1965" s="48" t="s">
        <v>716</v>
      </c>
      <c r="E1965" s="55" t="s">
        <v>385</v>
      </c>
      <c r="F1965" s="64">
        <v>45534</v>
      </c>
      <c r="G1965" s="64">
        <v>45534.518055555563</v>
      </c>
      <c r="H1965" s="48" t="s">
        <v>1117</v>
      </c>
      <c r="I1965" s="55">
        <v>45536</v>
      </c>
      <c r="J1965" s="48" t="s">
        <v>697</v>
      </c>
      <c r="K1965" s="48" t="s">
        <v>697</v>
      </c>
      <c r="L1965" s="48" t="s">
        <v>4041</v>
      </c>
      <c r="M1965" s="48" t="s">
        <v>7</v>
      </c>
      <c r="N1965" s="48" t="s">
        <v>860</v>
      </c>
      <c r="O1965" s="48" t="s">
        <v>3856</v>
      </c>
      <c r="P1965" s="48" t="s">
        <v>8</v>
      </c>
      <c r="Q1965" s="48" t="s">
        <v>10</v>
      </c>
      <c r="R1965" s="48" t="s">
        <v>11</v>
      </c>
      <c r="S1965" s="48" t="s">
        <v>36</v>
      </c>
      <c r="T1965" s="48" t="s">
        <v>385</v>
      </c>
      <c r="U1965" s="48" t="s">
        <v>14</v>
      </c>
      <c r="V1965" s="55">
        <v>45534</v>
      </c>
      <c r="W1965" s="48" t="s">
        <v>1134</v>
      </c>
    </row>
    <row r="1966" spans="1:23" x14ac:dyDescent="0.25">
      <c r="A1966" s="48">
        <v>9978377</v>
      </c>
      <c r="B1966" s="64">
        <v>45534</v>
      </c>
      <c r="C1966" s="48" t="s">
        <v>1110</v>
      </c>
      <c r="D1966" s="48" t="s">
        <v>856</v>
      </c>
      <c r="E1966" s="55" t="s">
        <v>385</v>
      </c>
      <c r="F1966" s="64">
        <v>45534</v>
      </c>
      <c r="G1966" s="64">
        <v>45534.529861111107</v>
      </c>
      <c r="H1966" s="48" t="s">
        <v>1110</v>
      </c>
      <c r="I1966" s="55" t="s">
        <v>385</v>
      </c>
      <c r="J1966" s="48" t="s">
        <v>697</v>
      </c>
      <c r="K1966" s="48" t="s">
        <v>697</v>
      </c>
      <c r="L1966" s="48" t="s">
        <v>4042</v>
      </c>
      <c r="M1966" s="48" t="s">
        <v>7</v>
      </c>
      <c r="N1966" s="48" t="s">
        <v>860</v>
      </c>
      <c r="O1966" s="48" t="s">
        <v>3608</v>
      </c>
      <c r="P1966" s="48" t="s">
        <v>8</v>
      </c>
      <c r="Q1966" s="48" t="s">
        <v>28</v>
      </c>
      <c r="R1966" s="48" t="s">
        <v>35</v>
      </c>
      <c r="S1966" s="48" t="s">
        <v>36</v>
      </c>
      <c r="T1966" s="48" t="s">
        <v>385</v>
      </c>
      <c r="U1966" s="48" t="s">
        <v>14</v>
      </c>
      <c r="V1966" s="55">
        <v>45534</v>
      </c>
      <c r="W1966" s="48" t="s">
        <v>1134</v>
      </c>
    </row>
    <row r="1967" spans="1:23" x14ac:dyDescent="0.25">
      <c r="A1967" s="48">
        <v>9978376</v>
      </c>
      <c r="B1967" s="64">
        <v>45534</v>
      </c>
      <c r="C1967" s="48" t="s">
        <v>1117</v>
      </c>
      <c r="D1967" s="48" t="s">
        <v>856</v>
      </c>
      <c r="E1967" s="55" t="s">
        <v>385</v>
      </c>
      <c r="F1967" s="64">
        <v>45534</v>
      </c>
      <c r="G1967" s="64">
        <v>45534.53125</v>
      </c>
      <c r="H1967" s="48" t="s">
        <v>1117</v>
      </c>
      <c r="I1967" s="55">
        <v>45534</v>
      </c>
      <c r="J1967" s="48" t="s">
        <v>697</v>
      </c>
      <c r="K1967" s="48" t="s">
        <v>697</v>
      </c>
      <c r="L1967" s="48" t="s">
        <v>4043</v>
      </c>
      <c r="M1967" s="48" t="s">
        <v>7</v>
      </c>
      <c r="N1967" s="48" t="s">
        <v>860</v>
      </c>
      <c r="O1967" s="48" t="s">
        <v>3859</v>
      </c>
      <c r="P1967" s="48" t="s">
        <v>22</v>
      </c>
      <c r="Q1967" s="48" t="s">
        <v>23</v>
      </c>
      <c r="R1967" s="48" t="s">
        <v>24</v>
      </c>
      <c r="S1967" s="48" t="s">
        <v>43</v>
      </c>
      <c r="T1967" s="48" t="s">
        <v>330</v>
      </c>
      <c r="U1967" s="48" t="s">
        <v>44</v>
      </c>
      <c r="V1967" s="55">
        <v>45534</v>
      </c>
      <c r="W1967" s="48" t="s">
        <v>1134</v>
      </c>
    </row>
    <row r="1968" spans="1:23" x14ac:dyDescent="0.25">
      <c r="A1968" s="48">
        <v>9978375</v>
      </c>
      <c r="B1968" s="64">
        <v>45534</v>
      </c>
      <c r="C1968" s="48" t="s">
        <v>1147</v>
      </c>
      <c r="D1968" s="48" t="s">
        <v>1455</v>
      </c>
      <c r="E1968" s="55"/>
      <c r="F1968" s="64">
        <v>45534</v>
      </c>
      <c r="G1968" s="64">
        <v>45534.533333333333</v>
      </c>
      <c r="H1968" s="48" t="s">
        <v>1147</v>
      </c>
      <c r="I1968" s="55"/>
      <c r="J1968" s="48" t="s">
        <v>697</v>
      </c>
      <c r="K1968" s="48" t="s">
        <v>697</v>
      </c>
      <c r="L1968" s="48" t="s">
        <v>4044</v>
      </c>
      <c r="M1968" s="48" t="s">
        <v>737</v>
      </c>
      <c r="N1968" s="48" t="s">
        <v>1681</v>
      </c>
      <c r="O1968" s="48" t="s">
        <v>2166</v>
      </c>
      <c r="P1968" s="48" t="s">
        <v>22</v>
      </c>
      <c r="Q1968" s="48" t="s">
        <v>23</v>
      </c>
      <c r="R1968" s="48" t="s">
        <v>89</v>
      </c>
      <c r="S1968" s="48" t="s">
        <v>25</v>
      </c>
      <c r="T1968" s="48" t="s">
        <v>385</v>
      </c>
      <c r="U1968" s="48" t="s">
        <v>14</v>
      </c>
      <c r="V1968" s="55">
        <v>45534</v>
      </c>
      <c r="W1968" s="48" t="s">
        <v>1134</v>
      </c>
    </row>
    <row r="1969" spans="1:23" x14ac:dyDescent="0.25">
      <c r="A1969" s="48">
        <v>9978374</v>
      </c>
      <c r="B1969" s="64">
        <v>45534</v>
      </c>
      <c r="C1969" s="48" t="s">
        <v>1157</v>
      </c>
      <c r="D1969" s="48" t="s">
        <v>716</v>
      </c>
      <c r="E1969" s="55" t="s">
        <v>385</v>
      </c>
      <c r="F1969" s="64">
        <v>45534</v>
      </c>
      <c r="G1969" s="64">
        <v>45534.521527777782</v>
      </c>
      <c r="H1969" s="48" t="s">
        <v>1157</v>
      </c>
      <c r="I1969" s="55" t="s">
        <v>385</v>
      </c>
      <c r="J1969" s="48" t="s">
        <v>697</v>
      </c>
      <c r="K1969" s="48" t="s">
        <v>697</v>
      </c>
      <c r="L1969" s="48" t="s">
        <v>2496</v>
      </c>
      <c r="M1969" s="48" t="s">
        <v>992</v>
      </c>
      <c r="N1969" s="48" t="s">
        <v>1692</v>
      </c>
      <c r="O1969" s="48">
        <v>201031633573002</v>
      </c>
      <c r="P1969" s="48" t="s">
        <v>8</v>
      </c>
      <c r="Q1969" s="48" t="s">
        <v>15</v>
      </c>
      <c r="R1969" s="48" t="s">
        <v>27</v>
      </c>
      <c r="S1969" s="48" t="s">
        <v>25</v>
      </c>
      <c r="T1969" s="48" t="s">
        <v>385</v>
      </c>
      <c r="U1969" s="48" t="s">
        <v>14</v>
      </c>
      <c r="V1969" s="55">
        <v>45534</v>
      </c>
      <c r="W1969" s="48" t="s">
        <v>1134</v>
      </c>
    </row>
    <row r="1970" spans="1:23" x14ac:dyDescent="0.25">
      <c r="A1970" s="48">
        <v>9978373</v>
      </c>
      <c r="B1970" s="64">
        <v>45534</v>
      </c>
      <c r="C1970" s="48" t="s">
        <v>1157</v>
      </c>
      <c r="D1970" s="48" t="s">
        <v>716</v>
      </c>
      <c r="E1970" s="55" t="s">
        <v>385</v>
      </c>
      <c r="F1970" s="64">
        <v>45534</v>
      </c>
      <c r="G1970" s="64">
        <v>45534.524305555547</v>
      </c>
      <c r="H1970" s="48" t="s">
        <v>1157</v>
      </c>
      <c r="I1970" s="55" t="s">
        <v>385</v>
      </c>
      <c r="J1970" s="48" t="s">
        <v>697</v>
      </c>
      <c r="K1970" s="48" t="s">
        <v>697</v>
      </c>
      <c r="L1970" s="48" t="s">
        <v>2630</v>
      </c>
      <c r="M1970" s="48" t="s">
        <v>992</v>
      </c>
      <c r="N1970" s="48" t="s">
        <v>455</v>
      </c>
      <c r="O1970" s="48">
        <v>201031617474001</v>
      </c>
      <c r="P1970" s="48" t="s">
        <v>22</v>
      </c>
      <c r="Q1970" s="48" t="s">
        <v>23</v>
      </c>
      <c r="R1970" s="48" t="s">
        <v>89</v>
      </c>
      <c r="S1970" s="48" t="s">
        <v>36</v>
      </c>
      <c r="T1970" s="48" t="s">
        <v>385</v>
      </c>
      <c r="U1970" s="48" t="s">
        <v>14</v>
      </c>
      <c r="V1970" s="55">
        <v>45534</v>
      </c>
      <c r="W1970" s="48" t="s">
        <v>1134</v>
      </c>
    </row>
    <row r="1971" spans="1:23" x14ac:dyDescent="0.25">
      <c r="A1971" s="48">
        <v>9978372</v>
      </c>
      <c r="B1971" s="64">
        <v>45534</v>
      </c>
      <c r="C1971" s="48" t="s">
        <v>1157</v>
      </c>
      <c r="D1971" s="48" t="s">
        <v>856</v>
      </c>
      <c r="E1971" s="55" t="s">
        <v>385</v>
      </c>
      <c r="F1971" s="64">
        <v>45534</v>
      </c>
      <c r="G1971" s="64">
        <v>45534.526388888888</v>
      </c>
      <c r="H1971" s="48" t="s">
        <v>1157</v>
      </c>
      <c r="I1971" s="55" t="s">
        <v>385</v>
      </c>
      <c r="J1971" s="48" t="s">
        <v>697</v>
      </c>
      <c r="K1971" s="48" t="s">
        <v>697</v>
      </c>
      <c r="L1971" s="48" t="s">
        <v>2943</v>
      </c>
      <c r="M1971" s="48" t="s">
        <v>992</v>
      </c>
      <c r="N1971" s="48" t="s">
        <v>1692</v>
      </c>
      <c r="O1971" s="48">
        <v>201031710731001</v>
      </c>
      <c r="P1971" s="48" t="s">
        <v>8</v>
      </c>
      <c r="Q1971" s="48" t="s">
        <v>15</v>
      </c>
      <c r="R1971" s="48" t="s">
        <v>69</v>
      </c>
      <c r="S1971" s="48" t="s">
        <v>25</v>
      </c>
      <c r="T1971" s="48" t="s">
        <v>385</v>
      </c>
      <c r="U1971" s="48" t="s">
        <v>14</v>
      </c>
      <c r="V1971" s="55">
        <v>45534</v>
      </c>
      <c r="W1971" s="48" t="s">
        <v>1134</v>
      </c>
    </row>
    <row r="1972" spans="1:23" x14ac:dyDescent="0.25">
      <c r="A1972" s="48">
        <v>9978371</v>
      </c>
      <c r="B1972" s="64">
        <v>45534</v>
      </c>
      <c r="C1972" s="48" t="s">
        <v>1111</v>
      </c>
      <c r="D1972" s="48" t="s">
        <v>716</v>
      </c>
      <c r="E1972" s="55" t="s">
        <v>385</v>
      </c>
      <c r="F1972" s="64">
        <v>45534</v>
      </c>
      <c r="G1972" s="64">
        <v>45534.537499999999</v>
      </c>
      <c r="H1972" s="48" t="s">
        <v>1111</v>
      </c>
      <c r="I1972" s="55" t="s">
        <v>385</v>
      </c>
      <c r="J1972" s="48" t="s">
        <v>697</v>
      </c>
      <c r="K1972" s="48" t="s">
        <v>697</v>
      </c>
      <c r="L1972" s="48" t="s">
        <v>2825</v>
      </c>
      <c r="M1972" s="48" t="s">
        <v>7</v>
      </c>
      <c r="N1972" s="48" t="s">
        <v>860</v>
      </c>
      <c r="O1972" s="48" t="s">
        <v>2556</v>
      </c>
      <c r="P1972" s="48" t="s">
        <v>8</v>
      </c>
      <c r="Q1972" s="48" t="s">
        <v>28</v>
      </c>
      <c r="R1972" s="48" t="s">
        <v>35</v>
      </c>
      <c r="S1972" s="48" t="s">
        <v>36</v>
      </c>
      <c r="T1972" s="48" t="s">
        <v>385</v>
      </c>
      <c r="U1972" s="48" t="s">
        <v>14</v>
      </c>
      <c r="V1972" s="55">
        <v>45534</v>
      </c>
      <c r="W1972" s="48" t="s">
        <v>1134</v>
      </c>
    </row>
    <row r="1973" spans="1:23" x14ac:dyDescent="0.25">
      <c r="A1973" s="48">
        <v>9978370</v>
      </c>
      <c r="B1973" s="64">
        <v>45534</v>
      </c>
      <c r="C1973" s="48" t="s">
        <v>1111</v>
      </c>
      <c r="D1973" s="48" t="s">
        <v>856</v>
      </c>
      <c r="E1973" s="55" t="s">
        <v>385</v>
      </c>
      <c r="F1973" s="64">
        <v>45534</v>
      </c>
      <c r="G1973" s="64">
        <v>45534.538194444453</v>
      </c>
      <c r="H1973" s="48" t="s">
        <v>1111</v>
      </c>
      <c r="I1973" s="55" t="s">
        <v>385</v>
      </c>
      <c r="J1973" s="48" t="s">
        <v>697</v>
      </c>
      <c r="K1973" s="48" t="s">
        <v>697</v>
      </c>
      <c r="L1973" s="48" t="s">
        <v>2825</v>
      </c>
      <c r="M1973" s="48" t="s">
        <v>7</v>
      </c>
      <c r="N1973" s="48" t="s">
        <v>860</v>
      </c>
      <c r="O1973" s="48" t="s">
        <v>2556</v>
      </c>
      <c r="P1973" s="48" t="s">
        <v>8</v>
      </c>
      <c r="Q1973" s="48" t="s">
        <v>28</v>
      </c>
      <c r="R1973" s="48" t="s">
        <v>35</v>
      </c>
      <c r="S1973" s="48" t="s">
        <v>43</v>
      </c>
      <c r="T1973" s="48" t="s">
        <v>118</v>
      </c>
      <c r="U1973" s="48" t="s">
        <v>44</v>
      </c>
      <c r="V1973" s="55">
        <v>45534</v>
      </c>
      <c r="W1973" s="48" t="s">
        <v>1134</v>
      </c>
    </row>
    <row r="1974" spans="1:23" x14ac:dyDescent="0.25">
      <c r="A1974" s="48">
        <v>9978369</v>
      </c>
      <c r="B1974" s="64">
        <v>45534</v>
      </c>
      <c r="C1974" s="48" t="s">
        <v>1111</v>
      </c>
      <c r="D1974" s="48" t="s">
        <v>1455</v>
      </c>
      <c r="E1974" s="55" t="s">
        <v>385</v>
      </c>
      <c r="F1974" s="64">
        <v>45534</v>
      </c>
      <c r="G1974" s="64">
        <v>45534.541666666657</v>
      </c>
      <c r="H1974" s="48" t="s">
        <v>1111</v>
      </c>
      <c r="I1974" s="55" t="s">
        <v>385</v>
      </c>
      <c r="J1974" s="48" t="s">
        <v>697</v>
      </c>
      <c r="K1974" s="48" t="s">
        <v>697</v>
      </c>
      <c r="L1974" s="48" t="s">
        <v>4045</v>
      </c>
      <c r="M1974" s="48" t="s">
        <v>7</v>
      </c>
      <c r="N1974" s="48" t="s">
        <v>860</v>
      </c>
      <c r="O1974" s="48" t="s">
        <v>2574</v>
      </c>
      <c r="P1974" s="48" t="s">
        <v>18</v>
      </c>
      <c r="Q1974" s="48" t="s">
        <v>19</v>
      </c>
      <c r="R1974" s="48" t="s">
        <v>129</v>
      </c>
      <c r="S1974" s="48" t="s">
        <v>358</v>
      </c>
      <c r="T1974" s="48" t="s">
        <v>385</v>
      </c>
      <c r="U1974" s="48" t="s">
        <v>14</v>
      </c>
      <c r="V1974" s="55">
        <v>45534</v>
      </c>
      <c r="W1974" s="48" t="s">
        <v>1134</v>
      </c>
    </row>
    <row r="1975" spans="1:23" x14ac:dyDescent="0.25">
      <c r="A1975" s="48">
        <v>9978368</v>
      </c>
      <c r="B1975" s="64">
        <v>45534</v>
      </c>
      <c r="C1975" s="48" t="s">
        <v>1110</v>
      </c>
      <c r="D1975" s="48" t="s">
        <v>716</v>
      </c>
      <c r="E1975" s="55" t="s">
        <v>385</v>
      </c>
      <c r="F1975" s="64">
        <v>45534</v>
      </c>
      <c r="G1975" s="64">
        <v>45534.555555555547</v>
      </c>
      <c r="H1975" s="48" t="s">
        <v>1110</v>
      </c>
      <c r="I1975" s="55" t="s">
        <v>385</v>
      </c>
      <c r="J1975" s="48" t="s">
        <v>697</v>
      </c>
      <c r="K1975" s="48" t="s">
        <v>697</v>
      </c>
      <c r="L1975" s="48" t="s">
        <v>4046</v>
      </c>
      <c r="M1975" s="48" t="s">
        <v>7</v>
      </c>
      <c r="N1975" s="48" t="s">
        <v>860</v>
      </c>
      <c r="O1975" s="48" t="s">
        <v>3732</v>
      </c>
      <c r="P1975" s="48" t="s">
        <v>8</v>
      </c>
      <c r="Q1975" s="48" t="s">
        <v>28</v>
      </c>
      <c r="R1975" s="48" t="s">
        <v>35</v>
      </c>
      <c r="S1975" s="48" t="s">
        <v>36</v>
      </c>
      <c r="T1975" s="48" t="s">
        <v>385</v>
      </c>
      <c r="U1975" s="48" t="s">
        <v>14</v>
      </c>
      <c r="V1975" s="55">
        <v>45534</v>
      </c>
      <c r="W1975" s="48" t="s">
        <v>1134</v>
      </c>
    </row>
    <row r="1976" spans="1:23" x14ac:dyDescent="0.25">
      <c r="A1976" s="48">
        <v>9978367</v>
      </c>
      <c r="B1976" s="64">
        <v>45534</v>
      </c>
      <c r="C1976" s="48" t="s">
        <v>1147</v>
      </c>
      <c r="D1976" s="48" t="s">
        <v>1455</v>
      </c>
      <c r="E1976" s="55"/>
      <c r="F1976" s="64">
        <v>45534</v>
      </c>
      <c r="G1976" s="64">
        <v>45534.555555555547</v>
      </c>
      <c r="H1976" s="48" t="s">
        <v>1147</v>
      </c>
      <c r="I1976" s="55"/>
      <c r="J1976" s="48" t="s">
        <v>697</v>
      </c>
      <c r="K1976" s="48" t="s">
        <v>697</v>
      </c>
      <c r="L1976" s="48" t="s">
        <v>4047</v>
      </c>
      <c r="M1976" s="48" t="s">
        <v>737</v>
      </c>
      <c r="N1976" s="48" t="s">
        <v>331</v>
      </c>
      <c r="O1976" s="48" t="s">
        <v>3308</v>
      </c>
      <c r="P1976" s="48" t="s">
        <v>18</v>
      </c>
      <c r="Q1976" s="48" t="s">
        <v>19</v>
      </c>
      <c r="R1976" s="48" t="s">
        <v>129</v>
      </c>
      <c r="S1976" s="48" t="s">
        <v>360</v>
      </c>
      <c r="T1976" s="48" t="s">
        <v>385</v>
      </c>
      <c r="U1976" s="48" t="s">
        <v>14</v>
      </c>
      <c r="V1976" s="55">
        <v>45534</v>
      </c>
      <c r="W1976" s="48" t="s">
        <v>1134</v>
      </c>
    </row>
    <row r="1977" spans="1:23" x14ac:dyDescent="0.25">
      <c r="A1977" s="48">
        <v>9978366</v>
      </c>
      <c r="B1977" s="64">
        <v>45534</v>
      </c>
      <c r="C1977" s="48" t="s">
        <v>1156</v>
      </c>
      <c r="D1977" s="48" t="s">
        <v>856</v>
      </c>
      <c r="E1977" s="55" t="s">
        <v>385</v>
      </c>
      <c r="F1977" s="64">
        <v>45534</v>
      </c>
      <c r="G1977" s="64">
        <v>45534.51458333333</v>
      </c>
      <c r="H1977" s="48" t="s">
        <v>1156</v>
      </c>
      <c r="I1977" s="55"/>
      <c r="J1977" s="48" t="s">
        <v>697</v>
      </c>
      <c r="K1977" s="48" t="s">
        <v>697</v>
      </c>
      <c r="L1977" s="48" t="s">
        <v>4048</v>
      </c>
      <c r="M1977" s="48" t="s">
        <v>992</v>
      </c>
      <c r="N1977" s="48" t="s">
        <v>3766</v>
      </c>
      <c r="O1977" s="48">
        <v>900995836315002</v>
      </c>
      <c r="P1977" s="48" t="s">
        <v>51</v>
      </c>
      <c r="Q1977" s="48" t="s">
        <v>52</v>
      </c>
      <c r="R1977" s="48" t="s">
        <v>53</v>
      </c>
      <c r="S1977" s="48" t="s">
        <v>36</v>
      </c>
      <c r="T1977" s="48" t="s">
        <v>385</v>
      </c>
      <c r="U1977" s="48" t="s">
        <v>14</v>
      </c>
      <c r="V1977" s="55">
        <v>45534</v>
      </c>
      <c r="W1977" s="48" t="s">
        <v>1134</v>
      </c>
    </row>
    <row r="1978" spans="1:23" x14ac:dyDescent="0.25">
      <c r="A1978" s="48">
        <v>9978365</v>
      </c>
      <c r="B1978" s="64">
        <v>45534</v>
      </c>
      <c r="C1978" s="48" t="s">
        <v>1111</v>
      </c>
      <c r="D1978" s="48" t="s">
        <v>1455</v>
      </c>
      <c r="E1978" s="55" t="s">
        <v>385</v>
      </c>
      <c r="F1978" s="64">
        <v>45534</v>
      </c>
      <c r="G1978" s="64">
        <v>45534.557638888888</v>
      </c>
      <c r="H1978" s="48" t="s">
        <v>1111</v>
      </c>
      <c r="I1978" s="55" t="s">
        <v>385</v>
      </c>
      <c r="J1978" s="48" t="s">
        <v>697</v>
      </c>
      <c r="K1978" s="48" t="s">
        <v>697</v>
      </c>
      <c r="L1978" s="48" t="s">
        <v>4049</v>
      </c>
      <c r="M1978" s="48" t="s">
        <v>7</v>
      </c>
      <c r="N1978" s="48" t="s">
        <v>860</v>
      </c>
      <c r="O1978" s="48" t="s">
        <v>2895</v>
      </c>
      <c r="P1978" s="48" t="s">
        <v>18</v>
      </c>
      <c r="Q1978" s="48" t="s">
        <v>19</v>
      </c>
      <c r="R1978" s="48" t="s">
        <v>20</v>
      </c>
      <c r="S1978" s="48" t="s">
        <v>358</v>
      </c>
      <c r="T1978" s="48" t="s">
        <v>385</v>
      </c>
      <c r="U1978" s="48" t="s">
        <v>14</v>
      </c>
      <c r="V1978" s="55">
        <v>45534</v>
      </c>
      <c r="W1978" s="48" t="s">
        <v>1134</v>
      </c>
    </row>
    <row r="1979" spans="1:23" x14ac:dyDescent="0.25">
      <c r="A1979" s="48">
        <v>9978364</v>
      </c>
      <c r="B1979" s="64">
        <v>45534</v>
      </c>
      <c r="C1979" s="48" t="s">
        <v>1111</v>
      </c>
      <c r="D1979" s="48" t="s">
        <v>1455</v>
      </c>
      <c r="E1979" s="55" t="s">
        <v>385</v>
      </c>
      <c r="F1979" s="64">
        <v>45534</v>
      </c>
      <c r="G1979" s="64">
        <v>45534.5625</v>
      </c>
      <c r="H1979" s="48" t="s">
        <v>1111</v>
      </c>
      <c r="I1979" s="55" t="s">
        <v>385</v>
      </c>
      <c r="J1979" s="48" t="s">
        <v>697</v>
      </c>
      <c r="K1979" s="48" t="s">
        <v>697</v>
      </c>
      <c r="L1979" s="48" t="s">
        <v>4050</v>
      </c>
      <c r="M1979" s="48" t="s">
        <v>7</v>
      </c>
      <c r="N1979" s="48" t="s">
        <v>855</v>
      </c>
      <c r="O1979" s="48" t="s">
        <v>2178</v>
      </c>
      <c r="P1979" s="48" t="s">
        <v>18</v>
      </c>
      <c r="Q1979" s="48" t="s">
        <v>19</v>
      </c>
      <c r="R1979" s="48" t="s">
        <v>20</v>
      </c>
      <c r="S1979" s="48" t="s">
        <v>358</v>
      </c>
      <c r="T1979" s="48" t="s">
        <v>385</v>
      </c>
      <c r="U1979" s="48" t="s">
        <v>14</v>
      </c>
      <c r="V1979" s="55">
        <v>45534</v>
      </c>
      <c r="W1979" s="48" t="s">
        <v>1134</v>
      </c>
    </row>
    <row r="1980" spans="1:23" x14ac:dyDescent="0.25">
      <c r="A1980" s="48">
        <v>9978363</v>
      </c>
      <c r="B1980" s="64">
        <v>45534</v>
      </c>
      <c r="C1980" s="48" t="s">
        <v>1157</v>
      </c>
      <c r="D1980" s="48" t="s">
        <v>46</v>
      </c>
      <c r="E1980" s="55" t="s">
        <v>385</v>
      </c>
      <c r="F1980" s="64">
        <v>45534</v>
      </c>
      <c r="G1980" s="64">
        <v>45534.561805555553</v>
      </c>
      <c r="H1980" s="48" t="s">
        <v>1157</v>
      </c>
      <c r="I1980" s="55" t="s">
        <v>385</v>
      </c>
      <c r="J1980" s="48" t="s">
        <v>697</v>
      </c>
      <c r="K1980" s="48" t="s">
        <v>697</v>
      </c>
      <c r="L1980" s="48" t="s">
        <v>2945</v>
      </c>
      <c r="M1980" s="48" t="s">
        <v>992</v>
      </c>
      <c r="N1980" s="48" t="s">
        <v>1692</v>
      </c>
      <c r="O1980" s="48">
        <v>201031643672003</v>
      </c>
      <c r="P1980" s="48" t="s">
        <v>8</v>
      </c>
      <c r="Q1980" s="48" t="s">
        <v>15</v>
      </c>
      <c r="R1980" s="48" t="s">
        <v>27</v>
      </c>
      <c r="S1980" s="48" t="s">
        <v>25</v>
      </c>
      <c r="T1980" s="48" t="s">
        <v>385</v>
      </c>
      <c r="U1980" s="48" t="s">
        <v>14</v>
      </c>
      <c r="V1980" s="55">
        <v>45534</v>
      </c>
      <c r="W1980" s="48" t="s">
        <v>1134</v>
      </c>
    </row>
    <row r="1981" spans="1:23" x14ac:dyDescent="0.25">
      <c r="A1981" s="48">
        <v>9978362</v>
      </c>
      <c r="B1981" s="64">
        <v>45534</v>
      </c>
      <c r="C1981" s="48" t="s">
        <v>1157</v>
      </c>
      <c r="D1981" s="48" t="s">
        <v>46</v>
      </c>
      <c r="E1981" s="55" t="s">
        <v>385</v>
      </c>
      <c r="F1981" s="64">
        <v>45534</v>
      </c>
      <c r="G1981" s="64">
        <v>45534.5625</v>
      </c>
      <c r="H1981" s="48" t="s">
        <v>1157</v>
      </c>
      <c r="I1981" s="55" t="s">
        <v>385</v>
      </c>
      <c r="J1981" s="48" t="s">
        <v>697</v>
      </c>
      <c r="K1981" s="48" t="s">
        <v>697</v>
      </c>
      <c r="L1981" s="48" t="s">
        <v>2945</v>
      </c>
      <c r="M1981" s="48" t="s">
        <v>992</v>
      </c>
      <c r="N1981" s="48" t="s">
        <v>331</v>
      </c>
      <c r="O1981" s="48">
        <v>201031643672003</v>
      </c>
      <c r="P1981" s="48" t="s">
        <v>8</v>
      </c>
      <c r="Q1981" s="48" t="s">
        <v>15</v>
      </c>
      <c r="R1981" s="48" t="s">
        <v>27</v>
      </c>
      <c r="S1981" s="48" t="s">
        <v>43</v>
      </c>
      <c r="T1981" s="48" t="s">
        <v>385</v>
      </c>
      <c r="U1981" s="48" t="s">
        <v>44</v>
      </c>
      <c r="V1981" s="55">
        <v>45534</v>
      </c>
      <c r="W1981" s="48" t="s">
        <v>1134</v>
      </c>
    </row>
    <row r="1982" spans="1:23" x14ac:dyDescent="0.25">
      <c r="A1982" s="48">
        <v>9978361</v>
      </c>
      <c r="B1982" s="64">
        <v>45534</v>
      </c>
      <c r="C1982" s="48" t="s">
        <v>1117</v>
      </c>
      <c r="D1982" s="48" t="s">
        <v>716</v>
      </c>
      <c r="E1982" s="55" t="s">
        <v>385</v>
      </c>
      <c r="F1982" s="64">
        <v>45534</v>
      </c>
      <c r="G1982" s="64">
        <v>45534.568055555559</v>
      </c>
      <c r="H1982" s="48" t="s">
        <v>1117</v>
      </c>
      <c r="I1982" s="55">
        <v>45536</v>
      </c>
      <c r="J1982" s="48" t="s">
        <v>697</v>
      </c>
      <c r="K1982" s="48" t="s">
        <v>697</v>
      </c>
      <c r="L1982" s="48" t="s">
        <v>4051</v>
      </c>
      <c r="M1982" s="48" t="s">
        <v>7</v>
      </c>
      <c r="N1982" s="48" t="s">
        <v>860</v>
      </c>
      <c r="O1982" s="48" t="s">
        <v>3857</v>
      </c>
      <c r="P1982" s="48" t="s">
        <v>18</v>
      </c>
      <c r="Q1982" s="48" t="s">
        <v>19</v>
      </c>
      <c r="R1982" s="48" t="s">
        <v>129</v>
      </c>
      <c r="S1982" s="48" t="s">
        <v>36</v>
      </c>
      <c r="T1982" s="48" t="s">
        <v>385</v>
      </c>
      <c r="U1982" s="48" t="s">
        <v>14</v>
      </c>
      <c r="V1982" s="55">
        <v>45534</v>
      </c>
      <c r="W1982" s="48" t="s">
        <v>1134</v>
      </c>
    </row>
    <row r="1983" spans="1:23" x14ac:dyDescent="0.25">
      <c r="A1983" s="48">
        <v>9978360</v>
      </c>
      <c r="B1983" s="64">
        <v>45534</v>
      </c>
      <c r="C1983" s="48" t="s">
        <v>1117</v>
      </c>
      <c r="D1983" s="48" t="s">
        <v>716</v>
      </c>
      <c r="E1983" s="55" t="s">
        <v>385</v>
      </c>
      <c r="F1983" s="64">
        <v>45534</v>
      </c>
      <c r="G1983" s="64">
        <v>45534.573611111111</v>
      </c>
      <c r="H1983" s="48" t="s">
        <v>1117</v>
      </c>
      <c r="I1983" s="55">
        <v>45536</v>
      </c>
      <c r="J1983" s="48" t="s">
        <v>697</v>
      </c>
      <c r="K1983" s="48" t="s">
        <v>697</v>
      </c>
      <c r="L1983" s="48" t="s">
        <v>4052</v>
      </c>
      <c r="M1983" s="48" t="s">
        <v>7</v>
      </c>
      <c r="N1983" s="48" t="s">
        <v>860</v>
      </c>
      <c r="O1983" s="48" t="s">
        <v>3858</v>
      </c>
      <c r="P1983" s="48" t="s">
        <v>8</v>
      </c>
      <c r="Q1983" s="48" t="s">
        <v>10</v>
      </c>
      <c r="R1983" s="48" t="s">
        <v>11</v>
      </c>
      <c r="S1983" s="48" t="s">
        <v>25</v>
      </c>
      <c r="T1983" s="48" t="s">
        <v>385</v>
      </c>
      <c r="U1983" s="48" t="s">
        <v>14</v>
      </c>
      <c r="V1983" s="55">
        <v>45534</v>
      </c>
      <c r="W1983" s="48" t="s">
        <v>1134</v>
      </c>
    </row>
    <row r="1984" spans="1:23" x14ac:dyDescent="0.25">
      <c r="A1984" s="48">
        <v>9978359</v>
      </c>
      <c r="B1984" s="64">
        <v>45534</v>
      </c>
      <c r="C1984" s="48" t="s">
        <v>1113</v>
      </c>
      <c r="D1984" s="48" t="s">
        <v>716</v>
      </c>
      <c r="E1984" s="55" t="s">
        <v>385</v>
      </c>
      <c r="F1984" s="64">
        <v>45534</v>
      </c>
      <c r="G1984" s="64">
        <v>45534.579861111109</v>
      </c>
      <c r="H1984" s="48" t="s">
        <v>1113</v>
      </c>
      <c r="I1984" s="55"/>
      <c r="J1984" s="48" t="s">
        <v>697</v>
      </c>
      <c r="K1984" s="48" t="s">
        <v>697</v>
      </c>
      <c r="L1984" s="48" t="s">
        <v>4053</v>
      </c>
      <c r="M1984" s="48" t="s">
        <v>7</v>
      </c>
      <c r="N1984" s="48" t="s">
        <v>860</v>
      </c>
      <c r="O1984" s="48" t="s">
        <v>3860</v>
      </c>
      <c r="P1984" s="48" t="s">
        <v>8</v>
      </c>
      <c r="Q1984" s="48" t="s">
        <v>10</v>
      </c>
      <c r="R1984" s="48" t="s">
        <v>11</v>
      </c>
      <c r="S1984" s="48" t="s">
        <v>36</v>
      </c>
      <c r="T1984" s="48" t="s">
        <v>385</v>
      </c>
      <c r="U1984" s="48" t="s">
        <v>14</v>
      </c>
      <c r="V1984" s="55">
        <v>45534</v>
      </c>
      <c r="W1984" s="48" t="s">
        <v>1134</v>
      </c>
    </row>
    <row r="1985" spans="1:23" x14ac:dyDescent="0.25">
      <c r="A1985" s="48">
        <v>9978358</v>
      </c>
      <c r="B1985" s="64">
        <v>45534</v>
      </c>
      <c r="C1985" s="48" t="s">
        <v>1107</v>
      </c>
      <c r="D1985" s="48" t="s">
        <v>716</v>
      </c>
      <c r="E1985" s="55" t="s">
        <v>385</v>
      </c>
      <c r="F1985" s="64">
        <v>45534</v>
      </c>
      <c r="G1985" s="64">
        <v>45534.579861111109</v>
      </c>
      <c r="H1985" s="48" t="s">
        <v>1107</v>
      </c>
      <c r="I1985" s="55"/>
      <c r="J1985" s="48" t="s">
        <v>697</v>
      </c>
      <c r="K1985" s="48" t="s">
        <v>697</v>
      </c>
      <c r="L1985" s="48" t="s">
        <v>4054</v>
      </c>
      <c r="M1985" s="48" t="s">
        <v>7</v>
      </c>
      <c r="N1985" s="48" t="s">
        <v>855</v>
      </c>
      <c r="O1985" s="48" t="s">
        <v>3869</v>
      </c>
      <c r="P1985" s="48" t="s">
        <v>8</v>
      </c>
      <c r="Q1985" s="48" t="s">
        <v>10</v>
      </c>
      <c r="R1985" s="48" t="s">
        <v>11</v>
      </c>
      <c r="S1985" s="48" t="s">
        <v>36</v>
      </c>
      <c r="T1985" s="48" t="s">
        <v>385</v>
      </c>
      <c r="U1985" s="48" t="s">
        <v>14</v>
      </c>
      <c r="V1985" s="55">
        <v>45534</v>
      </c>
      <c r="W1985" s="48" t="s">
        <v>1134</v>
      </c>
    </row>
    <row r="1986" spans="1:23" x14ac:dyDescent="0.25">
      <c r="A1986" s="48">
        <v>9978357</v>
      </c>
      <c r="B1986" s="64">
        <v>45534</v>
      </c>
      <c r="C1986" s="48" t="s">
        <v>1156</v>
      </c>
      <c r="D1986" s="48" t="s">
        <v>46</v>
      </c>
      <c r="E1986" s="55"/>
      <c r="F1986" s="64">
        <v>45534</v>
      </c>
      <c r="G1986" s="64">
        <v>45534.586111111108</v>
      </c>
      <c r="H1986" s="48" t="s">
        <v>1156</v>
      </c>
      <c r="I1986" s="55"/>
      <c r="J1986" s="48" t="s">
        <v>697</v>
      </c>
      <c r="K1986" s="48" t="s">
        <v>697</v>
      </c>
      <c r="L1986" s="48" t="s">
        <v>4055</v>
      </c>
      <c r="M1986" s="48" t="s">
        <v>992</v>
      </c>
      <c r="N1986" s="48" t="s">
        <v>853</v>
      </c>
      <c r="O1986" s="48">
        <v>201030889625001</v>
      </c>
      <c r="P1986" s="48" t="s">
        <v>8</v>
      </c>
      <c r="Q1986" s="48" t="s">
        <v>15</v>
      </c>
      <c r="R1986" s="48" t="s">
        <v>11</v>
      </c>
      <c r="S1986" s="48" t="s">
        <v>360</v>
      </c>
      <c r="T1986" s="48" t="s">
        <v>385</v>
      </c>
      <c r="U1986" s="48" t="s">
        <v>14</v>
      </c>
      <c r="V1986" s="55">
        <v>45534</v>
      </c>
      <c r="W1986" s="48" t="s">
        <v>1134</v>
      </c>
    </row>
    <row r="1987" spans="1:23" x14ac:dyDescent="0.25">
      <c r="A1987" s="48">
        <v>9978356</v>
      </c>
      <c r="B1987" s="64">
        <v>45534</v>
      </c>
      <c r="C1987" s="48" t="s">
        <v>1156</v>
      </c>
      <c r="D1987" s="48" t="s">
        <v>46</v>
      </c>
      <c r="E1987" s="55" t="s">
        <v>385</v>
      </c>
      <c r="F1987" s="64">
        <v>45534</v>
      </c>
      <c r="G1987" s="64">
        <v>45534.592361111107</v>
      </c>
      <c r="H1987" s="48" t="s">
        <v>1156</v>
      </c>
      <c r="I1987" s="55"/>
      <c r="J1987" s="48" t="s">
        <v>697</v>
      </c>
      <c r="K1987" s="48" t="s">
        <v>697</v>
      </c>
      <c r="L1987" s="48" t="s">
        <v>4056</v>
      </c>
      <c r="M1987" s="48" t="s">
        <v>992</v>
      </c>
      <c r="N1987" s="48" t="s">
        <v>853</v>
      </c>
      <c r="O1987" s="48">
        <v>201031437007001</v>
      </c>
      <c r="P1987" s="48" t="s">
        <v>8</v>
      </c>
      <c r="Q1987" s="48" t="s">
        <v>10</v>
      </c>
      <c r="R1987" s="48" t="s">
        <v>11</v>
      </c>
      <c r="S1987" s="48" t="s">
        <v>360</v>
      </c>
      <c r="T1987" s="48" t="s">
        <v>385</v>
      </c>
      <c r="U1987" s="48" t="s">
        <v>14</v>
      </c>
      <c r="V1987" s="55">
        <v>45534</v>
      </c>
      <c r="W1987" s="48" t="s">
        <v>1134</v>
      </c>
    </row>
    <row r="1988" spans="1:23" x14ac:dyDescent="0.25">
      <c r="A1988" s="48">
        <v>9978355</v>
      </c>
      <c r="B1988" s="64">
        <v>45534</v>
      </c>
      <c r="C1988" s="48" t="s">
        <v>1110</v>
      </c>
      <c r="D1988" s="48" t="s">
        <v>716</v>
      </c>
      <c r="E1988" s="55" t="s">
        <v>385</v>
      </c>
      <c r="F1988" s="64">
        <v>45534</v>
      </c>
      <c r="G1988" s="64">
        <v>45534.597916666673</v>
      </c>
      <c r="H1988" s="48" t="s">
        <v>1110</v>
      </c>
      <c r="I1988" s="55" t="s">
        <v>385</v>
      </c>
      <c r="J1988" s="48" t="s">
        <v>697</v>
      </c>
      <c r="K1988" s="48" t="s">
        <v>697</v>
      </c>
      <c r="L1988" s="48" t="s">
        <v>4057</v>
      </c>
      <c r="M1988" s="48" t="s">
        <v>7</v>
      </c>
      <c r="N1988" s="48" t="s">
        <v>855</v>
      </c>
      <c r="O1988" s="48" t="s">
        <v>3870</v>
      </c>
      <c r="P1988" s="48" t="s">
        <v>8</v>
      </c>
      <c r="Q1988" s="48" t="s">
        <v>10</v>
      </c>
      <c r="R1988" s="48" t="s">
        <v>82</v>
      </c>
      <c r="S1988" s="48" t="s">
        <v>25</v>
      </c>
      <c r="U1988" s="48" t="s">
        <v>14</v>
      </c>
      <c r="V1988" s="55">
        <v>45534</v>
      </c>
      <c r="W1988" s="48" t="s">
        <v>1134</v>
      </c>
    </row>
    <row r="1989" spans="1:23" x14ac:dyDescent="0.25">
      <c r="A1989" s="48">
        <v>9978354</v>
      </c>
      <c r="B1989" s="64">
        <v>45534</v>
      </c>
      <c r="C1989" s="48" t="s">
        <v>1110</v>
      </c>
      <c r="D1989" s="48" t="s">
        <v>856</v>
      </c>
      <c r="E1989" s="55" t="s">
        <v>385</v>
      </c>
      <c r="F1989" s="64">
        <v>45534</v>
      </c>
      <c r="G1989" s="64">
        <v>45534.606944444437</v>
      </c>
      <c r="H1989" s="48" t="s">
        <v>1110</v>
      </c>
      <c r="I1989" s="55">
        <v>45536</v>
      </c>
      <c r="J1989" s="48" t="s">
        <v>697</v>
      </c>
      <c r="K1989" s="48" t="s">
        <v>697</v>
      </c>
      <c r="L1989" s="48" t="s">
        <v>4058</v>
      </c>
      <c r="M1989" s="48" t="s">
        <v>7</v>
      </c>
      <c r="N1989" s="48" t="s">
        <v>855</v>
      </c>
      <c r="O1989" s="48" t="s">
        <v>3871</v>
      </c>
      <c r="P1989" s="48" t="s">
        <v>8</v>
      </c>
      <c r="Q1989" s="48" t="s">
        <v>10</v>
      </c>
      <c r="R1989" s="48" t="s">
        <v>11</v>
      </c>
      <c r="S1989" s="48" t="s">
        <v>25</v>
      </c>
      <c r="U1989" s="48" t="s">
        <v>14</v>
      </c>
      <c r="V1989" s="55">
        <v>45534</v>
      </c>
      <c r="W1989" s="48" t="s">
        <v>1134</v>
      </c>
    </row>
    <row r="1990" spans="1:23" x14ac:dyDescent="0.25">
      <c r="A1990" s="48">
        <v>9978353</v>
      </c>
      <c r="B1990" s="64">
        <v>45534</v>
      </c>
      <c r="C1990" s="48" t="s">
        <v>4059</v>
      </c>
      <c r="D1990" s="48" t="s">
        <v>46</v>
      </c>
      <c r="E1990" s="55"/>
      <c r="F1990" s="64">
        <v>45534</v>
      </c>
      <c r="G1990" s="64">
        <v>45534.612500000003</v>
      </c>
      <c r="H1990" s="48" t="s">
        <v>4059</v>
      </c>
      <c r="I1990" s="55"/>
      <c r="J1990" s="48" t="s">
        <v>697</v>
      </c>
      <c r="K1990" s="48" t="s">
        <v>697</v>
      </c>
      <c r="L1990" s="48" t="s">
        <v>3614</v>
      </c>
      <c r="M1990" s="48" t="s">
        <v>7</v>
      </c>
      <c r="N1990" s="48" t="s">
        <v>855</v>
      </c>
      <c r="O1990" s="48" t="s">
        <v>3232</v>
      </c>
      <c r="P1990" s="48" t="s">
        <v>22</v>
      </c>
      <c r="Q1990" s="48" t="s">
        <v>52</v>
      </c>
      <c r="R1990" s="48" t="s">
        <v>53</v>
      </c>
      <c r="S1990" s="48" t="s">
        <v>13</v>
      </c>
      <c r="U1990" s="48" t="s">
        <v>14</v>
      </c>
      <c r="V1990" s="55">
        <v>45534</v>
      </c>
      <c r="W1990" s="48" t="s">
        <v>1134</v>
      </c>
    </row>
    <row r="1991" spans="1:23" x14ac:dyDescent="0.25">
      <c r="A1991" s="48">
        <v>9978352</v>
      </c>
      <c r="B1991" s="64">
        <v>45534</v>
      </c>
      <c r="C1991" s="48" t="s">
        <v>4059</v>
      </c>
      <c r="D1991" s="48" t="s">
        <v>46</v>
      </c>
      <c r="E1991" s="55"/>
      <c r="F1991" s="64">
        <v>45534</v>
      </c>
      <c r="G1991" s="64">
        <v>45534.615972222222</v>
      </c>
      <c r="H1991" s="48" t="s">
        <v>4059</v>
      </c>
      <c r="I1991" s="55"/>
      <c r="J1991" s="48" t="s">
        <v>697</v>
      </c>
      <c r="K1991" s="48" t="s">
        <v>697</v>
      </c>
      <c r="L1991" s="48" t="s">
        <v>3615</v>
      </c>
      <c r="M1991" s="48" t="s">
        <v>918</v>
      </c>
      <c r="N1991" s="48" t="s">
        <v>855</v>
      </c>
      <c r="O1991" s="48" t="s">
        <v>2585</v>
      </c>
      <c r="P1991" s="48" t="s">
        <v>22</v>
      </c>
      <c r="Q1991" s="48" t="s">
        <v>52</v>
      </c>
      <c r="R1991" s="48" t="s">
        <v>53</v>
      </c>
      <c r="S1991" s="48" t="s">
        <v>13</v>
      </c>
      <c r="U1991" s="48" t="s">
        <v>14</v>
      </c>
      <c r="V1991" s="55">
        <v>45534</v>
      </c>
      <c r="W1991" s="48" t="s">
        <v>1134</v>
      </c>
    </row>
    <row r="1992" spans="1:23" x14ac:dyDescent="0.25">
      <c r="A1992" s="48">
        <v>9978351</v>
      </c>
      <c r="B1992" s="64">
        <v>45534</v>
      </c>
      <c r="C1992" s="48" t="s">
        <v>1156</v>
      </c>
      <c r="D1992" s="48" t="s">
        <v>856</v>
      </c>
      <c r="E1992" s="55"/>
      <c r="F1992" s="64">
        <v>45534</v>
      </c>
      <c r="G1992" s="64">
        <v>45534.62777777778</v>
      </c>
      <c r="H1992" s="48" t="s">
        <v>1156</v>
      </c>
      <c r="I1992" s="55"/>
      <c r="J1992" s="48" t="s">
        <v>697</v>
      </c>
      <c r="K1992" s="48" t="s">
        <v>697</v>
      </c>
      <c r="L1992" s="48" t="s">
        <v>2372</v>
      </c>
      <c r="M1992" s="48" t="s">
        <v>992</v>
      </c>
      <c r="N1992" s="48" t="s">
        <v>855</v>
      </c>
      <c r="O1992" s="48">
        <v>201031537545001</v>
      </c>
      <c r="P1992" s="48" t="s">
        <v>18</v>
      </c>
      <c r="Q1992" s="48" t="s">
        <v>19</v>
      </c>
      <c r="R1992" s="48" t="s">
        <v>20</v>
      </c>
      <c r="S1992" s="48" t="s">
        <v>36</v>
      </c>
      <c r="U1992" s="48" t="s">
        <v>14</v>
      </c>
      <c r="V1992" s="55">
        <v>45534</v>
      </c>
      <c r="W1992" s="48" t="s">
        <v>1134</v>
      </c>
    </row>
    <row r="1993" spans="1:23" x14ac:dyDescent="0.25">
      <c r="A1993" s="48">
        <v>9978350</v>
      </c>
      <c r="B1993" s="64">
        <v>45534</v>
      </c>
      <c r="C1993" s="48" t="s">
        <v>4059</v>
      </c>
      <c r="D1993" s="48" t="s">
        <v>46</v>
      </c>
      <c r="E1993" s="55"/>
      <c r="F1993" s="64">
        <v>45534</v>
      </c>
      <c r="G1993" s="64">
        <v>45534.744444444441</v>
      </c>
      <c r="H1993" s="48" t="s">
        <v>4059</v>
      </c>
      <c r="I1993" s="55"/>
      <c r="J1993" s="48" t="s">
        <v>697</v>
      </c>
      <c r="K1993" s="48" t="s">
        <v>697</v>
      </c>
      <c r="L1993" s="48" t="s">
        <v>3261</v>
      </c>
      <c r="M1993" s="48" t="s">
        <v>7</v>
      </c>
      <c r="N1993" s="48" t="s">
        <v>853</v>
      </c>
      <c r="O1993" s="48" t="s">
        <v>3099</v>
      </c>
      <c r="P1993" s="48" t="s">
        <v>8</v>
      </c>
      <c r="Q1993" s="48" t="s">
        <v>15</v>
      </c>
      <c r="R1993" s="48" t="s">
        <v>16</v>
      </c>
      <c r="S1993" s="48" t="s">
        <v>13</v>
      </c>
      <c r="U1993" s="48" t="s">
        <v>14</v>
      </c>
      <c r="V1993" s="55">
        <v>45534</v>
      </c>
      <c r="W1993" s="48" t="s">
        <v>1134</v>
      </c>
    </row>
    <row r="1994" spans="1:23" x14ac:dyDescent="0.25">
      <c r="A1994" s="48">
        <v>9978499</v>
      </c>
      <c r="B1994" s="64">
        <v>45535</v>
      </c>
      <c r="C1994" s="48" t="s">
        <v>1117</v>
      </c>
      <c r="D1994" s="48" t="s">
        <v>716</v>
      </c>
      <c r="E1994" s="55" t="s">
        <v>385</v>
      </c>
      <c r="F1994" s="64">
        <v>45535</v>
      </c>
      <c r="G1994" s="64">
        <v>45535.344444444447</v>
      </c>
      <c r="H1994" s="48" t="s">
        <v>1117</v>
      </c>
      <c r="I1994" s="55">
        <v>45537</v>
      </c>
      <c r="J1994" s="48" t="s">
        <v>697</v>
      </c>
      <c r="K1994" s="48" t="s">
        <v>697</v>
      </c>
      <c r="L1994" s="48" t="s">
        <v>4060</v>
      </c>
      <c r="M1994" s="48" t="s">
        <v>7</v>
      </c>
      <c r="N1994" s="48" t="s">
        <v>860</v>
      </c>
      <c r="O1994" s="48" t="s">
        <v>3875</v>
      </c>
      <c r="P1994" s="48" t="s">
        <v>8</v>
      </c>
      <c r="Q1994" s="48" t="s">
        <v>15</v>
      </c>
      <c r="R1994" s="48" t="s">
        <v>106</v>
      </c>
      <c r="S1994" s="48" t="s">
        <v>36</v>
      </c>
      <c r="T1994" s="48" t="s">
        <v>385</v>
      </c>
      <c r="U1994" s="48" t="s">
        <v>14</v>
      </c>
      <c r="V1994" s="55">
        <v>45535</v>
      </c>
      <c r="W1994" s="48" t="s">
        <v>1134</v>
      </c>
    </row>
    <row r="1995" spans="1:23" x14ac:dyDescent="0.25">
      <c r="A1995" s="48">
        <v>9978498</v>
      </c>
      <c r="B1995" s="64">
        <v>45535</v>
      </c>
      <c r="C1995" s="48" t="s">
        <v>1117</v>
      </c>
      <c r="D1995" s="48" t="s">
        <v>856</v>
      </c>
      <c r="E1995" s="55"/>
      <c r="F1995" s="64">
        <v>45535</v>
      </c>
      <c r="G1995" s="64">
        <v>45535.352777777778</v>
      </c>
      <c r="H1995" s="48" t="s">
        <v>1117</v>
      </c>
      <c r="I1995" s="55">
        <v>45537</v>
      </c>
      <c r="J1995" s="48" t="s">
        <v>697</v>
      </c>
      <c r="K1995" s="48" t="s">
        <v>697</v>
      </c>
      <c r="L1995" s="48" t="s">
        <v>4061</v>
      </c>
      <c r="M1995" s="48" t="s">
        <v>7</v>
      </c>
      <c r="N1995" s="48" t="s">
        <v>860</v>
      </c>
      <c r="O1995" s="48" t="s">
        <v>2554</v>
      </c>
      <c r="P1995" s="48" t="s">
        <v>8</v>
      </c>
      <c r="Q1995" s="48" t="s">
        <v>10</v>
      </c>
      <c r="R1995" s="48" t="s">
        <v>11</v>
      </c>
      <c r="S1995" s="48" t="s">
        <v>25</v>
      </c>
      <c r="T1995" s="48" t="s">
        <v>385</v>
      </c>
      <c r="U1995" s="48" t="s">
        <v>14</v>
      </c>
      <c r="V1995" s="55">
        <v>45535</v>
      </c>
      <c r="W1995" s="48" t="s">
        <v>1134</v>
      </c>
    </row>
    <row r="1996" spans="1:23" x14ac:dyDescent="0.25">
      <c r="A1996" s="48">
        <v>9978497</v>
      </c>
      <c r="B1996" s="64">
        <v>45535</v>
      </c>
      <c r="C1996" s="48" t="s">
        <v>1113</v>
      </c>
      <c r="D1996" s="48" t="s">
        <v>46</v>
      </c>
      <c r="E1996" s="55" t="s">
        <v>385</v>
      </c>
      <c r="F1996" s="64">
        <v>45535</v>
      </c>
      <c r="G1996" s="64">
        <v>45535.356249999997</v>
      </c>
      <c r="H1996" s="48" t="s">
        <v>1113</v>
      </c>
      <c r="I1996" s="55"/>
      <c r="J1996" s="48" t="s">
        <v>697</v>
      </c>
      <c r="K1996" s="48" t="s">
        <v>697</v>
      </c>
      <c r="L1996" s="48" t="s">
        <v>3752</v>
      </c>
      <c r="M1996" s="48" t="s">
        <v>7</v>
      </c>
      <c r="N1996" s="48" t="s">
        <v>1515</v>
      </c>
      <c r="O1996" s="48" t="s">
        <v>3691</v>
      </c>
      <c r="P1996" s="48" t="s">
        <v>8</v>
      </c>
      <c r="Q1996" s="48" t="s">
        <v>10</v>
      </c>
      <c r="R1996" s="48" t="s">
        <v>11</v>
      </c>
      <c r="S1996" s="48" t="s">
        <v>360</v>
      </c>
      <c r="U1996" s="48" t="s">
        <v>14</v>
      </c>
      <c r="V1996" s="55">
        <v>45535</v>
      </c>
      <c r="W1996" s="48" t="s">
        <v>1134</v>
      </c>
    </row>
    <row r="1997" spans="1:23" x14ac:dyDescent="0.25">
      <c r="A1997" s="48">
        <v>9978496</v>
      </c>
      <c r="B1997" s="64">
        <v>45535</v>
      </c>
      <c r="C1997" s="48" t="s">
        <v>1117</v>
      </c>
      <c r="D1997" s="48" t="s">
        <v>46</v>
      </c>
      <c r="E1997" s="55" t="s">
        <v>385</v>
      </c>
      <c r="F1997" s="64">
        <v>45535</v>
      </c>
      <c r="G1997" s="64">
        <v>45535.365972222222</v>
      </c>
      <c r="H1997" s="48" t="s">
        <v>1117</v>
      </c>
      <c r="I1997" s="55"/>
      <c r="J1997" s="48" t="s">
        <v>697</v>
      </c>
      <c r="K1997" s="48" t="s">
        <v>697</v>
      </c>
      <c r="L1997" s="48" t="s">
        <v>4062</v>
      </c>
      <c r="M1997" s="48" t="s">
        <v>7</v>
      </c>
      <c r="N1997" s="48" t="s">
        <v>860</v>
      </c>
      <c r="O1997" s="48" t="s">
        <v>2548</v>
      </c>
      <c r="P1997" s="48" t="s">
        <v>8</v>
      </c>
      <c r="Q1997" s="48" t="s">
        <v>10</v>
      </c>
      <c r="R1997" s="48" t="s">
        <v>11</v>
      </c>
      <c r="S1997" s="48" t="s">
        <v>25</v>
      </c>
      <c r="T1997" s="48" t="s">
        <v>385</v>
      </c>
      <c r="U1997" s="48" t="s">
        <v>14</v>
      </c>
      <c r="V1997" s="55">
        <v>45535</v>
      </c>
      <c r="W1997" s="48" t="s">
        <v>1134</v>
      </c>
    </row>
    <row r="1998" spans="1:23" x14ac:dyDescent="0.25">
      <c r="A1998" s="48">
        <v>9978495</v>
      </c>
      <c r="B1998" s="64">
        <v>45535</v>
      </c>
      <c r="C1998" s="48" t="s">
        <v>1117</v>
      </c>
      <c r="D1998" s="48" t="s">
        <v>716</v>
      </c>
      <c r="E1998" s="55" t="s">
        <v>385</v>
      </c>
      <c r="F1998" s="64">
        <v>45535</v>
      </c>
      <c r="G1998" s="64">
        <v>45535.365972222222</v>
      </c>
      <c r="H1998" s="48" t="s">
        <v>1117</v>
      </c>
      <c r="I1998" s="55">
        <v>45537</v>
      </c>
      <c r="J1998" s="48" t="s">
        <v>697</v>
      </c>
      <c r="K1998" s="48" t="s">
        <v>697</v>
      </c>
      <c r="L1998" s="48" t="s">
        <v>4062</v>
      </c>
      <c r="M1998" s="48" t="s">
        <v>7</v>
      </c>
      <c r="N1998" s="48" t="s">
        <v>860</v>
      </c>
      <c r="O1998" s="48" t="s">
        <v>2548</v>
      </c>
      <c r="P1998" s="48" t="s">
        <v>8</v>
      </c>
      <c r="Q1998" s="48" t="s">
        <v>10</v>
      </c>
      <c r="R1998" s="48" t="s">
        <v>11</v>
      </c>
      <c r="S1998" s="48" t="s">
        <v>36</v>
      </c>
      <c r="T1998" s="48" t="s">
        <v>385</v>
      </c>
      <c r="U1998" s="48" t="s">
        <v>14</v>
      </c>
      <c r="V1998" s="55">
        <v>45535</v>
      </c>
      <c r="W1998" s="48" t="s">
        <v>1134</v>
      </c>
    </row>
    <row r="1999" spans="1:23" x14ac:dyDescent="0.25">
      <c r="A1999" s="48">
        <v>9978494</v>
      </c>
      <c r="B1999" s="64">
        <v>45535</v>
      </c>
      <c r="C1999" s="48" t="s">
        <v>1113</v>
      </c>
      <c r="D1999" s="48" t="s">
        <v>716</v>
      </c>
      <c r="E1999" s="55" t="s">
        <v>385</v>
      </c>
      <c r="F1999" s="64">
        <v>45535</v>
      </c>
      <c r="G1999" s="64">
        <v>45535.374305555553</v>
      </c>
      <c r="H1999" s="48" t="s">
        <v>1113</v>
      </c>
      <c r="I1999" s="55" t="s">
        <v>385</v>
      </c>
      <c r="J1999" s="48" t="s">
        <v>697</v>
      </c>
      <c r="K1999" s="48" t="s">
        <v>697</v>
      </c>
      <c r="L1999" s="48" t="s">
        <v>4063</v>
      </c>
      <c r="M1999" s="48" t="s">
        <v>7</v>
      </c>
      <c r="N1999" s="48" t="s">
        <v>1515</v>
      </c>
      <c r="O1999" s="48" t="s">
        <v>3893</v>
      </c>
      <c r="P1999" s="48" t="s">
        <v>8</v>
      </c>
      <c r="Q1999" s="48" t="s">
        <v>10</v>
      </c>
      <c r="R1999" s="48" t="s">
        <v>11</v>
      </c>
      <c r="S1999" s="48" t="s">
        <v>36</v>
      </c>
      <c r="T1999" s="48" t="s">
        <v>385</v>
      </c>
      <c r="U1999" s="48" t="s">
        <v>14</v>
      </c>
      <c r="V1999" s="55">
        <v>45535</v>
      </c>
      <c r="W1999" s="48" t="s">
        <v>1134</v>
      </c>
    </row>
    <row r="2000" spans="1:23" x14ac:dyDescent="0.25">
      <c r="A2000" s="48">
        <v>9978493</v>
      </c>
      <c r="B2000" s="64">
        <v>45535</v>
      </c>
      <c r="C2000" s="48" t="s">
        <v>1157</v>
      </c>
      <c r="D2000" s="48" t="s">
        <v>856</v>
      </c>
      <c r="E2000" s="55" t="s">
        <v>385</v>
      </c>
      <c r="F2000" s="64">
        <v>45535</v>
      </c>
      <c r="G2000" s="64">
        <v>45535.335416666669</v>
      </c>
      <c r="H2000" s="48" t="s">
        <v>1157</v>
      </c>
      <c r="I2000" s="55" t="s">
        <v>385</v>
      </c>
      <c r="J2000" s="48" t="s">
        <v>697</v>
      </c>
      <c r="K2000" s="48" t="s">
        <v>697</v>
      </c>
      <c r="L2000" s="48" t="s">
        <v>4064</v>
      </c>
      <c r="M2000" s="48" t="s">
        <v>992</v>
      </c>
      <c r="N2000" s="48" t="s">
        <v>1692</v>
      </c>
      <c r="O2000" s="48">
        <v>201031348666001</v>
      </c>
      <c r="P2000" s="48" t="s">
        <v>22</v>
      </c>
      <c r="Q2000" s="48" t="s">
        <v>23</v>
      </c>
      <c r="R2000" s="48" t="s">
        <v>89</v>
      </c>
      <c r="S2000" s="48" t="s">
        <v>25</v>
      </c>
      <c r="T2000" s="48" t="s">
        <v>385</v>
      </c>
      <c r="U2000" s="48" t="s">
        <v>14</v>
      </c>
      <c r="V2000" s="55">
        <v>45535</v>
      </c>
      <c r="W2000" s="48" t="s">
        <v>1134</v>
      </c>
    </row>
    <row r="2001" spans="1:23" x14ac:dyDescent="0.25">
      <c r="A2001" s="48">
        <v>9978492</v>
      </c>
      <c r="B2001" s="64">
        <v>45535</v>
      </c>
      <c r="C2001" s="48" t="s">
        <v>1157</v>
      </c>
      <c r="D2001" s="48" t="s">
        <v>716</v>
      </c>
      <c r="E2001" s="55" t="s">
        <v>385</v>
      </c>
      <c r="F2001" s="64">
        <v>45535</v>
      </c>
      <c r="G2001" s="64">
        <v>45535.345138888893</v>
      </c>
      <c r="H2001" s="48" t="s">
        <v>1157</v>
      </c>
      <c r="I2001" s="55" t="s">
        <v>385</v>
      </c>
      <c r="J2001" s="48" t="s">
        <v>697</v>
      </c>
      <c r="K2001" s="48" t="s">
        <v>697</v>
      </c>
      <c r="L2001" s="48" t="s">
        <v>4065</v>
      </c>
      <c r="M2001" s="48" t="s">
        <v>992</v>
      </c>
      <c r="N2001" s="48" t="s">
        <v>455</v>
      </c>
      <c r="O2001" s="48">
        <v>201031538789002</v>
      </c>
      <c r="P2001" s="48" t="s">
        <v>22</v>
      </c>
      <c r="Q2001" s="48" t="s">
        <v>23</v>
      </c>
      <c r="R2001" s="48" t="s">
        <v>79</v>
      </c>
      <c r="S2001" s="48" t="s">
        <v>36</v>
      </c>
      <c r="T2001" s="48" t="s">
        <v>385</v>
      </c>
      <c r="U2001" s="48" t="s">
        <v>14</v>
      </c>
      <c r="V2001" s="55">
        <v>45535</v>
      </c>
      <c r="W2001" s="48" t="s">
        <v>1134</v>
      </c>
    </row>
    <row r="2002" spans="1:23" x14ac:dyDescent="0.25">
      <c r="A2002" s="48">
        <v>9978491</v>
      </c>
      <c r="B2002" s="64">
        <v>45535</v>
      </c>
      <c r="C2002" s="48" t="s">
        <v>1157</v>
      </c>
      <c r="D2002" s="48" t="s">
        <v>46</v>
      </c>
      <c r="E2002" s="55" t="s">
        <v>385</v>
      </c>
      <c r="F2002" s="64">
        <v>45535</v>
      </c>
      <c r="G2002" s="64">
        <v>45535.347222222219</v>
      </c>
      <c r="H2002" s="48" t="s">
        <v>1157</v>
      </c>
      <c r="I2002" s="55" t="s">
        <v>385</v>
      </c>
      <c r="J2002" s="48" t="s">
        <v>697</v>
      </c>
      <c r="K2002" s="48" t="s">
        <v>697</v>
      </c>
      <c r="L2002" s="48" t="s">
        <v>2672</v>
      </c>
      <c r="M2002" s="48" t="s">
        <v>992</v>
      </c>
      <c r="N2002" s="48" t="s">
        <v>1692</v>
      </c>
      <c r="O2002" s="48">
        <v>201031675309001</v>
      </c>
      <c r="P2002" s="48" t="s">
        <v>8</v>
      </c>
      <c r="Q2002" s="48" t="s">
        <v>10</v>
      </c>
      <c r="R2002" s="48" t="s">
        <v>397</v>
      </c>
      <c r="S2002" s="48" t="s">
        <v>25</v>
      </c>
      <c r="T2002" s="48" t="s">
        <v>385</v>
      </c>
      <c r="U2002" s="48" t="s">
        <v>14</v>
      </c>
      <c r="V2002" s="55">
        <v>45535</v>
      </c>
      <c r="W2002" s="48" t="s">
        <v>1134</v>
      </c>
    </row>
    <row r="2003" spans="1:23" x14ac:dyDescent="0.25">
      <c r="A2003" s="48">
        <v>9978490</v>
      </c>
      <c r="B2003" s="64">
        <v>45535</v>
      </c>
      <c r="C2003" s="48" t="s">
        <v>1157</v>
      </c>
      <c r="D2003" s="48" t="s">
        <v>716</v>
      </c>
      <c r="E2003" s="55" t="s">
        <v>385</v>
      </c>
      <c r="F2003" s="64">
        <v>45535</v>
      </c>
      <c r="G2003" s="64">
        <v>45535.347916666673</v>
      </c>
      <c r="H2003" s="48" t="s">
        <v>1157</v>
      </c>
      <c r="I2003" s="55" t="s">
        <v>385</v>
      </c>
      <c r="J2003" s="48" t="s">
        <v>697</v>
      </c>
      <c r="K2003" s="48" t="s">
        <v>697</v>
      </c>
      <c r="L2003" s="48" t="s">
        <v>2672</v>
      </c>
      <c r="M2003" s="48" t="s">
        <v>992</v>
      </c>
      <c r="N2003" s="48" t="s">
        <v>1692</v>
      </c>
      <c r="O2003" s="48">
        <v>201031675309001</v>
      </c>
      <c r="P2003" s="48" t="s">
        <v>8</v>
      </c>
      <c r="Q2003" s="48" t="s">
        <v>10</v>
      </c>
      <c r="R2003" s="48" t="s">
        <v>397</v>
      </c>
      <c r="S2003" s="48" t="s">
        <v>25</v>
      </c>
      <c r="T2003" s="48" t="s">
        <v>385</v>
      </c>
      <c r="U2003" s="48" t="s">
        <v>14</v>
      </c>
      <c r="V2003" s="55">
        <v>45535</v>
      </c>
      <c r="W2003" s="48" t="s">
        <v>1134</v>
      </c>
    </row>
    <row r="2004" spans="1:23" x14ac:dyDescent="0.25">
      <c r="A2004" s="48">
        <v>9978489</v>
      </c>
      <c r="B2004" s="64">
        <v>45535</v>
      </c>
      <c r="C2004" s="48" t="s">
        <v>1157</v>
      </c>
      <c r="D2004" s="48" t="s">
        <v>46</v>
      </c>
      <c r="E2004" s="55" t="s">
        <v>385</v>
      </c>
      <c r="F2004" s="64">
        <v>45535</v>
      </c>
      <c r="G2004" s="64">
        <v>45535.352083333331</v>
      </c>
      <c r="H2004" s="48" t="s">
        <v>1157</v>
      </c>
      <c r="I2004" s="55" t="s">
        <v>385</v>
      </c>
      <c r="J2004" s="48" t="s">
        <v>697</v>
      </c>
      <c r="K2004" s="48" t="s">
        <v>697</v>
      </c>
      <c r="L2004" s="48" t="s">
        <v>3171</v>
      </c>
      <c r="M2004" s="48" t="s">
        <v>992</v>
      </c>
      <c r="N2004" s="48" t="s">
        <v>331</v>
      </c>
      <c r="O2004" s="48">
        <v>201031535445001</v>
      </c>
      <c r="P2004" s="48" t="s">
        <v>18</v>
      </c>
      <c r="Q2004" s="48" t="s">
        <v>19</v>
      </c>
      <c r="R2004" s="48" t="s">
        <v>20</v>
      </c>
      <c r="S2004" s="48" t="s">
        <v>43</v>
      </c>
      <c r="T2004" s="48" t="s">
        <v>385</v>
      </c>
      <c r="U2004" s="48" t="s">
        <v>14</v>
      </c>
      <c r="V2004" s="55">
        <v>45535</v>
      </c>
      <c r="W2004" s="48" t="s">
        <v>1134</v>
      </c>
    </row>
    <row r="2005" spans="1:23" x14ac:dyDescent="0.25">
      <c r="A2005" s="48">
        <v>9978488</v>
      </c>
      <c r="B2005" s="64">
        <v>45535</v>
      </c>
      <c r="C2005" s="48" t="s">
        <v>1157</v>
      </c>
      <c r="D2005" s="48" t="s">
        <v>46</v>
      </c>
      <c r="E2005" s="55" t="s">
        <v>385</v>
      </c>
      <c r="F2005" s="64">
        <v>45535</v>
      </c>
      <c r="G2005" s="64">
        <v>45535.355555555558</v>
      </c>
      <c r="H2005" s="48" t="s">
        <v>1157</v>
      </c>
      <c r="I2005" s="55" t="s">
        <v>385</v>
      </c>
      <c r="J2005" s="48" t="s">
        <v>697</v>
      </c>
      <c r="K2005" s="48" t="s">
        <v>697</v>
      </c>
      <c r="L2005" s="48" t="s">
        <v>3159</v>
      </c>
      <c r="M2005" s="48" t="s">
        <v>992</v>
      </c>
      <c r="N2005" s="48" t="s">
        <v>1692</v>
      </c>
      <c r="O2005" s="48">
        <v>201031182396001</v>
      </c>
      <c r="P2005" s="48" t="s">
        <v>8</v>
      </c>
      <c r="Q2005" s="48" t="s">
        <v>15</v>
      </c>
      <c r="R2005" s="48" t="s">
        <v>27</v>
      </c>
      <c r="S2005" s="48" t="s">
        <v>25</v>
      </c>
      <c r="T2005" s="48" t="s">
        <v>385</v>
      </c>
      <c r="U2005" s="48" t="s">
        <v>14</v>
      </c>
      <c r="V2005" s="55">
        <v>45535</v>
      </c>
      <c r="W2005" s="48" t="s">
        <v>1134</v>
      </c>
    </row>
    <row r="2006" spans="1:23" x14ac:dyDescent="0.25">
      <c r="A2006" s="48">
        <v>9978487</v>
      </c>
      <c r="B2006" s="64">
        <v>45535</v>
      </c>
      <c r="C2006" s="48" t="s">
        <v>1157</v>
      </c>
      <c r="D2006" s="48" t="s">
        <v>716</v>
      </c>
      <c r="E2006" s="55" t="s">
        <v>385</v>
      </c>
      <c r="F2006" s="64">
        <v>45535</v>
      </c>
      <c r="G2006" s="64">
        <v>45535.362500000003</v>
      </c>
      <c r="H2006" s="48" t="s">
        <v>1157</v>
      </c>
      <c r="I2006" s="55" t="s">
        <v>385</v>
      </c>
      <c r="J2006" s="48" t="s">
        <v>697</v>
      </c>
      <c r="K2006" s="48" t="s">
        <v>697</v>
      </c>
      <c r="L2006" s="48" t="s">
        <v>4066</v>
      </c>
      <c r="M2006" s="48" t="s">
        <v>992</v>
      </c>
      <c r="N2006" s="48" t="s">
        <v>455</v>
      </c>
      <c r="O2006" s="48">
        <v>201031893457001</v>
      </c>
      <c r="P2006" s="48" t="s">
        <v>18</v>
      </c>
      <c r="Q2006" s="48" t="s">
        <v>19</v>
      </c>
      <c r="R2006" s="48" t="s">
        <v>21</v>
      </c>
      <c r="S2006" s="48" t="s">
        <v>36</v>
      </c>
      <c r="T2006" s="48" t="s">
        <v>385</v>
      </c>
      <c r="U2006" s="48" t="s">
        <v>14</v>
      </c>
      <c r="V2006" s="55">
        <v>45535</v>
      </c>
      <c r="W2006" s="48" t="s">
        <v>1134</v>
      </c>
    </row>
    <row r="2007" spans="1:23" x14ac:dyDescent="0.25">
      <c r="A2007" s="48">
        <v>9978486</v>
      </c>
      <c r="B2007" s="64">
        <v>45535</v>
      </c>
      <c r="C2007" s="48" t="s">
        <v>1113</v>
      </c>
      <c r="D2007" s="48" t="s">
        <v>716</v>
      </c>
      <c r="E2007" s="55" t="s">
        <v>385</v>
      </c>
      <c r="F2007" s="64">
        <v>45535</v>
      </c>
      <c r="G2007" s="64">
        <v>45535.38958333333</v>
      </c>
      <c r="H2007" s="48" t="s">
        <v>1113</v>
      </c>
      <c r="I2007" s="55"/>
      <c r="J2007" s="48" t="s">
        <v>697</v>
      </c>
      <c r="K2007" s="48" t="s">
        <v>697</v>
      </c>
      <c r="L2007" s="48" t="s">
        <v>4067</v>
      </c>
      <c r="M2007" s="48" t="s">
        <v>7</v>
      </c>
      <c r="N2007" s="48" t="s">
        <v>1515</v>
      </c>
      <c r="O2007" s="48" t="s">
        <v>2050</v>
      </c>
      <c r="P2007" s="48" t="s">
        <v>18</v>
      </c>
      <c r="Q2007" s="48" t="s">
        <v>19</v>
      </c>
      <c r="R2007" s="48" t="s">
        <v>20</v>
      </c>
      <c r="S2007" s="48" t="s">
        <v>36</v>
      </c>
      <c r="T2007" s="48" t="s">
        <v>385</v>
      </c>
      <c r="U2007" s="48" t="s">
        <v>14</v>
      </c>
      <c r="V2007" s="55">
        <v>45535</v>
      </c>
      <c r="W2007" s="48" t="s">
        <v>1134</v>
      </c>
    </row>
    <row r="2008" spans="1:23" x14ac:dyDescent="0.25">
      <c r="A2008" s="48">
        <v>9978485</v>
      </c>
      <c r="B2008" s="64">
        <v>45535</v>
      </c>
      <c r="C2008" s="48" t="s">
        <v>1117</v>
      </c>
      <c r="D2008" s="48" t="s">
        <v>716</v>
      </c>
      <c r="E2008" s="55" t="s">
        <v>385</v>
      </c>
      <c r="F2008" s="64">
        <v>45535</v>
      </c>
      <c r="G2008" s="64">
        <v>45535.38958333333</v>
      </c>
      <c r="H2008" s="48" t="s">
        <v>1117</v>
      </c>
      <c r="I2008" s="55">
        <v>45537</v>
      </c>
      <c r="J2008" s="48" t="s">
        <v>697</v>
      </c>
      <c r="K2008" s="48" t="s">
        <v>697</v>
      </c>
      <c r="L2008" s="48" t="s">
        <v>4068</v>
      </c>
      <c r="M2008" s="48" t="s">
        <v>7</v>
      </c>
      <c r="N2008" s="48" t="s">
        <v>855</v>
      </c>
      <c r="O2008" s="48" t="s">
        <v>3885</v>
      </c>
      <c r="P2008" s="48" t="s">
        <v>22</v>
      </c>
      <c r="Q2008" s="48" t="s">
        <v>72</v>
      </c>
      <c r="R2008" s="48" t="s">
        <v>61</v>
      </c>
      <c r="S2008" s="48" t="s">
        <v>36</v>
      </c>
      <c r="T2008" s="48" t="s">
        <v>385</v>
      </c>
      <c r="U2008" s="48" t="s">
        <v>14</v>
      </c>
      <c r="V2008" s="55">
        <v>45535</v>
      </c>
      <c r="W2008" s="48" t="s">
        <v>1134</v>
      </c>
    </row>
    <row r="2009" spans="1:23" x14ac:dyDescent="0.25">
      <c r="A2009" s="48">
        <v>9978484</v>
      </c>
      <c r="B2009" s="64">
        <v>45535</v>
      </c>
      <c r="C2009" s="48" t="s">
        <v>1117</v>
      </c>
      <c r="D2009" s="48" t="s">
        <v>716</v>
      </c>
      <c r="E2009" s="55" t="s">
        <v>385</v>
      </c>
      <c r="F2009" s="64">
        <v>45535</v>
      </c>
      <c r="G2009" s="64">
        <v>45535.397916666669</v>
      </c>
      <c r="H2009" s="48" t="s">
        <v>1117</v>
      </c>
      <c r="I2009" s="55">
        <v>45537</v>
      </c>
      <c r="J2009" s="48" t="s">
        <v>697</v>
      </c>
      <c r="K2009" s="48" t="s">
        <v>697</v>
      </c>
      <c r="L2009" s="48" t="s">
        <v>4069</v>
      </c>
      <c r="M2009" s="48" t="s">
        <v>7</v>
      </c>
      <c r="N2009" s="48" t="s">
        <v>855</v>
      </c>
      <c r="O2009" s="48" t="s">
        <v>3886</v>
      </c>
      <c r="P2009" s="48" t="s">
        <v>8</v>
      </c>
      <c r="Q2009" s="48" t="s">
        <v>10</v>
      </c>
      <c r="R2009" s="48" t="s">
        <v>70</v>
      </c>
      <c r="S2009" s="48" t="s">
        <v>25</v>
      </c>
      <c r="T2009" s="48" t="s">
        <v>385</v>
      </c>
      <c r="U2009" s="48" t="s">
        <v>14</v>
      </c>
      <c r="V2009" s="55">
        <v>45535</v>
      </c>
      <c r="W2009" s="48" t="s">
        <v>1134</v>
      </c>
    </row>
    <row r="2010" spans="1:23" x14ac:dyDescent="0.25">
      <c r="A2010" s="48">
        <v>9978483</v>
      </c>
      <c r="B2010" s="64">
        <v>45535</v>
      </c>
      <c r="C2010" s="48" t="s">
        <v>1157</v>
      </c>
      <c r="D2010" s="48" t="s">
        <v>716</v>
      </c>
      <c r="E2010" s="55" t="s">
        <v>385</v>
      </c>
      <c r="F2010" s="64">
        <v>45535</v>
      </c>
      <c r="G2010" s="64">
        <v>45535.40625</v>
      </c>
      <c r="H2010" s="48" t="s">
        <v>1157</v>
      </c>
      <c r="I2010" s="55" t="s">
        <v>385</v>
      </c>
      <c r="J2010" s="48" t="s">
        <v>697</v>
      </c>
      <c r="K2010" s="48" t="s">
        <v>697</v>
      </c>
      <c r="L2010" s="48" t="s">
        <v>4070</v>
      </c>
      <c r="M2010" s="48" t="s">
        <v>992</v>
      </c>
      <c r="N2010" s="48" t="s">
        <v>455</v>
      </c>
      <c r="O2010" s="48">
        <v>201031864130001</v>
      </c>
      <c r="P2010" s="48" t="s">
        <v>18</v>
      </c>
      <c r="Q2010" s="48" t="s">
        <v>19</v>
      </c>
      <c r="R2010" s="48" t="s">
        <v>21</v>
      </c>
      <c r="S2010" s="48" t="s">
        <v>36</v>
      </c>
      <c r="T2010" s="48" t="s">
        <v>385</v>
      </c>
      <c r="U2010" s="48" t="s">
        <v>14</v>
      </c>
      <c r="V2010" s="55">
        <v>45535</v>
      </c>
      <c r="W2010" s="48" t="s">
        <v>1134</v>
      </c>
    </row>
    <row r="2011" spans="1:23" x14ac:dyDescent="0.25">
      <c r="A2011" s="48">
        <v>9978482</v>
      </c>
      <c r="B2011" s="64">
        <v>45535</v>
      </c>
      <c r="C2011" s="48" t="s">
        <v>1157</v>
      </c>
      <c r="D2011" s="48" t="s">
        <v>856</v>
      </c>
      <c r="E2011" s="55" t="s">
        <v>385</v>
      </c>
      <c r="F2011" s="64">
        <v>45535</v>
      </c>
      <c r="G2011" s="64">
        <v>45535.410416666673</v>
      </c>
      <c r="H2011" s="48" t="s">
        <v>1157</v>
      </c>
      <c r="I2011" s="55" t="s">
        <v>385</v>
      </c>
      <c r="J2011" s="48" t="s">
        <v>697</v>
      </c>
      <c r="K2011" s="48" t="s">
        <v>697</v>
      </c>
      <c r="L2011" s="48" t="s">
        <v>3956</v>
      </c>
      <c r="M2011" s="48" t="s">
        <v>992</v>
      </c>
      <c r="N2011" s="48" t="s">
        <v>1692</v>
      </c>
      <c r="O2011" s="48">
        <v>201031912070001</v>
      </c>
      <c r="P2011" s="48" t="s">
        <v>8</v>
      </c>
      <c r="Q2011" s="48" t="s">
        <v>10</v>
      </c>
      <c r="R2011" s="48" t="s">
        <v>11</v>
      </c>
      <c r="S2011" s="48" t="s">
        <v>25</v>
      </c>
      <c r="T2011" s="48" t="s">
        <v>385</v>
      </c>
      <c r="U2011" s="48" t="s">
        <v>14</v>
      </c>
      <c r="V2011" s="55">
        <v>45535</v>
      </c>
      <c r="W2011" s="48" t="s">
        <v>1134</v>
      </c>
    </row>
    <row r="2012" spans="1:23" x14ac:dyDescent="0.25">
      <c r="A2012" s="48">
        <v>9978481</v>
      </c>
      <c r="B2012" s="64">
        <v>45535</v>
      </c>
      <c r="C2012" s="48" t="s">
        <v>1157</v>
      </c>
      <c r="D2012" s="48" t="s">
        <v>46</v>
      </c>
      <c r="E2012" s="55" t="s">
        <v>385</v>
      </c>
      <c r="F2012" s="64">
        <v>45535</v>
      </c>
      <c r="G2012" s="64">
        <v>45535.43472222222</v>
      </c>
      <c r="H2012" s="48" t="s">
        <v>1157</v>
      </c>
      <c r="I2012" s="55" t="s">
        <v>385</v>
      </c>
      <c r="J2012" s="48" t="s">
        <v>697</v>
      </c>
      <c r="K2012" s="48" t="s">
        <v>697</v>
      </c>
      <c r="L2012" s="48" t="s">
        <v>2804</v>
      </c>
      <c r="M2012" s="48" t="s">
        <v>992</v>
      </c>
      <c r="N2012" s="48" t="s">
        <v>455</v>
      </c>
      <c r="O2012" s="48">
        <v>201031654775001</v>
      </c>
      <c r="P2012" s="48" t="s">
        <v>18</v>
      </c>
      <c r="Q2012" s="48" t="s">
        <v>19</v>
      </c>
      <c r="R2012" s="48" t="s">
        <v>20</v>
      </c>
      <c r="S2012" s="48" t="s">
        <v>36</v>
      </c>
      <c r="T2012" s="48" t="s">
        <v>385</v>
      </c>
      <c r="U2012" s="48" t="s">
        <v>14</v>
      </c>
      <c r="V2012" s="55">
        <v>45535</v>
      </c>
      <c r="W2012" s="48" t="s">
        <v>1134</v>
      </c>
    </row>
    <row r="2013" spans="1:23" x14ac:dyDescent="0.25">
      <c r="A2013" s="48">
        <v>9978480</v>
      </c>
      <c r="B2013" s="64">
        <v>45535</v>
      </c>
      <c r="C2013" s="48" t="s">
        <v>1157</v>
      </c>
      <c r="D2013" s="48" t="s">
        <v>716</v>
      </c>
      <c r="E2013" s="55" t="s">
        <v>385</v>
      </c>
      <c r="F2013" s="64">
        <v>45535</v>
      </c>
      <c r="G2013" s="64">
        <v>45535.439583333333</v>
      </c>
      <c r="H2013" s="48" t="s">
        <v>1157</v>
      </c>
      <c r="I2013" s="55" t="s">
        <v>385</v>
      </c>
      <c r="J2013" s="48" t="s">
        <v>697</v>
      </c>
      <c r="K2013" s="48" t="s">
        <v>697</v>
      </c>
      <c r="L2013" s="48" t="s">
        <v>4071</v>
      </c>
      <c r="M2013" s="48" t="s">
        <v>992</v>
      </c>
      <c r="N2013" s="48" t="s">
        <v>455</v>
      </c>
      <c r="O2013" s="48">
        <v>201031916691001</v>
      </c>
      <c r="P2013" s="48" t="s">
        <v>8</v>
      </c>
      <c r="Q2013" s="48" t="s">
        <v>10</v>
      </c>
      <c r="R2013" s="48" t="s">
        <v>11</v>
      </c>
      <c r="S2013" s="48" t="s">
        <v>36</v>
      </c>
      <c r="T2013" s="48" t="s">
        <v>385</v>
      </c>
      <c r="U2013" s="48" t="s">
        <v>14</v>
      </c>
      <c r="V2013" s="55">
        <v>45535</v>
      </c>
      <c r="W2013" s="48" t="s">
        <v>1134</v>
      </c>
    </row>
    <row r="2014" spans="1:23" x14ac:dyDescent="0.25">
      <c r="A2014" s="48">
        <v>9978479</v>
      </c>
      <c r="B2014" s="64">
        <v>45535</v>
      </c>
      <c r="C2014" s="48" t="s">
        <v>1157</v>
      </c>
      <c r="D2014" s="48" t="s">
        <v>716</v>
      </c>
      <c r="E2014" s="55" t="s">
        <v>385</v>
      </c>
      <c r="F2014" s="64">
        <v>45535</v>
      </c>
      <c r="G2014" s="64">
        <v>45535.440972222219</v>
      </c>
      <c r="H2014" s="48" t="s">
        <v>1157</v>
      </c>
      <c r="I2014" s="55" t="s">
        <v>385</v>
      </c>
      <c r="J2014" s="48" t="s">
        <v>697</v>
      </c>
      <c r="K2014" s="48" t="s">
        <v>697</v>
      </c>
      <c r="L2014" s="48" t="s">
        <v>4072</v>
      </c>
      <c r="M2014" s="48" t="s">
        <v>992</v>
      </c>
      <c r="N2014" s="48" t="s">
        <v>455</v>
      </c>
      <c r="O2014" s="48">
        <v>900995833266001</v>
      </c>
      <c r="P2014" s="48" t="s">
        <v>18</v>
      </c>
      <c r="Q2014" s="48" t="s">
        <v>19</v>
      </c>
      <c r="R2014" s="48" t="s">
        <v>21</v>
      </c>
      <c r="S2014" s="48" t="s">
        <v>36</v>
      </c>
      <c r="T2014" s="48" t="s">
        <v>385</v>
      </c>
      <c r="U2014" s="48" t="s">
        <v>14</v>
      </c>
      <c r="V2014" s="55">
        <v>45535</v>
      </c>
      <c r="W2014" s="48" t="s">
        <v>1134</v>
      </c>
    </row>
    <row r="2015" spans="1:23" x14ac:dyDescent="0.25">
      <c r="A2015" s="48">
        <v>9978478</v>
      </c>
      <c r="B2015" s="64">
        <v>45535</v>
      </c>
      <c r="C2015" s="48" t="s">
        <v>1117</v>
      </c>
      <c r="D2015" s="48" t="s">
        <v>716</v>
      </c>
      <c r="E2015" s="55" t="s">
        <v>385</v>
      </c>
      <c r="F2015" s="64">
        <v>45535</v>
      </c>
      <c r="G2015" s="64">
        <v>45535.406944444447</v>
      </c>
      <c r="H2015" s="48" t="s">
        <v>1117</v>
      </c>
      <c r="I2015" s="55">
        <v>45537</v>
      </c>
      <c r="J2015" s="48" t="s">
        <v>697</v>
      </c>
      <c r="K2015" s="48" t="s">
        <v>697</v>
      </c>
      <c r="L2015" s="48" t="s">
        <v>4073</v>
      </c>
      <c r="M2015" s="48" t="s">
        <v>7</v>
      </c>
      <c r="N2015" s="48" t="s">
        <v>855</v>
      </c>
      <c r="O2015" s="48" t="s">
        <v>3887</v>
      </c>
      <c r="P2015" s="48" t="s">
        <v>8</v>
      </c>
      <c r="Q2015" s="48" t="s">
        <v>15</v>
      </c>
      <c r="R2015" s="48" t="s">
        <v>69</v>
      </c>
      <c r="S2015" s="48" t="s">
        <v>25</v>
      </c>
      <c r="T2015" s="48" t="s">
        <v>385</v>
      </c>
      <c r="U2015" s="48" t="s">
        <v>14</v>
      </c>
      <c r="V2015" s="55">
        <v>45535</v>
      </c>
      <c r="W2015" s="48" t="s">
        <v>1134</v>
      </c>
    </row>
    <row r="2016" spans="1:23" x14ac:dyDescent="0.25">
      <c r="A2016" s="48">
        <v>9978477</v>
      </c>
      <c r="B2016" s="64">
        <v>45535</v>
      </c>
      <c r="C2016" s="48" t="s">
        <v>1113</v>
      </c>
      <c r="D2016" s="48" t="s">
        <v>856</v>
      </c>
      <c r="E2016" s="55" t="s">
        <v>385</v>
      </c>
      <c r="F2016" s="64">
        <v>45535</v>
      </c>
      <c r="G2016" s="64">
        <v>45535.408333333333</v>
      </c>
      <c r="H2016" s="48" t="s">
        <v>1113</v>
      </c>
      <c r="I2016" s="55"/>
      <c r="J2016" s="48" t="s">
        <v>697</v>
      </c>
      <c r="K2016" s="48" t="s">
        <v>697</v>
      </c>
      <c r="L2016" s="48" t="s">
        <v>1940</v>
      </c>
      <c r="M2016" s="48" t="s">
        <v>7</v>
      </c>
      <c r="N2016" s="48" t="s">
        <v>1515</v>
      </c>
      <c r="O2016" s="48" t="s">
        <v>1939</v>
      </c>
      <c r="P2016" s="48" t="s">
        <v>8</v>
      </c>
      <c r="Q2016" s="48" t="s">
        <v>15</v>
      </c>
      <c r="R2016" s="48" t="s">
        <v>27</v>
      </c>
      <c r="S2016" s="48" t="s">
        <v>25</v>
      </c>
      <c r="U2016" s="48" t="s">
        <v>14</v>
      </c>
      <c r="V2016" s="55">
        <v>45535</v>
      </c>
      <c r="W2016" s="48" t="s">
        <v>1134</v>
      </c>
    </row>
    <row r="2017" spans="1:23" x14ac:dyDescent="0.25">
      <c r="A2017" s="48">
        <v>9978476</v>
      </c>
      <c r="B2017" s="64">
        <v>45535</v>
      </c>
      <c r="C2017" s="48" t="s">
        <v>1280</v>
      </c>
      <c r="D2017" s="48" t="s">
        <v>856</v>
      </c>
      <c r="E2017" s="55"/>
      <c r="F2017" s="64">
        <v>45535</v>
      </c>
      <c r="G2017" s="64">
        <v>45535.413194444453</v>
      </c>
      <c r="H2017" s="48" t="s">
        <v>1280</v>
      </c>
      <c r="I2017" s="55">
        <v>45537</v>
      </c>
      <c r="J2017" s="48" t="s">
        <v>697</v>
      </c>
      <c r="K2017" s="48" t="s">
        <v>697</v>
      </c>
      <c r="L2017" s="48" t="s">
        <v>4074</v>
      </c>
      <c r="M2017" s="48" t="s">
        <v>737</v>
      </c>
      <c r="N2017" s="48" t="s">
        <v>853</v>
      </c>
      <c r="O2017" s="48" t="s">
        <v>3307</v>
      </c>
      <c r="P2017" s="48" t="s">
        <v>18</v>
      </c>
      <c r="Q2017" s="48" t="s">
        <v>19</v>
      </c>
      <c r="R2017" s="48" t="s">
        <v>29</v>
      </c>
      <c r="S2017" s="48" t="s">
        <v>25</v>
      </c>
      <c r="U2017" s="48" t="s">
        <v>14</v>
      </c>
      <c r="V2017" s="55">
        <v>45535</v>
      </c>
      <c r="W2017" s="48" t="s">
        <v>1134</v>
      </c>
    </row>
    <row r="2018" spans="1:23" x14ac:dyDescent="0.25">
      <c r="A2018" s="48">
        <v>9978475</v>
      </c>
      <c r="B2018" s="64">
        <v>45535</v>
      </c>
      <c r="C2018" s="48" t="s">
        <v>1280</v>
      </c>
      <c r="D2018" s="48" t="s">
        <v>914</v>
      </c>
      <c r="E2018" s="55"/>
      <c r="F2018" s="64">
        <v>45535</v>
      </c>
      <c r="G2018" s="64">
        <v>45535.413194444453</v>
      </c>
      <c r="H2018" s="48" t="s">
        <v>1280</v>
      </c>
      <c r="I2018" s="55">
        <v>45535</v>
      </c>
      <c r="J2018" s="48" t="s">
        <v>697</v>
      </c>
      <c r="K2018" s="48" t="s">
        <v>697</v>
      </c>
      <c r="L2018" s="48" t="s">
        <v>4074</v>
      </c>
      <c r="M2018" s="48" t="s">
        <v>737</v>
      </c>
      <c r="N2018" s="48" t="s">
        <v>853</v>
      </c>
      <c r="O2018" s="48" t="s">
        <v>3307</v>
      </c>
      <c r="P2018" s="48" t="s">
        <v>18</v>
      </c>
      <c r="Q2018" s="48" t="s">
        <v>19</v>
      </c>
      <c r="R2018" s="48" t="s">
        <v>29</v>
      </c>
      <c r="S2018" s="48" t="s">
        <v>36</v>
      </c>
      <c r="U2018" s="48" t="s">
        <v>14</v>
      </c>
      <c r="V2018" s="55">
        <v>45535</v>
      </c>
      <c r="W2018" s="48" t="s">
        <v>1134</v>
      </c>
    </row>
    <row r="2019" spans="1:23" x14ac:dyDescent="0.25">
      <c r="A2019" s="48">
        <v>9978474</v>
      </c>
      <c r="B2019" s="64">
        <v>45535</v>
      </c>
      <c r="C2019" s="48" t="s">
        <v>1113</v>
      </c>
      <c r="D2019" s="48" t="s">
        <v>856</v>
      </c>
      <c r="E2019" s="55" t="s">
        <v>385</v>
      </c>
      <c r="F2019" s="64">
        <v>45535</v>
      </c>
      <c r="G2019" s="64">
        <v>45535.415277777778</v>
      </c>
      <c r="H2019" s="48" t="s">
        <v>1113</v>
      </c>
      <c r="I2019" s="55">
        <v>45537</v>
      </c>
      <c r="J2019" s="48" t="s">
        <v>697</v>
      </c>
      <c r="K2019" s="48" t="s">
        <v>697</v>
      </c>
      <c r="L2019" s="48" t="s">
        <v>4075</v>
      </c>
      <c r="M2019" s="48" t="s">
        <v>7</v>
      </c>
      <c r="N2019" s="48" t="s">
        <v>1515</v>
      </c>
      <c r="O2019" s="48" t="s">
        <v>3843</v>
      </c>
      <c r="P2019" s="48" t="s">
        <v>8</v>
      </c>
      <c r="Q2019" s="48" t="s">
        <v>15</v>
      </c>
      <c r="R2019" s="48" t="s">
        <v>381</v>
      </c>
      <c r="S2019" s="48" t="s">
        <v>25</v>
      </c>
      <c r="U2019" s="48" t="s">
        <v>14</v>
      </c>
      <c r="V2019" s="55">
        <v>45535</v>
      </c>
      <c r="W2019" s="48" t="s">
        <v>1134</v>
      </c>
    </row>
    <row r="2020" spans="1:23" x14ac:dyDescent="0.25">
      <c r="A2020" s="48">
        <v>9978473</v>
      </c>
      <c r="B2020" s="64">
        <v>45535</v>
      </c>
      <c r="C2020" s="48" t="s">
        <v>1117</v>
      </c>
      <c r="D2020" s="48" t="s">
        <v>716</v>
      </c>
      <c r="E2020" s="55" t="s">
        <v>385</v>
      </c>
      <c r="F2020" s="64">
        <v>45535</v>
      </c>
      <c r="G2020" s="64">
        <v>45535.42083333333</v>
      </c>
      <c r="H2020" s="48" t="s">
        <v>1117</v>
      </c>
      <c r="I2020" s="55">
        <v>45537</v>
      </c>
      <c r="J2020" s="48" t="s">
        <v>697</v>
      </c>
      <c r="K2020" s="48" t="s">
        <v>697</v>
      </c>
      <c r="L2020" s="48" t="s">
        <v>2927</v>
      </c>
      <c r="M2020" s="48" t="s">
        <v>7</v>
      </c>
      <c r="N2020" s="48" t="s">
        <v>855</v>
      </c>
      <c r="O2020" s="48" t="s">
        <v>2926</v>
      </c>
      <c r="P2020" s="48" t="s">
        <v>8</v>
      </c>
      <c r="Q2020" s="48" t="s">
        <v>28</v>
      </c>
      <c r="R2020" s="48" t="s">
        <v>29</v>
      </c>
      <c r="S2020" s="48" t="s">
        <v>36</v>
      </c>
      <c r="T2020" s="48" t="s">
        <v>385</v>
      </c>
      <c r="U2020" s="48" t="s">
        <v>44</v>
      </c>
      <c r="V2020" s="55">
        <v>45535</v>
      </c>
      <c r="W2020" s="48" t="s">
        <v>1134</v>
      </c>
    </row>
    <row r="2021" spans="1:23" x14ac:dyDescent="0.25">
      <c r="A2021" s="48">
        <v>9978472</v>
      </c>
      <c r="B2021" s="64">
        <v>45535</v>
      </c>
      <c r="C2021" s="48" t="s">
        <v>1117</v>
      </c>
      <c r="D2021" s="48" t="s">
        <v>856</v>
      </c>
      <c r="E2021" s="55" t="s">
        <v>385</v>
      </c>
      <c r="F2021" s="64">
        <v>45535</v>
      </c>
      <c r="G2021" s="64">
        <v>45535.42083333333</v>
      </c>
      <c r="H2021" s="48" t="s">
        <v>1117</v>
      </c>
      <c r="I2021" s="55">
        <v>45535</v>
      </c>
      <c r="J2021" s="48" t="s">
        <v>697</v>
      </c>
      <c r="K2021" s="48" t="s">
        <v>697</v>
      </c>
      <c r="L2021" s="48" t="s">
        <v>2927</v>
      </c>
      <c r="M2021" s="48" t="s">
        <v>7</v>
      </c>
      <c r="N2021" s="48" t="s">
        <v>855</v>
      </c>
      <c r="O2021" s="48" t="s">
        <v>2926</v>
      </c>
      <c r="P2021" s="48" t="s">
        <v>8</v>
      </c>
      <c r="Q2021" s="48" t="s">
        <v>28</v>
      </c>
      <c r="R2021" s="48" t="s">
        <v>29</v>
      </c>
      <c r="S2021" s="48" t="s">
        <v>43</v>
      </c>
      <c r="T2021" s="48" t="s">
        <v>1231</v>
      </c>
      <c r="U2021" s="48" t="s">
        <v>44</v>
      </c>
      <c r="V2021" s="55">
        <v>45535</v>
      </c>
      <c r="W2021" s="48" t="s">
        <v>1134</v>
      </c>
    </row>
    <row r="2022" spans="1:23" x14ac:dyDescent="0.25">
      <c r="A2022" s="48">
        <v>9978471</v>
      </c>
      <c r="B2022" s="64">
        <v>45535</v>
      </c>
      <c r="C2022" s="48" t="s">
        <v>1113</v>
      </c>
      <c r="D2022" s="48" t="s">
        <v>856</v>
      </c>
      <c r="E2022" s="55" t="s">
        <v>385</v>
      </c>
      <c r="F2022" s="64">
        <v>45535</v>
      </c>
      <c r="G2022" s="64">
        <v>45535.422222222223</v>
      </c>
      <c r="H2022" s="48" t="s">
        <v>1113</v>
      </c>
      <c r="I2022" s="55">
        <v>45537</v>
      </c>
      <c r="J2022" s="48" t="s">
        <v>697</v>
      </c>
      <c r="K2022" s="48" t="s">
        <v>697</v>
      </c>
      <c r="L2022" s="48" t="s">
        <v>4028</v>
      </c>
      <c r="M2022" s="48" t="s">
        <v>7</v>
      </c>
      <c r="N2022" s="48" t="s">
        <v>1515</v>
      </c>
      <c r="O2022" s="48" t="s">
        <v>3814</v>
      </c>
      <c r="P2022" s="48" t="s">
        <v>8</v>
      </c>
      <c r="Q2022" s="48" t="s">
        <v>28</v>
      </c>
      <c r="R2022" s="48" t="s">
        <v>29</v>
      </c>
      <c r="S2022" s="48" t="s">
        <v>25</v>
      </c>
      <c r="U2022" s="48" t="s">
        <v>14</v>
      </c>
      <c r="V2022" s="55">
        <v>45535</v>
      </c>
      <c r="W2022" s="48" t="s">
        <v>1134</v>
      </c>
    </row>
    <row r="2023" spans="1:23" x14ac:dyDescent="0.25">
      <c r="A2023" s="48">
        <v>9978470</v>
      </c>
      <c r="B2023" s="64">
        <v>45535</v>
      </c>
      <c r="C2023" s="48" t="s">
        <v>1113</v>
      </c>
      <c r="D2023" s="48" t="s">
        <v>878</v>
      </c>
      <c r="E2023" s="55" t="s">
        <v>385</v>
      </c>
      <c r="F2023" s="64">
        <v>45535</v>
      </c>
      <c r="G2023" s="64">
        <v>45535.429166666669</v>
      </c>
      <c r="H2023" s="48" t="s">
        <v>1113</v>
      </c>
      <c r="I2023" s="55">
        <v>45537</v>
      </c>
      <c r="J2023" s="48" t="s">
        <v>697</v>
      </c>
      <c r="K2023" s="48" t="s">
        <v>697</v>
      </c>
      <c r="L2023" s="48" t="s">
        <v>4028</v>
      </c>
      <c r="M2023" s="48" t="s">
        <v>7</v>
      </c>
      <c r="N2023" s="48" t="s">
        <v>1515</v>
      </c>
      <c r="O2023" s="48" t="s">
        <v>3814</v>
      </c>
      <c r="P2023" s="48" t="s">
        <v>8</v>
      </c>
      <c r="Q2023" s="48" t="s">
        <v>28</v>
      </c>
      <c r="R2023" s="48" t="s">
        <v>29</v>
      </c>
      <c r="S2023" s="48" t="s">
        <v>36</v>
      </c>
      <c r="U2023" s="48" t="s">
        <v>14</v>
      </c>
      <c r="V2023" s="55">
        <v>45535</v>
      </c>
      <c r="W2023" s="48" t="s">
        <v>1134</v>
      </c>
    </row>
    <row r="2024" spans="1:23" x14ac:dyDescent="0.25">
      <c r="A2024" s="48">
        <v>9978469</v>
      </c>
      <c r="B2024" s="64">
        <v>45535</v>
      </c>
      <c r="C2024" s="48" t="s">
        <v>1280</v>
      </c>
      <c r="D2024" s="48" t="s">
        <v>856</v>
      </c>
      <c r="E2024" s="55"/>
      <c r="F2024" s="64">
        <v>45535</v>
      </c>
      <c r="G2024" s="64">
        <v>45535.429861111108</v>
      </c>
      <c r="H2024" s="48" t="s">
        <v>1280</v>
      </c>
      <c r="I2024" s="55">
        <v>45537</v>
      </c>
      <c r="J2024" s="48" t="s">
        <v>697</v>
      </c>
      <c r="K2024" s="48" t="s">
        <v>697</v>
      </c>
      <c r="L2024" s="48" t="s">
        <v>4076</v>
      </c>
      <c r="M2024" s="48" t="s">
        <v>737</v>
      </c>
      <c r="N2024" s="48" t="s">
        <v>860</v>
      </c>
      <c r="O2024" s="48" t="s">
        <v>4077</v>
      </c>
      <c r="P2024" s="48" t="s">
        <v>22</v>
      </c>
      <c r="Q2024" s="48" t="s">
        <v>23</v>
      </c>
      <c r="R2024" s="48" t="s">
        <v>24</v>
      </c>
      <c r="S2024" s="48" t="s">
        <v>75</v>
      </c>
      <c r="U2024" s="48" t="s">
        <v>14</v>
      </c>
      <c r="V2024" s="55">
        <v>45535</v>
      </c>
      <c r="W2024" s="48" t="s">
        <v>1134</v>
      </c>
    </row>
    <row r="2025" spans="1:23" x14ac:dyDescent="0.25">
      <c r="A2025" s="48">
        <v>9978468</v>
      </c>
      <c r="B2025" s="64">
        <v>45535</v>
      </c>
      <c r="C2025" s="48" t="s">
        <v>1117</v>
      </c>
      <c r="D2025" s="48" t="s">
        <v>856</v>
      </c>
      <c r="E2025" s="55" t="s">
        <v>385</v>
      </c>
      <c r="F2025" s="64">
        <v>45535</v>
      </c>
      <c r="G2025" s="64">
        <v>45535.429861111108</v>
      </c>
      <c r="H2025" s="48" t="s">
        <v>1117</v>
      </c>
      <c r="I2025" s="55">
        <v>45537</v>
      </c>
      <c r="J2025" s="48" t="s">
        <v>697</v>
      </c>
      <c r="K2025" s="48" t="s">
        <v>697</v>
      </c>
      <c r="L2025" s="48" t="s">
        <v>4078</v>
      </c>
      <c r="M2025" s="48" t="s">
        <v>7</v>
      </c>
      <c r="N2025" s="48" t="s">
        <v>855</v>
      </c>
      <c r="O2025" s="48" t="s">
        <v>3187</v>
      </c>
      <c r="P2025" s="48" t="s">
        <v>8</v>
      </c>
      <c r="Q2025" s="48" t="s">
        <v>10</v>
      </c>
      <c r="R2025" s="48" t="s">
        <v>11</v>
      </c>
      <c r="S2025" s="48" t="s">
        <v>43</v>
      </c>
      <c r="T2025" s="48" t="s">
        <v>1231</v>
      </c>
      <c r="U2025" s="48" t="s">
        <v>44</v>
      </c>
      <c r="V2025" s="55">
        <v>45535</v>
      </c>
      <c r="W2025" s="48" t="s">
        <v>1134</v>
      </c>
    </row>
    <row r="2026" spans="1:23" x14ac:dyDescent="0.25">
      <c r="A2026" s="48">
        <v>9978467</v>
      </c>
      <c r="B2026" s="64">
        <v>45535</v>
      </c>
      <c r="C2026" s="48" t="s">
        <v>1117</v>
      </c>
      <c r="D2026" s="48" t="s">
        <v>716</v>
      </c>
      <c r="E2026" s="55" t="s">
        <v>385</v>
      </c>
      <c r="F2026" s="64">
        <v>45535</v>
      </c>
      <c r="G2026" s="64">
        <v>45535.44027777778</v>
      </c>
      <c r="H2026" s="48" t="s">
        <v>1117</v>
      </c>
      <c r="I2026" s="55">
        <v>45537</v>
      </c>
      <c r="J2026" s="48" t="s">
        <v>697</v>
      </c>
      <c r="K2026" s="48" t="s">
        <v>697</v>
      </c>
      <c r="L2026" s="48" t="s">
        <v>4079</v>
      </c>
      <c r="M2026" s="48" t="s">
        <v>7</v>
      </c>
      <c r="N2026" s="48" t="s">
        <v>860</v>
      </c>
      <c r="O2026" s="48" t="s">
        <v>3879</v>
      </c>
      <c r="P2026" s="48" t="s">
        <v>22</v>
      </c>
      <c r="Q2026" s="48" t="s">
        <v>23</v>
      </c>
      <c r="R2026" s="48" t="s">
        <v>55</v>
      </c>
      <c r="S2026" s="48" t="s">
        <v>36</v>
      </c>
      <c r="T2026" s="48" t="s">
        <v>385</v>
      </c>
      <c r="U2026" s="48" t="s">
        <v>14</v>
      </c>
      <c r="V2026" s="55">
        <v>45535</v>
      </c>
      <c r="W2026" s="48" t="s">
        <v>1134</v>
      </c>
    </row>
    <row r="2027" spans="1:23" x14ac:dyDescent="0.25">
      <c r="A2027" s="48">
        <v>9978466</v>
      </c>
      <c r="B2027" s="64">
        <v>45535</v>
      </c>
      <c r="C2027" s="48" t="s">
        <v>1113</v>
      </c>
      <c r="D2027" s="48" t="s">
        <v>856</v>
      </c>
      <c r="E2027" s="55" t="s">
        <v>385</v>
      </c>
      <c r="F2027" s="64">
        <v>45535</v>
      </c>
      <c r="G2027" s="64">
        <v>45535.443055555559</v>
      </c>
      <c r="H2027" s="48" t="s">
        <v>1113</v>
      </c>
      <c r="I2027" s="55"/>
      <c r="J2027" s="48" t="s">
        <v>697</v>
      </c>
      <c r="K2027" s="48" t="s">
        <v>697</v>
      </c>
      <c r="L2027" s="48" t="s">
        <v>3632</v>
      </c>
      <c r="M2027" s="48" t="s">
        <v>7</v>
      </c>
      <c r="N2027" s="48" t="s">
        <v>860</v>
      </c>
      <c r="O2027" s="48" t="s">
        <v>3076</v>
      </c>
      <c r="P2027" s="48" t="s">
        <v>8</v>
      </c>
      <c r="Q2027" s="48" t="s">
        <v>28</v>
      </c>
      <c r="R2027" s="48" t="s">
        <v>29</v>
      </c>
      <c r="S2027" s="48" t="s">
        <v>43</v>
      </c>
      <c r="U2027" s="48" t="s">
        <v>14</v>
      </c>
      <c r="V2027" s="55">
        <v>45535</v>
      </c>
      <c r="W2027" s="48" t="s">
        <v>1134</v>
      </c>
    </row>
    <row r="2028" spans="1:23" x14ac:dyDescent="0.25">
      <c r="A2028" s="48">
        <v>9978465</v>
      </c>
      <c r="B2028" s="64">
        <v>45535</v>
      </c>
      <c r="C2028" s="48" t="s">
        <v>1156</v>
      </c>
      <c r="D2028" s="48" t="s">
        <v>856</v>
      </c>
      <c r="E2028" s="55" t="s">
        <v>385</v>
      </c>
      <c r="F2028" s="64">
        <v>45535</v>
      </c>
      <c r="G2028" s="64">
        <v>45535.443055555559</v>
      </c>
      <c r="H2028" s="48" t="s">
        <v>1156</v>
      </c>
      <c r="I2028" s="55">
        <v>45536</v>
      </c>
      <c r="J2028" s="48" t="s">
        <v>697</v>
      </c>
      <c r="K2028" s="48" t="s">
        <v>697</v>
      </c>
      <c r="L2028" s="48" t="s">
        <v>2741</v>
      </c>
      <c r="M2028" s="48" t="s">
        <v>992</v>
      </c>
      <c r="N2028" s="48" t="s">
        <v>853</v>
      </c>
      <c r="O2028" s="48">
        <v>201031472782001</v>
      </c>
      <c r="P2028" s="48" t="s">
        <v>8</v>
      </c>
      <c r="Q2028" s="48" t="s">
        <v>10</v>
      </c>
      <c r="R2028" s="48" t="s">
        <v>11</v>
      </c>
      <c r="S2028" s="48" t="s">
        <v>25</v>
      </c>
      <c r="T2028" s="48" t="s">
        <v>385</v>
      </c>
      <c r="U2028" s="48" t="s">
        <v>14</v>
      </c>
      <c r="V2028" s="55">
        <v>45535</v>
      </c>
      <c r="W2028" s="48" t="s">
        <v>1134</v>
      </c>
    </row>
    <row r="2029" spans="1:23" x14ac:dyDescent="0.25">
      <c r="A2029" s="48">
        <v>9978464</v>
      </c>
      <c r="B2029" s="64">
        <v>45535</v>
      </c>
      <c r="C2029" s="48" t="s">
        <v>1280</v>
      </c>
      <c r="D2029" s="48" t="s">
        <v>856</v>
      </c>
      <c r="E2029" s="55"/>
      <c r="F2029" s="64">
        <v>45535</v>
      </c>
      <c r="G2029" s="64">
        <v>45535.444444444453</v>
      </c>
      <c r="H2029" s="48" t="s">
        <v>1280</v>
      </c>
      <c r="I2029" s="55">
        <v>45537</v>
      </c>
      <c r="J2029" s="48" t="s">
        <v>697</v>
      </c>
      <c r="K2029" s="48" t="s">
        <v>697</v>
      </c>
      <c r="L2029" s="48" t="s">
        <v>4080</v>
      </c>
      <c r="M2029" s="48" t="s">
        <v>737</v>
      </c>
      <c r="N2029" s="48" t="s">
        <v>2325</v>
      </c>
      <c r="O2029" s="48" t="s">
        <v>4081</v>
      </c>
      <c r="P2029" s="48" t="s">
        <v>8</v>
      </c>
      <c r="Q2029" s="48" t="s">
        <v>19</v>
      </c>
      <c r="R2029" s="48" t="s">
        <v>35</v>
      </c>
      <c r="S2029" s="48" t="s">
        <v>36</v>
      </c>
      <c r="U2029" s="48" t="s">
        <v>14</v>
      </c>
      <c r="V2029" s="55">
        <v>45535</v>
      </c>
      <c r="W2029" s="48" t="s">
        <v>1134</v>
      </c>
    </row>
    <row r="2030" spans="1:23" x14ac:dyDescent="0.25">
      <c r="A2030" s="48">
        <v>9978463</v>
      </c>
      <c r="B2030" s="64">
        <v>45535</v>
      </c>
      <c r="C2030" s="48" t="s">
        <v>1117</v>
      </c>
      <c r="D2030" s="48" t="s">
        <v>716</v>
      </c>
      <c r="E2030" s="55" t="s">
        <v>385</v>
      </c>
      <c r="F2030" s="64">
        <v>45535</v>
      </c>
      <c r="G2030" s="64">
        <v>45535.444444444453</v>
      </c>
      <c r="H2030" s="48" t="s">
        <v>1117</v>
      </c>
      <c r="I2030" s="55">
        <v>45537</v>
      </c>
      <c r="J2030" s="48" t="s">
        <v>697</v>
      </c>
      <c r="K2030" s="48" t="s">
        <v>697</v>
      </c>
      <c r="L2030" s="48" t="s">
        <v>3700</v>
      </c>
      <c r="M2030" s="48" t="s">
        <v>7</v>
      </c>
      <c r="N2030" s="48" t="s">
        <v>860</v>
      </c>
      <c r="O2030" s="48" t="s">
        <v>3699</v>
      </c>
      <c r="P2030" s="48" t="s">
        <v>8</v>
      </c>
      <c r="Q2030" s="48" t="s">
        <v>10</v>
      </c>
      <c r="R2030" s="48" t="s">
        <v>11</v>
      </c>
      <c r="S2030" s="48" t="s">
        <v>36</v>
      </c>
      <c r="T2030" s="48" t="s">
        <v>385</v>
      </c>
      <c r="U2030" s="48" t="s">
        <v>14</v>
      </c>
      <c r="V2030" s="55">
        <v>45535</v>
      </c>
      <c r="W2030" s="48" t="s">
        <v>1134</v>
      </c>
    </row>
    <row r="2031" spans="1:23" x14ac:dyDescent="0.25">
      <c r="A2031" s="48">
        <v>9978462</v>
      </c>
      <c r="B2031" s="64">
        <v>45535</v>
      </c>
      <c r="C2031" s="48" t="s">
        <v>1117</v>
      </c>
      <c r="D2031" s="48" t="s">
        <v>716</v>
      </c>
      <c r="E2031" s="55" t="s">
        <v>385</v>
      </c>
      <c r="F2031" s="64">
        <v>45535</v>
      </c>
      <c r="G2031" s="64">
        <v>45535.446527777778</v>
      </c>
      <c r="H2031" s="48" t="s">
        <v>1117</v>
      </c>
      <c r="I2031" s="55">
        <v>45537</v>
      </c>
      <c r="J2031" s="48" t="s">
        <v>697</v>
      </c>
      <c r="K2031" s="48" t="s">
        <v>697</v>
      </c>
      <c r="L2031" s="48" t="s">
        <v>4082</v>
      </c>
      <c r="M2031" s="48" t="s">
        <v>7</v>
      </c>
      <c r="N2031" s="48" t="s">
        <v>860</v>
      </c>
      <c r="O2031" s="48" t="s">
        <v>3819</v>
      </c>
      <c r="P2031" s="48" t="s">
        <v>8</v>
      </c>
      <c r="Q2031" s="48" t="s">
        <v>10</v>
      </c>
      <c r="R2031" s="48" t="s">
        <v>11</v>
      </c>
      <c r="S2031" s="48" t="s">
        <v>25</v>
      </c>
      <c r="T2031" s="48" t="s">
        <v>385</v>
      </c>
      <c r="U2031" s="48" t="s">
        <v>14</v>
      </c>
      <c r="V2031" s="55">
        <v>45535</v>
      </c>
      <c r="W2031" s="48" t="s">
        <v>1134</v>
      </c>
    </row>
    <row r="2032" spans="1:23" x14ac:dyDescent="0.25">
      <c r="A2032" s="48">
        <v>9978461</v>
      </c>
      <c r="B2032" s="64">
        <v>45535</v>
      </c>
      <c r="C2032" s="48" t="s">
        <v>1280</v>
      </c>
      <c r="D2032" s="48" t="s">
        <v>856</v>
      </c>
      <c r="E2032" s="55" t="s">
        <v>385</v>
      </c>
      <c r="F2032" s="64">
        <v>45535</v>
      </c>
      <c r="G2032" s="64">
        <v>45535.453472222223</v>
      </c>
      <c r="H2032" s="48" t="s">
        <v>1280</v>
      </c>
      <c r="I2032" s="55">
        <v>45537</v>
      </c>
      <c r="J2032" s="48" t="s">
        <v>697</v>
      </c>
      <c r="K2032" s="48" t="s">
        <v>697</v>
      </c>
      <c r="L2032" s="48" t="s">
        <v>4083</v>
      </c>
      <c r="M2032" s="48" t="s">
        <v>737</v>
      </c>
      <c r="N2032" s="48" t="s">
        <v>853</v>
      </c>
      <c r="O2032" s="48" t="s">
        <v>4084</v>
      </c>
      <c r="P2032" s="48" t="s">
        <v>18</v>
      </c>
      <c r="Q2032" s="48" t="s">
        <v>19</v>
      </c>
      <c r="R2032" s="48" t="s">
        <v>139</v>
      </c>
      <c r="S2032" s="48" t="s">
        <v>75</v>
      </c>
      <c r="T2032" s="48" t="s">
        <v>4085</v>
      </c>
      <c r="U2032" s="48" t="s">
        <v>44</v>
      </c>
      <c r="V2032" s="55">
        <v>45535</v>
      </c>
      <c r="W2032" s="48" t="s">
        <v>1134</v>
      </c>
    </row>
    <row r="2033" spans="1:23" x14ac:dyDescent="0.25">
      <c r="A2033" s="48">
        <v>9978460</v>
      </c>
      <c r="B2033" s="64">
        <v>45535</v>
      </c>
      <c r="C2033" s="48" t="s">
        <v>1157</v>
      </c>
      <c r="D2033" s="48" t="s">
        <v>46</v>
      </c>
      <c r="E2033" s="55" t="s">
        <v>385</v>
      </c>
      <c r="F2033" s="64">
        <v>45535</v>
      </c>
      <c r="G2033" s="64">
        <v>45535.45</v>
      </c>
      <c r="H2033" s="48" t="s">
        <v>1157</v>
      </c>
      <c r="I2033" s="55" t="s">
        <v>385</v>
      </c>
      <c r="J2033" s="48" t="s">
        <v>697</v>
      </c>
      <c r="K2033" s="48" t="s">
        <v>697</v>
      </c>
      <c r="L2033" s="48" t="s">
        <v>2972</v>
      </c>
      <c r="M2033" s="48" t="s">
        <v>992</v>
      </c>
      <c r="N2033" s="48" t="s">
        <v>455</v>
      </c>
      <c r="O2033" s="48">
        <v>201031676132001</v>
      </c>
      <c r="P2033" s="48" t="s">
        <v>18</v>
      </c>
      <c r="Q2033" s="48" t="s">
        <v>19</v>
      </c>
      <c r="R2033" s="48" t="s">
        <v>20</v>
      </c>
      <c r="S2033" s="48" t="s">
        <v>36</v>
      </c>
      <c r="T2033" s="48" t="s">
        <v>385</v>
      </c>
      <c r="U2033" s="48" t="s">
        <v>14</v>
      </c>
      <c r="V2033" s="55">
        <v>45535</v>
      </c>
      <c r="W2033" s="48" t="s">
        <v>1134</v>
      </c>
    </row>
    <row r="2034" spans="1:23" x14ac:dyDescent="0.25">
      <c r="A2034" s="48">
        <v>9978459</v>
      </c>
      <c r="B2034" s="64">
        <v>45535</v>
      </c>
      <c r="C2034" s="48" t="s">
        <v>1157</v>
      </c>
      <c r="D2034" s="48" t="s">
        <v>716</v>
      </c>
      <c r="E2034" s="55" t="s">
        <v>385</v>
      </c>
      <c r="F2034" s="64">
        <v>45535</v>
      </c>
      <c r="G2034" s="64">
        <v>45535.473611111112</v>
      </c>
      <c r="H2034" s="48" t="s">
        <v>1157</v>
      </c>
      <c r="I2034" s="55" t="s">
        <v>385</v>
      </c>
      <c r="J2034" s="48" t="s">
        <v>697</v>
      </c>
      <c r="K2034" s="48" t="s">
        <v>697</v>
      </c>
      <c r="L2034" s="48" t="s">
        <v>3934</v>
      </c>
      <c r="M2034" s="48" t="s">
        <v>992</v>
      </c>
      <c r="N2034" s="48" t="s">
        <v>1692</v>
      </c>
      <c r="O2034" s="48">
        <v>201031513679001</v>
      </c>
      <c r="P2034" s="48" t="s">
        <v>8</v>
      </c>
      <c r="Q2034" s="48" t="s">
        <v>10</v>
      </c>
      <c r="R2034" s="48" t="s">
        <v>11</v>
      </c>
      <c r="S2034" s="48" t="s">
        <v>25</v>
      </c>
      <c r="T2034" s="48" t="s">
        <v>385</v>
      </c>
      <c r="U2034" s="48" t="s">
        <v>14</v>
      </c>
      <c r="V2034" s="55">
        <v>45535</v>
      </c>
      <c r="W2034" s="48" t="s">
        <v>1134</v>
      </c>
    </row>
    <row r="2035" spans="1:23" x14ac:dyDescent="0.25">
      <c r="A2035" s="48">
        <v>9978458</v>
      </c>
      <c r="B2035" s="64">
        <v>45535</v>
      </c>
      <c r="C2035" s="48" t="s">
        <v>1157</v>
      </c>
      <c r="D2035" s="48" t="s">
        <v>716</v>
      </c>
      <c r="E2035" s="55" t="s">
        <v>385</v>
      </c>
      <c r="F2035" s="64">
        <v>45535</v>
      </c>
      <c r="G2035" s="64">
        <v>45535.479861111111</v>
      </c>
      <c r="H2035" s="48" t="s">
        <v>1157</v>
      </c>
      <c r="I2035" s="55" t="s">
        <v>385</v>
      </c>
      <c r="J2035" s="48" t="s">
        <v>697</v>
      </c>
      <c r="K2035" s="48" t="s">
        <v>697</v>
      </c>
      <c r="L2035" s="48" t="s">
        <v>4086</v>
      </c>
      <c r="M2035" s="48" t="s">
        <v>992</v>
      </c>
      <c r="N2035" s="48" t="s">
        <v>1692</v>
      </c>
      <c r="O2035" s="48">
        <v>201032178576001</v>
      </c>
      <c r="P2035" s="48" t="s">
        <v>8</v>
      </c>
      <c r="Q2035" s="48" t="s">
        <v>10</v>
      </c>
      <c r="R2035" s="48" t="s">
        <v>11</v>
      </c>
      <c r="S2035" s="48" t="s">
        <v>25</v>
      </c>
      <c r="T2035" s="48" t="s">
        <v>385</v>
      </c>
      <c r="U2035" s="48" t="s">
        <v>14</v>
      </c>
      <c r="V2035" s="55">
        <v>45535</v>
      </c>
      <c r="W2035" s="48" t="s">
        <v>1134</v>
      </c>
    </row>
    <row r="2036" spans="1:23" x14ac:dyDescent="0.25">
      <c r="A2036" s="48">
        <v>9978457</v>
      </c>
      <c r="B2036" s="64">
        <v>45535</v>
      </c>
      <c r="C2036" s="48" t="s">
        <v>1157</v>
      </c>
      <c r="D2036" s="48" t="s">
        <v>716</v>
      </c>
      <c r="E2036" s="55" t="s">
        <v>385</v>
      </c>
      <c r="F2036" s="64">
        <v>45535</v>
      </c>
      <c r="G2036" s="64">
        <v>45535.529861111107</v>
      </c>
      <c r="H2036" s="48" t="s">
        <v>1157</v>
      </c>
      <c r="I2036" s="55" t="s">
        <v>385</v>
      </c>
      <c r="J2036" s="48" t="s">
        <v>697</v>
      </c>
      <c r="K2036" s="48" t="s">
        <v>697</v>
      </c>
      <c r="L2036" s="48" t="s">
        <v>4087</v>
      </c>
      <c r="M2036" s="48" t="s">
        <v>992</v>
      </c>
      <c r="N2036" s="48" t="s">
        <v>1692</v>
      </c>
      <c r="O2036" s="48">
        <v>201031983668001</v>
      </c>
      <c r="P2036" s="48" t="s">
        <v>8</v>
      </c>
      <c r="Q2036" s="48" t="s">
        <v>10</v>
      </c>
      <c r="R2036" s="48" t="s">
        <v>11</v>
      </c>
      <c r="S2036" s="48" t="s">
        <v>25</v>
      </c>
      <c r="T2036" s="48" t="s">
        <v>385</v>
      </c>
      <c r="U2036" s="48" t="s">
        <v>14</v>
      </c>
      <c r="V2036" s="55">
        <v>45535</v>
      </c>
      <c r="W2036" s="48" t="s">
        <v>1134</v>
      </c>
    </row>
    <row r="2037" spans="1:23" x14ac:dyDescent="0.25">
      <c r="A2037" s="48">
        <v>9978456</v>
      </c>
      <c r="B2037" s="64">
        <v>45535</v>
      </c>
      <c r="C2037" s="48" t="s">
        <v>1117</v>
      </c>
      <c r="D2037" s="48" t="s">
        <v>856</v>
      </c>
      <c r="E2037" s="55" t="s">
        <v>385</v>
      </c>
      <c r="F2037" s="64">
        <v>45535</v>
      </c>
      <c r="G2037" s="64">
        <v>45535.461111111108</v>
      </c>
      <c r="H2037" s="48" t="s">
        <v>1117</v>
      </c>
      <c r="I2037" s="55">
        <v>45535</v>
      </c>
      <c r="J2037" s="48" t="s">
        <v>697</v>
      </c>
      <c r="K2037" s="48" t="s">
        <v>697</v>
      </c>
      <c r="L2037" s="48" t="s">
        <v>4029</v>
      </c>
      <c r="M2037" s="48" t="s">
        <v>7</v>
      </c>
      <c r="N2037" s="48" t="s">
        <v>860</v>
      </c>
      <c r="O2037" s="48" t="s">
        <v>1954</v>
      </c>
      <c r="P2037" s="48" t="s">
        <v>8</v>
      </c>
      <c r="Q2037" s="48" t="s">
        <v>10</v>
      </c>
      <c r="R2037" s="48" t="s">
        <v>11</v>
      </c>
      <c r="S2037" s="48" t="s">
        <v>43</v>
      </c>
      <c r="T2037" s="48" t="s">
        <v>4088</v>
      </c>
      <c r="U2037" s="48" t="s">
        <v>44</v>
      </c>
      <c r="V2037" s="55">
        <v>45535</v>
      </c>
      <c r="W2037" s="48" t="s">
        <v>1134</v>
      </c>
    </row>
    <row r="2038" spans="1:23" x14ac:dyDescent="0.25">
      <c r="A2038" s="48">
        <v>9978455</v>
      </c>
      <c r="B2038" s="64">
        <v>45535</v>
      </c>
      <c r="C2038" s="48" t="s">
        <v>1280</v>
      </c>
      <c r="D2038" s="48" t="s">
        <v>856</v>
      </c>
      <c r="E2038" s="55"/>
      <c r="F2038" s="64">
        <v>45535</v>
      </c>
      <c r="G2038" s="64">
        <v>45535.463888888888</v>
      </c>
      <c r="H2038" s="48" t="s">
        <v>1280</v>
      </c>
      <c r="I2038" s="55">
        <v>45535</v>
      </c>
      <c r="J2038" s="48" t="s">
        <v>697</v>
      </c>
      <c r="K2038" s="48" t="s">
        <v>697</v>
      </c>
      <c r="L2038" s="48" t="s">
        <v>4089</v>
      </c>
      <c r="M2038" s="48" t="s">
        <v>737</v>
      </c>
      <c r="N2038" s="48" t="s">
        <v>853</v>
      </c>
      <c r="O2038" s="48" t="s">
        <v>3494</v>
      </c>
      <c r="P2038" s="48" t="s">
        <v>18</v>
      </c>
      <c r="Q2038" s="48" t="s">
        <v>19</v>
      </c>
      <c r="R2038" s="48" t="s">
        <v>139</v>
      </c>
      <c r="S2038" s="48" t="s">
        <v>43</v>
      </c>
      <c r="T2038" s="48" t="s">
        <v>1925</v>
      </c>
      <c r="U2038" s="48" t="s">
        <v>44</v>
      </c>
      <c r="V2038" s="55">
        <v>45535</v>
      </c>
      <c r="W2038" s="48" t="s">
        <v>1134</v>
      </c>
    </row>
    <row r="2039" spans="1:23" x14ac:dyDescent="0.25">
      <c r="A2039" s="48">
        <v>9978454</v>
      </c>
      <c r="B2039" s="64">
        <v>45535</v>
      </c>
      <c r="C2039" s="48" t="s">
        <v>1113</v>
      </c>
      <c r="D2039" s="48" t="s">
        <v>856</v>
      </c>
      <c r="E2039" s="55" t="s">
        <v>385</v>
      </c>
      <c r="F2039" s="64">
        <v>45535</v>
      </c>
      <c r="G2039" s="64">
        <v>45535.465277777781</v>
      </c>
      <c r="H2039" s="48" t="s">
        <v>1113</v>
      </c>
      <c r="I2039" s="55"/>
      <c r="J2039" s="48" t="s">
        <v>697</v>
      </c>
      <c r="K2039" s="48" t="s">
        <v>697</v>
      </c>
      <c r="L2039" s="48" t="s">
        <v>3986</v>
      </c>
      <c r="M2039" s="48" t="s">
        <v>7</v>
      </c>
      <c r="N2039" s="48" t="s">
        <v>860</v>
      </c>
      <c r="O2039" s="48" t="s">
        <v>1952</v>
      </c>
      <c r="P2039" s="48" t="s">
        <v>8</v>
      </c>
      <c r="Q2039" s="48" t="s">
        <v>28</v>
      </c>
      <c r="R2039" s="48" t="s">
        <v>35</v>
      </c>
      <c r="S2039" s="48" t="s">
        <v>43</v>
      </c>
      <c r="U2039" s="48" t="s">
        <v>14</v>
      </c>
      <c r="V2039" s="55">
        <v>45535</v>
      </c>
      <c r="W2039" s="48" t="s">
        <v>1134</v>
      </c>
    </row>
    <row r="2040" spans="1:23" x14ac:dyDescent="0.25">
      <c r="A2040" s="48">
        <v>9978453</v>
      </c>
      <c r="B2040" s="64">
        <v>45535</v>
      </c>
      <c r="C2040" s="48" t="s">
        <v>1117</v>
      </c>
      <c r="D2040" s="48" t="s">
        <v>716</v>
      </c>
      <c r="E2040" s="55" t="s">
        <v>385</v>
      </c>
      <c r="F2040" s="64">
        <v>45535</v>
      </c>
      <c r="G2040" s="64">
        <v>45535.467361111107</v>
      </c>
      <c r="H2040" s="48" t="s">
        <v>1117</v>
      </c>
      <c r="I2040" s="55">
        <v>45539</v>
      </c>
      <c r="J2040" s="48" t="s">
        <v>697</v>
      </c>
      <c r="K2040" s="48" t="s">
        <v>697</v>
      </c>
      <c r="L2040" s="48" t="s">
        <v>4025</v>
      </c>
      <c r="M2040" s="48" t="s">
        <v>7</v>
      </c>
      <c r="N2040" s="48" t="s">
        <v>1515</v>
      </c>
      <c r="O2040" s="48" t="s">
        <v>3865</v>
      </c>
      <c r="P2040" s="48" t="s">
        <v>8</v>
      </c>
      <c r="Q2040" s="48" t="s">
        <v>15</v>
      </c>
      <c r="R2040" s="48" t="s">
        <v>381</v>
      </c>
      <c r="S2040" s="48" t="s">
        <v>25</v>
      </c>
      <c r="T2040" s="48" t="s">
        <v>385</v>
      </c>
      <c r="U2040" s="48" t="s">
        <v>14</v>
      </c>
      <c r="V2040" s="55">
        <v>45535</v>
      </c>
      <c r="W2040" s="48" t="s">
        <v>1134</v>
      </c>
    </row>
    <row r="2041" spans="1:23" x14ac:dyDescent="0.25">
      <c r="A2041" s="48">
        <v>9978452</v>
      </c>
      <c r="B2041" s="64">
        <v>45535</v>
      </c>
      <c r="C2041" s="48" t="s">
        <v>1117</v>
      </c>
      <c r="D2041" s="48" t="s">
        <v>716</v>
      </c>
      <c r="E2041" s="55" t="s">
        <v>385</v>
      </c>
      <c r="F2041" s="64">
        <v>45535</v>
      </c>
      <c r="G2041" s="64">
        <v>45535.470138888893</v>
      </c>
      <c r="H2041" s="48" t="s">
        <v>1117</v>
      </c>
      <c r="I2041" s="55">
        <v>45540</v>
      </c>
      <c r="J2041" s="48" t="s">
        <v>697</v>
      </c>
      <c r="K2041" s="48" t="s">
        <v>697</v>
      </c>
      <c r="L2041" s="48" t="s">
        <v>4023</v>
      </c>
      <c r="M2041" s="48" t="s">
        <v>918</v>
      </c>
      <c r="N2041" s="48" t="s">
        <v>1515</v>
      </c>
      <c r="O2041" s="48" t="s">
        <v>3864</v>
      </c>
      <c r="P2041" s="48" t="s">
        <v>8</v>
      </c>
      <c r="Q2041" s="48" t="s">
        <v>10</v>
      </c>
      <c r="R2041" s="48" t="s">
        <v>11</v>
      </c>
      <c r="S2041" s="48" t="s">
        <v>25</v>
      </c>
      <c r="T2041" s="48" t="s">
        <v>385</v>
      </c>
      <c r="U2041" s="48" t="s">
        <v>14</v>
      </c>
      <c r="V2041" s="55">
        <v>45535</v>
      </c>
      <c r="W2041" s="48" t="s">
        <v>1134</v>
      </c>
    </row>
    <row r="2042" spans="1:23" x14ac:dyDescent="0.25">
      <c r="A2042" s="48">
        <v>9978451</v>
      </c>
      <c r="B2042" s="64">
        <v>45535</v>
      </c>
      <c r="C2042" s="48" t="s">
        <v>1280</v>
      </c>
      <c r="D2042" s="48" t="s">
        <v>856</v>
      </c>
      <c r="E2042" s="55"/>
      <c r="F2042" s="64">
        <v>45535</v>
      </c>
      <c r="G2042" s="64">
        <v>45535.47152777778</v>
      </c>
      <c r="H2042" s="48" t="s">
        <v>1280</v>
      </c>
      <c r="I2042" s="55">
        <v>45537</v>
      </c>
      <c r="J2042" s="48" t="s">
        <v>697</v>
      </c>
      <c r="K2042" s="48" t="s">
        <v>697</v>
      </c>
      <c r="L2042" s="48" t="s">
        <v>4090</v>
      </c>
      <c r="M2042" s="48" t="s">
        <v>737</v>
      </c>
      <c r="N2042" s="48" t="s">
        <v>853</v>
      </c>
      <c r="O2042" s="48" t="s">
        <v>4091</v>
      </c>
      <c r="P2042" s="48" t="s">
        <v>8</v>
      </c>
      <c r="Q2042" s="48" t="s">
        <v>19</v>
      </c>
      <c r="R2042" s="48" t="s">
        <v>29</v>
      </c>
      <c r="S2042" s="48" t="s">
        <v>36</v>
      </c>
      <c r="U2042" s="48" t="s">
        <v>14</v>
      </c>
      <c r="V2042" s="55">
        <v>45535</v>
      </c>
      <c r="W2042" s="48" t="s">
        <v>1134</v>
      </c>
    </row>
    <row r="2043" spans="1:23" x14ac:dyDescent="0.25">
      <c r="A2043" s="48">
        <v>9978450</v>
      </c>
      <c r="B2043" s="64">
        <v>45535</v>
      </c>
      <c r="C2043" s="48" t="s">
        <v>1280</v>
      </c>
      <c r="D2043" s="48" t="s">
        <v>856</v>
      </c>
      <c r="E2043" s="55"/>
      <c r="F2043" s="64">
        <v>45535</v>
      </c>
      <c r="G2043" s="64">
        <v>45535.47152777778</v>
      </c>
      <c r="H2043" s="48" t="s">
        <v>1280</v>
      </c>
      <c r="I2043" s="55">
        <v>45535</v>
      </c>
      <c r="J2043" s="48" t="s">
        <v>697</v>
      </c>
      <c r="K2043" s="48" t="s">
        <v>697</v>
      </c>
      <c r="L2043" s="48" t="s">
        <v>4090</v>
      </c>
      <c r="M2043" s="48" t="s">
        <v>737</v>
      </c>
      <c r="N2043" s="48" t="s">
        <v>853</v>
      </c>
      <c r="O2043" s="48" t="s">
        <v>4091</v>
      </c>
      <c r="P2043" s="48" t="s">
        <v>8</v>
      </c>
      <c r="Q2043" s="48" t="s">
        <v>19</v>
      </c>
      <c r="R2043" s="48" t="s">
        <v>29</v>
      </c>
      <c r="S2043" s="48" t="s">
        <v>962</v>
      </c>
      <c r="U2043" s="48" t="s">
        <v>14</v>
      </c>
      <c r="V2043" s="55">
        <v>45535</v>
      </c>
      <c r="W2043" s="48" t="s">
        <v>1134</v>
      </c>
    </row>
    <row r="2044" spans="1:23" x14ac:dyDescent="0.25">
      <c r="A2044" s="48">
        <v>9978449</v>
      </c>
      <c r="B2044" s="64">
        <v>45535</v>
      </c>
      <c r="C2044" s="48" t="s">
        <v>1113</v>
      </c>
      <c r="D2044" s="48" t="s">
        <v>856</v>
      </c>
      <c r="E2044" s="55" t="s">
        <v>385</v>
      </c>
      <c r="F2044" s="64">
        <v>45535</v>
      </c>
      <c r="G2044" s="64">
        <v>45535.474999999999</v>
      </c>
      <c r="H2044" s="48" t="s">
        <v>1113</v>
      </c>
      <c r="I2044" s="55">
        <v>45535</v>
      </c>
      <c r="J2044" s="48" t="s">
        <v>697</v>
      </c>
      <c r="K2044" s="48" t="s">
        <v>697</v>
      </c>
      <c r="L2044" s="48" t="s">
        <v>3062</v>
      </c>
      <c r="M2044" s="48" t="s">
        <v>7</v>
      </c>
      <c r="N2044" s="48" t="s">
        <v>860</v>
      </c>
      <c r="O2044" s="48" t="s">
        <v>2764</v>
      </c>
      <c r="P2044" s="48" t="s">
        <v>18</v>
      </c>
      <c r="Q2044" s="48" t="s">
        <v>19</v>
      </c>
      <c r="R2044" s="48" t="s">
        <v>21</v>
      </c>
      <c r="S2044" s="48" t="s">
        <v>43</v>
      </c>
      <c r="U2044" s="48" t="s">
        <v>14</v>
      </c>
      <c r="V2044" s="55">
        <v>45535</v>
      </c>
      <c r="W2044" s="48" t="s">
        <v>1134</v>
      </c>
    </row>
    <row r="2045" spans="1:23" x14ac:dyDescent="0.25">
      <c r="A2045" s="48">
        <v>9978448</v>
      </c>
      <c r="B2045" s="64">
        <v>45535</v>
      </c>
      <c r="C2045" s="48" t="s">
        <v>1280</v>
      </c>
      <c r="D2045" s="48" t="s">
        <v>856</v>
      </c>
      <c r="E2045" s="55"/>
      <c r="F2045" s="64">
        <v>45535</v>
      </c>
      <c r="G2045" s="64">
        <v>45535.477083333331</v>
      </c>
      <c r="H2045" s="48" t="s">
        <v>1280</v>
      </c>
      <c r="I2045" s="55">
        <v>45541</v>
      </c>
      <c r="J2045" s="48" t="s">
        <v>697</v>
      </c>
      <c r="K2045" s="48" t="s">
        <v>697</v>
      </c>
      <c r="L2045" s="48" t="s">
        <v>3749</v>
      </c>
      <c r="M2045" s="48" t="s">
        <v>1064</v>
      </c>
      <c r="N2045" s="48" t="s">
        <v>2222</v>
      </c>
      <c r="O2045" s="48">
        <v>42603590901</v>
      </c>
      <c r="P2045" s="48" t="s">
        <v>8</v>
      </c>
      <c r="Q2045" s="48" t="s">
        <v>15</v>
      </c>
      <c r="R2045" s="48" t="s">
        <v>11</v>
      </c>
      <c r="S2045" s="48" t="s">
        <v>25</v>
      </c>
      <c r="U2045" s="48" t="s">
        <v>14</v>
      </c>
      <c r="V2045" s="55">
        <v>45535</v>
      </c>
      <c r="W2045" s="48" t="s">
        <v>1134</v>
      </c>
    </row>
    <row r="2046" spans="1:23" x14ac:dyDescent="0.25">
      <c r="A2046" s="48">
        <v>9978447</v>
      </c>
      <c r="B2046" s="64">
        <v>45535</v>
      </c>
      <c r="C2046" s="48" t="s">
        <v>1156</v>
      </c>
      <c r="D2046" s="48" t="s">
        <v>46</v>
      </c>
      <c r="E2046" s="55" t="s">
        <v>385</v>
      </c>
      <c r="F2046" s="64">
        <v>45535</v>
      </c>
      <c r="G2046" s="64">
        <v>45535.480555555558</v>
      </c>
      <c r="H2046" s="48" t="s">
        <v>1156</v>
      </c>
      <c r="I2046" s="55"/>
      <c r="J2046" s="48" t="s">
        <v>697</v>
      </c>
      <c r="K2046" s="48" t="s">
        <v>697</v>
      </c>
      <c r="L2046" s="48" t="s">
        <v>1938</v>
      </c>
      <c r="M2046" s="48" t="s">
        <v>992</v>
      </c>
      <c r="N2046" s="48" t="s">
        <v>855</v>
      </c>
      <c r="O2046" s="48">
        <v>201031390018001</v>
      </c>
      <c r="P2046" s="48" t="s">
        <v>18</v>
      </c>
      <c r="Q2046" s="48" t="s">
        <v>72</v>
      </c>
      <c r="R2046" s="48" t="s">
        <v>129</v>
      </c>
      <c r="S2046" s="48" t="s">
        <v>360</v>
      </c>
      <c r="T2046" s="48" t="s">
        <v>385</v>
      </c>
      <c r="U2046" s="48" t="s">
        <v>14</v>
      </c>
      <c r="V2046" s="55">
        <v>45535</v>
      </c>
      <c r="W2046" s="48" t="s">
        <v>1134</v>
      </c>
    </row>
    <row r="2047" spans="1:23" x14ac:dyDescent="0.25">
      <c r="A2047" s="48">
        <v>9978446</v>
      </c>
      <c r="B2047" s="64">
        <v>45535</v>
      </c>
      <c r="C2047" s="48" t="s">
        <v>1117</v>
      </c>
      <c r="D2047" s="48" t="s">
        <v>46</v>
      </c>
      <c r="E2047" s="55" t="s">
        <v>385</v>
      </c>
      <c r="F2047" s="64">
        <v>45535</v>
      </c>
      <c r="G2047" s="64">
        <v>45535.482638888891</v>
      </c>
      <c r="H2047" s="48" t="s">
        <v>1117</v>
      </c>
      <c r="I2047" s="55" t="s">
        <v>385</v>
      </c>
      <c r="J2047" s="48" t="s">
        <v>697</v>
      </c>
      <c r="K2047" s="48" t="s">
        <v>697</v>
      </c>
      <c r="L2047" s="48" t="s">
        <v>2375</v>
      </c>
      <c r="M2047" s="48" t="s">
        <v>7</v>
      </c>
      <c r="N2047" s="48" t="s">
        <v>860</v>
      </c>
      <c r="O2047" s="48" t="s">
        <v>2340</v>
      </c>
      <c r="P2047" s="48" t="s">
        <v>22</v>
      </c>
      <c r="Q2047" s="48" t="s">
        <v>23</v>
      </c>
      <c r="R2047" s="48" t="s">
        <v>79</v>
      </c>
      <c r="S2047" s="48" t="s">
        <v>360</v>
      </c>
      <c r="T2047" s="48" t="s">
        <v>385</v>
      </c>
      <c r="U2047" s="48" t="s">
        <v>14</v>
      </c>
      <c r="V2047" s="55">
        <v>45535</v>
      </c>
      <c r="W2047" s="48" t="s">
        <v>1134</v>
      </c>
    </row>
    <row r="2048" spans="1:23" x14ac:dyDescent="0.25">
      <c r="A2048" s="48">
        <v>9978445</v>
      </c>
      <c r="B2048" s="64">
        <v>45535</v>
      </c>
      <c r="C2048" s="48" t="s">
        <v>1113</v>
      </c>
      <c r="D2048" s="48" t="s">
        <v>716</v>
      </c>
      <c r="E2048" s="55" t="s">
        <v>385</v>
      </c>
      <c r="F2048" s="64">
        <v>45535</v>
      </c>
      <c r="G2048" s="64">
        <v>45535.484027777777</v>
      </c>
      <c r="H2048" s="48" t="s">
        <v>1113</v>
      </c>
      <c r="I2048" s="55"/>
      <c r="J2048" s="48" t="s">
        <v>697</v>
      </c>
      <c r="K2048" s="48" t="s">
        <v>697</v>
      </c>
      <c r="L2048" s="48" t="s">
        <v>4031</v>
      </c>
      <c r="M2048" s="48" t="s">
        <v>7</v>
      </c>
      <c r="N2048" s="48" t="s">
        <v>1515</v>
      </c>
      <c r="O2048" s="48" t="s">
        <v>3867</v>
      </c>
      <c r="P2048" s="48" t="s">
        <v>8</v>
      </c>
      <c r="Q2048" s="48" t="s">
        <v>10</v>
      </c>
      <c r="R2048" s="48" t="s">
        <v>11</v>
      </c>
      <c r="S2048" s="48" t="s">
        <v>36</v>
      </c>
      <c r="U2048" s="48" t="s">
        <v>14</v>
      </c>
      <c r="V2048" s="55">
        <v>45535</v>
      </c>
      <c r="W2048" s="48" t="s">
        <v>1134</v>
      </c>
    </row>
    <row r="2049" spans="1:23" x14ac:dyDescent="0.25">
      <c r="A2049" s="48">
        <v>9978444</v>
      </c>
      <c r="B2049" s="64">
        <v>45535</v>
      </c>
      <c r="C2049" s="48" t="s">
        <v>1113</v>
      </c>
      <c r="D2049" s="48" t="s">
        <v>716</v>
      </c>
      <c r="E2049" s="55" t="s">
        <v>385</v>
      </c>
      <c r="F2049" s="64">
        <v>45535</v>
      </c>
      <c r="G2049" s="64">
        <v>45535</v>
      </c>
      <c r="H2049" s="48" t="s">
        <v>1113</v>
      </c>
      <c r="I2049" s="55"/>
      <c r="J2049" s="48" t="s">
        <v>697</v>
      </c>
      <c r="K2049" s="48" t="s">
        <v>697</v>
      </c>
      <c r="L2049" s="48" t="s">
        <v>3975</v>
      </c>
      <c r="M2049" s="48" t="s">
        <v>7</v>
      </c>
      <c r="N2049" s="48" t="s">
        <v>1515</v>
      </c>
      <c r="O2049" s="48" t="s">
        <v>3680</v>
      </c>
      <c r="P2049" s="48" t="s">
        <v>8</v>
      </c>
      <c r="Q2049" s="48" t="s">
        <v>10</v>
      </c>
      <c r="R2049" s="48" t="s">
        <v>11</v>
      </c>
      <c r="S2049" s="48" t="s">
        <v>360</v>
      </c>
      <c r="U2049" s="48" t="s">
        <v>14</v>
      </c>
      <c r="V2049" s="55">
        <v>45535</v>
      </c>
      <c r="W2049" s="48" t="s">
        <v>1134</v>
      </c>
    </row>
    <row r="2050" spans="1:23" x14ac:dyDescent="0.25">
      <c r="A2050" s="48">
        <v>9978443</v>
      </c>
      <c r="B2050" s="64">
        <v>45535</v>
      </c>
      <c r="C2050" s="48" t="s">
        <v>1280</v>
      </c>
      <c r="D2050" s="48" t="s">
        <v>856</v>
      </c>
      <c r="E2050" s="55"/>
      <c r="F2050" s="64">
        <v>45535</v>
      </c>
      <c r="G2050" s="64">
        <v>45535</v>
      </c>
      <c r="H2050" s="48" t="s">
        <v>1280</v>
      </c>
      <c r="I2050" s="55">
        <v>45535</v>
      </c>
      <c r="J2050" s="48" t="s">
        <v>697</v>
      </c>
      <c r="K2050" s="48" t="s">
        <v>697</v>
      </c>
      <c r="L2050" s="48" t="s">
        <v>3751</v>
      </c>
      <c r="M2050" s="48" t="s">
        <v>2509</v>
      </c>
      <c r="N2050" s="48" t="s">
        <v>855</v>
      </c>
      <c r="O2050" s="48">
        <v>43150815801</v>
      </c>
      <c r="P2050" s="48" t="s">
        <v>8</v>
      </c>
      <c r="Q2050" s="48" t="s">
        <v>15</v>
      </c>
      <c r="R2050" s="48" t="s">
        <v>27</v>
      </c>
      <c r="S2050" s="48" t="s">
        <v>43</v>
      </c>
      <c r="T2050" s="48" t="s">
        <v>4092</v>
      </c>
      <c r="U2050" s="48" t="s">
        <v>44</v>
      </c>
      <c r="V2050" s="55">
        <v>45535</v>
      </c>
      <c r="W2050" s="48" t="s">
        <v>1134</v>
      </c>
    </row>
    <row r="2051" spans="1:23" x14ac:dyDescent="0.25">
      <c r="A2051" s="48">
        <v>9978442</v>
      </c>
      <c r="B2051" s="64">
        <v>45535</v>
      </c>
      <c r="C2051" s="48" t="s">
        <v>1156</v>
      </c>
      <c r="D2051" s="48" t="s">
        <v>46</v>
      </c>
      <c r="E2051" s="55"/>
      <c r="F2051" s="64">
        <v>45535</v>
      </c>
      <c r="G2051" s="64">
        <v>45535.517361111109</v>
      </c>
      <c r="H2051" s="48" t="s">
        <v>1156</v>
      </c>
      <c r="I2051" s="55"/>
      <c r="J2051" s="48" t="s">
        <v>697</v>
      </c>
      <c r="K2051" s="48" t="s">
        <v>697</v>
      </c>
      <c r="L2051" s="48" t="s">
        <v>2803</v>
      </c>
      <c r="M2051" s="48" t="s">
        <v>992</v>
      </c>
      <c r="N2051" s="48" t="s">
        <v>3766</v>
      </c>
      <c r="O2051" s="48">
        <v>201031588292001</v>
      </c>
      <c r="P2051" s="48" t="s">
        <v>18</v>
      </c>
      <c r="Q2051" s="48" t="s">
        <v>19</v>
      </c>
      <c r="R2051" s="48" t="s">
        <v>20</v>
      </c>
      <c r="S2051" s="48" t="s">
        <v>360</v>
      </c>
      <c r="T2051" s="48" t="s">
        <v>385</v>
      </c>
      <c r="U2051" s="48" t="s">
        <v>14</v>
      </c>
      <c r="V2051" s="55">
        <v>45535</v>
      </c>
      <c r="W2051" s="48" t="s">
        <v>1134</v>
      </c>
    </row>
    <row r="2052" spans="1:23" x14ac:dyDescent="0.25">
      <c r="A2052" s="48">
        <v>9978441</v>
      </c>
      <c r="B2052" s="64">
        <v>45535</v>
      </c>
      <c r="C2052" s="48" t="s">
        <v>1280</v>
      </c>
      <c r="D2052" s="48" t="s">
        <v>46</v>
      </c>
      <c r="E2052" s="55"/>
      <c r="F2052" s="64">
        <v>45535</v>
      </c>
      <c r="G2052" s="64">
        <v>45535.521527777782</v>
      </c>
      <c r="H2052" s="48" t="s">
        <v>1280</v>
      </c>
      <c r="I2052" s="55">
        <v>45535</v>
      </c>
      <c r="J2052" s="48" t="s">
        <v>697</v>
      </c>
      <c r="K2052" s="48" t="s">
        <v>697</v>
      </c>
      <c r="L2052" s="48" t="s">
        <v>2940</v>
      </c>
      <c r="M2052" s="48" t="s">
        <v>2509</v>
      </c>
      <c r="N2052" s="48" t="s">
        <v>3766</v>
      </c>
      <c r="O2052" s="48">
        <v>42919872701</v>
      </c>
      <c r="P2052" s="48" t="s">
        <v>8</v>
      </c>
      <c r="Q2052" s="48" t="s">
        <v>15</v>
      </c>
      <c r="R2052" s="48" t="s">
        <v>27</v>
      </c>
      <c r="S2052" s="48" t="s">
        <v>360</v>
      </c>
      <c r="U2052" s="48" t="s">
        <v>14</v>
      </c>
      <c r="V2052" s="55">
        <v>45535</v>
      </c>
      <c r="W2052" s="48" t="s">
        <v>1134</v>
      </c>
    </row>
    <row r="2053" spans="1:23" x14ac:dyDescent="0.25">
      <c r="A2053" s="48">
        <v>9978440</v>
      </c>
      <c r="B2053" s="64">
        <v>45535</v>
      </c>
      <c r="C2053" s="48" t="s">
        <v>1117</v>
      </c>
      <c r="D2053" s="48" t="s">
        <v>716</v>
      </c>
      <c r="E2053" s="55" t="s">
        <v>385</v>
      </c>
      <c r="F2053" s="64">
        <v>45535</v>
      </c>
      <c r="G2053" s="64">
        <v>45535.522222222222</v>
      </c>
      <c r="H2053" s="48" t="s">
        <v>1117</v>
      </c>
      <c r="I2053" s="55">
        <v>45537</v>
      </c>
      <c r="J2053" s="48" t="s">
        <v>697</v>
      </c>
      <c r="K2053" s="48" t="s">
        <v>697</v>
      </c>
      <c r="L2053" s="48" t="s">
        <v>4093</v>
      </c>
      <c r="M2053" s="48" t="s">
        <v>7</v>
      </c>
      <c r="N2053" s="48" t="s">
        <v>855</v>
      </c>
      <c r="O2053" s="48" t="s">
        <v>3740</v>
      </c>
      <c r="P2053" s="48" t="s">
        <v>8</v>
      </c>
      <c r="Q2053" s="48" t="s">
        <v>28</v>
      </c>
      <c r="R2053" s="48" t="s">
        <v>35</v>
      </c>
      <c r="S2053" s="48" t="s">
        <v>36</v>
      </c>
      <c r="T2053" s="48" t="s">
        <v>385</v>
      </c>
      <c r="U2053" s="48" t="s">
        <v>14</v>
      </c>
      <c r="V2053" s="55">
        <v>45535</v>
      </c>
      <c r="W2053" s="48" t="s">
        <v>1134</v>
      </c>
    </row>
    <row r="2054" spans="1:23" x14ac:dyDescent="0.25">
      <c r="A2054" s="48">
        <v>9978439</v>
      </c>
      <c r="B2054" s="64">
        <v>45535</v>
      </c>
      <c r="C2054" s="48" t="s">
        <v>1113</v>
      </c>
      <c r="D2054" s="48" t="s">
        <v>856</v>
      </c>
      <c r="E2054" s="55" t="s">
        <v>385</v>
      </c>
      <c r="F2054" s="64">
        <v>45535</v>
      </c>
      <c r="G2054" s="64">
        <v>45535.523611111108</v>
      </c>
      <c r="H2054" s="48" t="s">
        <v>1113</v>
      </c>
      <c r="I2054" s="55"/>
      <c r="J2054" s="48" t="s">
        <v>697</v>
      </c>
      <c r="K2054" s="48" t="s">
        <v>697</v>
      </c>
      <c r="L2054" s="48" t="s">
        <v>3761</v>
      </c>
      <c r="M2054" s="48" t="s">
        <v>7</v>
      </c>
      <c r="N2054" s="48" t="s">
        <v>3288</v>
      </c>
      <c r="O2054" s="48" t="s">
        <v>3720</v>
      </c>
      <c r="P2054" s="48" t="s">
        <v>18</v>
      </c>
      <c r="Q2054" s="48" t="s">
        <v>19</v>
      </c>
      <c r="R2054" s="48" t="s">
        <v>21</v>
      </c>
      <c r="S2054" s="48" t="s">
        <v>36</v>
      </c>
      <c r="U2054" s="48" t="s">
        <v>14</v>
      </c>
      <c r="V2054" s="55">
        <v>45535</v>
      </c>
      <c r="W2054" s="48" t="s">
        <v>1134</v>
      </c>
    </row>
    <row r="2055" spans="1:23" x14ac:dyDescent="0.25">
      <c r="A2055" s="48">
        <v>9978438</v>
      </c>
      <c r="B2055" s="64">
        <v>45535</v>
      </c>
      <c r="C2055" s="48" t="s">
        <v>1117</v>
      </c>
      <c r="D2055" s="48" t="s">
        <v>46</v>
      </c>
      <c r="E2055" s="55" t="s">
        <v>385</v>
      </c>
      <c r="F2055" s="64">
        <v>45535</v>
      </c>
      <c r="G2055" s="64">
        <v>45535.533333333333</v>
      </c>
      <c r="H2055" s="48" t="s">
        <v>1117</v>
      </c>
      <c r="I2055" s="55" t="s">
        <v>385</v>
      </c>
      <c r="J2055" s="48" t="s">
        <v>697</v>
      </c>
      <c r="K2055" s="48" t="s">
        <v>697</v>
      </c>
      <c r="L2055" s="48" t="s">
        <v>3319</v>
      </c>
      <c r="M2055" s="48" t="s">
        <v>7</v>
      </c>
      <c r="N2055" s="48" t="s">
        <v>855</v>
      </c>
      <c r="O2055" s="48" t="s">
        <v>3228</v>
      </c>
      <c r="P2055" s="48" t="s">
        <v>8</v>
      </c>
      <c r="Q2055" s="48" t="s">
        <v>10</v>
      </c>
      <c r="R2055" s="48" t="s">
        <v>11</v>
      </c>
      <c r="S2055" s="48" t="s">
        <v>360</v>
      </c>
      <c r="T2055" s="48" t="s">
        <v>385</v>
      </c>
      <c r="U2055" s="48" t="s">
        <v>14</v>
      </c>
      <c r="V2055" s="55">
        <v>45535</v>
      </c>
      <c r="W2055" s="48" t="s">
        <v>1134</v>
      </c>
    </row>
    <row r="2056" spans="1:23" x14ac:dyDescent="0.25">
      <c r="A2056" s="48">
        <v>9978437</v>
      </c>
      <c r="B2056" s="64">
        <v>45535</v>
      </c>
      <c r="C2056" s="48" t="s">
        <v>1156</v>
      </c>
      <c r="D2056" s="48" t="s">
        <v>716</v>
      </c>
      <c r="E2056" s="55" t="s">
        <v>385</v>
      </c>
      <c r="F2056" s="64">
        <v>45535</v>
      </c>
      <c r="G2056" s="64">
        <v>45535.536805555559</v>
      </c>
      <c r="H2056" s="48" t="s">
        <v>1156</v>
      </c>
      <c r="I2056" s="55"/>
      <c r="J2056" s="48" t="s">
        <v>697</v>
      </c>
      <c r="K2056" s="48" t="s">
        <v>697</v>
      </c>
      <c r="L2056" s="48" t="s">
        <v>4039</v>
      </c>
      <c r="M2056" s="48" t="s">
        <v>992</v>
      </c>
      <c r="N2056" s="48" t="s">
        <v>853</v>
      </c>
      <c r="O2056" s="48">
        <v>201032282603001</v>
      </c>
      <c r="P2056" s="48" t="s">
        <v>22</v>
      </c>
      <c r="Q2056" s="48" t="s">
        <v>23</v>
      </c>
      <c r="R2056" s="48" t="s">
        <v>89</v>
      </c>
      <c r="S2056" s="48" t="s">
        <v>36</v>
      </c>
      <c r="T2056" s="48" t="s">
        <v>385</v>
      </c>
      <c r="U2056" s="48" t="s">
        <v>14</v>
      </c>
      <c r="V2056" s="55">
        <v>45535</v>
      </c>
      <c r="W2056" s="48" t="s">
        <v>1134</v>
      </c>
    </row>
    <row r="2057" spans="1:23" x14ac:dyDescent="0.25">
      <c r="A2057" s="48">
        <v>9978436</v>
      </c>
      <c r="B2057" s="64">
        <v>45535</v>
      </c>
      <c r="C2057" s="48" t="s">
        <v>1113</v>
      </c>
      <c r="D2057" s="48" t="s">
        <v>856</v>
      </c>
      <c r="E2057" s="55" t="s">
        <v>385</v>
      </c>
      <c r="F2057" s="64">
        <v>45535</v>
      </c>
      <c r="G2057" s="64">
        <v>45535.5625</v>
      </c>
      <c r="H2057" s="48" t="s">
        <v>1113</v>
      </c>
      <c r="I2057" s="55"/>
      <c r="J2057" s="48" t="s">
        <v>697</v>
      </c>
      <c r="K2057" s="48" t="s">
        <v>697</v>
      </c>
      <c r="L2057" s="48" t="s">
        <v>3470</v>
      </c>
      <c r="M2057" s="48" t="s">
        <v>7</v>
      </c>
      <c r="N2057" s="48" t="s">
        <v>855</v>
      </c>
      <c r="O2057" s="48" t="s">
        <v>3471</v>
      </c>
      <c r="P2057" s="48" t="s">
        <v>8</v>
      </c>
      <c r="Q2057" s="48" t="s">
        <v>15</v>
      </c>
      <c r="R2057" s="48" t="s">
        <v>27</v>
      </c>
      <c r="S2057" s="48" t="s">
        <v>25</v>
      </c>
      <c r="U2057" s="48" t="s">
        <v>14</v>
      </c>
      <c r="V2057" s="55">
        <v>45535</v>
      </c>
      <c r="W2057" s="48" t="s">
        <v>1134</v>
      </c>
    </row>
    <row r="2058" spans="1:23" x14ac:dyDescent="0.25">
      <c r="A2058" s="48">
        <v>9978435</v>
      </c>
      <c r="B2058" s="64">
        <v>45535</v>
      </c>
      <c r="C2058" s="48" t="s">
        <v>1156</v>
      </c>
      <c r="D2058" s="48" t="s">
        <v>46</v>
      </c>
      <c r="E2058" s="55" t="s">
        <v>385</v>
      </c>
      <c r="F2058" s="64">
        <v>45535</v>
      </c>
      <c r="G2058" s="64">
        <v>45535.598611111112</v>
      </c>
      <c r="H2058" s="48" t="s">
        <v>1156</v>
      </c>
      <c r="I2058" s="55"/>
      <c r="J2058" s="48" t="s">
        <v>697</v>
      </c>
      <c r="K2058" s="48" t="s">
        <v>697</v>
      </c>
      <c r="L2058" s="48" t="s">
        <v>3061</v>
      </c>
      <c r="M2058" s="48" t="s">
        <v>992</v>
      </c>
      <c r="N2058" s="48" t="s">
        <v>855</v>
      </c>
      <c r="O2058" s="48">
        <v>201031523632001</v>
      </c>
      <c r="P2058" s="48" t="s">
        <v>8</v>
      </c>
      <c r="Q2058" s="48" t="s">
        <v>15</v>
      </c>
      <c r="R2058" s="48" t="s">
        <v>381</v>
      </c>
      <c r="S2058" s="48" t="s">
        <v>360</v>
      </c>
      <c r="T2058" s="48" t="s">
        <v>385</v>
      </c>
      <c r="U2058" s="48" t="s">
        <v>14</v>
      </c>
      <c r="V2058" s="55">
        <v>45535</v>
      </c>
      <c r="W2058" s="48" t="s">
        <v>1134</v>
      </c>
    </row>
    <row r="2059" spans="1:23" x14ac:dyDescent="0.25">
      <c r="A2059" s="48">
        <v>9978434</v>
      </c>
      <c r="B2059" s="64">
        <v>45535</v>
      </c>
      <c r="C2059" s="48" t="s">
        <v>1107</v>
      </c>
      <c r="D2059" s="48" t="s">
        <v>716</v>
      </c>
      <c r="E2059" s="55" t="s">
        <v>385</v>
      </c>
      <c r="F2059" s="64">
        <v>45535</v>
      </c>
      <c r="G2059" s="64">
        <v>45535.604166666657</v>
      </c>
      <c r="H2059" s="48" t="s">
        <v>1107</v>
      </c>
      <c r="I2059" s="55"/>
      <c r="J2059" s="48" t="s">
        <v>697</v>
      </c>
      <c r="K2059" s="48" t="s">
        <v>697</v>
      </c>
      <c r="L2059" s="48" t="s">
        <v>4094</v>
      </c>
      <c r="M2059" s="48" t="s">
        <v>7</v>
      </c>
      <c r="N2059" s="48" t="s">
        <v>860</v>
      </c>
      <c r="O2059" s="48" t="s">
        <v>3508</v>
      </c>
      <c r="P2059" s="48" t="s">
        <v>8</v>
      </c>
      <c r="Q2059" s="48" t="s">
        <v>15</v>
      </c>
      <c r="R2059" s="48" t="s">
        <v>27</v>
      </c>
      <c r="S2059" s="48" t="s">
        <v>25</v>
      </c>
      <c r="U2059" s="48" t="s">
        <v>14</v>
      </c>
      <c r="V2059" s="55">
        <v>45535</v>
      </c>
      <c r="W2059" s="48" t="s">
        <v>1134</v>
      </c>
    </row>
    <row r="2060" spans="1:23" x14ac:dyDescent="0.25">
      <c r="A2060" s="48">
        <v>9978433</v>
      </c>
      <c r="B2060" s="64">
        <v>45535</v>
      </c>
      <c r="C2060" s="48" t="s">
        <v>1110</v>
      </c>
      <c r="D2060" s="48" t="s">
        <v>46</v>
      </c>
      <c r="E2060" s="55" t="s">
        <v>385</v>
      </c>
      <c r="F2060" s="64">
        <v>45535</v>
      </c>
      <c r="G2060" s="64">
        <v>45535.60833333333</v>
      </c>
      <c r="H2060" s="48" t="s">
        <v>1110</v>
      </c>
      <c r="I2060" s="55" t="s">
        <v>385</v>
      </c>
      <c r="J2060" s="48" t="s">
        <v>697</v>
      </c>
      <c r="K2060" s="48" t="s">
        <v>697</v>
      </c>
      <c r="L2060" s="48" t="s">
        <v>3301</v>
      </c>
      <c r="M2060" s="48" t="s">
        <v>7</v>
      </c>
      <c r="N2060" s="48" t="s">
        <v>1515</v>
      </c>
      <c r="O2060" s="48" t="s">
        <v>2883</v>
      </c>
      <c r="P2060" s="48" t="s">
        <v>8</v>
      </c>
      <c r="Q2060" s="48" t="s">
        <v>15</v>
      </c>
      <c r="R2060" s="48" t="s">
        <v>27</v>
      </c>
      <c r="S2060" s="48" t="s">
        <v>25</v>
      </c>
      <c r="U2060" s="48" t="s">
        <v>14</v>
      </c>
      <c r="V2060" s="55">
        <v>45535</v>
      </c>
      <c r="W2060" s="48" t="s">
        <v>1134</v>
      </c>
    </row>
    <row r="2061" spans="1:23" x14ac:dyDescent="0.25">
      <c r="A2061" s="48">
        <v>9978432</v>
      </c>
      <c r="B2061" s="64">
        <v>45535</v>
      </c>
      <c r="C2061" s="48" t="s">
        <v>1110</v>
      </c>
      <c r="D2061" s="48" t="s">
        <v>46</v>
      </c>
      <c r="E2061" s="55" t="s">
        <v>385</v>
      </c>
      <c r="F2061" s="64">
        <v>45535</v>
      </c>
      <c r="G2061" s="64">
        <v>45535.613888888889</v>
      </c>
      <c r="H2061" s="48" t="s">
        <v>1110</v>
      </c>
      <c r="I2061" s="55" t="s">
        <v>385</v>
      </c>
      <c r="J2061" s="48" t="s">
        <v>697</v>
      </c>
      <c r="K2061" s="48" t="s">
        <v>697</v>
      </c>
      <c r="L2061" s="48" t="s">
        <v>2068</v>
      </c>
      <c r="M2061" s="48" t="s">
        <v>7</v>
      </c>
      <c r="N2061" s="48" t="s">
        <v>1515</v>
      </c>
      <c r="O2061" s="48" t="s">
        <v>1215</v>
      </c>
      <c r="P2061" s="48" t="s">
        <v>8</v>
      </c>
      <c r="Q2061" s="48" t="s">
        <v>15</v>
      </c>
      <c r="R2061" s="48" t="s">
        <v>27</v>
      </c>
      <c r="S2061" s="48" t="s">
        <v>25</v>
      </c>
      <c r="U2061" s="48" t="s">
        <v>14</v>
      </c>
      <c r="V2061" s="55">
        <v>45535</v>
      </c>
      <c r="W2061" s="48" t="s">
        <v>1134</v>
      </c>
    </row>
    <row r="2062" spans="1:23" x14ac:dyDescent="0.25">
      <c r="A2062" s="48">
        <v>9978431</v>
      </c>
      <c r="B2062" s="64">
        <v>45535</v>
      </c>
      <c r="C2062" s="48" t="s">
        <v>1156</v>
      </c>
      <c r="D2062" s="48" t="s">
        <v>46</v>
      </c>
      <c r="E2062" s="55" t="s">
        <v>385</v>
      </c>
      <c r="F2062" s="64">
        <v>45535</v>
      </c>
      <c r="G2062" s="64">
        <v>45535.618055555547</v>
      </c>
      <c r="H2062" s="48" t="s">
        <v>1156</v>
      </c>
      <c r="I2062" s="55"/>
      <c r="J2062" s="48" t="s">
        <v>697</v>
      </c>
      <c r="K2062" s="48" t="s">
        <v>697</v>
      </c>
      <c r="L2062" s="48" t="s">
        <v>3516</v>
      </c>
      <c r="M2062" s="48" t="s">
        <v>992</v>
      </c>
      <c r="N2062" s="48" t="s">
        <v>3766</v>
      </c>
      <c r="O2062" s="48">
        <v>900995829168005</v>
      </c>
      <c r="P2062" s="48" t="s">
        <v>51</v>
      </c>
      <c r="Q2062" s="48" t="s">
        <v>80</v>
      </c>
      <c r="R2062" s="48" t="s">
        <v>53</v>
      </c>
      <c r="S2062" s="48" t="s">
        <v>360</v>
      </c>
      <c r="U2062" s="48" t="s">
        <v>14</v>
      </c>
      <c r="V2062" s="55">
        <v>45535</v>
      </c>
      <c r="W2062" s="48" t="s">
        <v>1134</v>
      </c>
    </row>
    <row r="2063" spans="1:23" x14ac:dyDescent="0.25">
      <c r="A2063" s="48">
        <v>9978430</v>
      </c>
      <c r="B2063" s="64">
        <v>45535</v>
      </c>
      <c r="C2063" s="48" t="s">
        <v>1110</v>
      </c>
      <c r="D2063" s="48" t="s">
        <v>716</v>
      </c>
      <c r="E2063" s="55" t="s">
        <v>385</v>
      </c>
      <c r="F2063" s="64">
        <v>45535</v>
      </c>
      <c r="G2063" s="64">
        <v>45535.635416666657</v>
      </c>
      <c r="H2063" s="48" t="s">
        <v>1110</v>
      </c>
      <c r="I2063" s="55" t="s">
        <v>385</v>
      </c>
      <c r="J2063" s="48" t="s">
        <v>697</v>
      </c>
      <c r="K2063" s="48" t="s">
        <v>697</v>
      </c>
      <c r="L2063" s="48" t="s">
        <v>3578</v>
      </c>
      <c r="M2063" s="48" t="s">
        <v>7</v>
      </c>
      <c r="N2063" s="48" t="s">
        <v>1515</v>
      </c>
      <c r="O2063" s="48" t="s">
        <v>3415</v>
      </c>
      <c r="P2063" s="48" t="s">
        <v>8</v>
      </c>
      <c r="Q2063" s="48" t="s">
        <v>15</v>
      </c>
      <c r="R2063" s="48" t="s">
        <v>27</v>
      </c>
      <c r="S2063" s="48" t="s">
        <v>25</v>
      </c>
      <c r="U2063" s="48" t="s">
        <v>14</v>
      </c>
      <c r="V2063" s="55">
        <v>45535</v>
      </c>
      <c r="W2063" s="48" t="s">
        <v>1134</v>
      </c>
    </row>
    <row r="2064" spans="1:23" x14ac:dyDescent="0.25">
      <c r="A2064" s="48">
        <v>9978429</v>
      </c>
      <c r="B2064" s="64">
        <v>45535</v>
      </c>
      <c r="C2064" s="48" t="s">
        <v>1107</v>
      </c>
      <c r="D2064" s="48" t="s">
        <v>3250</v>
      </c>
      <c r="E2064" s="55" t="s">
        <v>385</v>
      </c>
      <c r="F2064" s="64">
        <v>45535</v>
      </c>
      <c r="G2064" s="64">
        <v>45535.63958333333</v>
      </c>
      <c r="H2064" s="48" t="s">
        <v>1107</v>
      </c>
      <c r="I2064" s="55"/>
      <c r="J2064" s="48" t="s">
        <v>697</v>
      </c>
      <c r="K2064" s="48" t="s">
        <v>697</v>
      </c>
      <c r="L2064" s="48" t="s">
        <v>4095</v>
      </c>
      <c r="M2064" s="48" t="s">
        <v>7</v>
      </c>
      <c r="N2064" s="48" t="s">
        <v>860</v>
      </c>
      <c r="O2064" s="48" t="s">
        <v>3881</v>
      </c>
      <c r="P2064" s="48" t="s">
        <v>8</v>
      </c>
      <c r="Q2064" s="48" t="s">
        <v>30</v>
      </c>
      <c r="R2064" s="48" t="s">
        <v>31</v>
      </c>
      <c r="S2064" s="48" t="s">
        <v>962</v>
      </c>
      <c r="U2064" s="48" t="s">
        <v>14</v>
      </c>
      <c r="V2064" s="55">
        <v>45535</v>
      </c>
      <c r="W2064" s="48" t="s">
        <v>1134</v>
      </c>
    </row>
    <row r="2065" spans="1:23" x14ac:dyDescent="0.25">
      <c r="A2065" s="48">
        <v>9978428</v>
      </c>
      <c r="B2065" s="64">
        <v>45535</v>
      </c>
      <c r="C2065" s="48" t="s">
        <v>1107</v>
      </c>
      <c r="D2065" s="48" t="s">
        <v>3250</v>
      </c>
      <c r="E2065" s="55" t="s">
        <v>385</v>
      </c>
      <c r="F2065" s="64">
        <v>45535</v>
      </c>
      <c r="G2065" s="64">
        <v>45535.654861111107</v>
      </c>
      <c r="H2065" s="48" t="s">
        <v>1107</v>
      </c>
      <c r="I2065" s="55"/>
      <c r="J2065" s="48" t="s">
        <v>697</v>
      </c>
      <c r="K2065" s="48" t="s">
        <v>697</v>
      </c>
      <c r="L2065" s="48" t="s">
        <v>4096</v>
      </c>
      <c r="M2065" s="48" t="s">
        <v>7</v>
      </c>
      <c r="N2065" s="48" t="s">
        <v>860</v>
      </c>
      <c r="O2065" s="48" t="s">
        <v>3882</v>
      </c>
      <c r="P2065" s="48" t="s">
        <v>8</v>
      </c>
      <c r="Q2065" s="48" t="s">
        <v>10</v>
      </c>
      <c r="R2065" s="48" t="s">
        <v>11</v>
      </c>
      <c r="S2065" s="48" t="s">
        <v>25</v>
      </c>
      <c r="U2065" s="48" t="s">
        <v>14</v>
      </c>
      <c r="V2065" s="55">
        <v>45535</v>
      </c>
      <c r="W2065" s="48" t="s">
        <v>1134</v>
      </c>
    </row>
    <row r="2066" spans="1:23" x14ac:dyDescent="0.25">
      <c r="A2066" s="48">
        <v>9978427</v>
      </c>
      <c r="B2066" s="64">
        <v>45535</v>
      </c>
      <c r="C2066" s="48" t="s">
        <v>1110</v>
      </c>
      <c r="D2066" s="48" t="s">
        <v>46</v>
      </c>
      <c r="E2066" s="55" t="s">
        <v>385</v>
      </c>
      <c r="F2066" s="64">
        <v>45535</v>
      </c>
      <c r="G2066" s="64">
        <v>45535.663194444453</v>
      </c>
      <c r="H2066" s="48" t="s">
        <v>1110</v>
      </c>
      <c r="I2066" s="55" t="s">
        <v>385</v>
      </c>
      <c r="J2066" s="48" t="s">
        <v>697</v>
      </c>
      <c r="K2066" s="48" t="s">
        <v>697</v>
      </c>
      <c r="L2066" s="48" t="s">
        <v>4052</v>
      </c>
      <c r="M2066" s="48" t="s">
        <v>7</v>
      </c>
      <c r="N2066" s="48" t="s">
        <v>860</v>
      </c>
      <c r="O2066" s="48" t="s">
        <v>3858</v>
      </c>
      <c r="P2066" s="48" t="s">
        <v>8</v>
      </c>
      <c r="Q2066" s="48" t="s">
        <v>10</v>
      </c>
      <c r="R2066" s="48" t="s">
        <v>11</v>
      </c>
      <c r="S2066" s="48" t="s">
        <v>25</v>
      </c>
      <c r="U2066" s="48" t="s">
        <v>14</v>
      </c>
      <c r="V2066" s="55">
        <v>45535</v>
      </c>
      <c r="W2066" s="48" t="s">
        <v>1134</v>
      </c>
    </row>
    <row r="2067" spans="1:23" x14ac:dyDescent="0.25">
      <c r="A2067" s="48">
        <v>9978426</v>
      </c>
      <c r="B2067" s="64">
        <v>45535</v>
      </c>
      <c r="C2067" s="48" t="s">
        <v>1110</v>
      </c>
      <c r="D2067" s="48" t="s">
        <v>46</v>
      </c>
      <c r="E2067" s="55" t="s">
        <v>385</v>
      </c>
      <c r="F2067" s="64">
        <v>45535</v>
      </c>
      <c r="G2067" s="64">
        <v>45535.67291666667</v>
      </c>
      <c r="H2067" s="48" t="s">
        <v>1110</v>
      </c>
      <c r="I2067" s="55" t="s">
        <v>385</v>
      </c>
      <c r="J2067" s="48" t="s">
        <v>697</v>
      </c>
      <c r="K2067" s="48" t="s">
        <v>697</v>
      </c>
      <c r="L2067" s="48" t="s">
        <v>3180</v>
      </c>
      <c r="M2067" s="48" t="s">
        <v>7</v>
      </c>
      <c r="N2067" s="48" t="s">
        <v>860</v>
      </c>
      <c r="O2067" s="48" t="s">
        <v>2893</v>
      </c>
      <c r="P2067" s="48" t="s">
        <v>8</v>
      </c>
      <c r="Q2067" s="48" t="s">
        <v>15</v>
      </c>
      <c r="R2067" s="48" t="s">
        <v>27</v>
      </c>
      <c r="S2067" s="48" t="s">
        <v>25</v>
      </c>
      <c r="U2067" s="48" t="s">
        <v>14</v>
      </c>
      <c r="V2067" s="55">
        <v>45535</v>
      </c>
      <c r="W2067" s="48" t="s">
        <v>1134</v>
      </c>
    </row>
    <row r="2068" spans="1:23" x14ac:dyDescent="0.25">
      <c r="A2068" s="48">
        <v>9978425</v>
      </c>
      <c r="B2068" s="64">
        <v>45535</v>
      </c>
      <c r="C2068" s="48" t="s">
        <v>1107</v>
      </c>
      <c r="D2068" s="48" t="s">
        <v>3250</v>
      </c>
      <c r="E2068" s="55" t="s">
        <v>385</v>
      </c>
      <c r="F2068" s="64">
        <v>45535</v>
      </c>
      <c r="G2068" s="64">
        <v>45535.673611111109</v>
      </c>
      <c r="H2068" s="48" t="s">
        <v>1107</v>
      </c>
      <c r="I2068" s="55"/>
      <c r="J2068" s="48" t="s">
        <v>697</v>
      </c>
      <c r="K2068" s="48" t="s">
        <v>697</v>
      </c>
      <c r="L2068" s="48" t="s">
        <v>4097</v>
      </c>
      <c r="M2068" s="48" t="s">
        <v>7</v>
      </c>
      <c r="N2068" s="48" t="s">
        <v>860</v>
      </c>
      <c r="O2068" s="48" t="s">
        <v>3883</v>
      </c>
      <c r="P2068" s="48" t="s">
        <v>22</v>
      </c>
      <c r="Q2068" s="48" t="s">
        <v>23</v>
      </c>
      <c r="R2068" s="48" t="s">
        <v>89</v>
      </c>
      <c r="S2068" s="48" t="s">
        <v>36</v>
      </c>
      <c r="U2068" s="48" t="s">
        <v>14</v>
      </c>
      <c r="V2068" s="55">
        <v>45535</v>
      </c>
      <c r="W2068" s="48" t="s">
        <v>1134</v>
      </c>
    </row>
    <row r="2069" spans="1:23" x14ac:dyDescent="0.25">
      <c r="A2069" s="48">
        <v>9978424</v>
      </c>
      <c r="B2069" s="64">
        <v>45535</v>
      </c>
      <c r="C2069" s="48" t="s">
        <v>1110</v>
      </c>
      <c r="D2069" s="48" t="s">
        <v>46</v>
      </c>
      <c r="E2069" s="55" t="s">
        <v>385</v>
      </c>
      <c r="F2069" s="64">
        <v>45535</v>
      </c>
      <c r="G2069" s="64">
        <v>45535.673611111109</v>
      </c>
      <c r="H2069" s="48" t="s">
        <v>1110</v>
      </c>
      <c r="I2069" s="55"/>
      <c r="J2069" s="48" t="s">
        <v>697</v>
      </c>
      <c r="K2069" s="48" t="s">
        <v>697</v>
      </c>
      <c r="L2069" s="48" t="s">
        <v>3180</v>
      </c>
      <c r="M2069" s="48" t="s">
        <v>7</v>
      </c>
      <c r="N2069" s="48" t="s">
        <v>860</v>
      </c>
      <c r="O2069" s="48" t="s">
        <v>2893</v>
      </c>
      <c r="P2069" s="48" t="s">
        <v>8</v>
      </c>
      <c r="Q2069" s="48" t="s">
        <v>15</v>
      </c>
      <c r="R2069" s="48" t="s">
        <v>27</v>
      </c>
      <c r="S2069" s="48" t="s">
        <v>43</v>
      </c>
      <c r="U2069" s="48" t="s">
        <v>14</v>
      </c>
      <c r="V2069" s="55">
        <v>45535</v>
      </c>
      <c r="W2069" s="48" t="s">
        <v>1134</v>
      </c>
    </row>
    <row r="2070" spans="1:23" x14ac:dyDescent="0.25">
      <c r="A2070" s="48">
        <v>9978423</v>
      </c>
      <c r="B2070" s="64">
        <v>45535</v>
      </c>
      <c r="C2070" s="48" t="s">
        <v>1107</v>
      </c>
      <c r="D2070" s="48" t="s">
        <v>46</v>
      </c>
      <c r="E2070" s="55" t="s">
        <v>385</v>
      </c>
      <c r="F2070" s="64">
        <v>45535</v>
      </c>
      <c r="G2070" s="64">
        <v>45535.681250000001</v>
      </c>
      <c r="H2070" s="48" t="s">
        <v>1107</v>
      </c>
      <c r="I2070" s="55"/>
      <c r="J2070" s="48" t="s">
        <v>697</v>
      </c>
      <c r="K2070" s="48" t="s">
        <v>697</v>
      </c>
      <c r="L2070" s="48" t="s">
        <v>3967</v>
      </c>
      <c r="M2070" s="48" t="s">
        <v>7</v>
      </c>
      <c r="N2070" s="48" t="s">
        <v>860</v>
      </c>
      <c r="O2070" s="48" t="s">
        <v>3841</v>
      </c>
      <c r="P2070" s="48" t="s">
        <v>8</v>
      </c>
      <c r="Q2070" s="48" t="s">
        <v>10</v>
      </c>
      <c r="R2070" s="48" t="s">
        <v>11</v>
      </c>
      <c r="S2070" s="48" t="s">
        <v>25</v>
      </c>
      <c r="U2070" s="48" t="s">
        <v>14</v>
      </c>
      <c r="V2070" s="55">
        <v>45535</v>
      </c>
      <c r="W2070" s="48" t="s">
        <v>1134</v>
      </c>
    </row>
    <row r="2071" spans="1:23" x14ac:dyDescent="0.25">
      <c r="A2071" s="48">
        <v>9978422</v>
      </c>
      <c r="B2071" s="64">
        <v>45535</v>
      </c>
      <c r="C2071" s="48" t="s">
        <v>1110</v>
      </c>
      <c r="D2071" s="48" t="s">
        <v>46</v>
      </c>
      <c r="E2071" s="55" t="s">
        <v>385</v>
      </c>
      <c r="F2071" s="64">
        <v>45535</v>
      </c>
      <c r="G2071" s="64">
        <v>45535.688194444447</v>
      </c>
      <c r="H2071" s="48" t="s">
        <v>1110</v>
      </c>
      <c r="I2071" s="55" t="s">
        <v>385</v>
      </c>
      <c r="J2071" s="48" t="s">
        <v>697</v>
      </c>
      <c r="K2071" s="48" t="s">
        <v>697</v>
      </c>
      <c r="L2071" s="48" t="s">
        <v>3753</v>
      </c>
      <c r="M2071" s="48" t="s">
        <v>7</v>
      </c>
      <c r="N2071" s="48" t="s">
        <v>860</v>
      </c>
      <c r="O2071" s="48" t="s">
        <v>3229</v>
      </c>
      <c r="P2071" s="48" t="s">
        <v>51</v>
      </c>
      <c r="Q2071" s="48" t="s">
        <v>52</v>
      </c>
      <c r="R2071" s="48" t="s">
        <v>53</v>
      </c>
      <c r="S2071" s="48" t="s">
        <v>36</v>
      </c>
      <c r="U2071" s="48" t="s">
        <v>14</v>
      </c>
      <c r="V2071" s="55">
        <v>45535</v>
      </c>
      <c r="W2071" s="48" t="s">
        <v>1134</v>
      </c>
    </row>
    <row r="2072" spans="1:23" x14ac:dyDescent="0.25">
      <c r="A2072" s="48">
        <v>9978421</v>
      </c>
      <c r="B2072" s="64">
        <v>45535</v>
      </c>
      <c r="C2072" s="48" t="s">
        <v>1110</v>
      </c>
      <c r="D2072" s="48" t="s">
        <v>46</v>
      </c>
      <c r="E2072" s="55" t="s">
        <v>385</v>
      </c>
      <c r="F2072" s="64">
        <v>45535</v>
      </c>
      <c r="G2072" s="64">
        <v>45535.691666666673</v>
      </c>
      <c r="H2072" s="48" t="s">
        <v>1110</v>
      </c>
      <c r="I2072" s="55" t="s">
        <v>385</v>
      </c>
      <c r="J2072" s="48" t="s">
        <v>697</v>
      </c>
      <c r="K2072" s="48" t="s">
        <v>697</v>
      </c>
      <c r="L2072" s="48" t="s">
        <v>4098</v>
      </c>
      <c r="M2072" s="48" t="s">
        <v>7</v>
      </c>
      <c r="N2072" s="48" t="s">
        <v>860</v>
      </c>
      <c r="O2072" s="48" t="s">
        <v>3506</v>
      </c>
      <c r="P2072" s="48" t="s">
        <v>51</v>
      </c>
      <c r="Q2072" s="48" t="s">
        <v>52</v>
      </c>
      <c r="R2072" s="48" t="s">
        <v>53</v>
      </c>
      <c r="S2072" s="48" t="s">
        <v>36</v>
      </c>
      <c r="U2072" s="48" t="s">
        <v>14</v>
      </c>
      <c r="V2072" s="55">
        <v>45535</v>
      </c>
      <c r="W2072" s="48" t="s">
        <v>1134</v>
      </c>
    </row>
    <row r="2073" spans="1:23" x14ac:dyDescent="0.25">
      <c r="A2073" s="48">
        <v>9978420</v>
      </c>
      <c r="B2073" s="64">
        <v>45535</v>
      </c>
      <c r="C2073" s="48" t="s">
        <v>1107</v>
      </c>
      <c r="D2073" s="48" t="s">
        <v>3250</v>
      </c>
      <c r="E2073" s="55" t="s">
        <v>385</v>
      </c>
      <c r="F2073" s="64">
        <v>45535</v>
      </c>
      <c r="G2073" s="64">
        <v>45535.696527777778</v>
      </c>
      <c r="H2073" s="48" t="s">
        <v>1107</v>
      </c>
      <c r="I2073" s="55"/>
      <c r="J2073" s="48" t="s">
        <v>697</v>
      </c>
      <c r="K2073" s="48" t="s">
        <v>697</v>
      </c>
      <c r="L2073" s="48" t="s">
        <v>4099</v>
      </c>
      <c r="M2073" s="48" t="s">
        <v>7</v>
      </c>
      <c r="N2073" s="48" t="s">
        <v>860</v>
      </c>
      <c r="O2073" s="48" t="s">
        <v>2345</v>
      </c>
      <c r="P2073" s="48" t="s">
        <v>8</v>
      </c>
      <c r="Q2073" s="48" t="s">
        <v>10</v>
      </c>
      <c r="R2073" s="48" t="s">
        <v>11</v>
      </c>
      <c r="S2073" s="48" t="s">
        <v>25</v>
      </c>
      <c r="U2073" s="48" t="s">
        <v>14</v>
      </c>
      <c r="V2073" s="55">
        <v>45535</v>
      </c>
      <c r="W2073" s="48" t="s">
        <v>1134</v>
      </c>
    </row>
    <row r="2074" spans="1:23" x14ac:dyDescent="0.25">
      <c r="A2074" s="48">
        <v>9978419</v>
      </c>
      <c r="B2074" s="64">
        <v>45535</v>
      </c>
      <c r="C2074" s="48" t="s">
        <v>1110</v>
      </c>
      <c r="D2074" s="48" t="s">
        <v>856</v>
      </c>
      <c r="E2074" s="55" t="s">
        <v>385</v>
      </c>
      <c r="F2074" s="64">
        <v>45535</v>
      </c>
      <c r="G2074" s="64">
        <v>45535.7</v>
      </c>
      <c r="H2074" s="48" t="s">
        <v>1110</v>
      </c>
      <c r="I2074" s="55" t="s">
        <v>385</v>
      </c>
      <c r="J2074" s="48" t="s">
        <v>697</v>
      </c>
      <c r="K2074" s="48" t="s">
        <v>697</v>
      </c>
      <c r="L2074" s="48" t="s">
        <v>2708</v>
      </c>
      <c r="M2074" s="48" t="s">
        <v>7</v>
      </c>
      <c r="N2074" s="48" t="s">
        <v>860</v>
      </c>
      <c r="O2074" s="48" t="s">
        <v>2562</v>
      </c>
      <c r="P2074" s="48" t="s">
        <v>51</v>
      </c>
      <c r="Q2074" s="48" t="s">
        <v>52</v>
      </c>
      <c r="R2074" s="48" t="s">
        <v>53</v>
      </c>
      <c r="S2074" s="48" t="s">
        <v>43</v>
      </c>
      <c r="U2074" s="48" t="s">
        <v>14</v>
      </c>
      <c r="V2074" s="55">
        <v>45535</v>
      </c>
      <c r="W2074" s="48" t="s">
        <v>1134</v>
      </c>
    </row>
    <row r="2075" spans="1:23" x14ac:dyDescent="0.25">
      <c r="A2075" s="48">
        <v>9978418</v>
      </c>
      <c r="B2075" s="64">
        <v>45535</v>
      </c>
      <c r="C2075" s="48" t="s">
        <v>1107</v>
      </c>
      <c r="D2075" s="48" t="s">
        <v>3250</v>
      </c>
      <c r="E2075" s="55" t="s">
        <v>385</v>
      </c>
      <c r="F2075" s="64">
        <v>45535</v>
      </c>
      <c r="G2075" s="64">
        <v>45535.700694444437</v>
      </c>
      <c r="H2075" s="48" t="s">
        <v>1107</v>
      </c>
      <c r="I2075" s="55"/>
      <c r="J2075" s="48" t="s">
        <v>697</v>
      </c>
      <c r="K2075" s="48" t="s">
        <v>697</v>
      </c>
      <c r="L2075" s="48" t="s">
        <v>4100</v>
      </c>
      <c r="M2075" s="48" t="s">
        <v>7</v>
      </c>
      <c r="N2075" s="48" t="s">
        <v>860</v>
      </c>
      <c r="O2075" s="48" t="s">
        <v>2474</v>
      </c>
      <c r="P2075" s="48" t="s">
        <v>8</v>
      </c>
      <c r="Q2075" s="48" t="s">
        <v>28</v>
      </c>
      <c r="R2075" s="48" t="s">
        <v>29</v>
      </c>
      <c r="S2075" s="48" t="s">
        <v>43</v>
      </c>
      <c r="T2075" s="48" t="s">
        <v>465</v>
      </c>
      <c r="U2075" s="48" t="s">
        <v>44</v>
      </c>
      <c r="V2075" s="55">
        <v>45535</v>
      </c>
      <c r="W2075" s="48" t="s">
        <v>1134</v>
      </c>
    </row>
    <row r="2076" spans="1:23" x14ac:dyDescent="0.25">
      <c r="A2076" s="48">
        <v>9978417</v>
      </c>
      <c r="B2076" s="64">
        <v>45535</v>
      </c>
      <c r="C2076" s="48" t="s">
        <v>1110</v>
      </c>
      <c r="D2076" s="48" t="s">
        <v>3250</v>
      </c>
      <c r="E2076" s="55" t="s">
        <v>385</v>
      </c>
      <c r="F2076" s="64">
        <v>45535</v>
      </c>
      <c r="G2076" s="64">
        <v>45535.7</v>
      </c>
      <c r="H2076" s="48" t="s">
        <v>1110</v>
      </c>
      <c r="I2076" s="55" t="s">
        <v>385</v>
      </c>
      <c r="J2076" s="48" t="s">
        <v>697</v>
      </c>
      <c r="K2076" s="48" t="s">
        <v>697</v>
      </c>
      <c r="L2076" s="48" t="s">
        <v>2708</v>
      </c>
      <c r="M2076" s="48" t="s">
        <v>7</v>
      </c>
      <c r="N2076" s="48" t="s">
        <v>860</v>
      </c>
      <c r="O2076" s="48" t="s">
        <v>2562</v>
      </c>
      <c r="P2076" s="48" t="s">
        <v>51</v>
      </c>
      <c r="Q2076" s="48" t="s">
        <v>52</v>
      </c>
      <c r="R2076" s="48" t="s">
        <v>53</v>
      </c>
      <c r="S2076" s="48" t="s">
        <v>36</v>
      </c>
      <c r="U2076" s="48" t="s">
        <v>14</v>
      </c>
      <c r="V2076" s="55">
        <v>45535</v>
      </c>
      <c r="W2076" s="48" t="s">
        <v>1134</v>
      </c>
    </row>
    <row r="2077" spans="1:23" x14ac:dyDescent="0.25">
      <c r="A2077" s="48">
        <v>9978416</v>
      </c>
      <c r="B2077" s="64">
        <v>45535</v>
      </c>
      <c r="C2077" s="48" t="s">
        <v>1107</v>
      </c>
      <c r="D2077" s="48" t="s">
        <v>3280</v>
      </c>
      <c r="E2077" s="55" t="s">
        <v>385</v>
      </c>
      <c r="F2077" s="64">
        <v>45535</v>
      </c>
      <c r="G2077" s="64">
        <v>45535.726388888892</v>
      </c>
      <c r="H2077" s="48" t="s">
        <v>1107</v>
      </c>
      <c r="I2077" s="55"/>
      <c r="J2077" s="48" t="s">
        <v>697</v>
      </c>
      <c r="K2077" s="48" t="s">
        <v>697</v>
      </c>
      <c r="L2077" s="48" t="s">
        <v>4101</v>
      </c>
      <c r="M2077" s="48" t="s">
        <v>7</v>
      </c>
      <c r="N2077" s="48" t="s">
        <v>860</v>
      </c>
      <c r="O2077" s="48" t="s">
        <v>2545</v>
      </c>
      <c r="P2077" s="48" t="s">
        <v>8</v>
      </c>
      <c r="Q2077" s="48" t="s">
        <v>28</v>
      </c>
      <c r="R2077" s="48" t="s">
        <v>29</v>
      </c>
      <c r="S2077" s="48" t="s">
        <v>75</v>
      </c>
      <c r="T2077" s="48" t="s">
        <v>4102</v>
      </c>
      <c r="U2077" s="48" t="s">
        <v>44</v>
      </c>
      <c r="V2077" s="55">
        <v>45535</v>
      </c>
      <c r="W2077" s="48" t="s">
        <v>1134</v>
      </c>
    </row>
    <row r="2078" spans="1:23" x14ac:dyDescent="0.25">
      <c r="A2078" s="48">
        <v>9978415</v>
      </c>
      <c r="B2078" s="64">
        <v>45535</v>
      </c>
      <c r="C2078" s="48" t="s">
        <v>1107</v>
      </c>
      <c r="D2078" s="48" t="s">
        <v>915</v>
      </c>
      <c r="E2078" s="55" t="s">
        <v>385</v>
      </c>
      <c r="F2078" s="64">
        <v>45535</v>
      </c>
      <c r="G2078" s="64">
        <v>45535.726388888892</v>
      </c>
      <c r="H2078" s="48" t="s">
        <v>1107</v>
      </c>
      <c r="I2078" s="55"/>
      <c r="J2078" s="48" t="s">
        <v>697</v>
      </c>
      <c r="K2078" s="48" t="s">
        <v>697</v>
      </c>
      <c r="L2078" s="48" t="s">
        <v>4101</v>
      </c>
      <c r="M2078" s="48" t="s">
        <v>7</v>
      </c>
      <c r="N2078" s="48" t="s">
        <v>860</v>
      </c>
      <c r="O2078" s="48" t="s">
        <v>2545</v>
      </c>
      <c r="P2078" s="48" t="s">
        <v>8</v>
      </c>
      <c r="Q2078" s="48" t="s">
        <v>28</v>
      </c>
      <c r="R2078" s="48" t="s">
        <v>29</v>
      </c>
      <c r="S2078" s="48" t="s">
        <v>36</v>
      </c>
      <c r="T2078" s="48" t="s">
        <v>4102</v>
      </c>
      <c r="U2078" s="48" t="s">
        <v>44</v>
      </c>
      <c r="V2078" s="55">
        <v>45535</v>
      </c>
      <c r="W2078" s="48" t="s">
        <v>1134</v>
      </c>
    </row>
    <row r="2079" spans="1:23" x14ac:dyDescent="0.25">
      <c r="A2079" s="48">
        <v>9978414</v>
      </c>
      <c r="B2079" s="64">
        <v>45535</v>
      </c>
      <c r="C2079" s="48" t="s">
        <v>1107</v>
      </c>
      <c r="D2079" s="48" t="s">
        <v>3250</v>
      </c>
      <c r="E2079" s="55" t="s">
        <v>385</v>
      </c>
      <c r="F2079" s="64">
        <v>45535</v>
      </c>
      <c r="G2079" s="64">
        <v>45535.726388888892</v>
      </c>
      <c r="H2079" s="48" t="s">
        <v>1107</v>
      </c>
      <c r="I2079" s="55"/>
      <c r="J2079" s="48" t="s">
        <v>697</v>
      </c>
      <c r="K2079" s="48" t="s">
        <v>697</v>
      </c>
      <c r="L2079" s="48" t="s">
        <v>4101</v>
      </c>
      <c r="M2079" s="48" t="s">
        <v>7</v>
      </c>
      <c r="N2079" s="48" t="s">
        <v>860</v>
      </c>
      <c r="O2079" s="48" t="s">
        <v>2545</v>
      </c>
      <c r="P2079" s="48" t="s">
        <v>8</v>
      </c>
      <c r="Q2079" s="48" t="s">
        <v>28</v>
      </c>
      <c r="R2079" s="48" t="s">
        <v>29</v>
      </c>
      <c r="S2079" s="48" t="s">
        <v>25</v>
      </c>
      <c r="T2079" s="48" t="s">
        <v>4102</v>
      </c>
      <c r="U2079" s="48" t="s">
        <v>44</v>
      </c>
      <c r="V2079" s="55">
        <v>45535</v>
      </c>
      <c r="W2079" s="48" t="s">
        <v>1134</v>
      </c>
    </row>
    <row r="2080" spans="1:23" x14ac:dyDescent="0.25">
      <c r="A2080" s="48">
        <v>9978413</v>
      </c>
      <c r="B2080" s="64">
        <v>45535</v>
      </c>
      <c r="C2080" s="48" t="s">
        <v>1107</v>
      </c>
      <c r="D2080" s="48" t="s">
        <v>3280</v>
      </c>
      <c r="E2080" s="55" t="s">
        <v>385</v>
      </c>
      <c r="F2080" s="64">
        <v>45535</v>
      </c>
      <c r="G2080" s="64">
        <v>45535.731249999997</v>
      </c>
      <c r="H2080" s="48" t="s">
        <v>1107</v>
      </c>
      <c r="I2080" s="55"/>
      <c r="J2080" s="48" t="s">
        <v>697</v>
      </c>
      <c r="K2080" s="48" t="s">
        <v>697</v>
      </c>
      <c r="L2080" s="48" t="s">
        <v>4103</v>
      </c>
      <c r="M2080" s="48" t="s">
        <v>7</v>
      </c>
      <c r="N2080" s="48" t="s">
        <v>860</v>
      </c>
      <c r="O2080" s="48" t="s">
        <v>2770</v>
      </c>
      <c r="P2080" s="48" t="s">
        <v>8</v>
      </c>
      <c r="Q2080" s="48" t="s">
        <v>28</v>
      </c>
      <c r="R2080" s="48" t="s">
        <v>181</v>
      </c>
      <c r="S2080" s="48" t="s">
        <v>43</v>
      </c>
      <c r="T2080" s="48" t="s">
        <v>498</v>
      </c>
      <c r="U2080" s="48" t="s">
        <v>44</v>
      </c>
      <c r="V2080" s="55">
        <v>45535</v>
      </c>
      <c r="W2080" s="48" t="s">
        <v>1134</v>
      </c>
    </row>
    <row r="2081" spans="1:23" x14ac:dyDescent="0.25">
      <c r="A2081" s="48">
        <v>9978412</v>
      </c>
      <c r="B2081" s="64">
        <v>45535</v>
      </c>
      <c r="C2081" s="48" t="s">
        <v>1110</v>
      </c>
      <c r="D2081" s="48" t="s">
        <v>46</v>
      </c>
      <c r="E2081" s="55" t="s">
        <v>385</v>
      </c>
      <c r="F2081" s="64">
        <v>45535</v>
      </c>
      <c r="G2081" s="64">
        <v>45535.734027777777</v>
      </c>
      <c r="H2081" s="48" t="s">
        <v>1110</v>
      </c>
      <c r="I2081" s="55" t="s">
        <v>385</v>
      </c>
      <c r="J2081" s="48" t="s">
        <v>697</v>
      </c>
      <c r="K2081" s="48" t="s">
        <v>697</v>
      </c>
      <c r="L2081" s="48" t="s">
        <v>3403</v>
      </c>
      <c r="M2081" s="48" t="s">
        <v>7</v>
      </c>
      <c r="N2081" s="48" t="s">
        <v>860</v>
      </c>
      <c r="O2081" s="48" t="s">
        <v>2541</v>
      </c>
      <c r="P2081" s="48" t="s">
        <v>18</v>
      </c>
      <c r="Q2081" s="48" t="s">
        <v>19</v>
      </c>
      <c r="R2081" s="48" t="s">
        <v>21</v>
      </c>
      <c r="S2081" s="48" t="s">
        <v>36</v>
      </c>
      <c r="U2081" s="48" t="s">
        <v>14</v>
      </c>
      <c r="V2081" s="55">
        <v>45535</v>
      </c>
      <c r="W2081" s="48" t="s">
        <v>1134</v>
      </c>
    </row>
    <row r="2082" spans="1:23" x14ac:dyDescent="0.25">
      <c r="A2082" s="48">
        <v>9978411</v>
      </c>
      <c r="B2082" s="64">
        <v>45535</v>
      </c>
      <c r="C2082" s="48" t="s">
        <v>1107</v>
      </c>
      <c r="D2082" s="48" t="s">
        <v>3280</v>
      </c>
      <c r="E2082" s="55" t="s">
        <v>385</v>
      </c>
      <c r="F2082" s="64">
        <v>45535</v>
      </c>
      <c r="G2082" s="64">
        <v>45535.742361111108</v>
      </c>
      <c r="H2082" s="48" t="s">
        <v>1107</v>
      </c>
      <c r="I2082" s="55"/>
      <c r="J2082" s="48" t="s">
        <v>697</v>
      </c>
      <c r="K2082" s="48" t="s">
        <v>697</v>
      </c>
      <c r="L2082" s="48" t="s">
        <v>4104</v>
      </c>
      <c r="M2082" s="48" t="s">
        <v>7</v>
      </c>
      <c r="N2082" s="48" t="s">
        <v>860</v>
      </c>
      <c r="O2082" s="48" t="s">
        <v>3425</v>
      </c>
      <c r="P2082" s="48" t="s">
        <v>8</v>
      </c>
      <c r="Q2082" s="48" t="s">
        <v>28</v>
      </c>
      <c r="R2082" s="48" t="s">
        <v>29</v>
      </c>
      <c r="S2082" s="48" t="s">
        <v>75</v>
      </c>
      <c r="T2082" s="48" t="s">
        <v>4102</v>
      </c>
      <c r="U2082" s="48" t="s">
        <v>44</v>
      </c>
      <c r="V2082" s="55">
        <v>45535</v>
      </c>
      <c r="W2082" s="48" t="s">
        <v>1134</v>
      </c>
    </row>
    <row r="2083" spans="1:23" x14ac:dyDescent="0.25">
      <c r="A2083" s="48">
        <v>9978410</v>
      </c>
      <c r="B2083" s="64">
        <v>45535</v>
      </c>
      <c r="C2083" s="48" t="s">
        <v>1110</v>
      </c>
      <c r="D2083" s="48" t="s">
        <v>3250</v>
      </c>
      <c r="E2083" s="55" t="s">
        <v>385</v>
      </c>
      <c r="F2083" s="64">
        <v>45535</v>
      </c>
      <c r="G2083" s="64">
        <v>45535.745138888888</v>
      </c>
      <c r="H2083" s="48" t="s">
        <v>1110</v>
      </c>
      <c r="I2083" s="55" t="s">
        <v>385</v>
      </c>
      <c r="J2083" s="48" t="s">
        <v>697</v>
      </c>
      <c r="K2083" s="48" t="s">
        <v>697</v>
      </c>
      <c r="L2083" s="48" t="s">
        <v>3973</v>
      </c>
      <c r="M2083" s="48" t="s">
        <v>7</v>
      </c>
      <c r="N2083" s="48" t="s">
        <v>860</v>
      </c>
      <c r="O2083" s="48" t="s">
        <v>3830</v>
      </c>
      <c r="P2083" s="48" t="s">
        <v>22</v>
      </c>
      <c r="Q2083" s="48" t="s">
        <v>23</v>
      </c>
      <c r="R2083" s="48" t="s">
        <v>24</v>
      </c>
      <c r="S2083" s="48" t="s">
        <v>36</v>
      </c>
      <c r="U2083" s="48" t="s">
        <v>14</v>
      </c>
      <c r="V2083" s="55">
        <v>45535</v>
      </c>
      <c r="W2083" s="48" t="s">
        <v>1134</v>
      </c>
    </row>
    <row r="2084" spans="1:23" x14ac:dyDescent="0.25">
      <c r="A2084" s="48">
        <v>9978409</v>
      </c>
      <c r="B2084" s="64">
        <v>45535</v>
      </c>
      <c r="C2084" s="48" t="s">
        <v>1107</v>
      </c>
      <c r="D2084" s="48" t="s">
        <v>3250</v>
      </c>
      <c r="E2084" s="55" t="s">
        <v>385</v>
      </c>
      <c r="F2084" s="64">
        <v>45535</v>
      </c>
      <c r="G2084" s="64">
        <v>45535.745138888888</v>
      </c>
      <c r="H2084" s="48" t="s">
        <v>1107</v>
      </c>
      <c r="I2084" s="55"/>
      <c r="J2084" s="48" t="s">
        <v>697</v>
      </c>
      <c r="K2084" s="48" t="s">
        <v>697</v>
      </c>
      <c r="L2084" s="48" t="s">
        <v>2628</v>
      </c>
      <c r="M2084" s="48" t="s">
        <v>7</v>
      </c>
      <c r="N2084" s="48" t="s">
        <v>860</v>
      </c>
      <c r="O2084" s="48" t="s">
        <v>2627</v>
      </c>
      <c r="P2084" s="48" t="s">
        <v>8</v>
      </c>
      <c r="Q2084" s="48" t="s">
        <v>15</v>
      </c>
      <c r="R2084" s="48" t="s">
        <v>27</v>
      </c>
      <c r="S2084" s="48" t="s">
        <v>25</v>
      </c>
      <c r="U2084" s="48" t="s">
        <v>14</v>
      </c>
      <c r="V2084" s="55">
        <v>45535</v>
      </c>
      <c r="W2084" s="48" t="s">
        <v>1134</v>
      </c>
    </row>
    <row r="2085" spans="1:23" x14ac:dyDescent="0.25">
      <c r="A2085" s="48">
        <v>9978408</v>
      </c>
      <c r="B2085" s="64">
        <v>45535</v>
      </c>
      <c r="C2085" s="48" t="s">
        <v>1107</v>
      </c>
      <c r="D2085" s="48" t="s">
        <v>3280</v>
      </c>
      <c r="E2085" s="55" t="s">
        <v>385</v>
      </c>
      <c r="F2085" s="64">
        <v>45535</v>
      </c>
      <c r="G2085" s="64">
        <v>45535.752083333333</v>
      </c>
      <c r="H2085" s="48" t="s">
        <v>1107</v>
      </c>
      <c r="I2085" s="55"/>
      <c r="J2085" s="48" t="s">
        <v>697</v>
      </c>
      <c r="K2085" s="48" t="s">
        <v>697</v>
      </c>
      <c r="L2085" s="48" t="s">
        <v>4105</v>
      </c>
      <c r="M2085" s="48" t="s">
        <v>7</v>
      </c>
      <c r="N2085" s="48" t="s">
        <v>860</v>
      </c>
      <c r="O2085" s="48" t="s">
        <v>3547</v>
      </c>
      <c r="P2085" s="48" t="s">
        <v>8</v>
      </c>
      <c r="Q2085" s="48" t="s">
        <v>28</v>
      </c>
      <c r="R2085" s="48" t="s">
        <v>35</v>
      </c>
      <c r="S2085" s="48" t="s">
        <v>43</v>
      </c>
      <c r="T2085" s="48" t="s">
        <v>312</v>
      </c>
      <c r="U2085" s="48" t="s">
        <v>44</v>
      </c>
      <c r="V2085" s="55">
        <v>45535</v>
      </c>
      <c r="W2085" s="48" t="s">
        <v>1134</v>
      </c>
    </row>
    <row r="2086" spans="1:23" x14ac:dyDescent="0.25">
      <c r="A2086" s="48">
        <v>9978407</v>
      </c>
      <c r="B2086" s="64">
        <v>45535</v>
      </c>
      <c r="C2086" s="48" t="s">
        <v>1110</v>
      </c>
      <c r="D2086" s="48" t="s">
        <v>3250</v>
      </c>
      <c r="E2086" s="55" t="s">
        <v>385</v>
      </c>
      <c r="F2086" s="64">
        <v>45535</v>
      </c>
      <c r="G2086" s="64">
        <v>45535.768750000003</v>
      </c>
      <c r="H2086" s="48" t="s">
        <v>1110</v>
      </c>
      <c r="I2086" s="55" t="s">
        <v>385</v>
      </c>
      <c r="J2086" s="48" t="s">
        <v>697</v>
      </c>
      <c r="K2086" s="48" t="s">
        <v>697</v>
      </c>
      <c r="L2086" s="48" t="s">
        <v>4106</v>
      </c>
      <c r="M2086" s="48" t="s">
        <v>7</v>
      </c>
      <c r="N2086" s="48" t="s">
        <v>860</v>
      </c>
      <c r="O2086" s="48" t="s">
        <v>2772</v>
      </c>
      <c r="P2086" s="48" t="s">
        <v>18</v>
      </c>
      <c r="Q2086" s="48" t="s">
        <v>19</v>
      </c>
      <c r="R2086" s="48" t="s">
        <v>129</v>
      </c>
      <c r="S2086" s="48" t="s">
        <v>36</v>
      </c>
      <c r="U2086" s="48" t="s">
        <v>14</v>
      </c>
      <c r="V2086" s="55">
        <v>45535</v>
      </c>
      <c r="W2086" s="48" t="s">
        <v>1134</v>
      </c>
    </row>
    <row r="2087" spans="1:23" x14ac:dyDescent="0.25">
      <c r="A2087" s="48">
        <v>9978406</v>
      </c>
      <c r="B2087" s="64">
        <v>45535</v>
      </c>
      <c r="C2087" s="48" t="s">
        <v>1107</v>
      </c>
      <c r="D2087" s="48" t="s">
        <v>3250</v>
      </c>
      <c r="E2087" s="55" t="s">
        <v>385</v>
      </c>
      <c r="F2087" s="64">
        <v>45535</v>
      </c>
      <c r="G2087" s="64">
        <v>45535.772222222222</v>
      </c>
      <c r="H2087" s="48" t="s">
        <v>1107</v>
      </c>
      <c r="I2087" s="55"/>
      <c r="J2087" s="48" t="s">
        <v>697</v>
      </c>
      <c r="K2087" s="48" t="s">
        <v>697</v>
      </c>
      <c r="L2087" s="48" t="s">
        <v>4107</v>
      </c>
      <c r="M2087" s="48" t="s">
        <v>7</v>
      </c>
      <c r="N2087" s="48" t="s">
        <v>860</v>
      </c>
      <c r="O2087" s="48" t="s">
        <v>3727</v>
      </c>
      <c r="P2087" s="48" t="s">
        <v>8</v>
      </c>
      <c r="Q2087" s="48" t="s">
        <v>28</v>
      </c>
      <c r="R2087" s="48" t="s">
        <v>29</v>
      </c>
      <c r="S2087" s="48" t="s">
        <v>25</v>
      </c>
      <c r="T2087" s="48" t="s">
        <v>385</v>
      </c>
      <c r="U2087" s="48" t="s">
        <v>14</v>
      </c>
      <c r="V2087" s="55">
        <v>45535</v>
      </c>
      <c r="W2087" s="48" t="s">
        <v>1134</v>
      </c>
    </row>
    <row r="2088" spans="1:23" x14ac:dyDescent="0.25">
      <c r="A2088" s="48">
        <v>9978405</v>
      </c>
      <c r="B2088" s="64">
        <v>45535</v>
      </c>
      <c r="C2088" s="48" t="s">
        <v>1107</v>
      </c>
      <c r="D2088" s="48" t="s">
        <v>915</v>
      </c>
      <c r="E2088" s="55" t="s">
        <v>385</v>
      </c>
      <c r="F2088" s="64">
        <v>45535</v>
      </c>
      <c r="G2088" s="64">
        <v>45535.772222222222</v>
      </c>
      <c r="H2088" s="48" t="s">
        <v>1107</v>
      </c>
      <c r="I2088" s="55"/>
      <c r="J2088" s="48" t="s">
        <v>697</v>
      </c>
      <c r="K2088" s="48" t="s">
        <v>697</v>
      </c>
      <c r="L2088" s="48" t="s">
        <v>4107</v>
      </c>
      <c r="M2088" s="48" t="s">
        <v>7</v>
      </c>
      <c r="N2088" s="48" t="s">
        <v>860</v>
      </c>
      <c r="O2088" s="48" t="s">
        <v>3727</v>
      </c>
      <c r="P2088" s="48" t="s">
        <v>8</v>
      </c>
      <c r="Q2088" s="48" t="s">
        <v>28</v>
      </c>
      <c r="R2088" s="48" t="s">
        <v>29</v>
      </c>
      <c r="S2088" s="48" t="s">
        <v>36</v>
      </c>
      <c r="T2088" s="48" t="s">
        <v>385</v>
      </c>
      <c r="U2088" s="48" t="s">
        <v>14</v>
      </c>
      <c r="V2088" s="55">
        <v>45535</v>
      </c>
      <c r="W2088" s="48" t="s">
        <v>1134</v>
      </c>
    </row>
    <row r="2089" spans="1:23" x14ac:dyDescent="0.25">
      <c r="A2089" s="48">
        <v>9978404</v>
      </c>
      <c r="B2089" s="64">
        <v>45535</v>
      </c>
      <c r="C2089" s="48" t="s">
        <v>1110</v>
      </c>
      <c r="D2089" s="48" t="s">
        <v>3250</v>
      </c>
      <c r="E2089" s="55" t="s">
        <v>385</v>
      </c>
      <c r="F2089" s="64">
        <v>45535</v>
      </c>
      <c r="G2089" s="64">
        <v>45535.775000000001</v>
      </c>
      <c r="H2089" s="48" t="s">
        <v>1110</v>
      </c>
      <c r="I2089" s="55" t="s">
        <v>385</v>
      </c>
      <c r="J2089" s="48" t="s">
        <v>697</v>
      </c>
      <c r="K2089" s="48" t="s">
        <v>697</v>
      </c>
      <c r="L2089" s="48" t="s">
        <v>4026</v>
      </c>
      <c r="M2089" s="48" t="s">
        <v>7</v>
      </c>
      <c r="N2089" s="48" t="s">
        <v>860</v>
      </c>
      <c r="O2089" s="48" t="s">
        <v>3840</v>
      </c>
      <c r="P2089" s="48" t="s">
        <v>8</v>
      </c>
      <c r="Q2089" s="48" t="s">
        <v>10</v>
      </c>
      <c r="R2089" s="48" t="s">
        <v>11</v>
      </c>
      <c r="S2089" s="48" t="s">
        <v>36</v>
      </c>
      <c r="U2089" s="48" t="s">
        <v>14</v>
      </c>
      <c r="V2089" s="55">
        <v>45535</v>
      </c>
      <c r="W2089" s="48" t="s">
        <v>1134</v>
      </c>
    </row>
    <row r="2090" spans="1:23" x14ac:dyDescent="0.25">
      <c r="A2090" s="48">
        <v>9978403</v>
      </c>
      <c r="B2090" s="64">
        <v>45535</v>
      </c>
      <c r="C2090" s="48" t="s">
        <v>1107</v>
      </c>
      <c r="D2090" s="48" t="s">
        <v>3280</v>
      </c>
      <c r="E2090" s="55" t="s">
        <v>385</v>
      </c>
      <c r="F2090" s="64">
        <v>45535</v>
      </c>
      <c r="G2090" s="64">
        <v>45535.784722222219</v>
      </c>
      <c r="H2090" s="48" t="s">
        <v>1107</v>
      </c>
      <c r="I2090" s="55"/>
      <c r="J2090" s="48" t="s">
        <v>697</v>
      </c>
      <c r="K2090" s="48" t="s">
        <v>697</v>
      </c>
      <c r="L2090" s="48" t="s">
        <v>4108</v>
      </c>
      <c r="M2090" s="48" t="s">
        <v>7</v>
      </c>
      <c r="N2090" s="48" t="s">
        <v>860</v>
      </c>
      <c r="O2090" s="48" t="s">
        <v>3815</v>
      </c>
      <c r="P2090" s="48" t="s">
        <v>8</v>
      </c>
      <c r="Q2090" s="48" t="s">
        <v>28</v>
      </c>
      <c r="R2090" s="48" t="s">
        <v>29</v>
      </c>
      <c r="S2090" s="48" t="s">
        <v>25</v>
      </c>
      <c r="U2090" s="48" t="s">
        <v>14</v>
      </c>
      <c r="V2090" s="55">
        <v>45535</v>
      </c>
      <c r="W2090" s="48" t="s">
        <v>1134</v>
      </c>
    </row>
    <row r="2091" spans="1:23" x14ac:dyDescent="0.25">
      <c r="A2091" s="48">
        <v>9978402</v>
      </c>
      <c r="B2091" s="64">
        <v>45535</v>
      </c>
      <c r="C2091" s="48" t="s">
        <v>1107</v>
      </c>
      <c r="D2091" s="48" t="s">
        <v>915</v>
      </c>
      <c r="E2091" s="55" t="s">
        <v>385</v>
      </c>
      <c r="F2091" s="64">
        <v>45535</v>
      </c>
      <c r="G2091" s="64">
        <v>45535.784722222219</v>
      </c>
      <c r="H2091" s="48" t="s">
        <v>1107</v>
      </c>
      <c r="I2091" s="55"/>
      <c r="J2091" s="48" t="s">
        <v>697</v>
      </c>
      <c r="K2091" s="48" t="s">
        <v>697</v>
      </c>
      <c r="L2091" s="48" t="s">
        <v>4108</v>
      </c>
      <c r="M2091" s="48" t="s">
        <v>7</v>
      </c>
      <c r="N2091" s="48" t="s">
        <v>860</v>
      </c>
      <c r="O2091" s="48" t="s">
        <v>3815</v>
      </c>
      <c r="P2091" s="48" t="s">
        <v>8</v>
      </c>
      <c r="Q2091" s="48" t="s">
        <v>28</v>
      </c>
      <c r="R2091" s="48" t="s">
        <v>29</v>
      </c>
      <c r="S2091" s="48" t="s">
        <v>36</v>
      </c>
      <c r="U2091" s="48" t="s">
        <v>14</v>
      </c>
      <c r="V2091" s="55">
        <v>45535</v>
      </c>
      <c r="W2091" s="48" t="s">
        <v>1134</v>
      </c>
    </row>
    <row r="2092" spans="1:23" x14ac:dyDescent="0.25">
      <c r="A2092" s="48">
        <v>9978401</v>
      </c>
      <c r="B2092" s="64">
        <v>45535</v>
      </c>
      <c r="C2092" s="48" t="s">
        <v>1107</v>
      </c>
      <c r="D2092" s="48" t="s">
        <v>915</v>
      </c>
      <c r="E2092" s="55" t="s">
        <v>385</v>
      </c>
      <c r="F2092" s="64">
        <v>45535</v>
      </c>
      <c r="G2092" s="64">
        <v>45535.184027777781</v>
      </c>
      <c r="H2092" s="48" t="s">
        <v>1107</v>
      </c>
      <c r="I2092" s="55"/>
      <c r="J2092" s="48" t="s">
        <v>697</v>
      </c>
      <c r="K2092" s="48" t="s">
        <v>697</v>
      </c>
      <c r="L2092" s="48" t="s">
        <v>4109</v>
      </c>
      <c r="M2092" s="48" t="s">
        <v>7</v>
      </c>
      <c r="N2092" s="48" t="s">
        <v>860</v>
      </c>
      <c r="O2092" s="48" t="s">
        <v>3873</v>
      </c>
      <c r="P2092" s="48" t="s">
        <v>8</v>
      </c>
      <c r="Q2092" s="48" t="s">
        <v>28</v>
      </c>
      <c r="R2092" s="48" t="s">
        <v>29</v>
      </c>
      <c r="S2092" s="48" t="s">
        <v>36</v>
      </c>
      <c r="U2092" s="48" t="s">
        <v>14</v>
      </c>
      <c r="V2092" s="55">
        <v>45535</v>
      </c>
      <c r="W2092" s="48" t="s">
        <v>1134</v>
      </c>
    </row>
    <row r="2093" spans="1:23" x14ac:dyDescent="0.25">
      <c r="A2093" s="48">
        <v>9978400</v>
      </c>
      <c r="B2093" s="64">
        <v>45535</v>
      </c>
      <c r="C2093" s="48" t="s">
        <v>1110</v>
      </c>
      <c r="D2093" s="48" t="s">
        <v>3250</v>
      </c>
      <c r="E2093" s="55" t="s">
        <v>385</v>
      </c>
      <c r="F2093" s="64">
        <v>45535</v>
      </c>
      <c r="G2093" s="64">
        <v>45535.8125</v>
      </c>
      <c r="H2093" s="48" t="s">
        <v>1110</v>
      </c>
      <c r="I2093" s="55" t="s">
        <v>385</v>
      </c>
      <c r="J2093" s="48" t="s">
        <v>697</v>
      </c>
      <c r="K2093" s="48" t="s">
        <v>697</v>
      </c>
      <c r="L2093" s="48" t="s">
        <v>4110</v>
      </c>
      <c r="M2093" s="48" t="s">
        <v>7</v>
      </c>
      <c r="N2093" s="48" t="s">
        <v>860</v>
      </c>
      <c r="O2093" s="48" t="s">
        <v>3801</v>
      </c>
      <c r="P2093" s="48" t="s">
        <v>8</v>
      </c>
      <c r="Q2093" s="48" t="s">
        <v>10</v>
      </c>
      <c r="R2093" s="48" t="s">
        <v>11</v>
      </c>
      <c r="S2093" s="48" t="s">
        <v>36</v>
      </c>
      <c r="U2093" s="48" t="s">
        <v>14</v>
      </c>
      <c r="V2093" s="55">
        <v>45535</v>
      </c>
      <c r="W2093" s="48" t="s">
        <v>1134</v>
      </c>
    </row>
    <row r="2094" spans="1:23" x14ac:dyDescent="0.25">
      <c r="A2094" s="48">
        <v>9978399</v>
      </c>
      <c r="B2094" s="64">
        <v>45535</v>
      </c>
      <c r="C2094" s="48" t="s">
        <v>1110</v>
      </c>
      <c r="D2094" s="48" t="s">
        <v>3250</v>
      </c>
      <c r="E2094" s="55" t="s">
        <v>385</v>
      </c>
      <c r="F2094" s="64">
        <v>45535</v>
      </c>
      <c r="G2094" s="64">
        <v>45535.817361111112</v>
      </c>
      <c r="H2094" s="48" t="s">
        <v>1110</v>
      </c>
      <c r="I2094" s="55" t="s">
        <v>385</v>
      </c>
      <c r="J2094" s="48" t="s">
        <v>697</v>
      </c>
      <c r="K2094" s="48" t="s">
        <v>697</v>
      </c>
      <c r="L2094" s="48" t="s">
        <v>4111</v>
      </c>
      <c r="M2094" s="48" t="s">
        <v>7</v>
      </c>
      <c r="N2094" s="48" t="s">
        <v>860</v>
      </c>
      <c r="O2094" s="48" t="s">
        <v>4112</v>
      </c>
      <c r="P2094" s="48" t="s">
        <v>22</v>
      </c>
      <c r="Q2094" s="48" t="s">
        <v>23</v>
      </c>
      <c r="R2094" s="48" t="s">
        <v>24</v>
      </c>
      <c r="S2094" s="48" t="s">
        <v>36</v>
      </c>
      <c r="U2094" s="48" t="s">
        <v>14</v>
      </c>
      <c r="V2094" s="55">
        <v>45535</v>
      </c>
      <c r="W2094" s="48" t="s">
        <v>1134</v>
      </c>
    </row>
    <row r="2095" spans="1:23" x14ac:dyDescent="0.25">
      <c r="A2095" s="48">
        <v>9978398</v>
      </c>
      <c r="B2095" s="64">
        <v>45535</v>
      </c>
      <c r="C2095" s="48" t="s">
        <v>1110</v>
      </c>
      <c r="D2095" s="48" t="s">
        <v>3250</v>
      </c>
      <c r="E2095" s="55" t="s">
        <v>385</v>
      </c>
      <c r="F2095" s="64">
        <v>45535</v>
      </c>
      <c r="G2095" s="64">
        <v>45535.831944444442</v>
      </c>
      <c r="H2095" s="48" t="s">
        <v>1110</v>
      </c>
      <c r="I2095" s="55" t="s">
        <v>385</v>
      </c>
      <c r="J2095" s="48" t="s">
        <v>697</v>
      </c>
      <c r="K2095" s="48" t="s">
        <v>697</v>
      </c>
      <c r="L2095" s="48" t="s">
        <v>3541</v>
      </c>
      <c r="M2095" s="48" t="s">
        <v>7</v>
      </c>
      <c r="N2095" s="48" t="s">
        <v>860</v>
      </c>
      <c r="O2095" s="48" t="s">
        <v>2054</v>
      </c>
      <c r="P2095" s="48" t="s">
        <v>18</v>
      </c>
      <c r="Q2095" s="48" t="s">
        <v>19</v>
      </c>
      <c r="R2095" s="48" t="s">
        <v>20</v>
      </c>
      <c r="S2095" s="48" t="s">
        <v>36</v>
      </c>
      <c r="U2095" s="48" t="s">
        <v>14</v>
      </c>
      <c r="V2095" s="55">
        <v>45535</v>
      </c>
      <c r="W2095" s="48" t="s">
        <v>1134</v>
      </c>
    </row>
    <row r="2096" spans="1:23" x14ac:dyDescent="0.25">
      <c r="A2096" s="48">
        <v>9978397</v>
      </c>
      <c r="B2096" s="64">
        <v>45535</v>
      </c>
      <c r="C2096" s="48" t="s">
        <v>1110</v>
      </c>
      <c r="D2096" s="48" t="s">
        <v>3250</v>
      </c>
      <c r="E2096" s="55" t="s">
        <v>385</v>
      </c>
      <c r="F2096" s="64">
        <v>45535</v>
      </c>
      <c r="G2096" s="64">
        <v>45535.836805555547</v>
      </c>
      <c r="H2096" s="48" t="s">
        <v>1110</v>
      </c>
      <c r="I2096" s="55" t="s">
        <v>385</v>
      </c>
      <c r="J2096" s="48" t="s">
        <v>697</v>
      </c>
      <c r="K2096" s="48" t="s">
        <v>697</v>
      </c>
      <c r="L2096" s="48" t="s">
        <v>2846</v>
      </c>
      <c r="M2096" s="48" t="s">
        <v>7</v>
      </c>
      <c r="N2096" s="48" t="s">
        <v>860</v>
      </c>
      <c r="O2096" s="48" t="s">
        <v>2766</v>
      </c>
      <c r="P2096" s="48" t="s">
        <v>18</v>
      </c>
      <c r="Q2096" s="48" t="s">
        <v>19</v>
      </c>
      <c r="R2096" s="48" t="s">
        <v>20</v>
      </c>
      <c r="S2096" s="48" t="s">
        <v>36</v>
      </c>
      <c r="U2096" s="48" t="s">
        <v>14</v>
      </c>
      <c r="V2096" s="55">
        <v>45535</v>
      </c>
      <c r="W2096" s="48" t="s">
        <v>1134</v>
      </c>
    </row>
    <row r="2097" spans="1:23" x14ac:dyDescent="0.25">
      <c r="A2097" s="2">
        <v>9978080</v>
      </c>
      <c r="B2097" s="68">
        <v>45536</v>
      </c>
      <c r="C2097" s="2" t="s">
        <v>1111</v>
      </c>
      <c r="D2097" s="2" t="s">
        <v>716</v>
      </c>
      <c r="E2097" s="2" t="s">
        <v>385</v>
      </c>
      <c r="F2097" s="68">
        <v>45536</v>
      </c>
      <c r="G2097" s="68">
        <v>45536.38958333333</v>
      </c>
      <c r="H2097" s="2" t="s">
        <v>1111</v>
      </c>
      <c r="I2097" s="2" t="s">
        <v>385</v>
      </c>
      <c r="J2097" s="2" t="s">
        <v>697</v>
      </c>
      <c r="K2097" s="2" t="s">
        <v>697</v>
      </c>
      <c r="L2097" s="2" t="s">
        <v>4136</v>
      </c>
      <c r="M2097" s="2" t="s">
        <v>7</v>
      </c>
      <c r="N2097" s="2" t="s">
        <v>1515</v>
      </c>
      <c r="O2097" s="2" t="s">
        <v>3710</v>
      </c>
      <c r="P2097" s="2" t="s">
        <v>8</v>
      </c>
      <c r="Q2097" s="2" t="s">
        <v>10</v>
      </c>
      <c r="R2097" s="2" t="s">
        <v>11</v>
      </c>
      <c r="S2097" s="2" t="s">
        <v>25</v>
      </c>
      <c r="T2097" s="2" t="s">
        <v>385</v>
      </c>
      <c r="U2097" s="2" t="s">
        <v>14</v>
      </c>
      <c r="V2097" s="69">
        <v>45536</v>
      </c>
      <c r="W2097" s="2" t="s">
        <v>4135</v>
      </c>
    </row>
    <row r="2098" spans="1:23" x14ac:dyDescent="0.25">
      <c r="A2098" s="2">
        <v>9978079</v>
      </c>
      <c r="B2098" s="68">
        <v>45536</v>
      </c>
      <c r="C2098" s="2" t="s">
        <v>1111</v>
      </c>
      <c r="D2098" s="2" t="s">
        <v>716</v>
      </c>
      <c r="E2098" s="2" t="s">
        <v>385</v>
      </c>
      <c r="F2098" s="68">
        <v>45536</v>
      </c>
      <c r="G2098" s="68">
        <v>45536.390972222223</v>
      </c>
      <c r="H2098" s="2" t="s">
        <v>1111</v>
      </c>
      <c r="I2098" s="2" t="s">
        <v>385</v>
      </c>
      <c r="J2098" s="2" t="s">
        <v>697</v>
      </c>
      <c r="K2098" s="2" t="s">
        <v>697</v>
      </c>
      <c r="L2098" s="2" t="s">
        <v>4136</v>
      </c>
      <c r="M2098" s="2" t="s">
        <v>7</v>
      </c>
      <c r="N2098" s="2" t="s">
        <v>1515</v>
      </c>
      <c r="O2098" s="2" t="s">
        <v>3710</v>
      </c>
      <c r="P2098" s="2" t="s">
        <v>51</v>
      </c>
      <c r="Q2098" s="2" t="s">
        <v>52</v>
      </c>
      <c r="R2098" s="2" t="s">
        <v>53</v>
      </c>
      <c r="S2098" s="2" t="s">
        <v>36</v>
      </c>
      <c r="T2098" s="2" t="s">
        <v>385</v>
      </c>
      <c r="U2098" s="2" t="s">
        <v>14</v>
      </c>
      <c r="V2098" s="69">
        <v>45536</v>
      </c>
      <c r="W2098" s="2" t="s">
        <v>4135</v>
      </c>
    </row>
    <row r="2099" spans="1:23" x14ac:dyDescent="0.25">
      <c r="A2099" s="2">
        <v>9978078</v>
      </c>
      <c r="B2099" s="68">
        <v>45536</v>
      </c>
      <c r="C2099" s="2" t="s">
        <v>1111</v>
      </c>
      <c r="D2099" s="2" t="s">
        <v>716</v>
      </c>
      <c r="E2099" s="2" t="s">
        <v>385</v>
      </c>
      <c r="F2099" s="68">
        <v>45536</v>
      </c>
      <c r="G2099" s="68">
        <v>45536.40902777778</v>
      </c>
      <c r="H2099" s="2" t="s">
        <v>1111</v>
      </c>
      <c r="I2099" s="2" t="s">
        <v>385</v>
      </c>
      <c r="J2099" s="2" t="s">
        <v>697</v>
      </c>
      <c r="K2099" s="2" t="s">
        <v>697</v>
      </c>
      <c r="L2099" s="2" t="s">
        <v>4006</v>
      </c>
      <c r="M2099" s="2" t="s">
        <v>7</v>
      </c>
      <c r="N2099" s="2" t="s">
        <v>1515</v>
      </c>
      <c r="O2099" s="2" t="s">
        <v>3822</v>
      </c>
      <c r="P2099" s="2" t="s">
        <v>8</v>
      </c>
      <c r="Q2099" s="2" t="s">
        <v>15</v>
      </c>
      <c r="R2099" s="2" t="s">
        <v>381</v>
      </c>
      <c r="S2099" s="2" t="s">
        <v>25</v>
      </c>
      <c r="T2099" s="2" t="s">
        <v>385</v>
      </c>
      <c r="U2099" s="2" t="s">
        <v>14</v>
      </c>
      <c r="V2099" s="69">
        <v>45536</v>
      </c>
      <c r="W2099" s="2" t="s">
        <v>4135</v>
      </c>
    </row>
    <row r="2100" spans="1:23" x14ac:dyDescent="0.25">
      <c r="A2100" s="2">
        <v>9978077</v>
      </c>
      <c r="B2100" s="68">
        <v>45536</v>
      </c>
      <c r="C2100" s="2" t="s">
        <v>1111</v>
      </c>
      <c r="D2100" s="2" t="s">
        <v>716</v>
      </c>
      <c r="E2100" s="2" t="s">
        <v>385</v>
      </c>
      <c r="F2100" s="68">
        <v>45536</v>
      </c>
      <c r="G2100" s="68">
        <v>45536.415277777778</v>
      </c>
      <c r="H2100" s="2" t="s">
        <v>1111</v>
      </c>
      <c r="I2100" s="2" t="s">
        <v>385</v>
      </c>
      <c r="J2100" s="2" t="s">
        <v>697</v>
      </c>
      <c r="K2100" s="2" t="s">
        <v>697</v>
      </c>
      <c r="L2100" s="2" t="s">
        <v>3376</v>
      </c>
      <c r="M2100" s="2" t="s">
        <v>7</v>
      </c>
      <c r="N2100" s="2" t="s">
        <v>1515</v>
      </c>
      <c r="O2100" s="2" t="s">
        <v>3377</v>
      </c>
      <c r="P2100" s="2" t="s">
        <v>8</v>
      </c>
      <c r="Q2100" s="2" t="s">
        <v>10</v>
      </c>
      <c r="R2100" s="2" t="s">
        <v>11</v>
      </c>
      <c r="S2100" s="2" t="s">
        <v>25</v>
      </c>
      <c r="T2100" s="2" t="s">
        <v>385</v>
      </c>
      <c r="U2100" s="2" t="s">
        <v>14</v>
      </c>
      <c r="V2100" s="69">
        <v>45536</v>
      </c>
      <c r="W2100" s="2" t="s">
        <v>4135</v>
      </c>
    </row>
    <row r="2101" spans="1:23" x14ac:dyDescent="0.25">
      <c r="A2101" s="2">
        <v>9978076</v>
      </c>
      <c r="B2101" s="68">
        <v>45536</v>
      </c>
      <c r="C2101" s="2" t="s">
        <v>1111</v>
      </c>
      <c r="D2101" s="2" t="s">
        <v>856</v>
      </c>
      <c r="E2101" s="2" t="s">
        <v>385</v>
      </c>
      <c r="F2101" s="68">
        <v>45536</v>
      </c>
      <c r="G2101" s="68">
        <v>45536.400694444441</v>
      </c>
      <c r="H2101" s="2" t="s">
        <v>1111</v>
      </c>
      <c r="I2101" s="68">
        <v>45537</v>
      </c>
      <c r="J2101" s="2" t="s">
        <v>697</v>
      </c>
      <c r="K2101" s="2" t="s">
        <v>697</v>
      </c>
      <c r="L2101" s="2" t="s">
        <v>4137</v>
      </c>
      <c r="M2101" s="2" t="s">
        <v>7</v>
      </c>
      <c r="N2101" s="2" t="s">
        <v>1515</v>
      </c>
      <c r="O2101" s="2" t="s">
        <v>725</v>
      </c>
      <c r="P2101" s="2" t="s">
        <v>8</v>
      </c>
      <c r="Q2101" s="2" t="s">
        <v>10</v>
      </c>
      <c r="R2101" s="2" t="s">
        <v>11</v>
      </c>
      <c r="S2101" s="2" t="s">
        <v>43</v>
      </c>
      <c r="T2101" s="2" t="s">
        <v>723</v>
      </c>
      <c r="U2101" s="2" t="s">
        <v>44</v>
      </c>
      <c r="V2101" s="69">
        <v>45536</v>
      </c>
      <c r="W2101" s="2" t="s">
        <v>4135</v>
      </c>
    </row>
    <row r="2102" spans="1:23" x14ac:dyDescent="0.25">
      <c r="A2102" s="2">
        <v>9978075</v>
      </c>
      <c r="B2102" s="68">
        <v>45536</v>
      </c>
      <c r="C2102" s="2" t="s">
        <v>1158</v>
      </c>
      <c r="D2102" s="2" t="s">
        <v>716</v>
      </c>
      <c r="E2102" s="2" t="s">
        <v>385</v>
      </c>
      <c r="F2102" s="68">
        <v>45536.395138888889</v>
      </c>
      <c r="G2102" s="68">
        <v>45536.395138888889</v>
      </c>
      <c r="H2102" s="2" t="s">
        <v>1158</v>
      </c>
      <c r="I2102" s="68">
        <v>45537</v>
      </c>
      <c r="J2102" s="2" t="s">
        <v>697</v>
      </c>
      <c r="K2102" s="2" t="s">
        <v>697</v>
      </c>
      <c r="L2102" s="2" t="s">
        <v>4138</v>
      </c>
      <c r="M2102" s="2" t="s">
        <v>3122</v>
      </c>
      <c r="N2102" s="2" t="s">
        <v>853</v>
      </c>
      <c r="O2102" s="2">
        <v>7607652</v>
      </c>
      <c r="P2102" s="2" t="s">
        <v>8</v>
      </c>
      <c r="Q2102" s="2" t="s">
        <v>28</v>
      </c>
      <c r="R2102" s="2" t="s">
        <v>35</v>
      </c>
      <c r="S2102" s="2" t="s">
        <v>36</v>
      </c>
      <c r="T2102" s="2" t="s">
        <v>96</v>
      </c>
      <c r="U2102" s="2" t="s">
        <v>14</v>
      </c>
      <c r="V2102" s="69">
        <v>45536</v>
      </c>
      <c r="W2102" s="2" t="s">
        <v>4135</v>
      </c>
    </row>
    <row r="2103" spans="1:23" x14ac:dyDescent="0.25">
      <c r="A2103" s="2">
        <v>9978074</v>
      </c>
      <c r="B2103" s="68">
        <v>45536</v>
      </c>
      <c r="C2103" s="2" t="s">
        <v>1158</v>
      </c>
      <c r="D2103" s="2" t="s">
        <v>716</v>
      </c>
      <c r="E2103" s="2" t="s">
        <v>385</v>
      </c>
      <c r="F2103" s="68">
        <v>45536.440972222219</v>
      </c>
      <c r="G2103" s="68">
        <v>45536.440972222219</v>
      </c>
      <c r="H2103" s="2" t="s">
        <v>1158</v>
      </c>
      <c r="I2103" s="68">
        <v>45538</v>
      </c>
      <c r="J2103" s="2" t="s">
        <v>697</v>
      </c>
      <c r="K2103" s="2" t="s">
        <v>697</v>
      </c>
      <c r="L2103" s="2" t="s">
        <v>4139</v>
      </c>
      <c r="M2103" s="2" t="s">
        <v>992</v>
      </c>
      <c r="N2103" s="2" t="s">
        <v>855</v>
      </c>
      <c r="O2103" s="2">
        <v>201031594938001</v>
      </c>
      <c r="P2103" s="2" t="s">
        <v>8</v>
      </c>
      <c r="Q2103" s="2" t="s">
        <v>28</v>
      </c>
      <c r="R2103" s="2" t="s">
        <v>29</v>
      </c>
      <c r="S2103" s="2" t="s">
        <v>962</v>
      </c>
      <c r="T2103" s="2" t="s">
        <v>427</v>
      </c>
      <c r="U2103" s="2" t="s">
        <v>44</v>
      </c>
      <c r="V2103" s="69">
        <v>45536</v>
      </c>
      <c r="W2103" s="2" t="s">
        <v>4135</v>
      </c>
    </row>
    <row r="2104" spans="1:23" x14ac:dyDescent="0.25">
      <c r="A2104" s="2">
        <v>9978073</v>
      </c>
      <c r="B2104" s="68">
        <v>45536</v>
      </c>
      <c r="C2104" s="2" t="s">
        <v>1111</v>
      </c>
      <c r="D2104" s="2" t="s">
        <v>716</v>
      </c>
      <c r="E2104" s="2" t="s">
        <v>385</v>
      </c>
      <c r="F2104" s="68">
        <v>45536</v>
      </c>
      <c r="G2104" s="68">
        <v>45536.445833333331</v>
      </c>
      <c r="H2104" s="2" t="s">
        <v>1111</v>
      </c>
      <c r="I2104" s="2" t="s">
        <v>385</v>
      </c>
      <c r="J2104" s="2" t="s">
        <v>697</v>
      </c>
      <c r="K2104" s="2" t="s">
        <v>697</v>
      </c>
      <c r="L2104" s="2" t="s">
        <v>4131</v>
      </c>
      <c r="M2104" s="2" t="s">
        <v>7</v>
      </c>
      <c r="N2104" s="2" t="s">
        <v>1515</v>
      </c>
      <c r="O2104" s="2" t="s">
        <v>2789</v>
      </c>
      <c r="P2104" s="2" t="s">
        <v>18</v>
      </c>
      <c r="Q2104" s="2" t="s">
        <v>19</v>
      </c>
      <c r="R2104" s="2" t="s">
        <v>20</v>
      </c>
      <c r="S2104" s="2" t="s">
        <v>36</v>
      </c>
      <c r="T2104" s="2" t="s">
        <v>385</v>
      </c>
      <c r="U2104" s="2" t="s">
        <v>14</v>
      </c>
      <c r="V2104" s="69">
        <v>45536</v>
      </c>
      <c r="W2104" s="2" t="s">
        <v>4135</v>
      </c>
    </row>
    <row r="2105" spans="1:23" x14ac:dyDescent="0.25">
      <c r="A2105" s="2">
        <v>9978072</v>
      </c>
      <c r="B2105" s="68">
        <v>45536</v>
      </c>
      <c r="C2105" s="2" t="s">
        <v>1111</v>
      </c>
      <c r="D2105" s="2" t="s">
        <v>716</v>
      </c>
      <c r="E2105" s="2" t="s">
        <v>385</v>
      </c>
      <c r="F2105" s="68">
        <v>45536</v>
      </c>
      <c r="G2105" s="68">
        <v>45536.457638888889</v>
      </c>
      <c r="H2105" s="2" t="s">
        <v>1111</v>
      </c>
      <c r="I2105" s="2" t="s">
        <v>385</v>
      </c>
      <c r="J2105" s="2" t="s">
        <v>697</v>
      </c>
      <c r="K2105" s="2" t="s">
        <v>697</v>
      </c>
      <c r="L2105" s="2" t="s">
        <v>4140</v>
      </c>
      <c r="M2105" s="2" t="s">
        <v>7</v>
      </c>
      <c r="N2105" s="2" t="s">
        <v>1515</v>
      </c>
      <c r="O2105" s="2" t="s">
        <v>3202</v>
      </c>
      <c r="P2105" s="2" t="s">
        <v>18</v>
      </c>
      <c r="Q2105" s="2" t="s">
        <v>19</v>
      </c>
      <c r="R2105" s="2" t="s">
        <v>21</v>
      </c>
      <c r="S2105" s="2" t="s">
        <v>36</v>
      </c>
      <c r="T2105" s="2" t="s">
        <v>385</v>
      </c>
      <c r="U2105" s="2" t="s">
        <v>14</v>
      </c>
      <c r="V2105" s="69">
        <v>45536</v>
      </c>
      <c r="W2105" s="2" t="s">
        <v>4135</v>
      </c>
    </row>
    <row r="2106" spans="1:23" x14ac:dyDescent="0.25">
      <c r="A2106" s="2">
        <v>9978071</v>
      </c>
      <c r="B2106" s="68">
        <v>45536</v>
      </c>
      <c r="C2106" s="2" t="s">
        <v>1158</v>
      </c>
      <c r="D2106" s="2" t="s">
        <v>716</v>
      </c>
      <c r="E2106" s="2" t="s">
        <v>385</v>
      </c>
      <c r="F2106" s="68">
        <v>45536.463888888888</v>
      </c>
      <c r="G2106" s="68">
        <v>45536.463888888888</v>
      </c>
      <c r="H2106" s="2" t="s">
        <v>1158</v>
      </c>
      <c r="I2106" s="68">
        <v>45538</v>
      </c>
      <c r="J2106" s="2" t="s">
        <v>697</v>
      </c>
      <c r="K2106" s="2" t="s">
        <v>697</v>
      </c>
      <c r="L2106" s="2" t="s">
        <v>4141</v>
      </c>
      <c r="M2106" s="2" t="s">
        <v>735</v>
      </c>
      <c r="N2106" s="2" t="s">
        <v>853</v>
      </c>
      <c r="O2106" s="2" t="s">
        <v>4142</v>
      </c>
      <c r="P2106" s="2" t="s">
        <v>22</v>
      </c>
      <c r="Q2106" s="2" t="s">
        <v>23</v>
      </c>
      <c r="R2106" s="2" t="s">
        <v>155</v>
      </c>
      <c r="S2106" s="2" t="s">
        <v>36</v>
      </c>
      <c r="T2106" s="2" t="s">
        <v>1910</v>
      </c>
      <c r="U2106" s="2" t="s">
        <v>14</v>
      </c>
      <c r="V2106" s="69">
        <v>45536</v>
      </c>
      <c r="W2106" s="2" t="s">
        <v>4135</v>
      </c>
    </row>
    <row r="2107" spans="1:23" x14ac:dyDescent="0.25">
      <c r="A2107" s="2">
        <v>9978070</v>
      </c>
      <c r="B2107" s="68">
        <v>45536</v>
      </c>
      <c r="C2107" s="2" t="s">
        <v>1111</v>
      </c>
      <c r="D2107" s="2" t="s">
        <v>716</v>
      </c>
      <c r="E2107" s="2" t="s">
        <v>385</v>
      </c>
      <c r="F2107" s="68">
        <v>45536</v>
      </c>
      <c r="G2107" s="68">
        <v>45536.470138888893</v>
      </c>
      <c r="H2107" s="2" t="s">
        <v>1111</v>
      </c>
      <c r="I2107" s="2" t="s">
        <v>385</v>
      </c>
      <c r="J2107" s="2" t="s">
        <v>697</v>
      </c>
      <c r="K2107" s="2" t="s">
        <v>697</v>
      </c>
      <c r="L2107" s="2" t="s">
        <v>3540</v>
      </c>
      <c r="M2107" s="2" t="s">
        <v>7</v>
      </c>
      <c r="N2107" s="2" t="s">
        <v>860</v>
      </c>
      <c r="O2107" s="2" t="s">
        <v>3214</v>
      </c>
      <c r="P2107" s="2" t="s">
        <v>8</v>
      </c>
      <c r="Q2107" s="2" t="s">
        <v>15</v>
      </c>
      <c r="R2107" s="2" t="s">
        <v>381</v>
      </c>
      <c r="S2107" s="2" t="s">
        <v>25</v>
      </c>
      <c r="T2107" s="2" t="s">
        <v>385</v>
      </c>
      <c r="U2107" s="2" t="s">
        <v>14</v>
      </c>
      <c r="V2107" s="69">
        <v>45536</v>
      </c>
      <c r="W2107" s="2" t="s">
        <v>4135</v>
      </c>
    </row>
    <row r="2108" spans="1:23" x14ac:dyDescent="0.25">
      <c r="A2108" s="2">
        <v>9978069</v>
      </c>
      <c r="B2108" s="68">
        <v>45536</v>
      </c>
      <c r="C2108" s="2" t="s">
        <v>1111</v>
      </c>
      <c r="D2108" s="2" t="s">
        <v>716</v>
      </c>
      <c r="E2108" s="2" t="s">
        <v>385</v>
      </c>
      <c r="F2108" s="68">
        <v>45536</v>
      </c>
      <c r="G2108" s="68">
        <v>45536.470833333333</v>
      </c>
      <c r="H2108" s="2" t="s">
        <v>1111</v>
      </c>
      <c r="I2108" s="68">
        <v>45537</v>
      </c>
      <c r="J2108" s="2" t="s">
        <v>697</v>
      </c>
      <c r="K2108" s="2" t="s">
        <v>697</v>
      </c>
      <c r="L2108" s="2" t="s">
        <v>3540</v>
      </c>
      <c r="M2108" s="2" t="s">
        <v>7</v>
      </c>
      <c r="N2108" s="2" t="s">
        <v>860</v>
      </c>
      <c r="O2108" s="2" t="s">
        <v>3214</v>
      </c>
      <c r="P2108" s="2" t="s">
        <v>8</v>
      </c>
      <c r="Q2108" s="2" t="s">
        <v>15</v>
      </c>
      <c r="R2108" s="2" t="s">
        <v>381</v>
      </c>
      <c r="S2108" s="2" t="s">
        <v>43</v>
      </c>
      <c r="T2108" s="2" t="s">
        <v>417</v>
      </c>
      <c r="U2108" s="2" t="s">
        <v>44</v>
      </c>
      <c r="V2108" s="69">
        <v>45536</v>
      </c>
      <c r="W2108" s="2" t="s">
        <v>4135</v>
      </c>
    </row>
    <row r="2109" spans="1:23" x14ac:dyDescent="0.25">
      <c r="A2109" s="2">
        <v>9978068</v>
      </c>
      <c r="B2109" s="68">
        <v>45536</v>
      </c>
      <c r="C2109" s="2" t="s">
        <v>1158</v>
      </c>
      <c r="D2109" s="2" t="s">
        <v>716</v>
      </c>
      <c r="E2109" s="2" t="s">
        <v>385</v>
      </c>
      <c r="F2109" s="68">
        <v>45536.487500000003</v>
      </c>
      <c r="G2109" s="68">
        <v>45536.487500000003</v>
      </c>
      <c r="H2109" s="2" t="s">
        <v>1158</v>
      </c>
      <c r="I2109" s="68">
        <v>45538</v>
      </c>
      <c r="J2109" s="2" t="s">
        <v>697</v>
      </c>
      <c r="K2109" s="2" t="s">
        <v>697</v>
      </c>
      <c r="L2109" s="2" t="s">
        <v>4143</v>
      </c>
      <c r="M2109" s="2" t="s">
        <v>735</v>
      </c>
      <c r="N2109" s="2" t="s">
        <v>853</v>
      </c>
      <c r="O2109" s="2" t="s">
        <v>4144</v>
      </c>
      <c r="P2109" s="2" t="s">
        <v>22</v>
      </c>
      <c r="Q2109" s="2" t="s">
        <v>23</v>
      </c>
      <c r="R2109" s="2" t="s">
        <v>155</v>
      </c>
      <c r="S2109" s="2" t="s">
        <v>36</v>
      </c>
      <c r="T2109" s="2" t="s">
        <v>1910</v>
      </c>
      <c r="U2109" s="2" t="s">
        <v>14</v>
      </c>
      <c r="V2109" s="69">
        <v>45536</v>
      </c>
      <c r="W2109" s="2" t="s">
        <v>4135</v>
      </c>
    </row>
    <row r="2110" spans="1:23" x14ac:dyDescent="0.25">
      <c r="A2110" s="2">
        <v>9978067</v>
      </c>
      <c r="B2110" s="68">
        <v>45536</v>
      </c>
      <c r="C2110" s="2" t="s">
        <v>1111</v>
      </c>
      <c r="D2110" s="2" t="s">
        <v>716</v>
      </c>
      <c r="E2110" s="2" t="s">
        <v>385</v>
      </c>
      <c r="F2110" s="68">
        <v>45536</v>
      </c>
      <c r="G2110" s="68">
        <v>45536.522916666669</v>
      </c>
      <c r="H2110" s="2" t="s">
        <v>1111</v>
      </c>
      <c r="I2110" s="2" t="s">
        <v>385</v>
      </c>
      <c r="J2110" s="2" t="s">
        <v>697</v>
      </c>
      <c r="K2110" s="2" t="s">
        <v>697</v>
      </c>
      <c r="L2110" s="2" t="s">
        <v>4145</v>
      </c>
      <c r="M2110" s="2" t="s">
        <v>7</v>
      </c>
      <c r="N2110" s="2" t="s">
        <v>860</v>
      </c>
      <c r="O2110" s="2" t="s">
        <v>4146</v>
      </c>
      <c r="P2110" s="2" t="s">
        <v>8</v>
      </c>
      <c r="Q2110" s="2" t="s">
        <v>10</v>
      </c>
      <c r="R2110" s="2" t="s">
        <v>11</v>
      </c>
      <c r="S2110" s="2" t="s">
        <v>36</v>
      </c>
      <c r="T2110" s="2" t="s">
        <v>385</v>
      </c>
      <c r="U2110" s="2" t="s">
        <v>14</v>
      </c>
      <c r="V2110" s="69">
        <v>45536</v>
      </c>
      <c r="W2110" s="2" t="s">
        <v>4135</v>
      </c>
    </row>
    <row r="2111" spans="1:23" x14ac:dyDescent="0.25">
      <c r="A2111" s="2">
        <v>9978066</v>
      </c>
      <c r="B2111" s="68">
        <v>45536</v>
      </c>
      <c r="C2111" s="2" t="s">
        <v>1158</v>
      </c>
      <c r="D2111" s="2" t="s">
        <v>716</v>
      </c>
      <c r="E2111" s="2" t="s">
        <v>385</v>
      </c>
      <c r="F2111" s="68">
        <v>45536.540972222218</v>
      </c>
      <c r="G2111" s="68">
        <v>45536.540972222218</v>
      </c>
      <c r="H2111" s="2" t="s">
        <v>1158</v>
      </c>
      <c r="I2111" s="68">
        <v>45538</v>
      </c>
      <c r="J2111" s="2" t="s">
        <v>697</v>
      </c>
      <c r="K2111" s="2" t="s">
        <v>697</v>
      </c>
      <c r="L2111" s="2" t="s">
        <v>4147</v>
      </c>
      <c r="M2111" s="2" t="s">
        <v>992</v>
      </c>
      <c r="N2111" s="2" t="s">
        <v>1087</v>
      </c>
      <c r="O2111" s="2">
        <v>201031599320001</v>
      </c>
      <c r="P2111" s="2" t="s">
        <v>18</v>
      </c>
      <c r="Q2111" s="2" t="s">
        <v>19</v>
      </c>
      <c r="R2111" s="2" t="s">
        <v>129</v>
      </c>
      <c r="S2111" s="2" t="s">
        <v>36</v>
      </c>
      <c r="T2111" s="2" t="s">
        <v>385</v>
      </c>
      <c r="U2111" s="2" t="s">
        <v>14</v>
      </c>
      <c r="V2111" s="69">
        <v>45536</v>
      </c>
      <c r="W2111" s="2" t="s">
        <v>4135</v>
      </c>
    </row>
    <row r="2112" spans="1:23" x14ac:dyDescent="0.25">
      <c r="A2112" s="2">
        <v>9978065</v>
      </c>
      <c r="B2112" s="68">
        <v>45536</v>
      </c>
      <c r="C2112" s="2" t="s">
        <v>1158</v>
      </c>
      <c r="D2112" s="2" t="s">
        <v>46</v>
      </c>
      <c r="E2112" s="2" t="s">
        <v>385</v>
      </c>
      <c r="F2112" s="68">
        <v>45536.547222222223</v>
      </c>
      <c r="G2112" s="68">
        <v>45536.547222222223</v>
      </c>
      <c r="H2112" s="2" t="s">
        <v>1158</v>
      </c>
      <c r="I2112" s="68">
        <v>45536</v>
      </c>
      <c r="J2112" s="2" t="s">
        <v>697</v>
      </c>
      <c r="K2112" s="2" t="s">
        <v>697</v>
      </c>
      <c r="L2112" s="2" t="s">
        <v>2967</v>
      </c>
      <c r="M2112" s="2" t="s">
        <v>992</v>
      </c>
      <c r="N2112" s="2" t="s">
        <v>1087</v>
      </c>
      <c r="O2112" s="2">
        <v>201031559604001</v>
      </c>
      <c r="P2112" s="2" t="s">
        <v>18</v>
      </c>
      <c r="Q2112" s="2" t="s">
        <v>19</v>
      </c>
      <c r="R2112" s="2" t="s">
        <v>20</v>
      </c>
      <c r="S2112" s="2" t="s">
        <v>360</v>
      </c>
      <c r="T2112" s="2" t="s">
        <v>385</v>
      </c>
      <c r="U2112" s="2" t="s">
        <v>14</v>
      </c>
      <c r="V2112" s="69">
        <v>45536</v>
      </c>
      <c r="W2112" s="2" t="s">
        <v>4135</v>
      </c>
    </row>
    <row r="2113" spans="1:23" x14ac:dyDescent="0.25">
      <c r="A2113" s="2">
        <v>9978064</v>
      </c>
      <c r="B2113" s="68">
        <v>45536</v>
      </c>
      <c r="C2113" s="2" t="s">
        <v>1158</v>
      </c>
      <c r="D2113" s="2" t="s">
        <v>716</v>
      </c>
      <c r="E2113" s="2" t="s">
        <v>385</v>
      </c>
      <c r="F2113" s="68">
        <v>45536.555555555547</v>
      </c>
      <c r="G2113" s="68">
        <v>45536.555555555547</v>
      </c>
      <c r="H2113" s="2" t="s">
        <v>1158</v>
      </c>
      <c r="I2113" s="68">
        <v>45538</v>
      </c>
      <c r="J2113" s="2" t="s">
        <v>697</v>
      </c>
      <c r="K2113" s="2" t="s">
        <v>697</v>
      </c>
      <c r="L2113" s="2" t="s">
        <v>4148</v>
      </c>
      <c r="M2113" s="2" t="s">
        <v>992</v>
      </c>
      <c r="N2113" s="2" t="s">
        <v>1087</v>
      </c>
      <c r="O2113" s="2">
        <v>201032311255001</v>
      </c>
      <c r="P2113" s="2" t="s">
        <v>22</v>
      </c>
      <c r="Q2113" s="2" t="s">
        <v>23</v>
      </c>
      <c r="R2113" s="2" t="s">
        <v>155</v>
      </c>
      <c r="S2113" s="2" t="s">
        <v>36</v>
      </c>
      <c r="T2113" s="2" t="s">
        <v>1910</v>
      </c>
      <c r="U2113" s="2" t="s">
        <v>14</v>
      </c>
      <c r="V2113" s="69">
        <v>45536</v>
      </c>
      <c r="W2113" s="2" t="s">
        <v>4135</v>
      </c>
    </row>
    <row r="2114" spans="1:23" x14ac:dyDescent="0.25">
      <c r="A2114" s="2">
        <v>9978063</v>
      </c>
      <c r="B2114" s="68">
        <v>45536</v>
      </c>
      <c r="C2114" s="2" t="s">
        <v>1111</v>
      </c>
      <c r="D2114" s="2" t="s">
        <v>716</v>
      </c>
      <c r="E2114" s="2" t="s">
        <v>385</v>
      </c>
      <c r="F2114" s="68">
        <v>45536</v>
      </c>
      <c r="G2114" s="68">
        <v>45536.560416666667</v>
      </c>
      <c r="H2114" s="2" t="s">
        <v>1111</v>
      </c>
      <c r="I2114" s="68">
        <v>45538</v>
      </c>
      <c r="J2114" s="2" t="s">
        <v>697</v>
      </c>
      <c r="K2114" s="2" t="s">
        <v>697</v>
      </c>
      <c r="L2114" s="2" t="s">
        <v>4149</v>
      </c>
      <c r="M2114" s="2" t="s">
        <v>7</v>
      </c>
      <c r="N2114" s="2" t="s">
        <v>855</v>
      </c>
      <c r="O2114" s="2" t="s">
        <v>4150</v>
      </c>
      <c r="P2114" s="2" t="s">
        <v>8</v>
      </c>
      <c r="Q2114" s="2" t="s">
        <v>10</v>
      </c>
      <c r="R2114" s="2" t="s">
        <v>11</v>
      </c>
      <c r="S2114" s="2" t="s">
        <v>36</v>
      </c>
      <c r="T2114" s="2" t="s">
        <v>385</v>
      </c>
      <c r="U2114" s="2" t="s">
        <v>14</v>
      </c>
      <c r="V2114" s="69">
        <v>45536</v>
      </c>
      <c r="W2114" s="2" t="s">
        <v>4135</v>
      </c>
    </row>
    <row r="2115" spans="1:23" x14ac:dyDescent="0.25">
      <c r="A2115" s="2">
        <v>9978062</v>
      </c>
      <c r="B2115" s="68">
        <v>45536</v>
      </c>
      <c r="C2115" s="2" t="s">
        <v>1111</v>
      </c>
      <c r="D2115" s="2" t="s">
        <v>856</v>
      </c>
      <c r="E2115" s="2" t="s">
        <v>385</v>
      </c>
      <c r="F2115" s="68">
        <v>45536</v>
      </c>
      <c r="G2115" s="68">
        <v>45536.568749999999</v>
      </c>
      <c r="H2115" s="2" t="s">
        <v>1111</v>
      </c>
      <c r="I2115" s="68">
        <v>45537</v>
      </c>
      <c r="J2115" s="2" t="s">
        <v>697</v>
      </c>
      <c r="K2115" s="2" t="s">
        <v>697</v>
      </c>
      <c r="L2115" s="2" t="s">
        <v>4151</v>
      </c>
      <c r="M2115" s="2" t="s">
        <v>7</v>
      </c>
      <c r="N2115" s="2" t="s">
        <v>855</v>
      </c>
      <c r="O2115" s="2" t="s">
        <v>4152</v>
      </c>
      <c r="P2115" s="2" t="s">
        <v>18</v>
      </c>
      <c r="Q2115" s="2" t="s">
        <v>19</v>
      </c>
      <c r="R2115" s="2" t="s">
        <v>20</v>
      </c>
      <c r="S2115" s="2" t="s">
        <v>43</v>
      </c>
      <c r="T2115" s="2" t="s">
        <v>537</v>
      </c>
      <c r="U2115" s="2" t="s">
        <v>44</v>
      </c>
      <c r="V2115" s="69">
        <v>45536</v>
      </c>
      <c r="W2115" s="2" t="s">
        <v>4135</v>
      </c>
    </row>
    <row r="2116" spans="1:23" x14ac:dyDescent="0.25">
      <c r="A2116" s="2">
        <v>9978061</v>
      </c>
      <c r="B2116" s="68">
        <v>45536</v>
      </c>
      <c r="C2116" s="2" t="s">
        <v>1111</v>
      </c>
      <c r="D2116" s="2" t="s">
        <v>716</v>
      </c>
      <c r="E2116" s="2" t="s">
        <v>385</v>
      </c>
      <c r="F2116" s="68">
        <v>45536</v>
      </c>
      <c r="G2116" s="68">
        <v>45536.615277777782</v>
      </c>
      <c r="H2116" s="2" t="s">
        <v>1111</v>
      </c>
      <c r="I2116" s="68">
        <v>45538</v>
      </c>
      <c r="J2116" s="2" t="s">
        <v>697</v>
      </c>
      <c r="K2116" s="2" t="s">
        <v>697</v>
      </c>
      <c r="L2116" s="2" t="s">
        <v>4153</v>
      </c>
      <c r="M2116" s="2" t="s">
        <v>7</v>
      </c>
      <c r="N2116" s="2" t="s">
        <v>855</v>
      </c>
      <c r="O2116" s="2" t="s">
        <v>4154</v>
      </c>
      <c r="P2116" s="2" t="s">
        <v>18</v>
      </c>
      <c r="Q2116" s="2" t="s">
        <v>19</v>
      </c>
      <c r="R2116" s="2" t="s">
        <v>20</v>
      </c>
      <c r="S2116" s="2" t="s">
        <v>36</v>
      </c>
      <c r="T2116" s="2" t="s">
        <v>385</v>
      </c>
      <c r="U2116" s="2" t="s">
        <v>14</v>
      </c>
      <c r="V2116" s="69">
        <v>45536</v>
      </c>
      <c r="W2116" s="2" t="s">
        <v>4135</v>
      </c>
    </row>
    <row r="2117" spans="1:23" x14ac:dyDescent="0.25">
      <c r="A2117" s="2">
        <v>9978060</v>
      </c>
      <c r="B2117" s="68">
        <v>45536</v>
      </c>
      <c r="C2117" s="2" t="s">
        <v>1158</v>
      </c>
      <c r="D2117" s="2" t="s">
        <v>716</v>
      </c>
      <c r="E2117" s="2" t="s">
        <v>385</v>
      </c>
      <c r="F2117" s="68">
        <v>45536.62259259259</v>
      </c>
      <c r="G2117" s="68">
        <v>45536.62259259259</v>
      </c>
      <c r="H2117" s="2" t="s">
        <v>1158</v>
      </c>
      <c r="I2117" s="68">
        <v>45538</v>
      </c>
      <c r="J2117" s="2" t="s">
        <v>697</v>
      </c>
      <c r="K2117" s="2" t="s">
        <v>697</v>
      </c>
      <c r="L2117" s="2" t="s">
        <v>4155</v>
      </c>
      <c r="M2117" s="2" t="s">
        <v>992</v>
      </c>
      <c r="N2117" s="2" t="s">
        <v>1087</v>
      </c>
      <c r="O2117" s="2">
        <v>201032315199001</v>
      </c>
      <c r="P2117" s="2" t="s">
        <v>22</v>
      </c>
      <c r="Q2117" s="2" t="s">
        <v>23</v>
      </c>
      <c r="R2117" s="2" t="s">
        <v>155</v>
      </c>
      <c r="S2117" s="2" t="s">
        <v>981</v>
      </c>
      <c r="T2117" s="2" t="s">
        <v>385</v>
      </c>
      <c r="U2117" s="2" t="s">
        <v>14</v>
      </c>
      <c r="V2117" s="69">
        <v>45536</v>
      </c>
      <c r="W2117" s="2" t="s">
        <v>4135</v>
      </c>
    </row>
    <row r="2118" spans="1:23" x14ac:dyDescent="0.25">
      <c r="A2118" s="2">
        <v>9978060</v>
      </c>
      <c r="B2118" s="68">
        <v>45537.333333333343</v>
      </c>
      <c r="C2118" s="2" t="s">
        <v>1280</v>
      </c>
      <c r="D2118" s="2" t="s">
        <v>46</v>
      </c>
      <c r="E2118" s="2" t="s">
        <v>385</v>
      </c>
      <c r="F2118" s="68">
        <v>45537.333333333343</v>
      </c>
      <c r="G2118" s="68">
        <v>45537</v>
      </c>
      <c r="H2118" s="2" t="s">
        <v>1280</v>
      </c>
      <c r="I2118" s="68">
        <v>45537</v>
      </c>
      <c r="J2118" s="2" t="s">
        <v>697</v>
      </c>
      <c r="K2118" s="2" t="s">
        <v>697</v>
      </c>
      <c r="L2118" s="2" t="s">
        <v>3176</v>
      </c>
      <c r="M2118" s="2" t="s">
        <v>2509</v>
      </c>
      <c r="N2118" s="2" t="s">
        <v>853</v>
      </c>
      <c r="O2118" s="2">
        <v>42930511801</v>
      </c>
      <c r="P2118" s="2" t="s">
        <v>18</v>
      </c>
      <c r="Q2118" s="2" t="s">
        <v>19</v>
      </c>
      <c r="R2118" s="2" t="s">
        <v>20</v>
      </c>
      <c r="S2118" s="2" t="s">
        <v>36</v>
      </c>
      <c r="T2118" s="2" t="s">
        <v>385</v>
      </c>
      <c r="U2118" s="2" t="s">
        <v>14</v>
      </c>
      <c r="V2118" s="69">
        <v>45537</v>
      </c>
      <c r="W2118" s="2" t="s">
        <v>4135</v>
      </c>
    </row>
    <row r="2119" spans="1:23" x14ac:dyDescent="0.25">
      <c r="A2119" s="2">
        <v>9978059</v>
      </c>
      <c r="B2119" s="68">
        <v>45537.333333333343</v>
      </c>
      <c r="C2119" s="2" t="s">
        <v>1280</v>
      </c>
      <c r="D2119" s="2" t="s">
        <v>46</v>
      </c>
      <c r="E2119" s="2" t="s">
        <v>385</v>
      </c>
      <c r="F2119" s="68">
        <v>45537.333333333343</v>
      </c>
      <c r="G2119" s="68">
        <v>45537</v>
      </c>
      <c r="H2119" s="2" t="s">
        <v>1280</v>
      </c>
      <c r="I2119" s="68">
        <v>45537</v>
      </c>
      <c r="J2119" s="2" t="s">
        <v>697</v>
      </c>
      <c r="K2119" s="2" t="s">
        <v>697</v>
      </c>
      <c r="L2119" s="2" t="s">
        <v>3176</v>
      </c>
      <c r="M2119" s="2" t="s">
        <v>2509</v>
      </c>
      <c r="N2119" s="2" t="s">
        <v>853</v>
      </c>
      <c r="O2119" s="2">
        <v>42930511801</v>
      </c>
      <c r="P2119" s="2" t="s">
        <v>18</v>
      </c>
      <c r="Q2119" s="2" t="s">
        <v>19</v>
      </c>
      <c r="R2119" s="2" t="s">
        <v>20</v>
      </c>
      <c r="S2119" s="2" t="s">
        <v>36</v>
      </c>
      <c r="T2119" s="2" t="s">
        <v>385</v>
      </c>
      <c r="U2119" s="2" t="s">
        <v>14</v>
      </c>
      <c r="V2119" s="69">
        <v>45537</v>
      </c>
      <c r="W2119" s="2" t="s">
        <v>4135</v>
      </c>
    </row>
    <row r="2120" spans="1:23" x14ac:dyDescent="0.25">
      <c r="A2120" s="2">
        <v>9978058</v>
      </c>
      <c r="B2120" s="68">
        <v>45537.333333333343</v>
      </c>
      <c r="C2120" s="2" t="s">
        <v>1280</v>
      </c>
      <c r="D2120" s="2" t="s">
        <v>46</v>
      </c>
      <c r="E2120" s="2" t="s">
        <v>385</v>
      </c>
      <c r="F2120" s="68">
        <v>45537.333333333343</v>
      </c>
      <c r="G2120" s="68">
        <v>45537</v>
      </c>
      <c r="H2120" s="2" t="s">
        <v>1280</v>
      </c>
      <c r="I2120" s="68">
        <v>45537</v>
      </c>
      <c r="J2120" s="2" t="s">
        <v>697</v>
      </c>
      <c r="K2120" s="2" t="s">
        <v>697</v>
      </c>
      <c r="L2120" s="2" t="s">
        <v>3176</v>
      </c>
      <c r="M2120" s="2" t="s">
        <v>2509</v>
      </c>
      <c r="N2120" s="2" t="s">
        <v>853</v>
      </c>
      <c r="O2120" s="2">
        <v>42930511801</v>
      </c>
      <c r="P2120" s="2" t="s">
        <v>18</v>
      </c>
      <c r="Q2120" s="2" t="s">
        <v>19</v>
      </c>
      <c r="R2120" s="2" t="s">
        <v>20</v>
      </c>
      <c r="S2120" s="2" t="s">
        <v>36</v>
      </c>
      <c r="T2120" s="2" t="s">
        <v>385</v>
      </c>
      <c r="U2120" s="2" t="s">
        <v>14</v>
      </c>
      <c r="V2120" s="69">
        <v>45537</v>
      </c>
      <c r="W2120" s="2" t="s">
        <v>4135</v>
      </c>
    </row>
    <row r="2121" spans="1:23" x14ac:dyDescent="0.25">
      <c r="A2121" s="2">
        <v>9978057</v>
      </c>
      <c r="B2121" s="68">
        <v>45537.333333333343</v>
      </c>
      <c r="C2121" s="2" t="s">
        <v>1280</v>
      </c>
      <c r="D2121" s="2" t="s">
        <v>46</v>
      </c>
      <c r="E2121" s="2" t="s">
        <v>385</v>
      </c>
      <c r="F2121" s="68">
        <v>45537.333333333343</v>
      </c>
      <c r="G2121" s="68">
        <v>45537</v>
      </c>
      <c r="H2121" s="2" t="s">
        <v>1280</v>
      </c>
      <c r="I2121" s="68">
        <v>45537</v>
      </c>
      <c r="J2121" s="2" t="s">
        <v>697</v>
      </c>
      <c r="K2121" s="2" t="s">
        <v>697</v>
      </c>
      <c r="L2121" s="2" t="s">
        <v>3176</v>
      </c>
      <c r="M2121" s="2" t="s">
        <v>2509</v>
      </c>
      <c r="N2121" s="2" t="s">
        <v>853</v>
      </c>
      <c r="O2121" s="2">
        <v>42930511801</v>
      </c>
      <c r="P2121" s="2" t="s">
        <v>18</v>
      </c>
      <c r="Q2121" s="2" t="s">
        <v>19</v>
      </c>
      <c r="R2121" s="2" t="s">
        <v>20</v>
      </c>
      <c r="S2121" s="2" t="s">
        <v>36</v>
      </c>
      <c r="T2121" s="2" t="s">
        <v>385</v>
      </c>
      <c r="U2121" s="2" t="s">
        <v>14</v>
      </c>
      <c r="V2121" s="69">
        <v>45537</v>
      </c>
      <c r="W2121" s="2" t="s">
        <v>4135</v>
      </c>
    </row>
    <row r="2122" spans="1:23" x14ac:dyDescent="0.25">
      <c r="A2122" s="2">
        <v>9978056</v>
      </c>
      <c r="B2122" s="68">
        <v>45537.333333333343</v>
      </c>
      <c r="C2122" s="2" t="s">
        <v>1280</v>
      </c>
      <c r="D2122" s="2" t="s">
        <v>46</v>
      </c>
      <c r="E2122" s="2" t="s">
        <v>385</v>
      </c>
      <c r="F2122" s="68">
        <v>45537.333333333343</v>
      </c>
      <c r="G2122" s="68">
        <v>45537</v>
      </c>
      <c r="H2122" s="2" t="s">
        <v>1280</v>
      </c>
      <c r="I2122" s="68">
        <v>45537</v>
      </c>
      <c r="J2122" s="2" t="s">
        <v>697</v>
      </c>
      <c r="K2122" s="2" t="s">
        <v>697</v>
      </c>
      <c r="L2122" s="2" t="s">
        <v>3176</v>
      </c>
      <c r="M2122" s="2" t="s">
        <v>2509</v>
      </c>
      <c r="N2122" s="2" t="s">
        <v>853</v>
      </c>
      <c r="O2122" s="2">
        <v>42930511801</v>
      </c>
      <c r="P2122" s="2" t="s">
        <v>18</v>
      </c>
      <c r="Q2122" s="2" t="s">
        <v>19</v>
      </c>
      <c r="R2122" s="2" t="s">
        <v>20</v>
      </c>
      <c r="S2122" s="2" t="s">
        <v>36</v>
      </c>
      <c r="T2122" s="2" t="s">
        <v>385</v>
      </c>
      <c r="U2122" s="2" t="s">
        <v>14</v>
      </c>
      <c r="V2122" s="69">
        <v>45537</v>
      </c>
      <c r="W2122" s="2" t="s">
        <v>4135</v>
      </c>
    </row>
    <row r="2123" spans="1:23" x14ac:dyDescent="0.25">
      <c r="A2123" s="2">
        <v>9978055</v>
      </c>
      <c r="B2123" s="68">
        <v>45537.333333333343</v>
      </c>
      <c r="C2123" s="2" t="s">
        <v>1117</v>
      </c>
      <c r="D2123" s="2" t="s">
        <v>856</v>
      </c>
      <c r="E2123" s="2" t="s">
        <v>385</v>
      </c>
      <c r="F2123" s="68">
        <v>45537.333333333343</v>
      </c>
      <c r="G2123" s="68">
        <v>45537.338888888888</v>
      </c>
      <c r="H2123" s="2" t="s">
        <v>1117</v>
      </c>
      <c r="I2123" s="2" t="s">
        <v>4156</v>
      </c>
      <c r="J2123" s="2" t="s">
        <v>697</v>
      </c>
      <c r="K2123" s="2" t="s">
        <v>697</v>
      </c>
      <c r="L2123" s="2" t="s">
        <v>4157</v>
      </c>
      <c r="M2123" s="2" t="s">
        <v>7</v>
      </c>
      <c r="N2123" s="2" t="s">
        <v>1515</v>
      </c>
      <c r="O2123" s="2" t="s">
        <v>3739</v>
      </c>
      <c r="P2123" s="2" t="s">
        <v>8</v>
      </c>
      <c r="Q2123" s="2" t="s">
        <v>28</v>
      </c>
      <c r="R2123" s="2" t="s">
        <v>29</v>
      </c>
      <c r="S2123" s="2" t="s">
        <v>25</v>
      </c>
      <c r="T2123" s="2" t="s">
        <v>385</v>
      </c>
      <c r="U2123" s="2" t="s">
        <v>14</v>
      </c>
      <c r="V2123" s="69">
        <v>45537</v>
      </c>
      <c r="W2123" s="2" t="s">
        <v>4135</v>
      </c>
    </row>
    <row r="2124" spans="1:23" x14ac:dyDescent="0.25">
      <c r="A2124" s="2">
        <v>9978054</v>
      </c>
      <c r="B2124" s="68">
        <v>45537.333333333343</v>
      </c>
      <c r="C2124" s="2" t="s">
        <v>1111</v>
      </c>
      <c r="D2124" s="2" t="s">
        <v>716</v>
      </c>
      <c r="E2124" s="2" t="s">
        <v>385</v>
      </c>
      <c r="F2124" s="68">
        <v>45537.333333333343</v>
      </c>
      <c r="G2124" s="68">
        <v>45537.340277777781</v>
      </c>
      <c r="H2124" s="2" t="s">
        <v>1111</v>
      </c>
      <c r="I2124" s="68">
        <v>45539</v>
      </c>
      <c r="J2124" s="2" t="s">
        <v>697</v>
      </c>
      <c r="K2124" s="2" t="s">
        <v>697</v>
      </c>
      <c r="L2124" s="2" t="s">
        <v>4158</v>
      </c>
      <c r="M2124" s="2" t="s">
        <v>7</v>
      </c>
      <c r="N2124" s="2" t="s">
        <v>855</v>
      </c>
      <c r="O2124" s="2" t="s">
        <v>4159</v>
      </c>
      <c r="P2124" s="2" t="s">
        <v>8</v>
      </c>
      <c r="Q2124" s="2" t="s">
        <v>28</v>
      </c>
      <c r="R2124" s="2" t="s">
        <v>35</v>
      </c>
      <c r="S2124" s="2" t="s">
        <v>36</v>
      </c>
      <c r="T2124" s="2" t="s">
        <v>385</v>
      </c>
      <c r="U2124" s="2" t="s">
        <v>14</v>
      </c>
      <c r="V2124" s="69">
        <v>45537</v>
      </c>
      <c r="W2124" s="2" t="s">
        <v>4135</v>
      </c>
    </row>
    <row r="2125" spans="1:23" x14ac:dyDescent="0.25">
      <c r="A2125" s="2">
        <v>9978053</v>
      </c>
      <c r="B2125" s="68">
        <v>45537.333333333343</v>
      </c>
      <c r="C2125" s="2" t="s">
        <v>1117</v>
      </c>
      <c r="D2125" s="2" t="s">
        <v>716</v>
      </c>
      <c r="E2125" s="2" t="s">
        <v>385</v>
      </c>
      <c r="F2125" s="68">
        <v>45537.333333333343</v>
      </c>
      <c r="G2125" s="68">
        <v>45537.345833333333</v>
      </c>
      <c r="H2125" s="2" t="s">
        <v>1117</v>
      </c>
      <c r="I2125" s="68">
        <v>45539</v>
      </c>
      <c r="J2125" s="2" t="s">
        <v>697</v>
      </c>
      <c r="K2125" s="2" t="s">
        <v>697</v>
      </c>
      <c r="L2125" s="2" t="s">
        <v>3908</v>
      </c>
      <c r="M2125" s="2" t="s">
        <v>7</v>
      </c>
      <c r="N2125" s="2" t="s">
        <v>1515</v>
      </c>
      <c r="O2125" s="2" t="s">
        <v>3511</v>
      </c>
      <c r="P2125" s="2" t="s">
        <v>18</v>
      </c>
      <c r="Q2125" s="2" t="s">
        <v>19</v>
      </c>
      <c r="R2125" s="2" t="s">
        <v>20</v>
      </c>
      <c r="S2125" s="2" t="s">
        <v>36</v>
      </c>
      <c r="T2125" s="2" t="s">
        <v>385</v>
      </c>
      <c r="U2125" s="2" t="s">
        <v>14</v>
      </c>
      <c r="V2125" s="69">
        <v>45537</v>
      </c>
      <c r="W2125" s="2" t="s">
        <v>4135</v>
      </c>
    </row>
    <row r="2126" spans="1:23" x14ac:dyDescent="0.25">
      <c r="A2126" s="2">
        <v>9978052</v>
      </c>
      <c r="B2126" s="68">
        <v>45537.333333333343</v>
      </c>
      <c r="C2126" s="2" t="s">
        <v>1111</v>
      </c>
      <c r="D2126" s="2" t="s">
        <v>716</v>
      </c>
      <c r="E2126" s="2" t="s">
        <v>385</v>
      </c>
      <c r="F2126" s="68">
        <v>45537.333333333343</v>
      </c>
      <c r="G2126" s="68">
        <v>45537.345833333333</v>
      </c>
      <c r="H2126" s="2" t="s">
        <v>1111</v>
      </c>
      <c r="I2126" s="68">
        <v>45539</v>
      </c>
      <c r="J2126" s="2" t="s">
        <v>697</v>
      </c>
      <c r="K2126" s="2" t="s">
        <v>697</v>
      </c>
      <c r="L2126" s="2" t="s">
        <v>4160</v>
      </c>
      <c r="M2126" s="2" t="s">
        <v>7</v>
      </c>
      <c r="N2126" s="2" t="s">
        <v>855</v>
      </c>
      <c r="O2126" s="2" t="s">
        <v>2328</v>
      </c>
      <c r="P2126" s="2" t="s">
        <v>18</v>
      </c>
      <c r="Q2126" s="2" t="s">
        <v>19</v>
      </c>
      <c r="R2126" s="2" t="s">
        <v>20</v>
      </c>
      <c r="S2126" s="2" t="s">
        <v>36</v>
      </c>
      <c r="T2126" s="2" t="s">
        <v>385</v>
      </c>
      <c r="U2126" s="2" t="s">
        <v>14</v>
      </c>
      <c r="V2126" s="69">
        <v>45537</v>
      </c>
      <c r="W2126" s="2" t="s">
        <v>4135</v>
      </c>
    </row>
    <row r="2127" spans="1:23" x14ac:dyDescent="0.25">
      <c r="A2127" s="2">
        <v>9978051</v>
      </c>
      <c r="B2127" s="68">
        <v>45537.333333333343</v>
      </c>
      <c r="C2127" s="2" t="s">
        <v>1281</v>
      </c>
      <c r="D2127" s="2" t="s">
        <v>46</v>
      </c>
      <c r="E2127" s="2" t="s">
        <v>385</v>
      </c>
      <c r="F2127" s="68">
        <v>45537.333333333343</v>
      </c>
      <c r="G2127" s="68">
        <v>45537.350694444453</v>
      </c>
      <c r="H2127" s="2" t="s">
        <v>1281</v>
      </c>
      <c r="I2127" s="2"/>
      <c r="J2127" s="2" t="s">
        <v>697</v>
      </c>
      <c r="K2127" s="2" t="s">
        <v>697</v>
      </c>
      <c r="L2127" s="2" t="s">
        <v>4122</v>
      </c>
      <c r="M2127" s="2" t="s">
        <v>2509</v>
      </c>
      <c r="N2127" s="2" t="s">
        <v>176</v>
      </c>
      <c r="O2127" s="2">
        <v>41925637901</v>
      </c>
      <c r="P2127" s="2" t="s">
        <v>8</v>
      </c>
      <c r="Q2127" s="2" t="s">
        <v>28</v>
      </c>
      <c r="R2127" s="2" t="s">
        <v>29</v>
      </c>
      <c r="S2127" s="2" t="s">
        <v>360</v>
      </c>
      <c r="T2127" s="2" t="s">
        <v>427</v>
      </c>
      <c r="U2127" s="2" t="s">
        <v>44</v>
      </c>
      <c r="V2127" s="69">
        <v>45537</v>
      </c>
      <c r="W2127" s="2" t="s">
        <v>4135</v>
      </c>
    </row>
    <row r="2128" spans="1:23" x14ac:dyDescent="0.25">
      <c r="A2128" s="2">
        <v>9978050</v>
      </c>
      <c r="B2128" s="68">
        <v>45537.333333333343</v>
      </c>
      <c r="C2128" s="2" t="s">
        <v>1281</v>
      </c>
      <c r="D2128" s="2" t="s">
        <v>46</v>
      </c>
      <c r="E2128" s="2" t="s">
        <v>385</v>
      </c>
      <c r="F2128" s="68">
        <v>45537.333333333343</v>
      </c>
      <c r="G2128" s="68">
        <v>45537.350694444453</v>
      </c>
      <c r="H2128" s="2" t="s">
        <v>1281</v>
      </c>
      <c r="I2128" s="2"/>
      <c r="J2128" s="2" t="s">
        <v>697</v>
      </c>
      <c r="K2128" s="2" t="s">
        <v>697</v>
      </c>
      <c r="L2128" s="2" t="s">
        <v>4122</v>
      </c>
      <c r="M2128" s="2" t="s">
        <v>2509</v>
      </c>
      <c r="N2128" s="2" t="s">
        <v>176</v>
      </c>
      <c r="O2128" s="2">
        <v>41925637901</v>
      </c>
      <c r="P2128" s="2" t="s">
        <v>8</v>
      </c>
      <c r="Q2128" s="2" t="s">
        <v>28</v>
      </c>
      <c r="R2128" s="2" t="s">
        <v>29</v>
      </c>
      <c r="S2128" s="2" t="s">
        <v>360</v>
      </c>
      <c r="T2128" s="2" t="s">
        <v>385</v>
      </c>
      <c r="U2128" s="2" t="s">
        <v>14</v>
      </c>
      <c r="V2128" s="69">
        <v>45537</v>
      </c>
      <c r="W2128" s="2" t="s">
        <v>4135</v>
      </c>
    </row>
    <row r="2129" spans="1:23" x14ac:dyDescent="0.25">
      <c r="A2129" s="2">
        <v>9978049</v>
      </c>
      <c r="B2129" s="68">
        <v>45537.333333333343</v>
      </c>
      <c r="C2129" s="2" t="s">
        <v>1117</v>
      </c>
      <c r="D2129" s="2" t="s">
        <v>903</v>
      </c>
      <c r="E2129" s="2" t="s">
        <v>385</v>
      </c>
      <c r="F2129" s="68">
        <v>45537.333333333343</v>
      </c>
      <c r="G2129" s="68">
        <v>45537.352083333331</v>
      </c>
      <c r="H2129" s="2" t="s">
        <v>1117</v>
      </c>
      <c r="I2129" s="68">
        <v>45537</v>
      </c>
      <c r="J2129" s="2" t="s">
        <v>697</v>
      </c>
      <c r="K2129" s="2" t="s">
        <v>697</v>
      </c>
      <c r="L2129" s="2" t="s">
        <v>4161</v>
      </c>
      <c r="M2129" s="2" t="s">
        <v>7</v>
      </c>
      <c r="N2129" s="2" t="s">
        <v>1515</v>
      </c>
      <c r="O2129" s="2" t="s">
        <v>3203</v>
      </c>
      <c r="P2129" s="2" t="s">
        <v>8</v>
      </c>
      <c r="Q2129" s="2" t="s">
        <v>28</v>
      </c>
      <c r="R2129" s="2" t="s">
        <v>29</v>
      </c>
      <c r="S2129" s="2" t="s">
        <v>36</v>
      </c>
      <c r="T2129" s="2" t="s">
        <v>385</v>
      </c>
      <c r="U2129" s="2" t="s">
        <v>14</v>
      </c>
      <c r="V2129" s="69">
        <v>45537</v>
      </c>
      <c r="W2129" s="2" t="s">
        <v>4135</v>
      </c>
    </row>
    <row r="2130" spans="1:23" x14ac:dyDescent="0.25">
      <c r="A2130" s="2">
        <v>9978048</v>
      </c>
      <c r="B2130" s="68">
        <v>45537.333333333343</v>
      </c>
      <c r="C2130" s="2" t="s">
        <v>1117</v>
      </c>
      <c r="D2130" s="2" t="s">
        <v>716</v>
      </c>
      <c r="E2130" s="2" t="s">
        <v>385</v>
      </c>
      <c r="F2130" s="68">
        <v>45537.333333333343</v>
      </c>
      <c r="G2130" s="68">
        <v>45537.352083333331</v>
      </c>
      <c r="H2130" s="2" t="s">
        <v>1117</v>
      </c>
      <c r="I2130" s="2" t="s">
        <v>385</v>
      </c>
      <c r="J2130" s="2" t="s">
        <v>697</v>
      </c>
      <c r="K2130" s="2" t="s">
        <v>697</v>
      </c>
      <c r="L2130" s="2" t="s">
        <v>4161</v>
      </c>
      <c r="M2130" s="2" t="s">
        <v>7</v>
      </c>
      <c r="N2130" s="2" t="s">
        <v>1515</v>
      </c>
      <c r="O2130" s="2" t="s">
        <v>3203</v>
      </c>
      <c r="P2130" s="2" t="s">
        <v>8</v>
      </c>
      <c r="Q2130" s="2" t="s">
        <v>28</v>
      </c>
      <c r="R2130" s="2" t="s">
        <v>29</v>
      </c>
      <c r="S2130" s="2" t="s">
        <v>25</v>
      </c>
      <c r="T2130" s="2" t="s">
        <v>385</v>
      </c>
      <c r="U2130" s="2" t="s">
        <v>14</v>
      </c>
      <c r="V2130" s="69">
        <v>45537</v>
      </c>
      <c r="W2130" s="2" t="s">
        <v>4135</v>
      </c>
    </row>
    <row r="2131" spans="1:23" x14ac:dyDescent="0.25">
      <c r="A2131" s="2">
        <v>9978047</v>
      </c>
      <c r="B2131" s="68">
        <v>45537.333333333343</v>
      </c>
      <c r="C2131" s="2" t="s">
        <v>1110</v>
      </c>
      <c r="D2131" s="2" t="s">
        <v>716</v>
      </c>
      <c r="E2131" s="2" t="s">
        <v>385</v>
      </c>
      <c r="F2131" s="68">
        <v>45537.333333333343</v>
      </c>
      <c r="G2131" s="68">
        <v>45537.354861111111</v>
      </c>
      <c r="H2131" s="2" t="s">
        <v>1110</v>
      </c>
      <c r="I2131" s="68">
        <v>45538</v>
      </c>
      <c r="J2131" s="2" t="s">
        <v>697</v>
      </c>
      <c r="K2131" s="2" t="s">
        <v>697</v>
      </c>
      <c r="L2131" s="2" t="s">
        <v>4162</v>
      </c>
      <c r="M2131" s="2" t="s">
        <v>7</v>
      </c>
      <c r="N2131" s="2" t="s">
        <v>860</v>
      </c>
      <c r="O2131" s="2" t="s">
        <v>4163</v>
      </c>
      <c r="P2131" s="2" t="s">
        <v>8</v>
      </c>
      <c r="Q2131" s="2" t="s">
        <v>28</v>
      </c>
      <c r="R2131" s="2" t="s">
        <v>35</v>
      </c>
      <c r="S2131" s="2" t="s">
        <v>36</v>
      </c>
      <c r="T2131" s="2"/>
      <c r="U2131" s="2" t="s">
        <v>14</v>
      </c>
      <c r="V2131" s="69">
        <v>45537</v>
      </c>
      <c r="W2131" s="2" t="s">
        <v>4135</v>
      </c>
    </row>
    <row r="2132" spans="1:23" x14ac:dyDescent="0.25">
      <c r="A2132" s="2">
        <v>9978046</v>
      </c>
      <c r="B2132" s="68">
        <v>45537.333333333343</v>
      </c>
      <c r="C2132" s="2" t="s">
        <v>1107</v>
      </c>
      <c r="D2132" s="2" t="s">
        <v>716</v>
      </c>
      <c r="E2132" s="2" t="s">
        <v>385</v>
      </c>
      <c r="F2132" s="68">
        <v>45537.333333333343</v>
      </c>
      <c r="G2132" s="68">
        <v>45537.354861111111</v>
      </c>
      <c r="H2132" s="2" t="s">
        <v>1107</v>
      </c>
      <c r="I2132" s="2"/>
      <c r="J2132" s="2" t="s">
        <v>697</v>
      </c>
      <c r="K2132" s="2" t="s">
        <v>697</v>
      </c>
      <c r="L2132" s="2" t="s">
        <v>4164</v>
      </c>
      <c r="M2132" s="2" t="s">
        <v>7</v>
      </c>
      <c r="N2132" s="2" t="s">
        <v>1515</v>
      </c>
      <c r="O2132" s="2" t="s">
        <v>4165</v>
      </c>
      <c r="P2132" s="2" t="s">
        <v>8</v>
      </c>
      <c r="Q2132" s="2" t="s">
        <v>10</v>
      </c>
      <c r="R2132" s="2" t="s">
        <v>11</v>
      </c>
      <c r="S2132" s="2" t="s">
        <v>25</v>
      </c>
      <c r="T2132" s="2"/>
      <c r="U2132" s="2" t="s">
        <v>14</v>
      </c>
      <c r="V2132" s="69">
        <v>45537</v>
      </c>
      <c r="W2132" s="2" t="s">
        <v>4135</v>
      </c>
    </row>
    <row r="2133" spans="1:23" x14ac:dyDescent="0.25">
      <c r="A2133" s="2">
        <v>9978045</v>
      </c>
      <c r="B2133" s="68">
        <v>45537.333333333343</v>
      </c>
      <c r="C2133" s="2" t="s">
        <v>1280</v>
      </c>
      <c r="D2133" s="2" t="s">
        <v>46</v>
      </c>
      <c r="E2133" s="2"/>
      <c r="F2133" s="68">
        <v>45537.333333333343</v>
      </c>
      <c r="G2133" s="68">
        <v>45537.357638888891</v>
      </c>
      <c r="H2133" s="2" t="s">
        <v>1280</v>
      </c>
      <c r="I2133" s="68">
        <v>45537</v>
      </c>
      <c r="J2133" s="2" t="s">
        <v>697</v>
      </c>
      <c r="K2133" s="2" t="s">
        <v>697</v>
      </c>
      <c r="L2133" s="2" t="s">
        <v>4121</v>
      </c>
      <c r="M2133" s="2" t="s">
        <v>4166</v>
      </c>
      <c r="N2133" s="2" t="s">
        <v>855</v>
      </c>
      <c r="O2133" s="2">
        <v>43149354101</v>
      </c>
      <c r="P2133" s="2" t="s">
        <v>8</v>
      </c>
      <c r="Q2133" s="2" t="s">
        <v>15</v>
      </c>
      <c r="R2133" s="2" t="s">
        <v>11</v>
      </c>
      <c r="S2133" s="2" t="s">
        <v>36</v>
      </c>
      <c r="T2133" s="2"/>
      <c r="U2133" s="2" t="s">
        <v>14</v>
      </c>
      <c r="V2133" s="69">
        <v>45537</v>
      </c>
      <c r="W2133" s="2" t="s">
        <v>4135</v>
      </c>
    </row>
    <row r="2134" spans="1:23" x14ac:dyDescent="0.25">
      <c r="A2134" s="2">
        <v>9978044</v>
      </c>
      <c r="B2134" s="68">
        <v>45537.333333333343</v>
      </c>
      <c r="C2134" s="2" t="s">
        <v>1280</v>
      </c>
      <c r="D2134" s="2" t="s">
        <v>716</v>
      </c>
      <c r="E2134" s="2"/>
      <c r="F2134" s="68">
        <v>45537.333333333343</v>
      </c>
      <c r="G2134" s="68">
        <v>45537.357638888891</v>
      </c>
      <c r="H2134" s="2" t="s">
        <v>1280</v>
      </c>
      <c r="I2134" s="68">
        <v>45539</v>
      </c>
      <c r="J2134" s="2" t="s">
        <v>697</v>
      </c>
      <c r="K2134" s="2" t="s">
        <v>697</v>
      </c>
      <c r="L2134" s="2" t="s">
        <v>4167</v>
      </c>
      <c r="M2134" s="2" t="s">
        <v>4166</v>
      </c>
      <c r="N2134" s="2" t="s">
        <v>855</v>
      </c>
      <c r="O2134" s="2">
        <v>43149354101</v>
      </c>
      <c r="P2134" s="2" t="s">
        <v>8</v>
      </c>
      <c r="Q2134" s="2" t="s">
        <v>15</v>
      </c>
      <c r="R2134" s="2" t="s">
        <v>11</v>
      </c>
      <c r="S2134" s="2" t="s">
        <v>36</v>
      </c>
      <c r="T2134" s="2"/>
      <c r="U2134" s="2" t="s">
        <v>14</v>
      </c>
      <c r="V2134" s="69">
        <v>45537</v>
      </c>
      <c r="W2134" s="2" t="s">
        <v>4135</v>
      </c>
    </row>
    <row r="2135" spans="1:23" x14ac:dyDescent="0.25">
      <c r="A2135" s="2">
        <v>9978043</v>
      </c>
      <c r="B2135" s="68">
        <v>45537.333333333343</v>
      </c>
      <c r="C2135" s="2" t="s">
        <v>1158</v>
      </c>
      <c r="D2135" s="2" t="s">
        <v>46</v>
      </c>
      <c r="E2135" s="2" t="s">
        <v>385</v>
      </c>
      <c r="F2135" s="68">
        <v>45537.333333333343</v>
      </c>
      <c r="G2135" s="68">
        <v>45537.359027777777</v>
      </c>
      <c r="H2135" s="2" t="s">
        <v>1158</v>
      </c>
      <c r="I2135" s="2" t="s">
        <v>385</v>
      </c>
      <c r="J2135" s="2" t="s">
        <v>697</v>
      </c>
      <c r="K2135" s="2" t="s">
        <v>697</v>
      </c>
      <c r="L2135" s="2" t="s">
        <v>4168</v>
      </c>
      <c r="M2135" s="2" t="s">
        <v>737</v>
      </c>
      <c r="N2135" s="2" t="s">
        <v>860</v>
      </c>
      <c r="O2135" s="2" t="s">
        <v>4169</v>
      </c>
      <c r="P2135" s="2" t="s">
        <v>22</v>
      </c>
      <c r="Q2135" s="2" t="s">
        <v>23</v>
      </c>
      <c r="R2135" s="2" t="s">
        <v>89</v>
      </c>
      <c r="S2135" s="2" t="s">
        <v>360</v>
      </c>
      <c r="T2135" s="2" t="s">
        <v>385</v>
      </c>
      <c r="U2135" s="2" t="s">
        <v>14</v>
      </c>
      <c r="V2135" s="69">
        <v>45537</v>
      </c>
      <c r="W2135" s="2" t="s">
        <v>4135</v>
      </c>
    </row>
    <row r="2136" spans="1:23" x14ac:dyDescent="0.25">
      <c r="A2136" s="2">
        <v>9978042</v>
      </c>
      <c r="B2136" s="68">
        <v>45537.333333333343</v>
      </c>
      <c r="C2136" s="2" t="s">
        <v>1107</v>
      </c>
      <c r="D2136" s="2" t="s">
        <v>3280</v>
      </c>
      <c r="E2136" s="2" t="s">
        <v>385</v>
      </c>
      <c r="F2136" s="68">
        <v>45537.333333333343</v>
      </c>
      <c r="G2136" s="68">
        <v>45537.36041666667</v>
      </c>
      <c r="H2136" s="2" t="s">
        <v>1107</v>
      </c>
      <c r="I2136" s="2"/>
      <c r="J2136" s="2" t="s">
        <v>697</v>
      </c>
      <c r="K2136" s="2" t="s">
        <v>697</v>
      </c>
      <c r="L2136" s="2" t="s">
        <v>4170</v>
      </c>
      <c r="M2136" s="2" t="s">
        <v>7</v>
      </c>
      <c r="N2136" s="2" t="s">
        <v>855</v>
      </c>
      <c r="O2136" s="2" t="s">
        <v>4171</v>
      </c>
      <c r="P2136" s="2" t="s">
        <v>18</v>
      </c>
      <c r="Q2136" s="2" t="s">
        <v>19</v>
      </c>
      <c r="R2136" s="2" t="s">
        <v>20</v>
      </c>
      <c r="S2136" s="2" t="s">
        <v>75</v>
      </c>
      <c r="T2136" s="2" t="s">
        <v>419</v>
      </c>
      <c r="U2136" s="2" t="s">
        <v>44</v>
      </c>
      <c r="V2136" s="69">
        <v>45537</v>
      </c>
      <c r="W2136" s="2" t="s">
        <v>4135</v>
      </c>
    </row>
    <row r="2137" spans="1:23" x14ac:dyDescent="0.25">
      <c r="A2137" s="2">
        <v>9978041</v>
      </c>
      <c r="B2137" s="68">
        <v>45537.333333333343</v>
      </c>
      <c r="C2137" s="2" t="s">
        <v>1117</v>
      </c>
      <c r="D2137" s="2" t="s">
        <v>46</v>
      </c>
      <c r="E2137" s="2" t="s">
        <v>385</v>
      </c>
      <c r="F2137" s="68">
        <v>45537.333333333343</v>
      </c>
      <c r="G2137" s="68">
        <v>45537.361111111109</v>
      </c>
      <c r="H2137" s="2" t="s">
        <v>1117</v>
      </c>
      <c r="I2137" s="2" t="s">
        <v>385</v>
      </c>
      <c r="J2137" s="2" t="s">
        <v>697</v>
      </c>
      <c r="K2137" s="2" t="s">
        <v>697</v>
      </c>
      <c r="L2137" s="2" t="s">
        <v>3465</v>
      </c>
      <c r="M2137" s="2" t="s">
        <v>7</v>
      </c>
      <c r="N2137" s="2" t="s">
        <v>1515</v>
      </c>
      <c r="O2137" s="2" t="s">
        <v>1399</v>
      </c>
      <c r="P2137" s="2" t="s">
        <v>18</v>
      </c>
      <c r="Q2137" s="2" t="s">
        <v>19</v>
      </c>
      <c r="R2137" s="2" t="s">
        <v>21</v>
      </c>
      <c r="S2137" s="2" t="s">
        <v>360</v>
      </c>
      <c r="T2137" s="2" t="s">
        <v>385</v>
      </c>
      <c r="U2137" s="2" t="s">
        <v>14</v>
      </c>
      <c r="V2137" s="69">
        <v>45537</v>
      </c>
      <c r="W2137" s="2" t="s">
        <v>4135</v>
      </c>
    </row>
    <row r="2138" spans="1:23" x14ac:dyDescent="0.25">
      <c r="A2138" s="2">
        <v>9978040</v>
      </c>
      <c r="B2138" s="68">
        <v>45537.333333333343</v>
      </c>
      <c r="C2138" s="2" t="s">
        <v>1156</v>
      </c>
      <c r="D2138" s="2" t="s">
        <v>716</v>
      </c>
      <c r="E2138" s="2" t="s">
        <v>385</v>
      </c>
      <c r="F2138" s="68">
        <v>45537.333333333343</v>
      </c>
      <c r="G2138" s="68">
        <v>45537.362500000003</v>
      </c>
      <c r="H2138" s="2" t="s">
        <v>1156</v>
      </c>
      <c r="I2138" s="2"/>
      <c r="J2138" s="2" t="s">
        <v>697</v>
      </c>
      <c r="K2138" s="2" t="s">
        <v>697</v>
      </c>
      <c r="L2138" s="2" t="s">
        <v>4071</v>
      </c>
      <c r="M2138" s="2" t="s">
        <v>992</v>
      </c>
      <c r="N2138" s="2" t="s">
        <v>855</v>
      </c>
      <c r="O2138" s="2">
        <v>201031916691001</v>
      </c>
      <c r="P2138" s="2" t="s">
        <v>8</v>
      </c>
      <c r="Q2138" s="2" t="s">
        <v>10</v>
      </c>
      <c r="R2138" s="2" t="s">
        <v>11</v>
      </c>
      <c r="S2138" s="2" t="s">
        <v>36</v>
      </c>
      <c r="T2138" s="2" t="s">
        <v>385</v>
      </c>
      <c r="U2138" s="2" t="s">
        <v>14</v>
      </c>
      <c r="V2138" s="69">
        <v>45537</v>
      </c>
      <c r="W2138" s="2" t="s">
        <v>4135</v>
      </c>
    </row>
    <row r="2139" spans="1:23" x14ac:dyDescent="0.25">
      <c r="A2139" s="2">
        <v>9978039</v>
      </c>
      <c r="B2139" s="68">
        <v>45537.333333333343</v>
      </c>
      <c r="C2139" s="2" t="s">
        <v>1107</v>
      </c>
      <c r="D2139" s="2" t="s">
        <v>716</v>
      </c>
      <c r="E2139" s="2" t="s">
        <v>385</v>
      </c>
      <c r="F2139" s="68">
        <v>45537.333333333343</v>
      </c>
      <c r="G2139" s="68">
        <v>45537.62777777778</v>
      </c>
      <c r="H2139" s="2" t="s">
        <v>1107</v>
      </c>
      <c r="I2139" s="2"/>
      <c r="J2139" s="2" t="s">
        <v>697</v>
      </c>
      <c r="K2139" s="2" t="s">
        <v>697</v>
      </c>
      <c r="L2139" s="2" t="s">
        <v>4172</v>
      </c>
      <c r="M2139" s="2" t="s">
        <v>7</v>
      </c>
      <c r="N2139" s="2" t="s">
        <v>855</v>
      </c>
      <c r="O2139" s="2" t="s">
        <v>4173</v>
      </c>
      <c r="P2139" s="2" t="s">
        <v>22</v>
      </c>
      <c r="Q2139" s="2" t="s">
        <v>23</v>
      </c>
      <c r="R2139" s="2" t="s">
        <v>89</v>
      </c>
      <c r="S2139" s="2" t="s">
        <v>36</v>
      </c>
      <c r="T2139" s="2"/>
      <c r="U2139" s="2" t="s">
        <v>14</v>
      </c>
      <c r="V2139" s="69">
        <v>45537</v>
      </c>
      <c r="W2139" s="2" t="s">
        <v>4135</v>
      </c>
    </row>
    <row r="2140" spans="1:23" x14ac:dyDescent="0.25">
      <c r="A2140" s="2">
        <v>9978038</v>
      </c>
      <c r="B2140" s="68">
        <v>45537.333333333343</v>
      </c>
      <c r="C2140" s="2" t="s">
        <v>1281</v>
      </c>
      <c r="D2140" s="2" t="s">
        <v>46</v>
      </c>
      <c r="E2140" s="2" t="s">
        <v>385</v>
      </c>
      <c r="F2140" s="68">
        <v>45537.333333333343</v>
      </c>
      <c r="G2140" s="68">
        <v>45537.368055555547</v>
      </c>
      <c r="H2140" s="2" t="s">
        <v>1281</v>
      </c>
      <c r="I2140" s="2"/>
      <c r="J2140" s="2" t="s">
        <v>697</v>
      </c>
      <c r="K2140" s="2" t="s">
        <v>697</v>
      </c>
      <c r="L2140" s="2" t="s">
        <v>4123</v>
      </c>
      <c r="M2140" s="2" t="s">
        <v>1064</v>
      </c>
      <c r="N2140" s="2" t="s">
        <v>176</v>
      </c>
      <c r="O2140" s="2">
        <v>43156321703</v>
      </c>
      <c r="P2140" s="2" t="s">
        <v>8</v>
      </c>
      <c r="Q2140" s="2" t="s">
        <v>15</v>
      </c>
      <c r="R2140" s="2" t="s">
        <v>16</v>
      </c>
      <c r="S2140" s="2" t="s">
        <v>360</v>
      </c>
      <c r="T2140" s="2" t="s">
        <v>385</v>
      </c>
      <c r="U2140" s="2" t="s">
        <v>14</v>
      </c>
      <c r="V2140" s="69">
        <v>45537</v>
      </c>
      <c r="W2140" s="2" t="s">
        <v>4135</v>
      </c>
    </row>
    <row r="2141" spans="1:23" x14ac:dyDescent="0.25">
      <c r="A2141" s="2">
        <v>9978037</v>
      </c>
      <c r="B2141" s="68">
        <v>45537.333333333343</v>
      </c>
      <c r="C2141" s="2" t="s">
        <v>1117</v>
      </c>
      <c r="D2141" s="2" t="s">
        <v>856</v>
      </c>
      <c r="E2141" s="2" t="s">
        <v>385</v>
      </c>
      <c r="F2141" s="68">
        <v>45537.333333333343</v>
      </c>
      <c r="G2141" s="68">
        <v>45537.365277777782</v>
      </c>
      <c r="H2141" s="2" t="s">
        <v>1117</v>
      </c>
      <c r="I2141" s="68">
        <v>45537</v>
      </c>
      <c r="J2141" s="2" t="s">
        <v>697</v>
      </c>
      <c r="K2141" s="2" t="s">
        <v>697</v>
      </c>
      <c r="L2141" s="2" t="s">
        <v>4174</v>
      </c>
      <c r="M2141" s="2" t="s">
        <v>7</v>
      </c>
      <c r="N2141" s="2" t="s">
        <v>1515</v>
      </c>
      <c r="O2141" s="2" t="s">
        <v>2560</v>
      </c>
      <c r="P2141" s="2" t="s">
        <v>8</v>
      </c>
      <c r="Q2141" s="2" t="s">
        <v>10</v>
      </c>
      <c r="R2141" s="2" t="s">
        <v>11</v>
      </c>
      <c r="S2141" s="2" t="s">
        <v>25</v>
      </c>
      <c r="T2141" s="2" t="s">
        <v>730</v>
      </c>
      <c r="U2141" s="2" t="s">
        <v>44</v>
      </c>
      <c r="V2141" s="69">
        <v>45537</v>
      </c>
      <c r="W2141" s="2" t="s">
        <v>4135</v>
      </c>
    </row>
    <row r="2142" spans="1:23" x14ac:dyDescent="0.25">
      <c r="A2142" s="2">
        <v>9978036</v>
      </c>
      <c r="B2142" s="68">
        <v>45537.333333333343</v>
      </c>
      <c r="C2142" s="2" t="s">
        <v>1158</v>
      </c>
      <c r="D2142" s="2" t="s">
        <v>856</v>
      </c>
      <c r="E2142" s="2" t="s">
        <v>385</v>
      </c>
      <c r="F2142" s="68">
        <v>45537.333333333343</v>
      </c>
      <c r="G2142" s="68">
        <v>45537.368055555547</v>
      </c>
      <c r="H2142" s="2" t="s">
        <v>1158</v>
      </c>
      <c r="I2142" s="68">
        <v>45544</v>
      </c>
      <c r="J2142" s="2" t="s">
        <v>697</v>
      </c>
      <c r="K2142" s="2" t="s">
        <v>697</v>
      </c>
      <c r="L2142" s="2" t="s">
        <v>4175</v>
      </c>
      <c r="M2142" s="2" t="s">
        <v>737</v>
      </c>
      <c r="N2142" s="2" t="s">
        <v>853</v>
      </c>
      <c r="O2142" s="2" t="s">
        <v>4176</v>
      </c>
      <c r="P2142" s="2" t="s">
        <v>8</v>
      </c>
      <c r="Q2142" s="2" t="s">
        <v>10</v>
      </c>
      <c r="R2142" s="2" t="s">
        <v>11</v>
      </c>
      <c r="S2142" s="2" t="s">
        <v>25</v>
      </c>
      <c r="T2142" s="2" t="s">
        <v>385</v>
      </c>
      <c r="U2142" s="2" t="s">
        <v>14</v>
      </c>
      <c r="V2142" s="69">
        <v>45537</v>
      </c>
      <c r="W2142" s="2" t="s">
        <v>4135</v>
      </c>
    </row>
    <row r="2143" spans="1:23" x14ac:dyDescent="0.25">
      <c r="A2143" s="2">
        <v>9978035</v>
      </c>
      <c r="B2143" s="68">
        <v>45537.333333333343</v>
      </c>
      <c r="C2143" s="2" t="s">
        <v>1110</v>
      </c>
      <c r="D2143" s="2" t="s">
        <v>856</v>
      </c>
      <c r="E2143" s="2" t="s">
        <v>385</v>
      </c>
      <c r="F2143" s="68">
        <v>45537.333333333343</v>
      </c>
      <c r="G2143" s="68">
        <v>45537.368055555547</v>
      </c>
      <c r="H2143" s="2" t="s">
        <v>1110</v>
      </c>
      <c r="I2143" s="68">
        <v>45539</v>
      </c>
      <c r="J2143" s="2" t="s">
        <v>697</v>
      </c>
      <c r="K2143" s="2" t="s">
        <v>697</v>
      </c>
      <c r="L2143" s="2" t="s">
        <v>4177</v>
      </c>
      <c r="M2143" s="2" t="s">
        <v>7</v>
      </c>
      <c r="N2143" s="2" t="s">
        <v>860</v>
      </c>
      <c r="O2143" s="2" t="s">
        <v>4178</v>
      </c>
      <c r="P2143" s="2" t="s">
        <v>8</v>
      </c>
      <c r="Q2143" s="2" t="s">
        <v>28</v>
      </c>
      <c r="R2143" s="2" t="s">
        <v>29</v>
      </c>
      <c r="S2143" s="2" t="s">
        <v>25</v>
      </c>
      <c r="T2143" s="2"/>
      <c r="U2143" s="2" t="s">
        <v>14</v>
      </c>
      <c r="V2143" s="69">
        <v>45537</v>
      </c>
      <c r="W2143" s="2" t="s">
        <v>4135</v>
      </c>
    </row>
    <row r="2144" spans="1:23" x14ac:dyDescent="0.25">
      <c r="A2144" s="2">
        <v>9978034</v>
      </c>
      <c r="B2144" s="68">
        <v>45537.333333333343</v>
      </c>
      <c r="C2144" s="2" t="s">
        <v>1111</v>
      </c>
      <c r="D2144" s="2" t="s">
        <v>716</v>
      </c>
      <c r="E2144" s="2" t="s">
        <v>385</v>
      </c>
      <c r="F2144" s="68">
        <v>45537.333333333343</v>
      </c>
      <c r="G2144" s="68">
        <v>45537.368055555547</v>
      </c>
      <c r="H2144" s="2" t="s">
        <v>1111</v>
      </c>
      <c r="I2144" s="68">
        <v>45538</v>
      </c>
      <c r="J2144" s="2" t="s">
        <v>697</v>
      </c>
      <c r="K2144" s="2" t="s">
        <v>697</v>
      </c>
      <c r="L2144" s="2" t="s">
        <v>4179</v>
      </c>
      <c r="M2144" s="2" t="s">
        <v>7</v>
      </c>
      <c r="N2144" s="2" t="s">
        <v>855</v>
      </c>
      <c r="O2144" s="2" t="s">
        <v>3809</v>
      </c>
      <c r="P2144" s="2" t="s">
        <v>8</v>
      </c>
      <c r="Q2144" s="2" t="s">
        <v>28</v>
      </c>
      <c r="R2144" s="2" t="s">
        <v>29</v>
      </c>
      <c r="S2144" s="2" t="s">
        <v>25</v>
      </c>
      <c r="T2144" s="2" t="s">
        <v>385</v>
      </c>
      <c r="U2144" s="2" t="s">
        <v>14</v>
      </c>
      <c r="V2144" s="69">
        <v>45537</v>
      </c>
      <c r="W2144" s="2" t="s">
        <v>4135</v>
      </c>
    </row>
    <row r="2145" spans="1:23" x14ac:dyDescent="0.25">
      <c r="A2145" s="2">
        <v>9978033</v>
      </c>
      <c r="B2145" s="68">
        <v>45537.333333333343</v>
      </c>
      <c r="C2145" s="2" t="s">
        <v>1280</v>
      </c>
      <c r="D2145" s="2" t="s">
        <v>4180</v>
      </c>
      <c r="E2145" s="2" t="s">
        <v>385</v>
      </c>
      <c r="F2145" s="68">
        <v>45537.333333333343</v>
      </c>
      <c r="G2145" s="68">
        <v>45537.368055555547</v>
      </c>
      <c r="H2145" s="2" t="s">
        <v>1280</v>
      </c>
      <c r="I2145" s="68">
        <v>45537</v>
      </c>
      <c r="J2145" s="2" t="s">
        <v>697</v>
      </c>
      <c r="K2145" s="2" t="s">
        <v>697</v>
      </c>
      <c r="L2145" s="2" t="s">
        <v>3431</v>
      </c>
      <c r="M2145" s="2" t="s">
        <v>2509</v>
      </c>
      <c r="N2145" s="2" t="s">
        <v>855</v>
      </c>
      <c r="O2145" s="2">
        <v>42744973901</v>
      </c>
      <c r="P2145" s="2" t="s">
        <v>22</v>
      </c>
      <c r="Q2145" s="2" t="s">
        <v>73</v>
      </c>
      <c r="R2145" s="2" t="s">
        <v>152</v>
      </c>
      <c r="S2145" s="2" t="s">
        <v>43</v>
      </c>
      <c r="T2145" s="2" t="s">
        <v>4181</v>
      </c>
      <c r="U2145" s="2" t="s">
        <v>44</v>
      </c>
      <c r="V2145" s="69">
        <v>45537</v>
      </c>
      <c r="W2145" s="2" t="s">
        <v>4135</v>
      </c>
    </row>
    <row r="2146" spans="1:23" x14ac:dyDescent="0.25">
      <c r="A2146" s="2">
        <v>9978032</v>
      </c>
      <c r="B2146" s="68">
        <v>45537.333333333343</v>
      </c>
      <c r="C2146" s="2" t="s">
        <v>1157</v>
      </c>
      <c r="D2146" s="2" t="s">
        <v>716</v>
      </c>
      <c r="E2146" s="2" t="s">
        <v>385</v>
      </c>
      <c r="F2146" s="68">
        <v>45537.333333333343</v>
      </c>
      <c r="G2146" s="68">
        <v>45537.342361111107</v>
      </c>
      <c r="H2146" s="2" t="s">
        <v>1157</v>
      </c>
      <c r="I2146" s="2" t="s">
        <v>385</v>
      </c>
      <c r="J2146" s="2" t="s">
        <v>697</v>
      </c>
      <c r="K2146" s="2" t="s">
        <v>697</v>
      </c>
      <c r="L2146" s="2" t="s">
        <v>4155</v>
      </c>
      <c r="M2146" s="2" t="s">
        <v>992</v>
      </c>
      <c r="N2146" s="2" t="s">
        <v>455</v>
      </c>
      <c r="O2146" s="2">
        <v>201032315199001</v>
      </c>
      <c r="P2146" s="2" t="s">
        <v>22</v>
      </c>
      <c r="Q2146" s="2" t="s">
        <v>23</v>
      </c>
      <c r="R2146" s="2" t="s">
        <v>89</v>
      </c>
      <c r="S2146" s="2" t="s">
        <v>36</v>
      </c>
      <c r="T2146" s="2" t="s">
        <v>385</v>
      </c>
      <c r="U2146" s="2" t="s">
        <v>14</v>
      </c>
      <c r="V2146" s="69">
        <v>45537</v>
      </c>
      <c r="W2146" s="2" t="s">
        <v>4135</v>
      </c>
    </row>
    <row r="2147" spans="1:23" x14ac:dyDescent="0.25">
      <c r="A2147" s="2">
        <v>9978031</v>
      </c>
      <c r="B2147" s="68">
        <v>45537.333333333343</v>
      </c>
      <c r="C2147" s="2" t="s">
        <v>1157</v>
      </c>
      <c r="D2147" s="2" t="s">
        <v>716</v>
      </c>
      <c r="E2147" s="2" t="s">
        <v>385</v>
      </c>
      <c r="F2147" s="68">
        <v>45537.333333333343</v>
      </c>
      <c r="G2147" s="68">
        <v>45537.361111111109</v>
      </c>
      <c r="H2147" s="2" t="s">
        <v>1157</v>
      </c>
      <c r="I2147" s="2" t="s">
        <v>385</v>
      </c>
      <c r="J2147" s="2" t="s">
        <v>697</v>
      </c>
      <c r="K2147" s="2" t="s">
        <v>697</v>
      </c>
      <c r="L2147" s="2" t="s">
        <v>4182</v>
      </c>
      <c r="M2147" s="2" t="s">
        <v>992</v>
      </c>
      <c r="N2147" s="2" t="s">
        <v>455</v>
      </c>
      <c r="O2147" s="2">
        <v>201032235046001</v>
      </c>
      <c r="P2147" s="2" t="s">
        <v>18</v>
      </c>
      <c r="Q2147" s="2" t="s">
        <v>19</v>
      </c>
      <c r="R2147" s="2" t="s">
        <v>129</v>
      </c>
      <c r="S2147" s="2" t="s">
        <v>36</v>
      </c>
      <c r="T2147" s="2" t="s">
        <v>385</v>
      </c>
      <c r="U2147" s="2" t="s">
        <v>14</v>
      </c>
      <c r="V2147" s="69">
        <v>45537</v>
      </c>
      <c r="W2147" s="2" t="s">
        <v>4135</v>
      </c>
    </row>
    <row r="2148" spans="1:23" x14ac:dyDescent="0.25">
      <c r="A2148" s="2">
        <v>9978030</v>
      </c>
      <c r="B2148" s="68">
        <v>45537.333333333343</v>
      </c>
      <c r="C2148" s="2" t="s">
        <v>1157</v>
      </c>
      <c r="D2148" s="2" t="s">
        <v>46</v>
      </c>
      <c r="E2148" s="2" t="s">
        <v>385</v>
      </c>
      <c r="F2148" s="68">
        <v>45537.333333333343</v>
      </c>
      <c r="G2148" s="68">
        <v>45537.367361111108</v>
      </c>
      <c r="H2148" s="2" t="s">
        <v>1157</v>
      </c>
      <c r="I2148" s="2" t="s">
        <v>385</v>
      </c>
      <c r="J2148" s="2" t="s">
        <v>697</v>
      </c>
      <c r="K2148" s="2" t="s">
        <v>697</v>
      </c>
      <c r="L2148" s="2" t="s">
        <v>4148</v>
      </c>
      <c r="M2148" s="2" t="s">
        <v>992</v>
      </c>
      <c r="N2148" s="2" t="s">
        <v>455</v>
      </c>
      <c r="O2148" s="2">
        <v>201032311255001</v>
      </c>
      <c r="P2148" s="2" t="s">
        <v>22</v>
      </c>
      <c r="Q2148" s="2" t="s">
        <v>23</v>
      </c>
      <c r="R2148" s="2" t="s">
        <v>89</v>
      </c>
      <c r="S2148" s="2" t="s">
        <v>36</v>
      </c>
      <c r="T2148" s="2" t="s">
        <v>385</v>
      </c>
      <c r="U2148" s="2" t="s">
        <v>14</v>
      </c>
      <c r="V2148" s="69">
        <v>45537</v>
      </c>
      <c r="W2148" s="2" t="s">
        <v>4135</v>
      </c>
    </row>
    <row r="2149" spans="1:23" x14ac:dyDescent="0.25">
      <c r="A2149" s="2">
        <v>9978029</v>
      </c>
      <c r="B2149" s="68">
        <v>45537.333333333343</v>
      </c>
      <c r="C2149" s="2" t="s">
        <v>1157</v>
      </c>
      <c r="D2149" s="2" t="s">
        <v>716</v>
      </c>
      <c r="E2149" s="2" t="s">
        <v>385</v>
      </c>
      <c r="F2149" s="68">
        <v>45537.333333333343</v>
      </c>
      <c r="G2149" s="68">
        <v>45537.375</v>
      </c>
      <c r="H2149" s="2" t="s">
        <v>1157</v>
      </c>
      <c r="I2149" s="2" t="s">
        <v>385</v>
      </c>
      <c r="J2149" s="2" t="s">
        <v>697</v>
      </c>
      <c r="K2149" s="2" t="s">
        <v>697</v>
      </c>
      <c r="L2149" s="2" t="s">
        <v>4183</v>
      </c>
      <c r="M2149" s="2" t="s">
        <v>992</v>
      </c>
      <c r="N2149" s="2" t="s">
        <v>1692</v>
      </c>
      <c r="O2149" s="2">
        <v>201031590837001</v>
      </c>
      <c r="P2149" s="2" t="s">
        <v>8</v>
      </c>
      <c r="Q2149" s="2" t="s">
        <v>15</v>
      </c>
      <c r="R2149" s="2" t="s">
        <v>27</v>
      </c>
      <c r="S2149" s="2" t="s">
        <v>25</v>
      </c>
      <c r="T2149" s="2" t="s">
        <v>385</v>
      </c>
      <c r="U2149" s="2" t="s">
        <v>14</v>
      </c>
      <c r="V2149" s="69">
        <v>45537</v>
      </c>
      <c r="W2149" s="2" t="s">
        <v>4135</v>
      </c>
    </row>
    <row r="2150" spans="1:23" x14ac:dyDescent="0.25">
      <c r="A2150" s="2">
        <v>9978028</v>
      </c>
      <c r="B2150" s="68">
        <v>45537.333333333343</v>
      </c>
      <c r="C2150" s="2" t="s">
        <v>1157</v>
      </c>
      <c r="D2150" s="2" t="s">
        <v>716</v>
      </c>
      <c r="E2150" s="2" t="s">
        <v>385</v>
      </c>
      <c r="F2150" s="68">
        <v>45537.333333333343</v>
      </c>
      <c r="G2150" s="68">
        <v>45537.382638888892</v>
      </c>
      <c r="H2150" s="2" t="s">
        <v>1157</v>
      </c>
      <c r="I2150" s="2" t="s">
        <v>385</v>
      </c>
      <c r="J2150" s="2" t="s">
        <v>697</v>
      </c>
      <c r="K2150" s="2" t="s">
        <v>697</v>
      </c>
      <c r="L2150" s="2" t="s">
        <v>3934</v>
      </c>
      <c r="M2150" s="2" t="s">
        <v>992</v>
      </c>
      <c r="N2150" s="2" t="s">
        <v>1692</v>
      </c>
      <c r="O2150" s="2">
        <v>201031513679001</v>
      </c>
      <c r="P2150" s="2" t="s">
        <v>8</v>
      </c>
      <c r="Q2150" s="2" t="s">
        <v>10</v>
      </c>
      <c r="R2150" s="2" t="s">
        <v>11</v>
      </c>
      <c r="S2150" s="2" t="s">
        <v>25</v>
      </c>
      <c r="T2150" s="2" t="s">
        <v>385</v>
      </c>
      <c r="U2150" s="2" t="s">
        <v>14</v>
      </c>
      <c r="V2150" s="69">
        <v>45537</v>
      </c>
      <c r="W2150" s="2" t="s">
        <v>4135</v>
      </c>
    </row>
    <row r="2151" spans="1:23" x14ac:dyDescent="0.25">
      <c r="A2151" s="2">
        <v>9978027</v>
      </c>
      <c r="B2151" s="68">
        <v>45537.333333333343</v>
      </c>
      <c r="C2151" s="2" t="s">
        <v>1157</v>
      </c>
      <c r="D2151" s="2" t="s">
        <v>856</v>
      </c>
      <c r="E2151" s="2" t="s">
        <v>385</v>
      </c>
      <c r="F2151" s="68">
        <v>45537.333333333343</v>
      </c>
      <c r="G2151" s="68">
        <v>45537.381249999999</v>
      </c>
      <c r="H2151" s="2" t="s">
        <v>1157</v>
      </c>
      <c r="I2151" s="2" t="s">
        <v>385</v>
      </c>
      <c r="J2151" s="2" t="s">
        <v>697</v>
      </c>
      <c r="K2151" s="2" t="s">
        <v>697</v>
      </c>
      <c r="L2151" s="2" t="s">
        <v>4139</v>
      </c>
      <c r="M2151" s="2" t="s">
        <v>992</v>
      </c>
      <c r="N2151" s="2" t="s">
        <v>1692</v>
      </c>
      <c r="O2151" s="2">
        <v>201031594938001</v>
      </c>
      <c r="P2151" s="2" t="s">
        <v>8</v>
      </c>
      <c r="Q2151" s="2" t="s">
        <v>28</v>
      </c>
      <c r="R2151" s="2" t="s">
        <v>29</v>
      </c>
      <c r="S2151" s="2" t="s">
        <v>43</v>
      </c>
      <c r="T2151" s="2" t="s">
        <v>385</v>
      </c>
      <c r="U2151" s="2" t="s">
        <v>44</v>
      </c>
      <c r="V2151" s="69">
        <v>45537</v>
      </c>
      <c r="W2151" s="2" t="s">
        <v>4135</v>
      </c>
    </row>
    <row r="2152" spans="1:23" x14ac:dyDescent="0.25">
      <c r="A2152" s="2">
        <v>9978026</v>
      </c>
      <c r="B2152" s="68">
        <v>45537.333333333343</v>
      </c>
      <c r="C2152" s="2" t="s">
        <v>1157</v>
      </c>
      <c r="D2152" s="2" t="s">
        <v>856</v>
      </c>
      <c r="E2152" s="2" t="s">
        <v>385</v>
      </c>
      <c r="F2152" s="68">
        <v>45537.333333333343</v>
      </c>
      <c r="G2152" s="68">
        <v>45537.381944444453</v>
      </c>
      <c r="H2152" s="2" t="s">
        <v>1157</v>
      </c>
      <c r="I2152" s="2" t="s">
        <v>385</v>
      </c>
      <c r="J2152" s="2" t="s">
        <v>697</v>
      </c>
      <c r="K2152" s="2" t="s">
        <v>697</v>
      </c>
      <c r="L2152" s="2" t="s">
        <v>4139</v>
      </c>
      <c r="M2152" s="2" t="s">
        <v>992</v>
      </c>
      <c r="N2152" s="2" t="s">
        <v>1692</v>
      </c>
      <c r="O2152" s="2">
        <v>201031594938001</v>
      </c>
      <c r="P2152" s="2" t="s">
        <v>8</v>
      </c>
      <c r="Q2152" s="2" t="s">
        <v>28</v>
      </c>
      <c r="R2152" s="2" t="s">
        <v>29</v>
      </c>
      <c r="S2152" s="2" t="s">
        <v>25</v>
      </c>
      <c r="T2152" s="2" t="s">
        <v>385</v>
      </c>
      <c r="U2152" s="2" t="s">
        <v>14</v>
      </c>
      <c r="V2152" s="69">
        <v>45537</v>
      </c>
      <c r="W2152" s="2" t="s">
        <v>4135</v>
      </c>
    </row>
    <row r="2153" spans="1:23" x14ac:dyDescent="0.25">
      <c r="A2153" s="2">
        <v>9978025</v>
      </c>
      <c r="B2153" s="68">
        <v>45537.333333333343</v>
      </c>
      <c r="C2153" s="2" t="s">
        <v>1157</v>
      </c>
      <c r="D2153" s="2" t="s">
        <v>46</v>
      </c>
      <c r="E2153" s="2" t="s">
        <v>385</v>
      </c>
      <c r="F2153" s="68">
        <v>45537.333333333343</v>
      </c>
      <c r="G2153" s="68">
        <v>45537.400694444441</v>
      </c>
      <c r="H2153" s="2" t="s">
        <v>1157</v>
      </c>
      <c r="I2153" s="2" t="s">
        <v>385</v>
      </c>
      <c r="J2153" s="2" t="s">
        <v>697</v>
      </c>
      <c r="K2153" s="2" t="s">
        <v>697</v>
      </c>
      <c r="L2153" s="2" t="s">
        <v>1995</v>
      </c>
      <c r="M2153" s="2" t="s">
        <v>992</v>
      </c>
      <c r="N2153" s="2" t="s">
        <v>331</v>
      </c>
      <c r="O2153" s="2">
        <v>201031461910001</v>
      </c>
      <c r="P2153" s="2" t="s">
        <v>8</v>
      </c>
      <c r="Q2153" s="2" t="s">
        <v>28</v>
      </c>
      <c r="R2153" s="2" t="s">
        <v>35</v>
      </c>
      <c r="S2153" s="2" t="s">
        <v>43</v>
      </c>
      <c r="T2153" s="2" t="s">
        <v>385</v>
      </c>
      <c r="U2153" s="2" t="s">
        <v>44</v>
      </c>
      <c r="V2153" s="69">
        <v>45537</v>
      </c>
      <c r="W2153" s="2" t="s">
        <v>4135</v>
      </c>
    </row>
    <row r="2154" spans="1:23" x14ac:dyDescent="0.25">
      <c r="A2154" s="2">
        <v>9978024</v>
      </c>
      <c r="B2154" s="68">
        <v>45537.333333333343</v>
      </c>
      <c r="C2154" s="2" t="s">
        <v>1111</v>
      </c>
      <c r="D2154" s="2" t="s">
        <v>878</v>
      </c>
      <c r="E2154" s="2" t="s">
        <v>385</v>
      </c>
      <c r="F2154" s="68">
        <v>45537.333333333343</v>
      </c>
      <c r="G2154" s="68">
        <v>45537.369444444441</v>
      </c>
      <c r="H2154" s="2" t="s">
        <v>1111</v>
      </c>
      <c r="I2154" s="68">
        <v>45538</v>
      </c>
      <c r="J2154" s="2" t="s">
        <v>697</v>
      </c>
      <c r="K2154" s="2" t="s">
        <v>697</v>
      </c>
      <c r="L2154" s="2" t="s">
        <v>4179</v>
      </c>
      <c r="M2154" s="2" t="s">
        <v>7</v>
      </c>
      <c r="N2154" s="2" t="s">
        <v>855</v>
      </c>
      <c r="O2154" s="2" t="s">
        <v>3809</v>
      </c>
      <c r="P2154" s="2" t="s">
        <v>8</v>
      </c>
      <c r="Q2154" s="2" t="s">
        <v>28</v>
      </c>
      <c r="R2154" s="2" t="s">
        <v>29</v>
      </c>
      <c r="S2154" s="2" t="s">
        <v>36</v>
      </c>
      <c r="T2154" s="2" t="s">
        <v>385</v>
      </c>
      <c r="U2154" s="2" t="s">
        <v>14</v>
      </c>
      <c r="V2154" s="69">
        <v>45537</v>
      </c>
      <c r="W2154" s="2" t="s">
        <v>4135</v>
      </c>
    </row>
    <row r="2155" spans="1:23" x14ac:dyDescent="0.25">
      <c r="A2155" s="2">
        <v>9978023</v>
      </c>
      <c r="B2155" s="68">
        <v>45537.333333333343</v>
      </c>
      <c r="C2155" s="2" t="s">
        <v>1110</v>
      </c>
      <c r="D2155" s="2" t="s">
        <v>878</v>
      </c>
      <c r="E2155" s="2" t="s">
        <v>385</v>
      </c>
      <c r="F2155" s="68">
        <v>45537.333333333343</v>
      </c>
      <c r="G2155" s="68">
        <v>45537.370833333327</v>
      </c>
      <c r="H2155" s="2" t="s">
        <v>1110</v>
      </c>
      <c r="I2155" s="68">
        <v>45537</v>
      </c>
      <c r="J2155" s="2" t="s">
        <v>697</v>
      </c>
      <c r="K2155" s="2" t="s">
        <v>697</v>
      </c>
      <c r="L2155" s="2" t="s">
        <v>4177</v>
      </c>
      <c r="M2155" s="2" t="s">
        <v>7</v>
      </c>
      <c r="N2155" s="2" t="s">
        <v>860</v>
      </c>
      <c r="O2155" s="2" t="s">
        <v>4178</v>
      </c>
      <c r="P2155" s="2" t="s">
        <v>8</v>
      </c>
      <c r="Q2155" s="2" t="s">
        <v>28</v>
      </c>
      <c r="R2155" s="2" t="s">
        <v>29</v>
      </c>
      <c r="S2155" s="2" t="s">
        <v>36</v>
      </c>
      <c r="T2155" s="2" t="s">
        <v>385</v>
      </c>
      <c r="U2155" s="2" t="s">
        <v>14</v>
      </c>
      <c r="V2155" s="69">
        <v>45537</v>
      </c>
      <c r="W2155" s="2" t="s">
        <v>4135</v>
      </c>
    </row>
    <row r="2156" spans="1:23" x14ac:dyDescent="0.25">
      <c r="A2156" s="2">
        <v>9978022</v>
      </c>
      <c r="B2156" s="68">
        <v>45537.333333333343</v>
      </c>
      <c r="C2156" s="2" t="s">
        <v>1158</v>
      </c>
      <c r="D2156" s="2" t="s">
        <v>856</v>
      </c>
      <c r="E2156" s="2" t="s">
        <v>385</v>
      </c>
      <c r="F2156" s="68">
        <v>45537.333333333343</v>
      </c>
      <c r="G2156" s="68">
        <v>45537.370833333327</v>
      </c>
      <c r="H2156" s="2" t="s">
        <v>1158</v>
      </c>
      <c r="I2156" s="68">
        <v>45537</v>
      </c>
      <c r="J2156" s="2" t="s">
        <v>697</v>
      </c>
      <c r="K2156" s="2" t="s">
        <v>697</v>
      </c>
      <c r="L2156" s="2" t="s">
        <v>4090</v>
      </c>
      <c r="M2156" s="2" t="s">
        <v>737</v>
      </c>
      <c r="N2156" s="2" t="s">
        <v>853</v>
      </c>
      <c r="O2156" s="2" t="s">
        <v>4091</v>
      </c>
      <c r="P2156" s="2" t="s">
        <v>8</v>
      </c>
      <c r="Q2156" s="2" t="s">
        <v>28</v>
      </c>
      <c r="R2156" s="2" t="s">
        <v>29</v>
      </c>
      <c r="S2156" s="2" t="s">
        <v>962</v>
      </c>
      <c r="T2156" s="2" t="s">
        <v>385</v>
      </c>
      <c r="U2156" s="2" t="s">
        <v>14</v>
      </c>
      <c r="V2156" s="69">
        <v>45537</v>
      </c>
      <c r="W2156" s="2" t="s">
        <v>4135</v>
      </c>
    </row>
    <row r="2157" spans="1:23" x14ac:dyDescent="0.25">
      <c r="A2157" s="2">
        <v>9978021</v>
      </c>
      <c r="B2157" s="68">
        <v>45537.333333333343</v>
      </c>
      <c r="C2157" s="2" t="s">
        <v>1107</v>
      </c>
      <c r="D2157" s="2" t="s">
        <v>3250</v>
      </c>
      <c r="E2157" s="2" t="s">
        <v>385</v>
      </c>
      <c r="F2157" s="68">
        <v>45537.333333333343</v>
      </c>
      <c r="G2157" s="68">
        <v>45537.37222222222</v>
      </c>
      <c r="H2157" s="2" t="s">
        <v>1107</v>
      </c>
      <c r="I2157" s="2"/>
      <c r="J2157" s="2" t="s">
        <v>697</v>
      </c>
      <c r="K2157" s="2" t="s">
        <v>697</v>
      </c>
      <c r="L2157" s="2" t="s">
        <v>4184</v>
      </c>
      <c r="M2157" s="2" t="s">
        <v>7</v>
      </c>
      <c r="N2157" s="2" t="s">
        <v>855</v>
      </c>
      <c r="O2157" s="2" t="s">
        <v>4185</v>
      </c>
      <c r="P2157" s="2" t="s">
        <v>8</v>
      </c>
      <c r="Q2157" s="2" t="s">
        <v>28</v>
      </c>
      <c r="R2157" s="2" t="s">
        <v>35</v>
      </c>
      <c r="S2157" s="2" t="s">
        <v>36</v>
      </c>
      <c r="T2157" s="2" t="s">
        <v>385</v>
      </c>
      <c r="U2157" s="2" t="s">
        <v>14</v>
      </c>
      <c r="V2157" s="69">
        <v>45537</v>
      </c>
      <c r="W2157" s="2" t="s">
        <v>4135</v>
      </c>
    </row>
    <row r="2158" spans="1:23" x14ac:dyDescent="0.25">
      <c r="A2158" s="2">
        <v>9978020</v>
      </c>
      <c r="B2158" s="68">
        <v>45537.333333333343</v>
      </c>
      <c r="C2158" s="2" t="s">
        <v>1110</v>
      </c>
      <c r="D2158" s="2" t="s">
        <v>3250</v>
      </c>
      <c r="E2158" s="2" t="s">
        <v>385</v>
      </c>
      <c r="F2158" s="68">
        <v>45537.333333333343</v>
      </c>
      <c r="G2158" s="68">
        <v>45537.373611111107</v>
      </c>
      <c r="H2158" s="2" t="s">
        <v>1110</v>
      </c>
      <c r="I2158" s="68">
        <v>45539</v>
      </c>
      <c r="J2158" s="2" t="s">
        <v>697</v>
      </c>
      <c r="K2158" s="2" t="s">
        <v>697</v>
      </c>
      <c r="L2158" s="2" t="s">
        <v>4186</v>
      </c>
      <c r="M2158" s="2" t="s">
        <v>7</v>
      </c>
      <c r="N2158" s="2" t="s">
        <v>860</v>
      </c>
      <c r="O2158" s="2" t="s">
        <v>4187</v>
      </c>
      <c r="P2158" s="2" t="s">
        <v>8</v>
      </c>
      <c r="Q2158" s="2" t="s">
        <v>10</v>
      </c>
      <c r="R2158" s="2" t="s">
        <v>11</v>
      </c>
      <c r="S2158" s="2" t="s">
        <v>36</v>
      </c>
      <c r="T2158" s="2" t="s">
        <v>385</v>
      </c>
      <c r="U2158" s="2" t="s">
        <v>14</v>
      </c>
      <c r="V2158" s="69">
        <v>45537</v>
      </c>
      <c r="W2158" s="2" t="s">
        <v>4135</v>
      </c>
    </row>
    <row r="2159" spans="1:23" x14ac:dyDescent="0.25">
      <c r="A2159" s="2">
        <v>9978019</v>
      </c>
      <c r="B2159" s="68">
        <v>45537.333333333343</v>
      </c>
      <c r="C2159" s="2" t="s">
        <v>1158</v>
      </c>
      <c r="D2159" s="2" t="s">
        <v>716</v>
      </c>
      <c r="E2159" s="2" t="s">
        <v>385</v>
      </c>
      <c r="F2159" s="68">
        <v>45537.333333333343</v>
      </c>
      <c r="G2159" s="68">
        <v>45537.373611111107</v>
      </c>
      <c r="H2159" s="2" t="s">
        <v>1158</v>
      </c>
      <c r="I2159" s="68">
        <v>45539</v>
      </c>
      <c r="J2159" s="2" t="s">
        <v>697</v>
      </c>
      <c r="K2159" s="2" t="s">
        <v>697</v>
      </c>
      <c r="L2159" s="2" t="s">
        <v>4090</v>
      </c>
      <c r="M2159" s="2" t="s">
        <v>737</v>
      </c>
      <c r="N2159" s="2" t="s">
        <v>853</v>
      </c>
      <c r="O2159" s="2" t="s">
        <v>4091</v>
      </c>
      <c r="P2159" s="2" t="s">
        <v>8</v>
      </c>
      <c r="Q2159" s="2" t="s">
        <v>28</v>
      </c>
      <c r="R2159" s="2" t="s">
        <v>29</v>
      </c>
      <c r="S2159" s="2" t="s">
        <v>981</v>
      </c>
      <c r="T2159" s="2" t="s">
        <v>385</v>
      </c>
      <c r="U2159" s="2" t="s">
        <v>14</v>
      </c>
      <c r="V2159" s="69">
        <v>45537</v>
      </c>
      <c r="W2159" s="2" t="s">
        <v>4135</v>
      </c>
    </row>
    <row r="2160" spans="1:23" x14ac:dyDescent="0.25">
      <c r="A2160" s="2">
        <v>9978018</v>
      </c>
      <c r="B2160" s="68">
        <v>45537.333333333343</v>
      </c>
      <c r="C2160" s="2" t="s">
        <v>1107</v>
      </c>
      <c r="D2160" s="2" t="s">
        <v>716</v>
      </c>
      <c r="E2160" s="2" t="s">
        <v>385</v>
      </c>
      <c r="F2160" s="68">
        <v>45537.333333333343</v>
      </c>
      <c r="G2160" s="68">
        <v>45537.383333333331</v>
      </c>
      <c r="H2160" s="2" t="s">
        <v>1107</v>
      </c>
      <c r="I2160" s="2"/>
      <c r="J2160" s="2" t="s">
        <v>697</v>
      </c>
      <c r="K2160" s="2" t="s">
        <v>697</v>
      </c>
      <c r="L2160" s="2" t="s">
        <v>4188</v>
      </c>
      <c r="M2160" s="2" t="s">
        <v>7</v>
      </c>
      <c r="N2160" s="2" t="s">
        <v>855</v>
      </c>
      <c r="O2160" s="2" t="s">
        <v>4189</v>
      </c>
      <c r="P2160" s="2" t="s">
        <v>22</v>
      </c>
      <c r="Q2160" s="2" t="s">
        <v>23</v>
      </c>
      <c r="R2160" s="2" t="s">
        <v>89</v>
      </c>
      <c r="S2160" s="2" t="s">
        <v>36</v>
      </c>
      <c r="T2160" s="2" t="s">
        <v>385</v>
      </c>
      <c r="U2160" s="2" t="s">
        <v>14</v>
      </c>
      <c r="V2160" s="69">
        <v>45537</v>
      </c>
      <c r="W2160" s="2" t="s">
        <v>4135</v>
      </c>
    </row>
    <row r="2161" spans="1:23" x14ac:dyDescent="0.25">
      <c r="A2161" s="2">
        <v>9978017</v>
      </c>
      <c r="B2161" s="68">
        <v>45537.333333333343</v>
      </c>
      <c r="C2161" s="2" t="s">
        <v>1111</v>
      </c>
      <c r="D2161" s="2" t="s">
        <v>856</v>
      </c>
      <c r="E2161" s="2" t="s">
        <v>385</v>
      </c>
      <c r="F2161" s="68">
        <v>45537.333333333343</v>
      </c>
      <c r="G2161" s="68">
        <v>45537.385416666657</v>
      </c>
      <c r="H2161" s="2" t="s">
        <v>1111</v>
      </c>
      <c r="I2161" s="68">
        <v>45537</v>
      </c>
      <c r="J2161" s="2" t="s">
        <v>697</v>
      </c>
      <c r="K2161" s="2" t="s">
        <v>697</v>
      </c>
      <c r="L2161" s="2" t="s">
        <v>2974</v>
      </c>
      <c r="M2161" s="2" t="s">
        <v>7</v>
      </c>
      <c r="N2161" s="2" t="s">
        <v>855</v>
      </c>
      <c r="O2161" s="2" t="s">
        <v>2347</v>
      </c>
      <c r="P2161" s="2" t="s">
        <v>22</v>
      </c>
      <c r="Q2161" s="2" t="s">
        <v>23</v>
      </c>
      <c r="R2161" s="2" t="s">
        <v>89</v>
      </c>
      <c r="S2161" s="2" t="s">
        <v>43</v>
      </c>
      <c r="T2161" s="2" t="s">
        <v>330</v>
      </c>
      <c r="U2161" s="2" t="s">
        <v>44</v>
      </c>
      <c r="V2161" s="69">
        <v>45537</v>
      </c>
      <c r="W2161" s="2" t="s">
        <v>4135</v>
      </c>
    </row>
    <row r="2162" spans="1:23" x14ac:dyDescent="0.25">
      <c r="A2162" s="2">
        <v>9978016</v>
      </c>
      <c r="B2162" s="68">
        <v>45537.333333333343</v>
      </c>
      <c r="C2162" s="2" t="s">
        <v>1117</v>
      </c>
      <c r="D2162" s="2" t="s">
        <v>716</v>
      </c>
      <c r="E2162" s="2" t="s">
        <v>385</v>
      </c>
      <c r="F2162" s="68">
        <v>45537.333333333343</v>
      </c>
      <c r="G2162" s="68">
        <v>45537.386111111111</v>
      </c>
      <c r="H2162" s="2" t="s">
        <v>1117</v>
      </c>
      <c r="I2162" s="68">
        <v>45539</v>
      </c>
      <c r="J2162" s="2" t="s">
        <v>697</v>
      </c>
      <c r="K2162" s="2" t="s">
        <v>697</v>
      </c>
      <c r="L2162" s="2" t="s">
        <v>4190</v>
      </c>
      <c r="M2162" s="2" t="s">
        <v>7</v>
      </c>
      <c r="N2162" s="2" t="s">
        <v>1515</v>
      </c>
      <c r="O2162" s="2" t="s">
        <v>4191</v>
      </c>
      <c r="P2162" s="2" t="s">
        <v>8</v>
      </c>
      <c r="Q2162" s="2" t="s">
        <v>10</v>
      </c>
      <c r="R2162" s="2" t="s">
        <v>11</v>
      </c>
      <c r="S2162" s="2" t="s">
        <v>36</v>
      </c>
      <c r="T2162" s="2" t="s">
        <v>385</v>
      </c>
      <c r="U2162" s="2" t="s">
        <v>14</v>
      </c>
      <c r="V2162" s="69">
        <v>45537</v>
      </c>
      <c r="W2162" s="2" t="s">
        <v>4135</v>
      </c>
    </row>
    <row r="2163" spans="1:23" x14ac:dyDescent="0.25">
      <c r="A2163" s="2">
        <v>9978015</v>
      </c>
      <c r="B2163" s="68">
        <v>45537.333333333343</v>
      </c>
      <c r="C2163" s="2" t="s">
        <v>1117</v>
      </c>
      <c r="D2163" s="2" t="s">
        <v>716</v>
      </c>
      <c r="E2163" s="2" t="s">
        <v>385</v>
      </c>
      <c r="F2163" s="68">
        <v>45537.333333333343</v>
      </c>
      <c r="G2163" s="68">
        <v>45537.375</v>
      </c>
      <c r="H2163" s="2" t="s">
        <v>1117</v>
      </c>
      <c r="I2163" s="68">
        <v>45539</v>
      </c>
      <c r="J2163" s="2" t="s">
        <v>697</v>
      </c>
      <c r="K2163" s="2" t="s">
        <v>697</v>
      </c>
      <c r="L2163" s="2" t="s">
        <v>4192</v>
      </c>
      <c r="M2163" s="2" t="s">
        <v>7</v>
      </c>
      <c r="N2163" s="2" t="s">
        <v>1515</v>
      </c>
      <c r="O2163" s="2" t="s">
        <v>4193</v>
      </c>
      <c r="P2163" s="2" t="s">
        <v>8</v>
      </c>
      <c r="Q2163" s="2" t="s">
        <v>10</v>
      </c>
      <c r="R2163" s="2" t="s">
        <v>11</v>
      </c>
      <c r="S2163" s="2" t="s">
        <v>36</v>
      </c>
      <c r="T2163" s="2" t="s">
        <v>385</v>
      </c>
      <c r="U2163" s="2" t="s">
        <v>14</v>
      </c>
      <c r="V2163" s="69">
        <v>45537</v>
      </c>
      <c r="W2163" s="2" t="s">
        <v>4135</v>
      </c>
    </row>
    <row r="2164" spans="1:23" x14ac:dyDescent="0.25">
      <c r="A2164" s="2">
        <v>9978014</v>
      </c>
      <c r="B2164" s="68">
        <v>45537.333333333343</v>
      </c>
      <c r="C2164" s="2" t="s">
        <v>1117</v>
      </c>
      <c r="D2164" s="2" t="s">
        <v>716</v>
      </c>
      <c r="E2164" s="2" t="s">
        <v>385</v>
      </c>
      <c r="F2164" s="68">
        <v>45537.333333333343</v>
      </c>
      <c r="G2164" s="68">
        <v>45537.396527777782</v>
      </c>
      <c r="H2164" s="2" t="s">
        <v>1117</v>
      </c>
      <c r="I2164" s="68">
        <v>45539</v>
      </c>
      <c r="J2164" s="2" t="s">
        <v>697</v>
      </c>
      <c r="K2164" s="2" t="s">
        <v>697</v>
      </c>
      <c r="L2164" s="2" t="s">
        <v>4194</v>
      </c>
      <c r="M2164" s="2" t="s">
        <v>7</v>
      </c>
      <c r="N2164" s="2" t="s">
        <v>1515</v>
      </c>
      <c r="O2164" s="2" t="s">
        <v>4195</v>
      </c>
      <c r="P2164" s="2" t="s">
        <v>8</v>
      </c>
      <c r="Q2164" s="2" t="s">
        <v>10</v>
      </c>
      <c r="R2164" s="2" t="s">
        <v>11</v>
      </c>
      <c r="S2164" s="2" t="s">
        <v>36</v>
      </c>
      <c r="T2164" s="2" t="s">
        <v>385</v>
      </c>
      <c r="U2164" s="2" t="s">
        <v>14</v>
      </c>
      <c r="V2164" s="69">
        <v>45537</v>
      </c>
      <c r="W2164" s="2" t="s">
        <v>4135</v>
      </c>
    </row>
    <row r="2165" spans="1:23" x14ac:dyDescent="0.25">
      <c r="A2165" s="2">
        <v>9978013</v>
      </c>
      <c r="B2165" s="68">
        <v>45537.333333333343</v>
      </c>
      <c r="C2165" s="2" t="s">
        <v>1147</v>
      </c>
      <c r="D2165" s="2" t="s">
        <v>1455</v>
      </c>
      <c r="E2165" s="2"/>
      <c r="F2165" s="68">
        <v>45537.333333333343</v>
      </c>
      <c r="G2165" s="68">
        <v>45537.392361111109</v>
      </c>
      <c r="H2165" s="2" t="s">
        <v>1147</v>
      </c>
      <c r="I2165" s="2"/>
      <c r="J2165" s="2" t="s">
        <v>697</v>
      </c>
      <c r="K2165" s="2" t="s">
        <v>697</v>
      </c>
      <c r="L2165" s="2" t="s">
        <v>4196</v>
      </c>
      <c r="M2165" s="2" t="s">
        <v>736</v>
      </c>
      <c r="N2165" s="2" t="s">
        <v>3281</v>
      </c>
      <c r="O2165" s="2" t="s">
        <v>4197</v>
      </c>
      <c r="P2165" s="2" t="s">
        <v>22</v>
      </c>
      <c r="Q2165" s="2" t="s">
        <v>23</v>
      </c>
      <c r="R2165" s="2" t="s">
        <v>89</v>
      </c>
      <c r="S2165" s="2" t="s">
        <v>360</v>
      </c>
      <c r="T2165" s="2" t="s">
        <v>385</v>
      </c>
      <c r="U2165" s="2" t="s">
        <v>14</v>
      </c>
      <c r="V2165" s="69">
        <v>45537</v>
      </c>
      <c r="W2165" s="2" t="s">
        <v>4135</v>
      </c>
    </row>
    <row r="2166" spans="1:23" x14ac:dyDescent="0.25">
      <c r="A2166" s="2">
        <v>9978012</v>
      </c>
      <c r="B2166" s="68">
        <v>45537.333333333343</v>
      </c>
      <c r="C2166" s="2" t="s">
        <v>1280</v>
      </c>
      <c r="D2166" s="2" t="s">
        <v>856</v>
      </c>
      <c r="E2166" s="2"/>
      <c r="F2166" s="68">
        <v>45537.333333333343</v>
      </c>
      <c r="G2166" s="68">
        <v>45537</v>
      </c>
      <c r="H2166" s="2" t="s">
        <v>1280</v>
      </c>
      <c r="I2166" s="68">
        <v>45539</v>
      </c>
      <c r="J2166" s="2" t="s">
        <v>697</v>
      </c>
      <c r="K2166" s="2" t="s">
        <v>697</v>
      </c>
      <c r="L2166" s="2" t="s">
        <v>4198</v>
      </c>
      <c r="M2166" s="2" t="s">
        <v>2509</v>
      </c>
      <c r="N2166" s="2" t="s">
        <v>855</v>
      </c>
      <c r="O2166" s="2">
        <v>43187418301</v>
      </c>
      <c r="P2166" s="2" t="s">
        <v>18</v>
      </c>
      <c r="Q2166" s="2" t="s">
        <v>19</v>
      </c>
      <c r="R2166" s="2" t="s">
        <v>29</v>
      </c>
      <c r="S2166" s="2" t="s">
        <v>25</v>
      </c>
      <c r="T2166" s="2"/>
      <c r="U2166" s="2" t="s">
        <v>14</v>
      </c>
      <c r="V2166" s="69">
        <v>45537</v>
      </c>
      <c r="W2166" s="2" t="s">
        <v>4135</v>
      </c>
    </row>
    <row r="2167" spans="1:23" x14ac:dyDescent="0.25">
      <c r="A2167" s="2">
        <v>9978011</v>
      </c>
      <c r="B2167" s="68">
        <v>45537.333333333343</v>
      </c>
      <c r="C2167" s="2" t="s">
        <v>1280</v>
      </c>
      <c r="D2167" s="2" t="s">
        <v>856</v>
      </c>
      <c r="E2167" s="2"/>
      <c r="F2167" s="68">
        <v>45537.333333333343</v>
      </c>
      <c r="G2167" s="68">
        <v>45537.400694444441</v>
      </c>
      <c r="H2167" s="2" t="s">
        <v>1280</v>
      </c>
      <c r="I2167" s="68">
        <v>45539</v>
      </c>
      <c r="J2167" s="2" t="s">
        <v>697</v>
      </c>
      <c r="K2167" s="2" t="s">
        <v>697</v>
      </c>
      <c r="L2167" s="2" t="s">
        <v>4198</v>
      </c>
      <c r="M2167" s="2" t="s">
        <v>2509</v>
      </c>
      <c r="N2167" s="2" t="s">
        <v>855</v>
      </c>
      <c r="O2167" s="2">
        <v>43187418301</v>
      </c>
      <c r="P2167" s="2" t="s">
        <v>18</v>
      </c>
      <c r="Q2167" s="2" t="s">
        <v>19</v>
      </c>
      <c r="R2167" s="2" t="s">
        <v>29</v>
      </c>
      <c r="S2167" s="2" t="s">
        <v>36</v>
      </c>
      <c r="T2167" s="2"/>
      <c r="U2167" s="2" t="s">
        <v>14</v>
      </c>
      <c r="V2167" s="69">
        <v>45537</v>
      </c>
      <c r="W2167" s="2" t="s">
        <v>4135</v>
      </c>
    </row>
    <row r="2168" spans="1:23" x14ac:dyDescent="0.25">
      <c r="A2168" s="2">
        <v>9978010</v>
      </c>
      <c r="B2168" s="68">
        <v>45537.333333333343</v>
      </c>
      <c r="C2168" s="2" t="s">
        <v>1147</v>
      </c>
      <c r="D2168" s="2" t="s">
        <v>856</v>
      </c>
      <c r="E2168" s="2"/>
      <c r="F2168" s="68">
        <v>45537.333333333343</v>
      </c>
      <c r="G2168" s="68">
        <v>45537.402083333327</v>
      </c>
      <c r="H2168" s="2" t="s">
        <v>1147</v>
      </c>
      <c r="I2168" s="2"/>
      <c r="J2168" s="2" t="s">
        <v>697</v>
      </c>
      <c r="K2168" s="2" t="s">
        <v>697</v>
      </c>
      <c r="L2168" s="2" t="s">
        <v>4199</v>
      </c>
      <c r="M2168" s="2" t="s">
        <v>736</v>
      </c>
      <c r="N2168" s="2" t="s">
        <v>3281</v>
      </c>
      <c r="O2168" s="2" t="s">
        <v>4200</v>
      </c>
      <c r="P2168" s="2" t="s">
        <v>22</v>
      </c>
      <c r="Q2168" s="2" t="s">
        <v>23</v>
      </c>
      <c r="R2168" s="2" t="s">
        <v>24</v>
      </c>
      <c r="S2168" s="2" t="s">
        <v>36</v>
      </c>
      <c r="T2168" s="2"/>
      <c r="U2168" s="2" t="s">
        <v>14</v>
      </c>
      <c r="V2168" s="69">
        <v>45537</v>
      </c>
      <c r="W2168" s="2" t="s">
        <v>4135</v>
      </c>
    </row>
    <row r="2169" spans="1:23" x14ac:dyDescent="0.25">
      <c r="A2169" s="2">
        <v>9978009</v>
      </c>
      <c r="B2169" s="68">
        <v>45537.333333333343</v>
      </c>
      <c r="C2169" s="2" t="s">
        <v>1156</v>
      </c>
      <c r="D2169" s="2" t="s">
        <v>856</v>
      </c>
      <c r="E2169" s="2"/>
      <c r="F2169" s="68">
        <v>45537.333333333343</v>
      </c>
      <c r="G2169" s="68">
        <v>45537.40347222222</v>
      </c>
      <c r="H2169" s="2" t="s">
        <v>1156</v>
      </c>
      <c r="I2169" s="2"/>
      <c r="J2169" s="2" t="s">
        <v>697</v>
      </c>
      <c r="K2169" s="2" t="s">
        <v>697</v>
      </c>
      <c r="L2169" s="2" t="s">
        <v>4201</v>
      </c>
      <c r="M2169" s="2" t="s">
        <v>992</v>
      </c>
      <c r="N2169" s="2" t="s">
        <v>1087</v>
      </c>
      <c r="O2169" s="2">
        <v>201031607467001</v>
      </c>
      <c r="P2169" s="2" t="s">
        <v>8</v>
      </c>
      <c r="Q2169" s="2" t="s">
        <v>15</v>
      </c>
      <c r="R2169" s="2" t="s">
        <v>90</v>
      </c>
      <c r="S2169" s="2" t="s">
        <v>25</v>
      </c>
      <c r="T2169" s="2" t="s">
        <v>385</v>
      </c>
      <c r="U2169" s="2" t="s">
        <v>14</v>
      </c>
      <c r="V2169" s="69">
        <v>45537</v>
      </c>
      <c r="W2169" s="2" t="s">
        <v>4135</v>
      </c>
    </row>
    <row r="2170" spans="1:23" x14ac:dyDescent="0.25">
      <c r="A2170" s="2">
        <v>9978008</v>
      </c>
      <c r="B2170" s="68">
        <v>45537.333333333343</v>
      </c>
      <c r="C2170" s="2" t="s">
        <v>1281</v>
      </c>
      <c r="D2170" s="2" t="s">
        <v>1455</v>
      </c>
      <c r="E2170" s="2" t="s">
        <v>385</v>
      </c>
      <c r="F2170" s="68">
        <v>45537.333333333343</v>
      </c>
      <c r="G2170" s="68">
        <v>45537.40625</v>
      </c>
      <c r="H2170" s="2" t="s">
        <v>1281</v>
      </c>
      <c r="I2170" s="2"/>
      <c r="J2170" s="2" t="s">
        <v>697</v>
      </c>
      <c r="K2170" s="2" t="s">
        <v>697</v>
      </c>
      <c r="L2170" s="2" t="s">
        <v>4202</v>
      </c>
      <c r="M2170" s="2" t="s">
        <v>2509</v>
      </c>
      <c r="N2170" s="2" t="s">
        <v>855</v>
      </c>
      <c r="O2170" s="2">
        <v>43276845801</v>
      </c>
      <c r="P2170" s="2" t="s">
        <v>8</v>
      </c>
      <c r="Q2170" s="2" t="s">
        <v>10</v>
      </c>
      <c r="R2170" s="2" t="s">
        <v>11</v>
      </c>
      <c r="S2170" s="2" t="s">
        <v>360</v>
      </c>
      <c r="T2170" s="2" t="s">
        <v>385</v>
      </c>
      <c r="U2170" s="2" t="s">
        <v>14</v>
      </c>
      <c r="V2170" s="69">
        <v>45537</v>
      </c>
      <c r="W2170" s="2" t="s">
        <v>4135</v>
      </c>
    </row>
    <row r="2171" spans="1:23" x14ac:dyDescent="0.25">
      <c r="A2171" s="2">
        <v>9978007</v>
      </c>
      <c r="B2171" s="68">
        <v>45537.333333333343</v>
      </c>
      <c r="C2171" s="2" t="s">
        <v>1158</v>
      </c>
      <c r="D2171" s="2" t="s">
        <v>716</v>
      </c>
      <c r="E2171" s="2" t="s">
        <v>385</v>
      </c>
      <c r="F2171" s="68">
        <v>45537.333333333343</v>
      </c>
      <c r="G2171" s="68">
        <v>45537.404861111107</v>
      </c>
      <c r="H2171" s="2" t="s">
        <v>1158</v>
      </c>
      <c r="I2171" s="68">
        <v>45539</v>
      </c>
      <c r="J2171" s="2" t="s">
        <v>697</v>
      </c>
      <c r="K2171" s="2" t="s">
        <v>697</v>
      </c>
      <c r="L2171" s="2" t="s">
        <v>3987</v>
      </c>
      <c r="M2171" s="2" t="s">
        <v>992</v>
      </c>
      <c r="N2171" s="2" t="s">
        <v>1087</v>
      </c>
      <c r="O2171" s="2">
        <v>900995835048001</v>
      </c>
      <c r="P2171" s="2" t="s">
        <v>8</v>
      </c>
      <c r="Q2171" s="2" t="s">
        <v>28</v>
      </c>
      <c r="R2171" s="2" t="s">
        <v>35</v>
      </c>
      <c r="S2171" s="2" t="s">
        <v>981</v>
      </c>
      <c r="T2171" s="2" t="s">
        <v>385</v>
      </c>
      <c r="U2171" s="2" t="s">
        <v>14</v>
      </c>
      <c r="V2171" s="69">
        <v>45537</v>
      </c>
      <c r="W2171" s="2" t="s">
        <v>4135</v>
      </c>
    </row>
    <row r="2172" spans="1:23" x14ac:dyDescent="0.25">
      <c r="A2172" s="2">
        <v>9978006</v>
      </c>
      <c r="B2172" s="68">
        <v>45537.333333333343</v>
      </c>
      <c r="C2172" s="2" t="s">
        <v>1158</v>
      </c>
      <c r="D2172" s="2" t="s">
        <v>716</v>
      </c>
      <c r="E2172" s="2" t="s">
        <v>385</v>
      </c>
      <c r="F2172" s="68">
        <v>45537.333333333343</v>
      </c>
      <c r="G2172" s="68">
        <v>45537.418055555558</v>
      </c>
      <c r="H2172" s="2" t="s">
        <v>1158</v>
      </c>
      <c r="I2172" s="68">
        <v>45539</v>
      </c>
      <c r="J2172" s="2" t="s">
        <v>697</v>
      </c>
      <c r="K2172" s="2" t="s">
        <v>697</v>
      </c>
      <c r="L2172" s="2" t="s">
        <v>4203</v>
      </c>
      <c r="M2172" s="2" t="s">
        <v>992</v>
      </c>
      <c r="N2172" s="2" t="s">
        <v>1087</v>
      </c>
      <c r="O2172" s="2">
        <v>900995832337002</v>
      </c>
      <c r="P2172" s="2" t="s">
        <v>8</v>
      </c>
      <c r="Q2172" s="2" t="s">
        <v>10</v>
      </c>
      <c r="R2172" s="2" t="s">
        <v>11</v>
      </c>
      <c r="S2172" s="2" t="s">
        <v>25</v>
      </c>
      <c r="T2172" s="2" t="s">
        <v>385</v>
      </c>
      <c r="U2172" s="2" t="s">
        <v>14</v>
      </c>
      <c r="V2172" s="69">
        <v>45537</v>
      </c>
      <c r="W2172" s="2" t="s">
        <v>4135</v>
      </c>
    </row>
    <row r="2173" spans="1:23" x14ac:dyDescent="0.25">
      <c r="A2173" s="2">
        <v>9978005</v>
      </c>
      <c r="B2173" s="68">
        <v>45537.333333333343</v>
      </c>
      <c r="C2173" s="2" t="s">
        <v>1158</v>
      </c>
      <c r="D2173" s="2" t="s">
        <v>716</v>
      </c>
      <c r="E2173" s="2" t="s">
        <v>385</v>
      </c>
      <c r="F2173" s="68">
        <v>45537.333333333343</v>
      </c>
      <c r="G2173" s="68">
        <v>45537.424305555563</v>
      </c>
      <c r="H2173" s="2" t="s">
        <v>1158</v>
      </c>
      <c r="I2173" s="68">
        <v>45539</v>
      </c>
      <c r="J2173" s="2" t="s">
        <v>697</v>
      </c>
      <c r="K2173" s="2" t="s">
        <v>697</v>
      </c>
      <c r="L2173" s="2" t="s">
        <v>3251</v>
      </c>
      <c r="M2173" s="2" t="s">
        <v>992</v>
      </c>
      <c r="N2173" s="2" t="s">
        <v>1087</v>
      </c>
      <c r="O2173" s="2">
        <v>201031653459001</v>
      </c>
      <c r="P2173" s="2" t="s">
        <v>8</v>
      </c>
      <c r="Q2173" s="2" t="s">
        <v>10</v>
      </c>
      <c r="R2173" s="2" t="s">
        <v>11</v>
      </c>
      <c r="S2173" s="2" t="s">
        <v>962</v>
      </c>
      <c r="T2173" s="2" t="s">
        <v>440</v>
      </c>
      <c r="U2173" s="2" t="s">
        <v>44</v>
      </c>
      <c r="V2173" s="69">
        <v>45537</v>
      </c>
      <c r="W2173" s="2" t="s">
        <v>4135</v>
      </c>
    </row>
    <row r="2174" spans="1:23" x14ac:dyDescent="0.25">
      <c r="A2174" s="2">
        <v>9978004</v>
      </c>
      <c r="B2174" s="68">
        <v>45537.333333333343</v>
      </c>
      <c r="C2174" s="2" t="s">
        <v>1158</v>
      </c>
      <c r="D2174" s="2" t="s">
        <v>856</v>
      </c>
      <c r="E2174" s="2" t="s">
        <v>385</v>
      </c>
      <c r="F2174" s="68">
        <v>45537.333333333343</v>
      </c>
      <c r="G2174" s="68">
        <v>45537.448611111111</v>
      </c>
      <c r="H2174" s="2" t="s">
        <v>1158</v>
      </c>
      <c r="I2174" s="68">
        <v>45539</v>
      </c>
      <c r="J2174" s="2" t="s">
        <v>697</v>
      </c>
      <c r="K2174" s="2" t="s">
        <v>697</v>
      </c>
      <c r="L2174" s="2" t="s">
        <v>3990</v>
      </c>
      <c r="M2174" s="2" t="s">
        <v>992</v>
      </c>
      <c r="N2174" s="2" t="s">
        <v>3018</v>
      </c>
      <c r="O2174" s="2">
        <v>201031795914001</v>
      </c>
      <c r="P2174" s="2" t="s">
        <v>8</v>
      </c>
      <c r="Q2174" s="2" t="s">
        <v>15</v>
      </c>
      <c r="R2174" s="2" t="s">
        <v>27</v>
      </c>
      <c r="S2174" s="2" t="s">
        <v>962</v>
      </c>
      <c r="T2174" s="2" t="s">
        <v>440</v>
      </c>
      <c r="U2174" s="2" t="s">
        <v>44</v>
      </c>
      <c r="V2174" s="69">
        <v>45537</v>
      </c>
      <c r="W2174" s="2" t="s">
        <v>4135</v>
      </c>
    </row>
    <row r="2175" spans="1:23" x14ac:dyDescent="0.25">
      <c r="A2175" s="2">
        <v>9978003</v>
      </c>
      <c r="B2175" s="68">
        <v>45537.333333333343</v>
      </c>
      <c r="C2175" s="2" t="s">
        <v>1158</v>
      </c>
      <c r="D2175" s="2" t="s">
        <v>46</v>
      </c>
      <c r="E2175" s="2" t="s">
        <v>385</v>
      </c>
      <c r="F2175" s="68">
        <v>45537.333333333343</v>
      </c>
      <c r="G2175" s="68">
        <v>45537.490972222222</v>
      </c>
      <c r="H2175" s="2" t="s">
        <v>1158</v>
      </c>
      <c r="I2175" s="68">
        <v>45537</v>
      </c>
      <c r="J2175" s="2" t="s">
        <v>697</v>
      </c>
      <c r="K2175" s="2" t="s">
        <v>697</v>
      </c>
      <c r="L2175" s="2" t="s">
        <v>4204</v>
      </c>
      <c r="M2175" s="2" t="s">
        <v>992</v>
      </c>
      <c r="N2175" s="2" t="s">
        <v>1087</v>
      </c>
      <c r="O2175" s="2">
        <v>201032309877002</v>
      </c>
      <c r="P2175" s="2" t="s">
        <v>22</v>
      </c>
      <c r="Q2175" s="2" t="s">
        <v>23</v>
      </c>
      <c r="R2175" s="2" t="s">
        <v>89</v>
      </c>
      <c r="S2175" s="2" t="s">
        <v>360</v>
      </c>
      <c r="T2175" s="2" t="s">
        <v>385</v>
      </c>
      <c r="U2175" s="2" t="s">
        <v>14</v>
      </c>
      <c r="V2175" s="69">
        <v>45537</v>
      </c>
      <c r="W2175" s="2" t="s">
        <v>4135</v>
      </c>
    </row>
    <row r="2176" spans="1:23" x14ac:dyDescent="0.25">
      <c r="A2176" s="2">
        <v>9978002</v>
      </c>
      <c r="B2176" s="68">
        <v>45537.333333333343</v>
      </c>
      <c r="C2176" s="2" t="s">
        <v>1147</v>
      </c>
      <c r="D2176" s="2" t="s">
        <v>3250</v>
      </c>
      <c r="E2176" s="2"/>
      <c r="F2176" s="68">
        <v>45537.333333333343</v>
      </c>
      <c r="G2176" s="68">
        <v>45537.404861111107</v>
      </c>
      <c r="H2176" s="2" t="s">
        <v>1147</v>
      </c>
      <c r="I2176" s="2"/>
      <c r="J2176" s="2" t="s">
        <v>697</v>
      </c>
      <c r="K2176" s="2" t="s">
        <v>697</v>
      </c>
      <c r="L2176" s="2" t="s">
        <v>4205</v>
      </c>
      <c r="M2176" s="2" t="s">
        <v>736</v>
      </c>
      <c r="N2176" s="2" t="s">
        <v>2679</v>
      </c>
      <c r="O2176" s="2" t="s">
        <v>4206</v>
      </c>
      <c r="P2176" s="2" t="s">
        <v>22</v>
      </c>
      <c r="Q2176" s="2" t="s">
        <v>23</v>
      </c>
      <c r="R2176" s="2" t="s">
        <v>89</v>
      </c>
      <c r="S2176" s="2" t="s">
        <v>36</v>
      </c>
      <c r="T2176" s="2"/>
      <c r="U2176" s="2" t="s">
        <v>14</v>
      </c>
      <c r="V2176" s="69">
        <v>45537</v>
      </c>
      <c r="W2176" s="2" t="s">
        <v>4135</v>
      </c>
    </row>
    <row r="2177" spans="1:23" x14ac:dyDescent="0.25">
      <c r="A2177" s="2">
        <v>9978001</v>
      </c>
      <c r="B2177" s="68">
        <v>45537.333333333343</v>
      </c>
      <c r="C2177" s="2" t="s">
        <v>1110</v>
      </c>
      <c r="D2177" s="2" t="s">
        <v>1455</v>
      </c>
      <c r="E2177" s="2" t="s">
        <v>385</v>
      </c>
      <c r="F2177" s="68">
        <v>45537.333333333343</v>
      </c>
      <c r="G2177" s="68">
        <v>45537.405555555553</v>
      </c>
      <c r="H2177" s="2" t="s">
        <v>1110</v>
      </c>
      <c r="I2177" s="2" t="s">
        <v>385</v>
      </c>
      <c r="J2177" s="2" t="s">
        <v>697</v>
      </c>
      <c r="K2177" s="2" t="s">
        <v>697</v>
      </c>
      <c r="L2177" s="2" t="s">
        <v>1940</v>
      </c>
      <c r="M2177" s="2" t="s">
        <v>4207</v>
      </c>
      <c r="N2177" s="2" t="s">
        <v>860</v>
      </c>
      <c r="O2177" s="2" t="s">
        <v>1939</v>
      </c>
      <c r="P2177" s="2" t="s">
        <v>8</v>
      </c>
      <c r="Q2177" s="2" t="s">
        <v>15</v>
      </c>
      <c r="R2177" s="2" t="s">
        <v>27</v>
      </c>
      <c r="S2177" s="2" t="s">
        <v>25</v>
      </c>
      <c r="T2177" s="2"/>
      <c r="U2177" s="2" t="s">
        <v>14</v>
      </c>
      <c r="V2177" s="69">
        <v>45537</v>
      </c>
      <c r="W2177" s="2" t="s">
        <v>4135</v>
      </c>
    </row>
    <row r="2178" spans="1:23" x14ac:dyDescent="0.25">
      <c r="A2178" s="2">
        <v>9978000</v>
      </c>
      <c r="B2178" s="68">
        <v>45537.333333333343</v>
      </c>
      <c r="C2178" s="2" t="s">
        <v>1107</v>
      </c>
      <c r="D2178" s="2" t="s">
        <v>1455</v>
      </c>
      <c r="E2178" s="2" t="s">
        <v>385</v>
      </c>
      <c r="F2178" s="68">
        <v>45537.333333333343</v>
      </c>
      <c r="G2178" s="68">
        <v>45537.405555555553</v>
      </c>
      <c r="H2178" s="2" t="s">
        <v>1107</v>
      </c>
      <c r="I2178" s="2"/>
      <c r="J2178" s="2" t="s">
        <v>697</v>
      </c>
      <c r="K2178" s="2" t="s">
        <v>697</v>
      </c>
      <c r="L2178" s="2" t="s">
        <v>4208</v>
      </c>
      <c r="M2178" s="2" t="s">
        <v>4207</v>
      </c>
      <c r="N2178" s="2" t="s">
        <v>855</v>
      </c>
      <c r="O2178" s="2" t="s">
        <v>3826</v>
      </c>
      <c r="P2178" s="2" t="s">
        <v>8</v>
      </c>
      <c r="Q2178" s="2" t="s">
        <v>10</v>
      </c>
      <c r="R2178" s="2" t="s">
        <v>11</v>
      </c>
      <c r="S2178" s="2" t="s">
        <v>36</v>
      </c>
      <c r="T2178" s="2"/>
      <c r="U2178" s="2" t="s">
        <v>14</v>
      </c>
      <c r="V2178" s="69">
        <v>45537</v>
      </c>
      <c r="W2178" s="2" t="s">
        <v>4135</v>
      </c>
    </row>
    <row r="2179" spans="1:23" x14ac:dyDescent="0.25">
      <c r="A2179" s="2">
        <v>9977999</v>
      </c>
      <c r="B2179" s="68">
        <v>45537.333333333343</v>
      </c>
      <c r="C2179" s="2" t="s">
        <v>1156</v>
      </c>
      <c r="D2179" s="2" t="s">
        <v>856</v>
      </c>
      <c r="E2179" s="2" t="s">
        <v>385</v>
      </c>
      <c r="F2179" s="68">
        <v>45537.333333333343</v>
      </c>
      <c r="G2179" s="68">
        <v>45537.409722222219</v>
      </c>
      <c r="H2179" s="2" t="s">
        <v>1156</v>
      </c>
      <c r="I2179" s="2"/>
      <c r="J2179" s="2" t="s">
        <v>697</v>
      </c>
      <c r="K2179" s="2" t="s">
        <v>697</v>
      </c>
      <c r="L2179" s="2" t="s">
        <v>4209</v>
      </c>
      <c r="M2179" s="2" t="s">
        <v>992</v>
      </c>
      <c r="N2179" s="2" t="s">
        <v>1087</v>
      </c>
      <c r="O2179" s="2">
        <v>201031890630001</v>
      </c>
      <c r="P2179" s="2" t="s">
        <v>22</v>
      </c>
      <c r="Q2179" s="2" t="s">
        <v>23</v>
      </c>
      <c r="R2179" s="2" t="s">
        <v>89</v>
      </c>
      <c r="S2179" s="2" t="s">
        <v>962</v>
      </c>
      <c r="T2179" s="2"/>
      <c r="U2179" s="2" t="s">
        <v>44</v>
      </c>
      <c r="V2179" s="69">
        <v>45537</v>
      </c>
      <c r="W2179" s="2" t="s">
        <v>4135</v>
      </c>
    </row>
    <row r="2180" spans="1:23" x14ac:dyDescent="0.25">
      <c r="A2180" s="2">
        <v>9977998</v>
      </c>
      <c r="B2180" s="68">
        <v>45537.333333333343</v>
      </c>
      <c r="C2180" s="2" t="s">
        <v>1117</v>
      </c>
      <c r="D2180" s="2" t="s">
        <v>2705</v>
      </c>
      <c r="E2180" s="2" t="s">
        <v>385</v>
      </c>
      <c r="F2180" s="68">
        <v>45537.333333333343</v>
      </c>
      <c r="G2180" s="68">
        <v>45537.410416666673</v>
      </c>
      <c r="H2180" s="2" t="s">
        <v>1117</v>
      </c>
      <c r="I2180" s="2" t="s">
        <v>385</v>
      </c>
      <c r="J2180" s="2" t="s">
        <v>697</v>
      </c>
      <c r="K2180" s="2" t="s">
        <v>697</v>
      </c>
      <c r="L2180" s="2" t="s">
        <v>4210</v>
      </c>
      <c r="M2180" s="2" t="s">
        <v>7</v>
      </c>
      <c r="N2180" s="2" t="s">
        <v>860</v>
      </c>
      <c r="O2180" s="2" t="s">
        <v>3877</v>
      </c>
      <c r="P2180" s="2" t="s">
        <v>18</v>
      </c>
      <c r="Q2180" s="2" t="s">
        <v>19</v>
      </c>
      <c r="R2180" s="2" t="s">
        <v>20</v>
      </c>
      <c r="S2180" s="2" t="s">
        <v>36</v>
      </c>
      <c r="T2180" s="2" t="s">
        <v>385</v>
      </c>
      <c r="U2180" s="2" t="s">
        <v>14</v>
      </c>
      <c r="V2180" s="69">
        <v>45537</v>
      </c>
      <c r="W2180" s="2" t="s">
        <v>4135</v>
      </c>
    </row>
    <row r="2181" spans="1:23" x14ac:dyDescent="0.25">
      <c r="A2181" s="2">
        <v>9977997</v>
      </c>
      <c r="B2181" s="68">
        <v>45537.333333333343</v>
      </c>
      <c r="C2181" s="2" t="s">
        <v>1110</v>
      </c>
      <c r="D2181" s="2" t="s">
        <v>856</v>
      </c>
      <c r="E2181" s="2" t="s">
        <v>385</v>
      </c>
      <c r="F2181" s="68">
        <v>45537.333333333343</v>
      </c>
      <c r="G2181" s="68">
        <v>45537.411805555559</v>
      </c>
      <c r="H2181" s="2" t="s">
        <v>1110</v>
      </c>
      <c r="I2181" s="2" t="s">
        <v>385</v>
      </c>
      <c r="J2181" s="2" t="s">
        <v>697</v>
      </c>
      <c r="K2181" s="2" t="s">
        <v>697</v>
      </c>
      <c r="L2181" s="2" t="s">
        <v>2847</v>
      </c>
      <c r="M2181" s="2" t="s">
        <v>7</v>
      </c>
      <c r="N2181" s="2" t="s">
        <v>860</v>
      </c>
      <c r="O2181" s="2" t="s">
        <v>2045</v>
      </c>
      <c r="P2181" s="2" t="s">
        <v>8</v>
      </c>
      <c r="Q2181" s="2" t="s">
        <v>28</v>
      </c>
      <c r="R2181" s="2" t="s">
        <v>29</v>
      </c>
      <c r="S2181" s="2" t="s">
        <v>25</v>
      </c>
      <c r="T2181" s="2"/>
      <c r="U2181" s="2" t="s">
        <v>14</v>
      </c>
      <c r="V2181" s="69">
        <v>45537</v>
      </c>
      <c r="W2181" s="2" t="s">
        <v>4135</v>
      </c>
    </row>
    <row r="2182" spans="1:23" x14ac:dyDescent="0.25">
      <c r="A2182" s="2">
        <v>9977996</v>
      </c>
      <c r="B2182" s="68">
        <v>45537.333333333343</v>
      </c>
      <c r="C2182" s="2" t="s">
        <v>1110</v>
      </c>
      <c r="D2182" s="2" t="s">
        <v>2705</v>
      </c>
      <c r="E2182" s="2" t="s">
        <v>385</v>
      </c>
      <c r="F2182" s="68">
        <v>45537.333333333343</v>
      </c>
      <c r="G2182" s="68">
        <v>45537.411805555559</v>
      </c>
      <c r="H2182" s="2" t="s">
        <v>1110</v>
      </c>
      <c r="I2182" s="68">
        <v>45539</v>
      </c>
      <c r="J2182" s="2" t="s">
        <v>697</v>
      </c>
      <c r="K2182" s="2" t="s">
        <v>697</v>
      </c>
      <c r="L2182" s="2" t="s">
        <v>2847</v>
      </c>
      <c r="M2182" s="2" t="s">
        <v>7</v>
      </c>
      <c r="N2182" s="2" t="s">
        <v>860</v>
      </c>
      <c r="O2182" s="2" t="s">
        <v>2045</v>
      </c>
      <c r="P2182" s="2" t="s">
        <v>8</v>
      </c>
      <c r="Q2182" s="2" t="s">
        <v>28</v>
      </c>
      <c r="R2182" s="2" t="s">
        <v>29</v>
      </c>
      <c r="S2182" s="2" t="s">
        <v>43</v>
      </c>
      <c r="T2182" s="2"/>
      <c r="U2182" s="2" t="s">
        <v>14</v>
      </c>
      <c r="V2182" s="69">
        <v>45537</v>
      </c>
      <c r="W2182" s="2" t="s">
        <v>4135</v>
      </c>
    </row>
    <row r="2183" spans="1:23" x14ac:dyDescent="0.25">
      <c r="A2183" s="2">
        <v>9977995</v>
      </c>
      <c r="B2183" s="68">
        <v>45537.333333333343</v>
      </c>
      <c r="C2183" s="2" t="s">
        <v>1147</v>
      </c>
      <c r="D2183" s="2" t="s">
        <v>3250</v>
      </c>
      <c r="E2183" s="2" t="s">
        <v>385</v>
      </c>
      <c r="F2183" s="68">
        <v>45537.333333333343</v>
      </c>
      <c r="G2183" s="68">
        <v>45537.413194444453</v>
      </c>
      <c r="H2183" s="2" t="s">
        <v>1147</v>
      </c>
      <c r="I2183" s="68">
        <v>45539</v>
      </c>
      <c r="J2183" s="2" t="s">
        <v>697</v>
      </c>
      <c r="K2183" s="2" t="s">
        <v>697</v>
      </c>
      <c r="L2183" s="2" t="s">
        <v>4211</v>
      </c>
      <c r="M2183" s="2" t="s">
        <v>736</v>
      </c>
      <c r="N2183" s="2" t="s">
        <v>2679</v>
      </c>
      <c r="O2183" s="2" t="s">
        <v>4212</v>
      </c>
      <c r="P2183" s="2" t="s">
        <v>22</v>
      </c>
      <c r="Q2183" s="2" t="s">
        <v>23</v>
      </c>
      <c r="R2183" s="2" t="s">
        <v>24</v>
      </c>
      <c r="S2183" s="2" t="s">
        <v>36</v>
      </c>
      <c r="T2183" s="2"/>
      <c r="U2183" s="2" t="s">
        <v>14</v>
      </c>
      <c r="V2183" s="69">
        <v>45537</v>
      </c>
      <c r="W2183" s="2" t="s">
        <v>4135</v>
      </c>
    </row>
    <row r="2184" spans="1:23" x14ac:dyDescent="0.25">
      <c r="A2184" s="2">
        <v>9977994</v>
      </c>
      <c r="B2184" s="68">
        <v>45537.333333333343</v>
      </c>
      <c r="C2184" s="2" t="s">
        <v>1280</v>
      </c>
      <c r="D2184" s="2" t="s">
        <v>856</v>
      </c>
      <c r="E2184" s="2" t="s">
        <v>385</v>
      </c>
      <c r="F2184" s="68">
        <v>45537.333333333343</v>
      </c>
      <c r="G2184" s="68">
        <v>45537.417361111111</v>
      </c>
      <c r="H2184" s="2" t="s">
        <v>1280</v>
      </c>
      <c r="I2184" s="68">
        <v>45506</v>
      </c>
      <c r="J2184" s="2" t="s">
        <v>697</v>
      </c>
      <c r="K2184" s="2" t="s">
        <v>697</v>
      </c>
      <c r="L2184" s="2" t="s">
        <v>4213</v>
      </c>
      <c r="M2184" s="2" t="s">
        <v>2509</v>
      </c>
      <c r="N2184" s="2" t="s">
        <v>860</v>
      </c>
      <c r="O2184" s="2">
        <v>42782823401</v>
      </c>
      <c r="P2184" s="2" t="s">
        <v>8</v>
      </c>
      <c r="Q2184" s="2" t="s">
        <v>15</v>
      </c>
      <c r="R2184" s="2" t="s">
        <v>381</v>
      </c>
      <c r="S2184" s="2" t="s">
        <v>43</v>
      </c>
      <c r="T2184" s="2" t="s">
        <v>4214</v>
      </c>
      <c r="U2184" s="2" t="s">
        <v>44</v>
      </c>
      <c r="V2184" s="69">
        <v>45537</v>
      </c>
      <c r="W2184" s="2" t="s">
        <v>4135</v>
      </c>
    </row>
    <row r="2185" spans="1:23" x14ac:dyDescent="0.25">
      <c r="A2185" s="2">
        <v>9977993</v>
      </c>
      <c r="B2185" s="68">
        <v>45537.333333333343</v>
      </c>
      <c r="C2185" s="2" t="s">
        <v>1111</v>
      </c>
      <c r="D2185" s="2" t="s">
        <v>856</v>
      </c>
      <c r="E2185" s="2" t="s">
        <v>385</v>
      </c>
      <c r="F2185" s="68">
        <v>45537.333333333343</v>
      </c>
      <c r="G2185" s="68">
        <v>45537.417361111111</v>
      </c>
      <c r="H2185" s="2" t="s">
        <v>1111</v>
      </c>
      <c r="I2185" s="68">
        <v>45537</v>
      </c>
      <c r="J2185" s="2" t="s">
        <v>697</v>
      </c>
      <c r="K2185" s="2" t="s">
        <v>697</v>
      </c>
      <c r="L2185" s="2" t="s">
        <v>4215</v>
      </c>
      <c r="M2185" s="2" t="s">
        <v>7</v>
      </c>
      <c r="N2185" s="2" t="s">
        <v>855</v>
      </c>
      <c r="O2185" s="2" t="s">
        <v>4216</v>
      </c>
      <c r="P2185" s="2" t="s">
        <v>18</v>
      </c>
      <c r="Q2185" s="2" t="s">
        <v>19</v>
      </c>
      <c r="R2185" s="2" t="s">
        <v>20</v>
      </c>
      <c r="S2185" s="2" t="s">
        <v>43</v>
      </c>
      <c r="T2185" s="2" t="s">
        <v>537</v>
      </c>
      <c r="U2185" s="2" t="s">
        <v>44</v>
      </c>
      <c r="V2185" s="69">
        <v>45537</v>
      </c>
      <c r="W2185" s="2" t="s">
        <v>4135</v>
      </c>
    </row>
    <row r="2186" spans="1:23" x14ac:dyDescent="0.25">
      <c r="A2186" s="2">
        <v>9977992</v>
      </c>
      <c r="B2186" s="68">
        <v>45537.333333333343</v>
      </c>
      <c r="C2186" s="2" t="s">
        <v>1147</v>
      </c>
      <c r="D2186" s="2" t="s">
        <v>1455</v>
      </c>
      <c r="E2186" s="2"/>
      <c r="F2186" s="68">
        <v>45537.333333333343</v>
      </c>
      <c r="G2186" s="68">
        <v>45537.419444444437</v>
      </c>
      <c r="H2186" s="2" t="s">
        <v>1147</v>
      </c>
      <c r="I2186" s="2"/>
      <c r="J2186" s="2" t="s">
        <v>697</v>
      </c>
      <c r="K2186" s="2" t="s">
        <v>697</v>
      </c>
      <c r="L2186" s="2" t="s">
        <v>4217</v>
      </c>
      <c r="M2186" s="2" t="s">
        <v>736</v>
      </c>
      <c r="N2186" s="2" t="s">
        <v>2679</v>
      </c>
      <c r="O2186" s="2" t="s">
        <v>4218</v>
      </c>
      <c r="P2186" s="2" t="s">
        <v>8</v>
      </c>
      <c r="Q2186" s="2" t="s">
        <v>15</v>
      </c>
      <c r="R2186" s="2" t="s">
        <v>27</v>
      </c>
      <c r="S2186" s="2" t="s">
        <v>360</v>
      </c>
      <c r="T2186" s="2"/>
      <c r="U2186" s="2" t="s">
        <v>14</v>
      </c>
      <c r="V2186" s="69">
        <v>45537</v>
      </c>
      <c r="W2186" s="2" t="s">
        <v>4135</v>
      </c>
    </row>
    <row r="2187" spans="1:23" x14ac:dyDescent="0.25">
      <c r="A2187" s="2">
        <v>9977991</v>
      </c>
      <c r="B2187" s="68">
        <v>45537.333333333343</v>
      </c>
      <c r="C2187" s="2" t="s">
        <v>1110</v>
      </c>
      <c r="D2187" s="2" t="s">
        <v>1455</v>
      </c>
      <c r="E2187" s="2" t="s">
        <v>385</v>
      </c>
      <c r="F2187" s="68">
        <v>45537.333333333343</v>
      </c>
      <c r="G2187" s="68">
        <v>45537.425694444442</v>
      </c>
      <c r="H2187" s="2" t="s">
        <v>1110</v>
      </c>
      <c r="I2187" s="2"/>
      <c r="J2187" s="2" t="s">
        <v>697</v>
      </c>
      <c r="K2187" s="2" t="s">
        <v>697</v>
      </c>
      <c r="L2187" s="2" t="s">
        <v>2853</v>
      </c>
      <c r="M2187" s="2" t="s">
        <v>7</v>
      </c>
      <c r="N2187" s="2" t="s">
        <v>860</v>
      </c>
      <c r="O2187" s="2" t="s">
        <v>2553</v>
      </c>
      <c r="P2187" s="2" t="s">
        <v>18</v>
      </c>
      <c r="Q2187" s="2" t="s">
        <v>19</v>
      </c>
      <c r="R2187" s="2" t="s">
        <v>20</v>
      </c>
      <c r="S2187" s="2" t="s">
        <v>36</v>
      </c>
      <c r="T2187" s="2"/>
      <c r="U2187" s="2" t="s">
        <v>14</v>
      </c>
      <c r="V2187" s="69">
        <v>45537</v>
      </c>
      <c r="W2187" s="2" t="s">
        <v>4135</v>
      </c>
    </row>
    <row r="2188" spans="1:23" x14ac:dyDescent="0.25">
      <c r="A2188" s="2">
        <v>9977990</v>
      </c>
      <c r="B2188" s="68">
        <v>45537.333333333343</v>
      </c>
      <c r="C2188" s="2" t="s">
        <v>1281</v>
      </c>
      <c r="D2188" s="2" t="s">
        <v>1455</v>
      </c>
      <c r="E2188" s="2" t="s">
        <v>385</v>
      </c>
      <c r="F2188" s="68">
        <v>45537.333333333343</v>
      </c>
      <c r="G2188" s="68">
        <v>45537.429166666669</v>
      </c>
      <c r="H2188" s="2" t="s">
        <v>1281</v>
      </c>
      <c r="I2188" s="2"/>
      <c r="J2188" s="2" t="s">
        <v>697</v>
      </c>
      <c r="K2188" s="2" t="s">
        <v>697</v>
      </c>
      <c r="L2188" s="2" t="s">
        <v>4219</v>
      </c>
      <c r="M2188" s="2" t="s">
        <v>2509</v>
      </c>
      <c r="N2188" s="2" t="s">
        <v>331</v>
      </c>
      <c r="O2188" s="2">
        <v>43188980001</v>
      </c>
      <c r="P2188" s="2" t="s">
        <v>18</v>
      </c>
      <c r="Q2188" s="2" t="s">
        <v>19</v>
      </c>
      <c r="R2188" s="2" t="s">
        <v>129</v>
      </c>
      <c r="S2188" s="2" t="s">
        <v>360</v>
      </c>
      <c r="T2188" s="2" t="s">
        <v>385</v>
      </c>
      <c r="U2188" s="2" t="s">
        <v>44</v>
      </c>
      <c r="V2188" s="69">
        <v>45537</v>
      </c>
      <c r="W2188" s="2" t="s">
        <v>4135</v>
      </c>
    </row>
    <row r="2189" spans="1:23" x14ac:dyDescent="0.25">
      <c r="A2189" s="2">
        <v>9977989</v>
      </c>
      <c r="B2189" s="68">
        <v>45537.333333333343</v>
      </c>
      <c r="C2189" s="2" t="s">
        <v>1281</v>
      </c>
      <c r="D2189" s="2" t="s">
        <v>1455</v>
      </c>
      <c r="E2189" s="2" t="s">
        <v>385</v>
      </c>
      <c r="F2189" s="68">
        <v>45537.333333333343</v>
      </c>
      <c r="G2189" s="68">
        <v>45537.429166666669</v>
      </c>
      <c r="H2189" s="2" t="s">
        <v>1281</v>
      </c>
      <c r="I2189" s="2"/>
      <c r="J2189" s="2" t="s">
        <v>697</v>
      </c>
      <c r="K2189" s="2" t="s">
        <v>697</v>
      </c>
      <c r="L2189" s="2" t="s">
        <v>4219</v>
      </c>
      <c r="M2189" s="2" t="s">
        <v>2509</v>
      </c>
      <c r="N2189" s="2" t="s">
        <v>455</v>
      </c>
      <c r="O2189" s="2">
        <v>43188980001</v>
      </c>
      <c r="P2189" s="2" t="s">
        <v>18</v>
      </c>
      <c r="Q2189" s="2" t="s">
        <v>19</v>
      </c>
      <c r="R2189" s="2" t="s">
        <v>129</v>
      </c>
      <c r="S2189" s="2" t="s">
        <v>360</v>
      </c>
      <c r="T2189" s="2" t="s">
        <v>385</v>
      </c>
      <c r="U2189" s="2" t="s">
        <v>14</v>
      </c>
      <c r="V2189" s="69">
        <v>45537</v>
      </c>
      <c r="W2189" s="2" t="s">
        <v>4135</v>
      </c>
    </row>
    <row r="2190" spans="1:23" x14ac:dyDescent="0.25">
      <c r="A2190" s="2">
        <v>9977988</v>
      </c>
      <c r="B2190" s="68">
        <v>45537.333333333343</v>
      </c>
      <c r="C2190" s="2" t="s">
        <v>1157</v>
      </c>
      <c r="D2190" s="2" t="s">
        <v>716</v>
      </c>
      <c r="E2190" s="2" t="s">
        <v>385</v>
      </c>
      <c r="F2190" s="68">
        <v>45537.333333333343</v>
      </c>
      <c r="G2190" s="68">
        <v>45537.413194444453</v>
      </c>
      <c r="H2190" s="2" t="s">
        <v>1157</v>
      </c>
      <c r="I2190" s="2"/>
      <c r="J2190" s="2" t="s">
        <v>697</v>
      </c>
      <c r="K2190" s="2" t="s">
        <v>697</v>
      </c>
      <c r="L2190" s="2" t="s">
        <v>4220</v>
      </c>
      <c r="M2190" s="2" t="s">
        <v>992</v>
      </c>
      <c r="N2190" s="2" t="s">
        <v>455</v>
      </c>
      <c r="O2190" s="2">
        <v>201031922225007</v>
      </c>
      <c r="P2190" s="2" t="s">
        <v>8</v>
      </c>
      <c r="Q2190" s="2" t="s">
        <v>28</v>
      </c>
      <c r="R2190" s="2" t="s">
        <v>35</v>
      </c>
      <c r="S2190" s="2" t="s">
        <v>36</v>
      </c>
      <c r="T2190" s="2" t="s">
        <v>385</v>
      </c>
      <c r="U2190" s="2" t="s">
        <v>14</v>
      </c>
      <c r="V2190" s="69">
        <v>45537</v>
      </c>
      <c r="W2190" s="2" t="s">
        <v>4135</v>
      </c>
    </row>
    <row r="2191" spans="1:23" x14ac:dyDescent="0.25">
      <c r="A2191" s="2">
        <v>9977987</v>
      </c>
      <c r="B2191" s="68">
        <v>45537.333333333343</v>
      </c>
      <c r="C2191" s="2" t="s">
        <v>1157</v>
      </c>
      <c r="D2191" s="2" t="s">
        <v>716</v>
      </c>
      <c r="E2191" s="2" t="s">
        <v>385</v>
      </c>
      <c r="F2191" s="68">
        <v>45537.333333333343</v>
      </c>
      <c r="G2191" s="68">
        <v>45537.432638888888</v>
      </c>
      <c r="H2191" s="2" t="s">
        <v>1157</v>
      </c>
      <c r="I2191" s="2"/>
      <c r="J2191" s="2" t="s">
        <v>697</v>
      </c>
      <c r="K2191" s="2" t="s">
        <v>697</v>
      </c>
      <c r="L2191" s="2" t="s">
        <v>2496</v>
      </c>
      <c r="M2191" s="2" t="s">
        <v>992</v>
      </c>
      <c r="N2191" s="2" t="s">
        <v>1692</v>
      </c>
      <c r="O2191" s="2">
        <v>201031633573002</v>
      </c>
      <c r="P2191" s="2" t="s">
        <v>8</v>
      </c>
      <c r="Q2191" s="2" t="s">
        <v>15</v>
      </c>
      <c r="R2191" s="2" t="s">
        <v>27</v>
      </c>
      <c r="S2191" s="2" t="s">
        <v>25</v>
      </c>
      <c r="T2191" s="2" t="s">
        <v>385</v>
      </c>
      <c r="U2191" s="2" t="s">
        <v>14</v>
      </c>
      <c r="V2191" s="69">
        <v>45537</v>
      </c>
      <c r="W2191" s="2" t="s">
        <v>4135</v>
      </c>
    </row>
    <row r="2192" spans="1:23" x14ac:dyDescent="0.25">
      <c r="A2192" s="2">
        <v>9977986</v>
      </c>
      <c r="B2192" s="68">
        <v>45537.333333333343</v>
      </c>
      <c r="C2192" s="2" t="s">
        <v>1157</v>
      </c>
      <c r="D2192" s="2" t="s">
        <v>716</v>
      </c>
      <c r="E2192" s="2" t="s">
        <v>385</v>
      </c>
      <c r="F2192" s="68">
        <v>45537.333333333343</v>
      </c>
      <c r="G2192" s="68">
        <v>45537.43472222222</v>
      </c>
      <c r="H2192" s="2" t="s">
        <v>1157</v>
      </c>
      <c r="I2192" s="2"/>
      <c r="J2192" s="2" t="s">
        <v>697</v>
      </c>
      <c r="K2192" s="2" t="s">
        <v>697</v>
      </c>
      <c r="L2192" s="2" t="s">
        <v>4039</v>
      </c>
      <c r="M2192" s="2" t="s">
        <v>992</v>
      </c>
      <c r="N2192" s="2" t="s">
        <v>455</v>
      </c>
      <c r="O2192" s="2">
        <v>201032282603001</v>
      </c>
      <c r="P2192" s="2" t="s">
        <v>22</v>
      </c>
      <c r="Q2192" s="2" t="s">
        <v>23</v>
      </c>
      <c r="R2192" s="2" t="s">
        <v>89</v>
      </c>
      <c r="S2192" s="2" t="s">
        <v>36</v>
      </c>
      <c r="T2192" s="2" t="s">
        <v>385</v>
      </c>
      <c r="U2192" s="2" t="s">
        <v>14</v>
      </c>
      <c r="V2192" s="69">
        <v>45537</v>
      </c>
      <c r="W2192" s="2" t="s">
        <v>4135</v>
      </c>
    </row>
    <row r="2193" spans="1:23" x14ac:dyDescent="0.25">
      <c r="A2193" s="2">
        <v>9977985</v>
      </c>
      <c r="B2193" s="68">
        <v>45537.333333333343</v>
      </c>
      <c r="C2193" s="2" t="s">
        <v>1157</v>
      </c>
      <c r="D2193" s="2" t="s">
        <v>716</v>
      </c>
      <c r="E2193" s="2" t="s">
        <v>385</v>
      </c>
      <c r="F2193" s="68">
        <v>45537.333333333343</v>
      </c>
      <c r="G2193" s="68">
        <v>45537.44027777778</v>
      </c>
      <c r="H2193" s="2" t="s">
        <v>1157</v>
      </c>
      <c r="I2193" s="2"/>
      <c r="J2193" s="2" t="s">
        <v>697</v>
      </c>
      <c r="K2193" s="2" t="s">
        <v>697</v>
      </c>
      <c r="L2193" s="2" t="s">
        <v>4221</v>
      </c>
      <c r="M2193" s="2" t="s">
        <v>992</v>
      </c>
      <c r="N2193" s="2" t="s">
        <v>1692</v>
      </c>
      <c r="O2193" s="2">
        <v>201031921870001</v>
      </c>
      <c r="P2193" s="2" t="s">
        <v>8</v>
      </c>
      <c r="Q2193" s="2" t="s">
        <v>15</v>
      </c>
      <c r="R2193" s="2" t="s">
        <v>27</v>
      </c>
      <c r="S2193" s="2" t="s">
        <v>25</v>
      </c>
      <c r="T2193" s="2" t="s">
        <v>385</v>
      </c>
      <c r="U2193" s="2" t="s">
        <v>14</v>
      </c>
      <c r="V2193" s="69">
        <v>45537</v>
      </c>
      <c r="W2193" s="2" t="s">
        <v>4135</v>
      </c>
    </row>
    <row r="2194" spans="1:23" x14ac:dyDescent="0.25">
      <c r="A2194" s="2">
        <v>9977984</v>
      </c>
      <c r="B2194" s="68">
        <v>45537.333333333343</v>
      </c>
      <c r="C2194" s="2" t="s">
        <v>1157</v>
      </c>
      <c r="D2194" s="2" t="s">
        <v>46</v>
      </c>
      <c r="E2194" s="2" t="s">
        <v>385</v>
      </c>
      <c r="F2194" s="68">
        <v>45537.333333333343</v>
      </c>
      <c r="G2194" s="68">
        <v>45537.443749999999</v>
      </c>
      <c r="H2194" s="2" t="s">
        <v>1157</v>
      </c>
      <c r="I2194" s="2"/>
      <c r="J2194" s="2" t="s">
        <v>697</v>
      </c>
      <c r="K2194" s="2" t="s">
        <v>697</v>
      </c>
      <c r="L2194" s="2" t="s">
        <v>4222</v>
      </c>
      <c r="M2194" s="2" t="s">
        <v>992</v>
      </c>
      <c r="N2194" s="2" t="s">
        <v>1692</v>
      </c>
      <c r="O2194" s="2">
        <v>201031969532001</v>
      </c>
      <c r="P2194" s="2" t="s">
        <v>8</v>
      </c>
      <c r="Q2194" s="2" t="s">
        <v>15</v>
      </c>
      <c r="R2194" s="2" t="s">
        <v>27</v>
      </c>
      <c r="S2194" s="2" t="s">
        <v>25</v>
      </c>
      <c r="T2194" s="2" t="s">
        <v>385</v>
      </c>
      <c r="U2194" s="2" t="s">
        <v>14</v>
      </c>
      <c r="V2194" s="69">
        <v>45537</v>
      </c>
      <c r="W2194" s="2" t="s">
        <v>4135</v>
      </c>
    </row>
    <row r="2195" spans="1:23" x14ac:dyDescent="0.25">
      <c r="A2195" s="2">
        <v>9977983</v>
      </c>
      <c r="B2195" s="68">
        <v>45537.333333333343</v>
      </c>
      <c r="C2195" s="2" t="s">
        <v>1157</v>
      </c>
      <c r="D2195" s="2" t="s">
        <v>716</v>
      </c>
      <c r="E2195" s="2" t="s">
        <v>385</v>
      </c>
      <c r="F2195" s="68">
        <v>45537.333333333343</v>
      </c>
      <c r="G2195" s="68">
        <v>45537.443055555559</v>
      </c>
      <c r="H2195" s="2" t="s">
        <v>1157</v>
      </c>
      <c r="I2195" s="2"/>
      <c r="J2195" s="2" t="s">
        <v>697</v>
      </c>
      <c r="K2195" s="2" t="s">
        <v>697</v>
      </c>
      <c r="L2195" s="2" t="s">
        <v>4222</v>
      </c>
      <c r="M2195" s="2" t="s">
        <v>992</v>
      </c>
      <c r="N2195" s="2" t="s">
        <v>1692</v>
      </c>
      <c r="O2195" s="2">
        <v>201031969532001</v>
      </c>
      <c r="P2195" s="2" t="s">
        <v>8</v>
      </c>
      <c r="Q2195" s="2" t="s">
        <v>15</v>
      </c>
      <c r="R2195" s="2" t="s">
        <v>27</v>
      </c>
      <c r="S2195" s="2" t="s">
        <v>25</v>
      </c>
      <c r="T2195" s="2" t="s">
        <v>385</v>
      </c>
      <c r="U2195" s="2" t="s">
        <v>14</v>
      </c>
      <c r="V2195" s="69">
        <v>45537</v>
      </c>
      <c r="W2195" s="2" t="s">
        <v>4135</v>
      </c>
    </row>
    <row r="2196" spans="1:23" x14ac:dyDescent="0.25">
      <c r="A2196" s="2">
        <v>9977982</v>
      </c>
      <c r="B2196" s="68">
        <v>45537.333333333343</v>
      </c>
      <c r="C2196" s="2" t="s">
        <v>1157</v>
      </c>
      <c r="D2196" s="2" t="s">
        <v>716</v>
      </c>
      <c r="E2196" s="2" t="s">
        <v>385</v>
      </c>
      <c r="F2196" s="68">
        <v>45537.333333333343</v>
      </c>
      <c r="G2196" s="68">
        <v>45537.456250000003</v>
      </c>
      <c r="H2196" s="2" t="s">
        <v>1157</v>
      </c>
      <c r="I2196" s="2"/>
      <c r="J2196" s="2" t="s">
        <v>697</v>
      </c>
      <c r="K2196" s="2" t="s">
        <v>697</v>
      </c>
      <c r="L2196" s="2" t="s">
        <v>845</v>
      </c>
      <c r="M2196" s="2" t="s">
        <v>992</v>
      </c>
      <c r="N2196" s="2" t="s">
        <v>455</v>
      </c>
      <c r="O2196" s="2">
        <v>201029410950001</v>
      </c>
      <c r="P2196" s="2" t="s">
        <v>18</v>
      </c>
      <c r="Q2196" s="2" t="s">
        <v>19</v>
      </c>
      <c r="R2196" s="2" t="s">
        <v>21</v>
      </c>
      <c r="S2196" s="2" t="s">
        <v>36</v>
      </c>
      <c r="T2196" s="2" t="s">
        <v>385</v>
      </c>
      <c r="U2196" s="2" t="s">
        <v>14</v>
      </c>
      <c r="V2196" s="69">
        <v>45537</v>
      </c>
      <c r="W2196" s="2" t="s">
        <v>4135</v>
      </c>
    </row>
    <row r="2197" spans="1:23" x14ac:dyDescent="0.25">
      <c r="A2197" s="2">
        <v>9977981</v>
      </c>
      <c r="B2197" s="68">
        <v>45537.333333333343</v>
      </c>
      <c r="C2197" s="2" t="s">
        <v>1157</v>
      </c>
      <c r="D2197" s="2" t="s">
        <v>46</v>
      </c>
      <c r="E2197" s="2" t="s">
        <v>385</v>
      </c>
      <c r="F2197" s="68">
        <v>45537.333333333343</v>
      </c>
      <c r="G2197" s="68">
        <v>45537.459722222222</v>
      </c>
      <c r="H2197" s="2" t="s">
        <v>1157</v>
      </c>
      <c r="I2197" s="2"/>
      <c r="J2197" s="2" t="s">
        <v>697</v>
      </c>
      <c r="K2197" s="2" t="s">
        <v>697</v>
      </c>
      <c r="L2197" s="2" t="s">
        <v>2821</v>
      </c>
      <c r="M2197" s="2" t="s">
        <v>992</v>
      </c>
      <c r="N2197" s="2" t="s">
        <v>1692</v>
      </c>
      <c r="O2197" s="2">
        <v>201031612672001</v>
      </c>
      <c r="P2197" s="2" t="s">
        <v>8</v>
      </c>
      <c r="Q2197" s="2" t="s">
        <v>15</v>
      </c>
      <c r="R2197" s="2" t="s">
        <v>27</v>
      </c>
      <c r="S2197" s="2" t="s">
        <v>25</v>
      </c>
      <c r="T2197" s="2" t="s">
        <v>385</v>
      </c>
      <c r="U2197" s="2" t="s">
        <v>14</v>
      </c>
      <c r="V2197" s="69">
        <v>45537</v>
      </c>
      <c r="W2197" s="2" t="s">
        <v>4135</v>
      </c>
    </row>
    <row r="2198" spans="1:23" x14ac:dyDescent="0.25">
      <c r="A2198" s="2">
        <v>9977980</v>
      </c>
      <c r="B2198" s="68">
        <v>45537.333333333343</v>
      </c>
      <c r="C2198" s="2" t="s">
        <v>1157</v>
      </c>
      <c r="D2198" s="2" t="s">
        <v>716</v>
      </c>
      <c r="E2198" s="2" t="s">
        <v>385</v>
      </c>
      <c r="F2198" s="68">
        <v>45537.333333333343</v>
      </c>
      <c r="G2198" s="68">
        <v>45537.466666666667</v>
      </c>
      <c r="H2198" s="2" t="s">
        <v>1157</v>
      </c>
      <c r="I2198" s="2"/>
      <c r="J2198" s="2" t="s">
        <v>697</v>
      </c>
      <c r="K2198" s="2" t="s">
        <v>697</v>
      </c>
      <c r="L2198" s="2" t="s">
        <v>4120</v>
      </c>
      <c r="M2198" s="2" t="s">
        <v>992</v>
      </c>
      <c r="N2198" s="2" t="s">
        <v>455</v>
      </c>
      <c r="O2198" s="2">
        <v>201031844232001</v>
      </c>
      <c r="P2198" s="2" t="s">
        <v>18</v>
      </c>
      <c r="Q2198" s="2" t="s">
        <v>19</v>
      </c>
      <c r="R2198" s="2" t="s">
        <v>20</v>
      </c>
      <c r="S2198" s="2" t="s">
        <v>36</v>
      </c>
      <c r="T2198" s="2" t="s">
        <v>385</v>
      </c>
      <c r="U2198" s="2" t="s">
        <v>14</v>
      </c>
      <c r="V2198" s="69">
        <v>45537</v>
      </c>
      <c r="W2198" s="2" t="s">
        <v>4135</v>
      </c>
    </row>
    <row r="2199" spans="1:23" x14ac:dyDescent="0.25">
      <c r="A2199" s="2">
        <v>9977979</v>
      </c>
      <c r="B2199" s="68">
        <v>45537.333333333343</v>
      </c>
      <c r="C2199" s="2" t="s">
        <v>1117</v>
      </c>
      <c r="D2199" s="2" t="s">
        <v>856</v>
      </c>
      <c r="E2199" s="2" t="s">
        <v>385</v>
      </c>
      <c r="F2199" s="68">
        <v>45537.333333333343</v>
      </c>
      <c r="G2199" s="68">
        <v>45537.426388888889</v>
      </c>
      <c r="H2199" s="2" t="s">
        <v>1117</v>
      </c>
      <c r="I2199" s="68">
        <v>45539</v>
      </c>
      <c r="J2199" s="2" t="s">
        <v>697</v>
      </c>
      <c r="K2199" s="2" t="s">
        <v>697</v>
      </c>
      <c r="L2199" s="2" t="s">
        <v>4223</v>
      </c>
      <c r="M2199" s="2" t="s">
        <v>7</v>
      </c>
      <c r="N2199" s="2" t="s">
        <v>860</v>
      </c>
      <c r="O2199" s="2" t="s">
        <v>3876</v>
      </c>
      <c r="P2199" s="2" t="s">
        <v>8</v>
      </c>
      <c r="Q2199" s="2" t="s">
        <v>15</v>
      </c>
      <c r="R2199" s="2" t="s">
        <v>381</v>
      </c>
      <c r="S2199" s="2" t="s">
        <v>25</v>
      </c>
      <c r="T2199" s="2" t="s">
        <v>385</v>
      </c>
      <c r="U2199" s="2" t="s">
        <v>14</v>
      </c>
      <c r="V2199" s="69">
        <v>45537</v>
      </c>
      <c r="W2199" s="2" t="s">
        <v>4135</v>
      </c>
    </row>
    <row r="2200" spans="1:23" x14ac:dyDescent="0.25">
      <c r="A2200" s="2">
        <v>9977978</v>
      </c>
      <c r="B2200" s="68">
        <v>45537.333333333343</v>
      </c>
      <c r="C2200" s="2" t="s">
        <v>1107</v>
      </c>
      <c r="D2200" s="2" t="s">
        <v>856</v>
      </c>
      <c r="E2200" s="2" t="s">
        <v>385</v>
      </c>
      <c r="F2200" s="68">
        <v>45537.333333333343</v>
      </c>
      <c r="G2200" s="68">
        <v>45537.426388888889</v>
      </c>
      <c r="H2200" s="2" t="s">
        <v>1107</v>
      </c>
      <c r="I2200" s="2"/>
      <c r="J2200" s="2" t="s">
        <v>697</v>
      </c>
      <c r="K2200" s="2" t="s">
        <v>697</v>
      </c>
      <c r="L2200" s="2" t="s">
        <v>3632</v>
      </c>
      <c r="M2200" s="2" t="s">
        <v>7</v>
      </c>
      <c r="N2200" s="2" t="s">
        <v>860</v>
      </c>
      <c r="O2200" s="2" t="s">
        <v>3076</v>
      </c>
      <c r="P2200" s="2" t="s">
        <v>8</v>
      </c>
      <c r="Q2200" s="2" t="s">
        <v>28</v>
      </c>
      <c r="R2200" s="2" t="s">
        <v>29</v>
      </c>
      <c r="S2200" s="2" t="s">
        <v>36</v>
      </c>
      <c r="T2200" s="2" t="s">
        <v>4224</v>
      </c>
      <c r="U2200" s="2" t="s">
        <v>44</v>
      </c>
      <c r="V2200" s="69">
        <v>45537</v>
      </c>
      <c r="W2200" s="2" t="s">
        <v>4135</v>
      </c>
    </row>
    <row r="2201" spans="1:23" x14ac:dyDescent="0.25">
      <c r="A2201" s="2">
        <v>9977977</v>
      </c>
      <c r="B2201" s="68">
        <v>45537.333333333343</v>
      </c>
      <c r="C2201" s="2" t="s">
        <v>1107</v>
      </c>
      <c r="D2201" s="2" t="s">
        <v>716</v>
      </c>
      <c r="E2201" s="2" t="s">
        <v>385</v>
      </c>
      <c r="F2201" s="68">
        <v>45537.333333333343</v>
      </c>
      <c r="G2201" s="68">
        <v>45537.426388888889</v>
      </c>
      <c r="H2201" s="2" t="s">
        <v>1107</v>
      </c>
      <c r="I2201" s="2"/>
      <c r="J2201" s="2" t="s">
        <v>697</v>
      </c>
      <c r="K2201" s="2" t="s">
        <v>697</v>
      </c>
      <c r="L2201" s="2" t="s">
        <v>3632</v>
      </c>
      <c r="M2201" s="2" t="s">
        <v>7</v>
      </c>
      <c r="N2201" s="2" t="s">
        <v>860</v>
      </c>
      <c r="O2201" s="2" t="s">
        <v>3076</v>
      </c>
      <c r="P2201" s="2" t="s">
        <v>8</v>
      </c>
      <c r="Q2201" s="2" t="s">
        <v>28</v>
      </c>
      <c r="R2201" s="2" t="s">
        <v>29</v>
      </c>
      <c r="S2201" s="2" t="s">
        <v>43</v>
      </c>
      <c r="T2201" s="2" t="s">
        <v>4224</v>
      </c>
      <c r="U2201" s="2" t="s">
        <v>44</v>
      </c>
      <c r="V2201" s="69">
        <v>45537</v>
      </c>
      <c r="W2201" s="2" t="s">
        <v>4135</v>
      </c>
    </row>
    <row r="2202" spans="1:23" x14ac:dyDescent="0.25">
      <c r="A2202" s="2">
        <v>9977976</v>
      </c>
      <c r="B2202" s="68">
        <v>45537.333333333343</v>
      </c>
      <c r="C2202" s="2" t="s">
        <v>1280</v>
      </c>
      <c r="D2202" s="2" t="s">
        <v>716</v>
      </c>
      <c r="E2202" s="2" t="s">
        <v>385</v>
      </c>
      <c r="F2202" s="68">
        <v>45537.333333333343</v>
      </c>
      <c r="G2202" s="68">
        <v>45537.429861111108</v>
      </c>
      <c r="H2202" s="2" t="s">
        <v>1280</v>
      </c>
      <c r="I2202" s="68">
        <v>45539</v>
      </c>
      <c r="J2202" s="2" t="s">
        <v>697</v>
      </c>
      <c r="K2202" s="2" t="s">
        <v>697</v>
      </c>
      <c r="L2202" s="2" t="s">
        <v>4225</v>
      </c>
      <c r="M2202" s="2" t="s">
        <v>2509</v>
      </c>
      <c r="N2202" s="2" t="s">
        <v>860</v>
      </c>
      <c r="O2202" s="2">
        <v>43221415001</v>
      </c>
      <c r="P2202" s="2" t="s">
        <v>22</v>
      </c>
      <c r="Q2202" s="2" t="s">
        <v>23</v>
      </c>
      <c r="R2202" s="2" t="s">
        <v>89</v>
      </c>
      <c r="S2202" s="2" t="s">
        <v>36</v>
      </c>
      <c r="T2202" s="2"/>
      <c r="U2202" s="2" t="s">
        <v>14</v>
      </c>
      <c r="V2202" s="69">
        <v>45537</v>
      </c>
      <c r="W2202" s="2" t="s">
        <v>4135</v>
      </c>
    </row>
    <row r="2203" spans="1:23" x14ac:dyDescent="0.25">
      <c r="A2203" s="2">
        <v>9977975</v>
      </c>
      <c r="B2203" s="68">
        <v>45537.333333333343</v>
      </c>
      <c r="C2203" s="2" t="s">
        <v>1117</v>
      </c>
      <c r="D2203" s="2" t="s">
        <v>716</v>
      </c>
      <c r="E2203" s="2" t="s">
        <v>385</v>
      </c>
      <c r="F2203" s="68">
        <v>45537.333333333343</v>
      </c>
      <c r="G2203" s="68">
        <v>45537.430555555547</v>
      </c>
      <c r="H2203" s="2" t="s">
        <v>1117</v>
      </c>
      <c r="I2203" s="2" t="s">
        <v>385</v>
      </c>
      <c r="J2203" s="2" t="s">
        <v>697</v>
      </c>
      <c r="K2203" s="2" t="s">
        <v>697</v>
      </c>
      <c r="L2203" s="2" t="s">
        <v>4226</v>
      </c>
      <c r="M2203" s="2" t="s">
        <v>7</v>
      </c>
      <c r="N2203" s="2" t="s">
        <v>860</v>
      </c>
      <c r="O2203" s="2" t="s">
        <v>3737</v>
      </c>
      <c r="P2203" s="2" t="s">
        <v>18</v>
      </c>
      <c r="Q2203" s="2" t="s">
        <v>19</v>
      </c>
      <c r="R2203" s="2" t="s">
        <v>21</v>
      </c>
      <c r="S2203" s="2" t="s">
        <v>36</v>
      </c>
      <c r="T2203" s="2" t="s">
        <v>385</v>
      </c>
      <c r="U2203" s="2" t="s">
        <v>14</v>
      </c>
      <c r="V2203" s="69">
        <v>45537</v>
      </c>
      <c r="W2203" s="2" t="s">
        <v>4135</v>
      </c>
    </row>
    <row r="2204" spans="1:23" x14ac:dyDescent="0.25">
      <c r="A2204" s="2">
        <v>9977974</v>
      </c>
      <c r="B2204" s="68">
        <v>45537.333333333343</v>
      </c>
      <c r="C2204" s="2" t="s">
        <v>1111</v>
      </c>
      <c r="D2204" s="2" t="s">
        <v>716</v>
      </c>
      <c r="E2204" s="2" t="s">
        <v>385</v>
      </c>
      <c r="F2204" s="68">
        <v>45537.333333333343</v>
      </c>
      <c r="G2204" s="68">
        <v>45537.431944444441</v>
      </c>
      <c r="H2204" s="2" t="s">
        <v>1111</v>
      </c>
      <c r="I2204" s="68">
        <v>45538</v>
      </c>
      <c r="J2204" s="2" t="s">
        <v>697</v>
      </c>
      <c r="K2204" s="2" t="s">
        <v>697</v>
      </c>
      <c r="L2204" s="2" t="s">
        <v>4227</v>
      </c>
      <c r="M2204" s="2" t="s">
        <v>7</v>
      </c>
      <c r="N2204" s="2" t="s">
        <v>855</v>
      </c>
      <c r="O2204" s="2" t="s">
        <v>3876</v>
      </c>
      <c r="P2204" s="2" t="s">
        <v>8</v>
      </c>
      <c r="Q2204" s="2" t="s">
        <v>15</v>
      </c>
      <c r="R2204" s="2" t="s">
        <v>381</v>
      </c>
      <c r="S2204" s="2" t="s">
        <v>25</v>
      </c>
      <c r="T2204" s="2" t="s">
        <v>385</v>
      </c>
      <c r="U2204" s="2" t="s">
        <v>14</v>
      </c>
      <c r="V2204" s="69">
        <v>45537</v>
      </c>
      <c r="W2204" s="2" t="s">
        <v>4135</v>
      </c>
    </row>
    <row r="2205" spans="1:23" x14ac:dyDescent="0.25">
      <c r="A2205" s="2">
        <v>9977973</v>
      </c>
      <c r="B2205" s="68">
        <v>45537.333333333343</v>
      </c>
      <c r="C2205" s="2" t="s">
        <v>1117</v>
      </c>
      <c r="D2205" s="2" t="s">
        <v>716</v>
      </c>
      <c r="E2205" s="2" t="s">
        <v>385</v>
      </c>
      <c r="F2205" s="68">
        <v>45537.333333333343</v>
      </c>
      <c r="G2205" s="68">
        <v>45537.432638888888</v>
      </c>
      <c r="H2205" s="2" t="s">
        <v>1117</v>
      </c>
      <c r="I2205" s="68">
        <v>45539</v>
      </c>
      <c r="J2205" s="2" t="s">
        <v>697</v>
      </c>
      <c r="K2205" s="2" t="s">
        <v>697</v>
      </c>
      <c r="L2205" s="2" t="s">
        <v>4228</v>
      </c>
      <c r="M2205" s="2" t="s">
        <v>7</v>
      </c>
      <c r="N2205" s="2" t="s">
        <v>860</v>
      </c>
      <c r="O2205" s="2" t="s">
        <v>1323</v>
      </c>
      <c r="P2205" s="2" t="s">
        <v>22</v>
      </c>
      <c r="Q2205" s="2" t="s">
        <v>23</v>
      </c>
      <c r="R2205" s="2" t="s">
        <v>24</v>
      </c>
      <c r="S2205" s="2" t="s">
        <v>25</v>
      </c>
      <c r="T2205" s="2" t="s">
        <v>385</v>
      </c>
      <c r="U2205" s="2" t="s">
        <v>44</v>
      </c>
      <c r="V2205" s="69">
        <v>45537</v>
      </c>
      <c r="W2205" s="2" t="s">
        <v>4135</v>
      </c>
    </row>
    <row r="2206" spans="1:23" x14ac:dyDescent="0.25">
      <c r="A2206" s="2">
        <v>9977972</v>
      </c>
      <c r="B2206" s="68">
        <v>45537.333333333343</v>
      </c>
      <c r="C2206" s="2" t="s">
        <v>1117</v>
      </c>
      <c r="D2206" s="2" t="s">
        <v>856</v>
      </c>
      <c r="E2206" s="2" t="s">
        <v>385</v>
      </c>
      <c r="F2206" s="68">
        <v>45537.333333333343</v>
      </c>
      <c r="G2206" s="68">
        <v>45537.432638888888</v>
      </c>
      <c r="H2206" s="2" t="s">
        <v>1117</v>
      </c>
      <c r="I2206" s="68">
        <v>45537</v>
      </c>
      <c r="J2206" s="2" t="s">
        <v>697</v>
      </c>
      <c r="K2206" s="2" t="s">
        <v>697</v>
      </c>
      <c r="L2206" s="2" t="s">
        <v>4228</v>
      </c>
      <c r="M2206" s="2" t="s">
        <v>7</v>
      </c>
      <c r="N2206" s="2" t="s">
        <v>860</v>
      </c>
      <c r="O2206" s="2" t="s">
        <v>1323</v>
      </c>
      <c r="P2206" s="2" t="s">
        <v>22</v>
      </c>
      <c r="Q2206" s="2" t="s">
        <v>23</v>
      </c>
      <c r="R2206" s="2" t="s">
        <v>24</v>
      </c>
      <c r="S2206" s="2" t="s">
        <v>43</v>
      </c>
      <c r="T2206" s="2" t="s">
        <v>730</v>
      </c>
      <c r="U2206" s="2" t="s">
        <v>44</v>
      </c>
      <c r="V2206" s="69">
        <v>45537</v>
      </c>
      <c r="W2206" s="2" t="s">
        <v>4135</v>
      </c>
    </row>
    <row r="2207" spans="1:23" x14ac:dyDescent="0.25">
      <c r="A2207" s="2">
        <v>9977971</v>
      </c>
      <c r="B2207" s="68">
        <v>45537.333333333343</v>
      </c>
      <c r="C2207" s="2" t="s">
        <v>1110</v>
      </c>
      <c r="D2207" s="2" t="s">
        <v>716</v>
      </c>
      <c r="E2207" s="2" t="s">
        <v>385</v>
      </c>
      <c r="F2207" s="68">
        <v>45537.333333333343</v>
      </c>
      <c r="G2207" s="68">
        <v>45537.436805555553</v>
      </c>
      <c r="H2207" s="2" t="s">
        <v>1110</v>
      </c>
      <c r="I2207" s="68">
        <v>45541</v>
      </c>
      <c r="J2207" s="2" t="s">
        <v>697</v>
      </c>
      <c r="K2207" s="2" t="s">
        <v>697</v>
      </c>
      <c r="L2207" s="2" t="s">
        <v>4229</v>
      </c>
      <c r="M2207" s="2" t="s">
        <v>7</v>
      </c>
      <c r="N2207" s="2" t="s">
        <v>860</v>
      </c>
      <c r="O2207" s="2" t="s">
        <v>3221</v>
      </c>
      <c r="P2207" s="2" t="s">
        <v>8</v>
      </c>
      <c r="Q2207" s="2" t="s">
        <v>28</v>
      </c>
      <c r="R2207" s="2" t="s">
        <v>29</v>
      </c>
      <c r="S2207" s="2" t="s">
        <v>25</v>
      </c>
      <c r="T2207" s="2"/>
      <c r="U2207" s="2" t="s">
        <v>14</v>
      </c>
      <c r="V2207" s="69">
        <v>45537</v>
      </c>
      <c r="W2207" s="2" t="s">
        <v>4135</v>
      </c>
    </row>
    <row r="2208" spans="1:23" x14ac:dyDescent="0.25">
      <c r="A2208" s="2">
        <v>9977970</v>
      </c>
      <c r="B2208" s="68">
        <v>45537.333333333343</v>
      </c>
      <c r="C2208" s="2" t="s">
        <v>1107</v>
      </c>
      <c r="D2208" s="2" t="s">
        <v>856</v>
      </c>
      <c r="E2208" s="2" t="s">
        <v>385</v>
      </c>
      <c r="F2208" s="68">
        <v>45537.333333333343</v>
      </c>
      <c r="G2208" s="68">
        <v>45537.440972222219</v>
      </c>
      <c r="H2208" s="2" t="s">
        <v>1107</v>
      </c>
      <c r="I2208" s="2"/>
      <c r="J2208" s="2" t="s">
        <v>697</v>
      </c>
      <c r="K2208" s="2" t="s">
        <v>697</v>
      </c>
      <c r="L2208" s="2" t="s">
        <v>4230</v>
      </c>
      <c r="M2208" s="2" t="s">
        <v>7</v>
      </c>
      <c r="N2208" s="2" t="s">
        <v>860</v>
      </c>
      <c r="O2208" s="2" t="s">
        <v>3730</v>
      </c>
      <c r="P2208" s="2" t="s">
        <v>8</v>
      </c>
      <c r="Q2208" s="2" t="s">
        <v>15</v>
      </c>
      <c r="R2208" s="2" t="s">
        <v>381</v>
      </c>
      <c r="S2208" s="2" t="s">
        <v>75</v>
      </c>
      <c r="T2208" s="2" t="s">
        <v>404</v>
      </c>
      <c r="U2208" s="2" t="s">
        <v>44</v>
      </c>
      <c r="V2208" s="69">
        <v>45537</v>
      </c>
      <c r="W2208" s="2" t="s">
        <v>4135</v>
      </c>
    </row>
    <row r="2209" spans="1:23" x14ac:dyDescent="0.25">
      <c r="A2209" s="2">
        <v>9977969</v>
      </c>
      <c r="B2209" s="68">
        <v>45537.333333333343</v>
      </c>
      <c r="C2209" s="2" t="s">
        <v>1110</v>
      </c>
      <c r="D2209" s="2" t="s">
        <v>1455</v>
      </c>
      <c r="E2209" s="2" t="s">
        <v>385</v>
      </c>
      <c r="F2209" s="68">
        <v>45537.333333333343</v>
      </c>
      <c r="G2209" s="68">
        <v>45537.443055555559</v>
      </c>
      <c r="H2209" s="2" t="s">
        <v>1110</v>
      </c>
      <c r="I2209" s="2" t="s">
        <v>385</v>
      </c>
      <c r="J2209" s="2" t="s">
        <v>697</v>
      </c>
      <c r="K2209" s="2" t="s">
        <v>697</v>
      </c>
      <c r="L2209" s="2" t="s">
        <v>4231</v>
      </c>
      <c r="M2209" s="2" t="s">
        <v>7</v>
      </c>
      <c r="N2209" s="2" t="s">
        <v>860</v>
      </c>
      <c r="O2209" s="2" t="s">
        <v>3500</v>
      </c>
      <c r="P2209" s="2" t="s">
        <v>8</v>
      </c>
      <c r="Q2209" s="2" t="s">
        <v>10</v>
      </c>
      <c r="R2209" s="2" t="s">
        <v>11</v>
      </c>
      <c r="S2209" s="2" t="s">
        <v>36</v>
      </c>
      <c r="T2209" s="2" t="s">
        <v>385</v>
      </c>
      <c r="U2209" s="2" t="s">
        <v>14</v>
      </c>
      <c r="V2209" s="69">
        <v>45537</v>
      </c>
      <c r="W2209" s="2" t="s">
        <v>4135</v>
      </c>
    </row>
    <row r="2210" spans="1:23" x14ac:dyDescent="0.25">
      <c r="A2210" s="2">
        <v>9977968</v>
      </c>
      <c r="B2210" s="68">
        <v>45537.333333333343</v>
      </c>
      <c r="C2210" s="2" t="s">
        <v>1111</v>
      </c>
      <c r="D2210" s="2" t="s">
        <v>716</v>
      </c>
      <c r="E2210" s="2" t="s">
        <v>385</v>
      </c>
      <c r="F2210" s="68">
        <v>45537.333333333343</v>
      </c>
      <c r="G2210" s="68">
        <v>45537.450694444437</v>
      </c>
      <c r="H2210" s="2" t="s">
        <v>1111</v>
      </c>
      <c r="I2210" s="68">
        <v>45539</v>
      </c>
      <c r="J2210" s="2" t="s">
        <v>697</v>
      </c>
      <c r="K2210" s="2" t="s">
        <v>697</v>
      </c>
      <c r="L2210" s="2" t="s">
        <v>4232</v>
      </c>
      <c r="M2210" s="2" t="s">
        <v>7</v>
      </c>
      <c r="N2210" s="2" t="s">
        <v>855</v>
      </c>
      <c r="O2210" s="2" t="s">
        <v>3834</v>
      </c>
      <c r="P2210" s="2" t="s">
        <v>8</v>
      </c>
      <c r="Q2210" s="2" t="s">
        <v>15</v>
      </c>
      <c r="R2210" s="2" t="s">
        <v>381</v>
      </c>
      <c r="S2210" s="2" t="s">
        <v>25</v>
      </c>
      <c r="T2210" s="2" t="s">
        <v>385</v>
      </c>
      <c r="U2210" s="2" t="s">
        <v>14</v>
      </c>
      <c r="V2210" s="69">
        <v>45537</v>
      </c>
      <c r="W2210" s="2" t="s">
        <v>4135</v>
      </c>
    </row>
    <row r="2211" spans="1:23" x14ac:dyDescent="0.25">
      <c r="A2211" s="2">
        <v>9977967</v>
      </c>
      <c r="B2211" s="68">
        <v>45537.333333333343</v>
      </c>
      <c r="C2211" s="2" t="s">
        <v>1280</v>
      </c>
      <c r="D2211" s="2" t="s">
        <v>716</v>
      </c>
      <c r="E2211" s="2"/>
      <c r="F2211" s="68">
        <v>45537.333333333343</v>
      </c>
      <c r="G2211" s="68">
        <v>45537.45208333333</v>
      </c>
      <c r="H2211" s="2" t="s">
        <v>1280</v>
      </c>
      <c r="I2211" s="68">
        <v>45539</v>
      </c>
      <c r="J2211" s="2" t="s">
        <v>697</v>
      </c>
      <c r="K2211" s="2" t="s">
        <v>697</v>
      </c>
      <c r="L2211" s="2" t="s">
        <v>4233</v>
      </c>
      <c r="M2211" s="2" t="s">
        <v>2509</v>
      </c>
      <c r="N2211" s="2" t="s">
        <v>855</v>
      </c>
      <c r="O2211" s="2">
        <v>43158517201</v>
      </c>
      <c r="P2211" s="2" t="s">
        <v>8</v>
      </c>
      <c r="Q2211" s="2" t="s">
        <v>15</v>
      </c>
      <c r="R2211" s="2" t="s">
        <v>27</v>
      </c>
      <c r="S2211" s="2" t="s">
        <v>962</v>
      </c>
      <c r="T2211" s="2" t="s">
        <v>385</v>
      </c>
      <c r="U2211" s="2" t="s">
        <v>14</v>
      </c>
      <c r="V2211" s="69">
        <v>45537</v>
      </c>
      <c r="W2211" s="2" t="s">
        <v>4135</v>
      </c>
    </row>
    <row r="2212" spans="1:23" x14ac:dyDescent="0.25">
      <c r="A2212" s="2">
        <v>9977966</v>
      </c>
      <c r="B2212" s="68">
        <v>45537.333333333343</v>
      </c>
      <c r="C2212" s="2" t="s">
        <v>1110</v>
      </c>
      <c r="D2212" s="2" t="s">
        <v>856</v>
      </c>
      <c r="E2212" s="2" t="s">
        <v>385</v>
      </c>
      <c r="F2212" s="68">
        <v>45537.333333333343</v>
      </c>
      <c r="G2212" s="68">
        <v>45537.453472222223</v>
      </c>
      <c r="H2212" s="2" t="s">
        <v>1110</v>
      </c>
      <c r="I2212" s="2" t="s">
        <v>385</v>
      </c>
      <c r="J2212" s="2" t="s">
        <v>697</v>
      </c>
      <c r="K2212" s="2" t="s">
        <v>697</v>
      </c>
      <c r="L2212" s="2" t="s">
        <v>4234</v>
      </c>
      <c r="M2212" s="2" t="s">
        <v>7</v>
      </c>
      <c r="N2212" s="2" t="s">
        <v>860</v>
      </c>
      <c r="O2212" s="2" t="s">
        <v>3426</v>
      </c>
      <c r="P2212" s="2" t="s">
        <v>8</v>
      </c>
      <c r="Q2212" s="2" t="s">
        <v>15</v>
      </c>
      <c r="R2212" s="2" t="s">
        <v>27</v>
      </c>
      <c r="S2212" s="2" t="s">
        <v>25</v>
      </c>
      <c r="T2212" s="2" t="s">
        <v>385</v>
      </c>
      <c r="U2212" s="2" t="s">
        <v>14</v>
      </c>
      <c r="V2212" s="69">
        <v>45537</v>
      </c>
      <c r="W2212" s="2" t="s">
        <v>4135</v>
      </c>
    </row>
    <row r="2213" spans="1:23" x14ac:dyDescent="0.25">
      <c r="A2213" s="2">
        <v>9977965</v>
      </c>
      <c r="B2213" s="68">
        <v>45537.333333333343</v>
      </c>
      <c r="C2213" s="2" t="s">
        <v>1107</v>
      </c>
      <c r="D2213" s="2" t="s">
        <v>1455</v>
      </c>
      <c r="E2213" s="2" t="s">
        <v>385</v>
      </c>
      <c r="F2213" s="68">
        <v>45537.333333333343</v>
      </c>
      <c r="G2213" s="68">
        <v>45537.456944444442</v>
      </c>
      <c r="H2213" s="2" t="s">
        <v>1107</v>
      </c>
      <c r="I2213" s="2" t="s">
        <v>385</v>
      </c>
      <c r="J2213" s="2" t="s">
        <v>697</v>
      </c>
      <c r="K2213" s="2" t="s">
        <v>697</v>
      </c>
      <c r="L2213" s="2" t="s">
        <v>2069</v>
      </c>
      <c r="M2213" s="2" t="s">
        <v>7</v>
      </c>
      <c r="N2213" s="2" t="s">
        <v>860</v>
      </c>
      <c r="O2213" s="2" t="s">
        <v>1407</v>
      </c>
      <c r="P2213" s="2" t="s">
        <v>8</v>
      </c>
      <c r="Q2213" s="2" t="s">
        <v>15</v>
      </c>
      <c r="R2213" s="2" t="s">
        <v>381</v>
      </c>
      <c r="S2213" s="2" t="s">
        <v>25</v>
      </c>
      <c r="T2213" s="2" t="s">
        <v>385</v>
      </c>
      <c r="U2213" s="2" t="s">
        <v>14</v>
      </c>
      <c r="V2213" s="69">
        <v>45537</v>
      </c>
      <c r="W2213" s="2" t="s">
        <v>4135</v>
      </c>
    </row>
    <row r="2214" spans="1:23" x14ac:dyDescent="0.25">
      <c r="A2214" s="2">
        <v>9977964</v>
      </c>
      <c r="B2214" s="68">
        <v>45537.333333333343</v>
      </c>
      <c r="C2214" s="2" t="s">
        <v>1147</v>
      </c>
      <c r="D2214" s="2" t="s">
        <v>1455</v>
      </c>
      <c r="E2214" s="2" t="s">
        <v>385</v>
      </c>
      <c r="F2214" s="68">
        <v>45537.333333333343</v>
      </c>
      <c r="G2214" s="68">
        <v>45537.456250000003</v>
      </c>
      <c r="H2214" s="2" t="s">
        <v>1147</v>
      </c>
      <c r="I2214" s="2" t="s">
        <v>385</v>
      </c>
      <c r="J2214" s="2" t="s">
        <v>697</v>
      </c>
      <c r="K2214" s="2" t="s">
        <v>697</v>
      </c>
      <c r="L2214" s="2" t="s">
        <v>3381</v>
      </c>
      <c r="M2214" s="2"/>
      <c r="N2214" s="2" t="s">
        <v>2679</v>
      </c>
      <c r="O2214" s="2" t="s">
        <v>3029</v>
      </c>
      <c r="P2214" s="2"/>
      <c r="Q2214" s="2"/>
      <c r="R2214" s="2"/>
      <c r="S2214" s="2"/>
      <c r="T2214" s="2" t="s">
        <v>385</v>
      </c>
      <c r="U2214" s="2" t="s">
        <v>14</v>
      </c>
      <c r="V2214" s="69">
        <v>45537</v>
      </c>
      <c r="W2214" s="2" t="s">
        <v>4135</v>
      </c>
    </row>
    <row r="2215" spans="1:23" x14ac:dyDescent="0.25">
      <c r="A2215" s="2">
        <v>9977963</v>
      </c>
      <c r="B2215" s="68">
        <v>45537.333333333343</v>
      </c>
      <c r="C2215" s="2" t="s">
        <v>1117</v>
      </c>
      <c r="D2215" s="2" t="s">
        <v>46</v>
      </c>
      <c r="E2215" s="2" t="s">
        <v>385</v>
      </c>
      <c r="F2215" s="68">
        <v>45537.333333333343</v>
      </c>
      <c r="G2215" s="68">
        <v>45537.457638888889</v>
      </c>
      <c r="H2215" s="2" t="s">
        <v>1117</v>
      </c>
      <c r="I2215" s="2" t="s">
        <v>385</v>
      </c>
      <c r="J2215" s="2" t="s">
        <v>697</v>
      </c>
      <c r="K2215" s="2" t="s">
        <v>697</v>
      </c>
      <c r="L2215" s="2" t="s">
        <v>4235</v>
      </c>
      <c r="M2215" s="2" t="s">
        <v>7</v>
      </c>
      <c r="N2215" s="2" t="s">
        <v>860</v>
      </c>
      <c r="O2215" s="2" t="s">
        <v>3854</v>
      </c>
      <c r="P2215" s="2" t="s">
        <v>8</v>
      </c>
      <c r="Q2215" s="2" t="s">
        <v>28</v>
      </c>
      <c r="R2215" s="2" t="s">
        <v>35</v>
      </c>
      <c r="S2215" s="2" t="s">
        <v>360</v>
      </c>
      <c r="T2215" s="2" t="s">
        <v>385</v>
      </c>
      <c r="U2215" s="2" t="s">
        <v>14</v>
      </c>
      <c r="V2215" s="69">
        <v>45537</v>
      </c>
      <c r="W2215" s="2" t="s">
        <v>4135</v>
      </c>
    </row>
    <row r="2216" spans="1:23" x14ac:dyDescent="0.25">
      <c r="A2216" s="2">
        <v>9977962</v>
      </c>
      <c r="B2216" s="68">
        <v>45537.333333333343</v>
      </c>
      <c r="C2216" s="2" t="s">
        <v>1107</v>
      </c>
      <c r="D2216" s="2" t="s">
        <v>716</v>
      </c>
      <c r="E2216" s="2" t="s">
        <v>385</v>
      </c>
      <c r="F2216" s="68">
        <v>45537.333333333343</v>
      </c>
      <c r="G2216" s="68">
        <v>45537</v>
      </c>
      <c r="H2216" s="2" t="s">
        <v>1107</v>
      </c>
      <c r="I2216" s="2" t="s">
        <v>385</v>
      </c>
      <c r="J2216" s="2" t="s">
        <v>697</v>
      </c>
      <c r="K2216" s="2" t="s">
        <v>697</v>
      </c>
      <c r="L2216" s="2" t="s">
        <v>4236</v>
      </c>
      <c r="M2216" s="2" t="s">
        <v>7</v>
      </c>
      <c r="N2216" s="2" t="s">
        <v>860</v>
      </c>
      <c r="O2216" s="2" t="s">
        <v>3548</v>
      </c>
      <c r="P2216" s="2" t="s">
        <v>8</v>
      </c>
      <c r="Q2216" s="2" t="s">
        <v>10</v>
      </c>
      <c r="R2216" s="2" t="s">
        <v>11</v>
      </c>
      <c r="S2216" s="2" t="s">
        <v>25</v>
      </c>
      <c r="T2216" s="2" t="s">
        <v>385</v>
      </c>
      <c r="U2216" s="2" t="s">
        <v>14</v>
      </c>
      <c r="V2216" s="69">
        <v>45537</v>
      </c>
      <c r="W2216" s="2" t="s">
        <v>4135</v>
      </c>
    </row>
    <row r="2217" spans="1:23" x14ac:dyDescent="0.25">
      <c r="A2217" s="2">
        <v>9977961</v>
      </c>
      <c r="B2217" s="68">
        <v>45537.333333333343</v>
      </c>
      <c r="C2217" s="2" t="s">
        <v>1147</v>
      </c>
      <c r="D2217" s="2" t="s">
        <v>716</v>
      </c>
      <c r="E2217" s="2" t="s">
        <v>385</v>
      </c>
      <c r="F2217" s="68">
        <v>45537.333333333343</v>
      </c>
      <c r="G2217" s="68">
        <v>45537.460416666669</v>
      </c>
      <c r="H2217" s="2" t="s">
        <v>1147</v>
      </c>
      <c r="I2217" s="2" t="s">
        <v>385</v>
      </c>
      <c r="J2217" s="2" t="s">
        <v>697</v>
      </c>
      <c r="K2217" s="2" t="s">
        <v>697</v>
      </c>
      <c r="L2217" s="2" t="s">
        <v>4237</v>
      </c>
      <c r="M2217" s="2" t="s">
        <v>736</v>
      </c>
      <c r="N2217" s="2" t="s">
        <v>1681</v>
      </c>
      <c r="O2217" s="2" t="s">
        <v>3742</v>
      </c>
      <c r="P2217" s="2" t="s">
        <v>8</v>
      </c>
      <c r="Q2217" s="2" t="s">
        <v>10</v>
      </c>
      <c r="R2217" s="2" t="s">
        <v>11</v>
      </c>
      <c r="S2217" s="2" t="s">
        <v>25</v>
      </c>
      <c r="T2217" s="2" t="s">
        <v>385</v>
      </c>
      <c r="U2217" s="2" t="s">
        <v>14</v>
      </c>
      <c r="V2217" s="69">
        <v>45537</v>
      </c>
      <c r="W2217" s="2" t="s">
        <v>4135</v>
      </c>
    </row>
    <row r="2218" spans="1:23" x14ac:dyDescent="0.25">
      <c r="A2218" s="2">
        <v>9977960</v>
      </c>
      <c r="B2218" s="68">
        <v>45537.333333333343</v>
      </c>
      <c r="C2218" s="2" t="s">
        <v>1107</v>
      </c>
      <c r="D2218" s="2" t="s">
        <v>716</v>
      </c>
      <c r="E2218" s="2" t="s">
        <v>385</v>
      </c>
      <c r="F2218" s="68">
        <v>45537.333333333343</v>
      </c>
      <c r="G2218" s="68">
        <v>45537.460416666669</v>
      </c>
      <c r="H2218" s="2" t="s">
        <v>1107</v>
      </c>
      <c r="I2218" s="2" t="s">
        <v>385</v>
      </c>
      <c r="J2218" s="2" t="s">
        <v>697</v>
      </c>
      <c r="K2218" s="2" t="s">
        <v>697</v>
      </c>
      <c r="L2218" s="2" t="s">
        <v>4238</v>
      </c>
      <c r="M2218" s="2" t="s">
        <v>7</v>
      </c>
      <c r="N2218" s="2" t="s">
        <v>860</v>
      </c>
      <c r="O2218" s="2" t="s">
        <v>4239</v>
      </c>
      <c r="P2218" s="2" t="s">
        <v>8</v>
      </c>
      <c r="Q2218" s="2" t="s">
        <v>10</v>
      </c>
      <c r="R2218" s="2" t="s">
        <v>11</v>
      </c>
      <c r="S2218" s="2" t="s">
        <v>25</v>
      </c>
      <c r="T2218" s="2" t="s">
        <v>385</v>
      </c>
      <c r="U2218" s="2" t="s">
        <v>14</v>
      </c>
      <c r="V2218" s="69">
        <v>45537</v>
      </c>
      <c r="W2218" s="2" t="s">
        <v>4135</v>
      </c>
    </row>
    <row r="2219" spans="1:23" x14ac:dyDescent="0.25">
      <c r="A2219" s="2">
        <v>9977959</v>
      </c>
      <c r="B2219" s="68">
        <v>45537.333333333343</v>
      </c>
      <c r="C2219" s="2" t="s">
        <v>1111</v>
      </c>
      <c r="D2219" s="2" t="s">
        <v>716</v>
      </c>
      <c r="E2219" s="2" t="s">
        <v>385</v>
      </c>
      <c r="F2219" s="68">
        <v>45537.333333333343</v>
      </c>
      <c r="G2219" s="68">
        <v>45537.46597222222</v>
      </c>
      <c r="H2219" s="2" t="s">
        <v>1111</v>
      </c>
      <c r="I2219" s="2" t="s">
        <v>385</v>
      </c>
      <c r="J2219" s="2" t="s">
        <v>697</v>
      </c>
      <c r="K2219" s="2" t="s">
        <v>697</v>
      </c>
      <c r="L2219" s="2" t="s">
        <v>4240</v>
      </c>
      <c r="M2219" s="2" t="s">
        <v>7</v>
      </c>
      <c r="N2219" s="2" t="s">
        <v>855</v>
      </c>
      <c r="O2219" s="2" t="s">
        <v>3825</v>
      </c>
      <c r="P2219" s="2" t="s">
        <v>8</v>
      </c>
      <c r="Q2219" s="2" t="s">
        <v>28</v>
      </c>
      <c r="R2219" s="2" t="s">
        <v>29</v>
      </c>
      <c r="S2219" s="2" t="s">
        <v>25</v>
      </c>
      <c r="T2219" s="2" t="s">
        <v>385</v>
      </c>
      <c r="U2219" s="2" t="s">
        <v>14</v>
      </c>
      <c r="V2219" s="69">
        <v>45537</v>
      </c>
      <c r="W2219" s="2" t="s">
        <v>4135</v>
      </c>
    </row>
    <row r="2220" spans="1:23" x14ac:dyDescent="0.25">
      <c r="A2220" s="2">
        <v>9977958</v>
      </c>
      <c r="B2220" s="68">
        <v>45537.333333333343</v>
      </c>
      <c r="C2220" s="2" t="s">
        <v>1156</v>
      </c>
      <c r="D2220" s="2" t="s">
        <v>856</v>
      </c>
      <c r="E2220" s="2" t="s">
        <v>385</v>
      </c>
      <c r="F2220" s="68">
        <v>45537.333333333343</v>
      </c>
      <c r="G2220" s="68">
        <v>45537.473611111112</v>
      </c>
      <c r="H2220" s="2" t="s">
        <v>1156</v>
      </c>
      <c r="I2220" s="2" t="s">
        <v>385</v>
      </c>
      <c r="J2220" s="2" t="s">
        <v>697</v>
      </c>
      <c r="K2220" s="2" t="s">
        <v>697</v>
      </c>
      <c r="L2220" s="2" t="s">
        <v>4241</v>
      </c>
      <c r="M2220" s="2" t="s">
        <v>992</v>
      </c>
      <c r="N2220" s="2" t="s">
        <v>1087</v>
      </c>
      <c r="O2220" s="2">
        <v>201031678763001</v>
      </c>
      <c r="P2220" s="2" t="s">
        <v>8</v>
      </c>
      <c r="Q2220" s="2" t="s">
        <v>28</v>
      </c>
      <c r="R2220" s="2" t="s">
        <v>35</v>
      </c>
      <c r="S2220" s="2" t="s">
        <v>75</v>
      </c>
      <c r="T2220" s="2" t="s">
        <v>385</v>
      </c>
      <c r="U2220" s="2" t="s">
        <v>44</v>
      </c>
      <c r="V2220" s="69">
        <v>45537</v>
      </c>
      <c r="W2220" s="2" t="s">
        <v>4135</v>
      </c>
    </row>
    <row r="2221" spans="1:23" x14ac:dyDescent="0.25">
      <c r="A2221" s="2">
        <v>9977957</v>
      </c>
      <c r="B2221" s="68">
        <v>45537.333333333343</v>
      </c>
      <c r="C2221" s="2" t="s">
        <v>1156</v>
      </c>
      <c r="D2221" s="2" t="s">
        <v>46</v>
      </c>
      <c r="E2221" s="2" t="s">
        <v>385</v>
      </c>
      <c r="F2221" s="68">
        <v>45537.333333333343</v>
      </c>
      <c r="G2221" s="68">
        <v>45537.472916666673</v>
      </c>
      <c r="H2221" s="2" t="s">
        <v>1156</v>
      </c>
      <c r="I2221" s="2" t="s">
        <v>385</v>
      </c>
      <c r="J2221" s="2" t="s">
        <v>697</v>
      </c>
      <c r="K2221" s="2" t="s">
        <v>697</v>
      </c>
      <c r="L2221" s="2" t="s">
        <v>4118</v>
      </c>
      <c r="M2221" s="2" t="s">
        <v>992</v>
      </c>
      <c r="N2221" s="2" t="s">
        <v>1087</v>
      </c>
      <c r="O2221" s="2">
        <v>201031766161002</v>
      </c>
      <c r="P2221" s="2" t="s">
        <v>8</v>
      </c>
      <c r="Q2221" s="2" t="s">
        <v>10</v>
      </c>
      <c r="R2221" s="2" t="s">
        <v>11</v>
      </c>
      <c r="S2221" s="2" t="s">
        <v>360</v>
      </c>
      <c r="T2221" s="2" t="s">
        <v>385</v>
      </c>
      <c r="U2221" s="2" t="s">
        <v>14</v>
      </c>
      <c r="V2221" s="69">
        <v>45537</v>
      </c>
      <c r="W2221" s="2" t="s">
        <v>4135</v>
      </c>
    </row>
    <row r="2222" spans="1:23" x14ac:dyDescent="0.25">
      <c r="A2222" s="2">
        <v>9977956</v>
      </c>
      <c r="B2222" s="68">
        <v>45537.333333333343</v>
      </c>
      <c r="C2222" s="2" t="s">
        <v>1107</v>
      </c>
      <c r="D2222" s="2" t="s">
        <v>856</v>
      </c>
      <c r="E2222" s="2" t="s">
        <v>385</v>
      </c>
      <c r="F2222" s="68">
        <v>45537.333333333343</v>
      </c>
      <c r="G2222" s="68">
        <v>45537.472916666673</v>
      </c>
      <c r="H2222" s="2" t="s">
        <v>1107</v>
      </c>
      <c r="I2222" s="2" t="s">
        <v>385</v>
      </c>
      <c r="J2222" s="2" t="s">
        <v>697</v>
      </c>
      <c r="K2222" s="2" t="s">
        <v>697</v>
      </c>
      <c r="L2222" s="2" t="s">
        <v>4242</v>
      </c>
      <c r="M2222" s="2" t="s">
        <v>7</v>
      </c>
      <c r="N2222" s="2" t="s">
        <v>860</v>
      </c>
      <c r="O2222" s="2" t="s">
        <v>3878</v>
      </c>
      <c r="P2222" s="2" t="s">
        <v>18</v>
      </c>
      <c r="Q2222" s="2" t="s">
        <v>19</v>
      </c>
      <c r="R2222" s="2" t="s">
        <v>24</v>
      </c>
      <c r="S2222" s="2" t="s">
        <v>75</v>
      </c>
      <c r="T2222" s="2" t="s">
        <v>108</v>
      </c>
      <c r="U2222" s="2" t="s">
        <v>44</v>
      </c>
      <c r="V2222" s="69">
        <v>45537</v>
      </c>
      <c r="W2222" s="2" t="s">
        <v>4135</v>
      </c>
    </row>
    <row r="2223" spans="1:23" x14ac:dyDescent="0.25">
      <c r="A2223" s="2">
        <v>9977955</v>
      </c>
      <c r="B2223" s="68">
        <v>45537.333333333343</v>
      </c>
      <c r="C2223" s="2" t="s">
        <v>1117</v>
      </c>
      <c r="D2223" s="2" t="s">
        <v>856</v>
      </c>
      <c r="E2223" s="2" t="s">
        <v>385</v>
      </c>
      <c r="F2223" s="68">
        <v>45537.333333333343</v>
      </c>
      <c r="G2223" s="68">
        <v>45537.474999999999</v>
      </c>
      <c r="H2223" s="2" t="s">
        <v>1117</v>
      </c>
      <c r="I2223" s="68">
        <v>45537</v>
      </c>
      <c r="J2223" s="2" t="s">
        <v>697</v>
      </c>
      <c r="K2223" s="2" t="s">
        <v>697</v>
      </c>
      <c r="L2223" s="2" t="s">
        <v>4082</v>
      </c>
      <c r="M2223" s="2" t="s">
        <v>7</v>
      </c>
      <c r="N2223" s="2" t="s">
        <v>860</v>
      </c>
      <c r="O2223" s="2" t="s">
        <v>3819</v>
      </c>
      <c r="P2223" s="2" t="s">
        <v>8</v>
      </c>
      <c r="Q2223" s="2" t="s">
        <v>10</v>
      </c>
      <c r="R2223" s="2" t="s">
        <v>11</v>
      </c>
      <c r="S2223" s="2" t="s">
        <v>43</v>
      </c>
      <c r="T2223" s="2" t="s">
        <v>730</v>
      </c>
      <c r="U2223" s="2" t="s">
        <v>44</v>
      </c>
      <c r="V2223" s="69">
        <v>45537</v>
      </c>
      <c r="W2223" s="2" t="s">
        <v>4135</v>
      </c>
    </row>
    <row r="2224" spans="1:23" x14ac:dyDescent="0.25">
      <c r="A2224" s="2">
        <v>9977954</v>
      </c>
      <c r="B2224" s="68">
        <v>45537.333333333343</v>
      </c>
      <c r="C2224" s="2" t="s">
        <v>1111</v>
      </c>
      <c r="D2224" s="2" t="s">
        <v>716</v>
      </c>
      <c r="E2224" s="2" t="s">
        <v>385</v>
      </c>
      <c r="F2224" s="68">
        <v>45537.333333333343</v>
      </c>
      <c r="G2224" s="68">
        <v>45537.479861111111</v>
      </c>
      <c r="H2224" s="2" t="s">
        <v>1111</v>
      </c>
      <c r="I2224" s="68">
        <v>45539</v>
      </c>
      <c r="J2224" s="2" t="s">
        <v>697</v>
      </c>
      <c r="K2224" s="2" t="s">
        <v>697</v>
      </c>
      <c r="L2224" s="2" t="s">
        <v>4243</v>
      </c>
      <c r="M2224" s="2" t="s">
        <v>7</v>
      </c>
      <c r="N2224" s="2" t="s">
        <v>855</v>
      </c>
      <c r="O2224" s="2" t="s">
        <v>4244</v>
      </c>
      <c r="P2224" s="2" t="s">
        <v>22</v>
      </c>
      <c r="Q2224" s="2" t="s">
        <v>23</v>
      </c>
      <c r="R2224" s="2" t="s">
        <v>65</v>
      </c>
      <c r="S2224" s="2" t="s">
        <v>36</v>
      </c>
      <c r="T2224" s="2" t="s">
        <v>385</v>
      </c>
      <c r="U2224" s="2" t="s">
        <v>14</v>
      </c>
      <c r="V2224" s="69">
        <v>45537</v>
      </c>
      <c r="W2224" s="2" t="s">
        <v>4135</v>
      </c>
    </row>
    <row r="2225" spans="1:23" x14ac:dyDescent="0.25">
      <c r="A2225" s="2">
        <v>9977953</v>
      </c>
      <c r="B2225" s="68">
        <v>45537.333333333343</v>
      </c>
      <c r="C2225" s="2" t="s">
        <v>1156</v>
      </c>
      <c r="D2225" s="2" t="s">
        <v>46</v>
      </c>
      <c r="E2225" s="2" t="s">
        <v>385</v>
      </c>
      <c r="F2225" s="68">
        <v>45537.333333333343</v>
      </c>
      <c r="G2225" s="68">
        <v>45537.481249999997</v>
      </c>
      <c r="H2225" s="2" t="s">
        <v>1156</v>
      </c>
      <c r="I2225" s="2" t="s">
        <v>385</v>
      </c>
      <c r="J2225" s="2" t="s">
        <v>697</v>
      </c>
      <c r="K2225" s="2" t="s">
        <v>697</v>
      </c>
      <c r="L2225" s="2" t="s">
        <v>2630</v>
      </c>
      <c r="M2225" s="2" t="s">
        <v>992</v>
      </c>
      <c r="N2225" s="2" t="s">
        <v>1087</v>
      </c>
      <c r="O2225" s="2">
        <v>201031617474001</v>
      </c>
      <c r="P2225" s="2" t="s">
        <v>22</v>
      </c>
      <c r="Q2225" s="2" t="s">
        <v>23</v>
      </c>
      <c r="R2225" s="2" t="s">
        <v>89</v>
      </c>
      <c r="S2225" s="2" t="s">
        <v>360</v>
      </c>
      <c r="T2225" s="2" t="s">
        <v>385</v>
      </c>
      <c r="U2225" s="2" t="s">
        <v>14</v>
      </c>
      <c r="V2225" s="69">
        <v>45537</v>
      </c>
      <c r="W2225" s="2" t="s">
        <v>4135</v>
      </c>
    </row>
    <row r="2226" spans="1:23" x14ac:dyDescent="0.25">
      <c r="A2226" s="2">
        <v>9977952</v>
      </c>
      <c r="B2226" s="68">
        <v>45537.333333333343</v>
      </c>
      <c r="C2226" s="2" t="s">
        <v>1107</v>
      </c>
      <c r="D2226" s="2" t="s">
        <v>46</v>
      </c>
      <c r="E2226" s="2" t="s">
        <v>385</v>
      </c>
      <c r="F2226" s="68">
        <v>45537.333333333343</v>
      </c>
      <c r="G2226" s="68">
        <v>45537.481249999997</v>
      </c>
      <c r="H2226" s="2" t="s">
        <v>1107</v>
      </c>
      <c r="I2226" s="2" t="s">
        <v>385</v>
      </c>
      <c r="J2226" s="2" t="s">
        <v>697</v>
      </c>
      <c r="K2226" s="2" t="s">
        <v>697</v>
      </c>
      <c r="L2226" s="2" t="s">
        <v>3244</v>
      </c>
      <c r="M2226" s="2" t="s">
        <v>7</v>
      </c>
      <c r="N2226" s="2" t="s">
        <v>860</v>
      </c>
      <c r="O2226" s="2" t="s">
        <v>3244</v>
      </c>
      <c r="P2226" s="2" t="s">
        <v>18</v>
      </c>
      <c r="Q2226" s="2" t="s">
        <v>19</v>
      </c>
      <c r="R2226" s="2" t="s">
        <v>24</v>
      </c>
      <c r="S2226" s="2" t="s">
        <v>36</v>
      </c>
      <c r="T2226" s="2" t="s">
        <v>385</v>
      </c>
      <c r="U2226" s="2" t="s">
        <v>14</v>
      </c>
      <c r="V2226" s="69">
        <v>45537</v>
      </c>
      <c r="W2226" s="2" t="s">
        <v>4135</v>
      </c>
    </row>
    <row r="2227" spans="1:23" x14ac:dyDescent="0.25">
      <c r="A2227" s="2">
        <v>9977951</v>
      </c>
      <c r="B2227" s="68">
        <v>45537.333333333343</v>
      </c>
      <c r="C2227" s="2" t="s">
        <v>1111</v>
      </c>
      <c r="D2227" s="2" t="s">
        <v>716</v>
      </c>
      <c r="E2227" s="2" t="s">
        <v>385</v>
      </c>
      <c r="F2227" s="68">
        <v>45537.333333333343</v>
      </c>
      <c r="G2227" s="68">
        <v>45537.484027777777</v>
      </c>
      <c r="H2227" s="2" t="s">
        <v>1111</v>
      </c>
      <c r="I2227" s="68">
        <v>45539</v>
      </c>
      <c r="J2227" s="2" t="s">
        <v>697</v>
      </c>
      <c r="K2227" s="2" t="s">
        <v>697</v>
      </c>
      <c r="L2227" s="2" t="s">
        <v>3063</v>
      </c>
      <c r="M2227" s="2" t="s">
        <v>7</v>
      </c>
      <c r="N2227" s="2" t="s">
        <v>855</v>
      </c>
      <c r="O2227" s="2" t="s">
        <v>1665</v>
      </c>
      <c r="P2227" s="2" t="s">
        <v>22</v>
      </c>
      <c r="Q2227" s="2" t="s">
        <v>23</v>
      </c>
      <c r="R2227" s="2" t="s">
        <v>65</v>
      </c>
      <c r="S2227" s="2" t="s">
        <v>36</v>
      </c>
      <c r="T2227" s="2" t="s">
        <v>385</v>
      </c>
      <c r="U2227" s="2" t="s">
        <v>14</v>
      </c>
      <c r="V2227" s="69">
        <v>45537</v>
      </c>
      <c r="W2227" s="2" t="s">
        <v>4135</v>
      </c>
    </row>
    <row r="2228" spans="1:23" x14ac:dyDescent="0.25">
      <c r="A2228" s="2">
        <v>9977950</v>
      </c>
      <c r="B2228" s="68">
        <v>45537.333333333343</v>
      </c>
      <c r="C2228" s="2" t="s">
        <v>1117</v>
      </c>
      <c r="D2228" s="2" t="s">
        <v>716</v>
      </c>
      <c r="E2228" s="2" t="s">
        <v>385</v>
      </c>
      <c r="F2228" s="68">
        <v>45537.333333333343</v>
      </c>
      <c r="G2228" s="68">
        <v>45537.487500000003</v>
      </c>
      <c r="H2228" s="2" t="s">
        <v>1117</v>
      </c>
      <c r="I2228" s="68">
        <v>45539</v>
      </c>
      <c r="J2228" s="2" t="s">
        <v>697</v>
      </c>
      <c r="K2228" s="2" t="s">
        <v>697</v>
      </c>
      <c r="L2228" s="2" t="s">
        <v>3129</v>
      </c>
      <c r="M2228" s="2" t="s">
        <v>7</v>
      </c>
      <c r="N2228" s="2" t="s">
        <v>1515</v>
      </c>
      <c r="O2228" s="2" t="s">
        <v>2887</v>
      </c>
      <c r="P2228" s="2" t="s">
        <v>8</v>
      </c>
      <c r="Q2228" s="2" t="s">
        <v>28</v>
      </c>
      <c r="R2228" s="2" t="s">
        <v>29</v>
      </c>
      <c r="S2228" s="2" t="s">
        <v>25</v>
      </c>
      <c r="T2228" s="2" t="s">
        <v>385</v>
      </c>
      <c r="U2228" s="2" t="s">
        <v>14</v>
      </c>
      <c r="V2228" s="69">
        <v>45537</v>
      </c>
      <c r="W2228" s="2" t="s">
        <v>4135</v>
      </c>
    </row>
    <row r="2229" spans="1:23" x14ac:dyDescent="0.25">
      <c r="A2229" s="2">
        <v>9977949</v>
      </c>
      <c r="B2229" s="68">
        <v>45537.333333333343</v>
      </c>
      <c r="C2229" s="2" t="s">
        <v>1111</v>
      </c>
      <c r="D2229" s="2" t="s">
        <v>716</v>
      </c>
      <c r="E2229" s="2" t="s">
        <v>385</v>
      </c>
      <c r="F2229" s="68">
        <v>45537.333333333343</v>
      </c>
      <c r="G2229" s="68">
        <v>45537.487500000003</v>
      </c>
      <c r="H2229" s="2" t="s">
        <v>1111</v>
      </c>
      <c r="I2229" s="68">
        <v>45538</v>
      </c>
      <c r="J2229" s="2" t="s">
        <v>697</v>
      </c>
      <c r="K2229" s="2" t="s">
        <v>697</v>
      </c>
      <c r="L2229" s="2" t="s">
        <v>4245</v>
      </c>
      <c r="M2229" s="2" t="s">
        <v>7</v>
      </c>
      <c r="N2229" s="2" t="s">
        <v>855</v>
      </c>
      <c r="O2229" s="2" t="s">
        <v>3853</v>
      </c>
      <c r="P2229" s="2" t="s">
        <v>8</v>
      </c>
      <c r="Q2229" s="2" t="s">
        <v>10</v>
      </c>
      <c r="R2229" s="2" t="s">
        <v>11</v>
      </c>
      <c r="S2229" s="2" t="s">
        <v>25</v>
      </c>
      <c r="T2229" s="2" t="s">
        <v>385</v>
      </c>
      <c r="U2229" s="2" t="s">
        <v>14</v>
      </c>
      <c r="V2229" s="69">
        <v>45537</v>
      </c>
      <c r="W2229" s="2" t="s">
        <v>4135</v>
      </c>
    </row>
    <row r="2230" spans="1:23" x14ac:dyDescent="0.25">
      <c r="A2230" s="2">
        <v>9977948</v>
      </c>
      <c r="B2230" s="68">
        <v>45537.333333333343</v>
      </c>
      <c r="C2230" s="2" t="s">
        <v>1107</v>
      </c>
      <c r="D2230" s="2" t="s">
        <v>1455</v>
      </c>
      <c r="E2230" s="2" t="s">
        <v>385</v>
      </c>
      <c r="F2230" s="68">
        <v>45537.333333333343</v>
      </c>
      <c r="G2230" s="68">
        <v>45537.488194444442</v>
      </c>
      <c r="H2230" s="2" t="s">
        <v>1107</v>
      </c>
      <c r="I2230" s="2" t="s">
        <v>385</v>
      </c>
      <c r="J2230" s="2" t="s">
        <v>697</v>
      </c>
      <c r="K2230" s="2" t="s">
        <v>697</v>
      </c>
      <c r="L2230" s="2" t="s">
        <v>4041</v>
      </c>
      <c r="M2230" s="2" t="s">
        <v>7</v>
      </c>
      <c r="N2230" s="2" t="s">
        <v>860</v>
      </c>
      <c r="O2230" s="2" t="s">
        <v>3856</v>
      </c>
      <c r="P2230" s="2" t="s">
        <v>8</v>
      </c>
      <c r="Q2230" s="2" t="s">
        <v>10</v>
      </c>
      <c r="R2230" s="2" t="s">
        <v>11</v>
      </c>
      <c r="S2230" s="2" t="s">
        <v>36</v>
      </c>
      <c r="T2230" s="2" t="s">
        <v>385</v>
      </c>
      <c r="U2230" s="2" t="s">
        <v>14</v>
      </c>
      <c r="V2230" s="69">
        <v>45537</v>
      </c>
      <c r="W2230" s="2" t="s">
        <v>4135</v>
      </c>
    </row>
    <row r="2231" spans="1:23" x14ac:dyDescent="0.25">
      <c r="A2231" s="2">
        <v>9977947</v>
      </c>
      <c r="B2231" s="68">
        <v>45537.333333333343</v>
      </c>
      <c r="C2231" s="2" t="s">
        <v>1280</v>
      </c>
      <c r="D2231" s="2" t="s">
        <v>856</v>
      </c>
      <c r="E2231" s="2" t="s">
        <v>385</v>
      </c>
      <c r="F2231" s="68">
        <v>45537.333333333343</v>
      </c>
      <c r="G2231" s="68">
        <v>45537.492361111108</v>
      </c>
      <c r="H2231" s="2" t="s">
        <v>1280</v>
      </c>
      <c r="I2231" s="68">
        <v>45539</v>
      </c>
      <c r="J2231" s="2" t="s">
        <v>697</v>
      </c>
      <c r="K2231" s="2" t="s">
        <v>697</v>
      </c>
      <c r="L2231" s="2" t="s">
        <v>4246</v>
      </c>
      <c r="M2231" s="2" t="s">
        <v>2509</v>
      </c>
      <c r="N2231" s="2" t="s">
        <v>860</v>
      </c>
      <c r="O2231" s="2">
        <v>42969904801</v>
      </c>
      <c r="P2231" s="2" t="s">
        <v>8</v>
      </c>
      <c r="Q2231" s="2" t="s">
        <v>15</v>
      </c>
      <c r="R2231" s="2" t="s">
        <v>381</v>
      </c>
      <c r="S2231" s="2" t="s">
        <v>25</v>
      </c>
      <c r="T2231" s="2" t="s">
        <v>385</v>
      </c>
      <c r="U2231" s="2" t="s">
        <v>14</v>
      </c>
      <c r="V2231" s="69">
        <v>45537</v>
      </c>
      <c r="W2231" s="2" t="s">
        <v>4135</v>
      </c>
    </row>
    <row r="2232" spans="1:23" x14ac:dyDescent="0.25">
      <c r="A2232" s="2">
        <v>9977946</v>
      </c>
      <c r="B2232" s="68">
        <v>45537.333333333343</v>
      </c>
      <c r="C2232" s="2" t="s">
        <v>1111</v>
      </c>
      <c r="D2232" s="2" t="s">
        <v>878</v>
      </c>
      <c r="E2232" s="2" t="s">
        <v>385</v>
      </c>
      <c r="F2232" s="68">
        <v>45537.333333333343</v>
      </c>
      <c r="G2232" s="68">
        <v>45537.498611111107</v>
      </c>
      <c r="H2232" s="2" t="s">
        <v>1111</v>
      </c>
      <c r="I2232" s="68">
        <v>45539</v>
      </c>
      <c r="J2232" s="2" t="s">
        <v>697</v>
      </c>
      <c r="K2232" s="2" t="s">
        <v>697</v>
      </c>
      <c r="L2232" s="2" t="s">
        <v>4247</v>
      </c>
      <c r="M2232" s="2" t="s">
        <v>7</v>
      </c>
      <c r="N2232" s="2" t="s">
        <v>855</v>
      </c>
      <c r="O2232" s="2" t="s">
        <v>3866</v>
      </c>
      <c r="P2232" s="2" t="s">
        <v>8</v>
      </c>
      <c r="Q2232" s="2" t="s">
        <v>28</v>
      </c>
      <c r="R2232" s="2" t="s">
        <v>29</v>
      </c>
      <c r="S2232" s="2" t="s">
        <v>25</v>
      </c>
      <c r="T2232" s="2" t="s">
        <v>385</v>
      </c>
      <c r="U2232" s="2" t="s">
        <v>14</v>
      </c>
      <c r="V2232" s="69">
        <v>45537</v>
      </c>
      <c r="W2232" s="2" t="s">
        <v>4135</v>
      </c>
    </row>
    <row r="2233" spans="1:23" x14ac:dyDescent="0.25">
      <c r="A2233" s="2">
        <v>9977945</v>
      </c>
      <c r="B2233" s="68">
        <v>45537.333333333343</v>
      </c>
      <c r="C2233" s="2" t="s">
        <v>1111</v>
      </c>
      <c r="D2233" s="2" t="s">
        <v>878</v>
      </c>
      <c r="E2233" s="2" t="s">
        <v>385</v>
      </c>
      <c r="F2233" s="68">
        <v>45537.333333333343</v>
      </c>
      <c r="G2233" s="68">
        <v>45537.499305555553</v>
      </c>
      <c r="H2233" s="2" t="s">
        <v>1111</v>
      </c>
      <c r="I2233" s="68">
        <v>45539</v>
      </c>
      <c r="J2233" s="2" t="s">
        <v>697</v>
      </c>
      <c r="K2233" s="2" t="s">
        <v>697</v>
      </c>
      <c r="L2233" s="2" t="s">
        <v>4247</v>
      </c>
      <c r="M2233" s="2" t="s">
        <v>7</v>
      </c>
      <c r="N2233" s="2" t="s">
        <v>855</v>
      </c>
      <c r="O2233" s="2" t="s">
        <v>3866</v>
      </c>
      <c r="P2233" s="2" t="s">
        <v>8</v>
      </c>
      <c r="Q2233" s="2" t="s">
        <v>28</v>
      </c>
      <c r="R2233" s="2" t="s">
        <v>29</v>
      </c>
      <c r="S2233" s="2" t="s">
        <v>36</v>
      </c>
      <c r="T2233" s="2" t="s">
        <v>385</v>
      </c>
      <c r="U2233" s="2" t="s">
        <v>14</v>
      </c>
      <c r="V2233" s="69">
        <v>45537</v>
      </c>
      <c r="W2233" s="2" t="s">
        <v>4135</v>
      </c>
    </row>
    <row r="2234" spans="1:23" x14ac:dyDescent="0.25">
      <c r="A2234" s="2">
        <v>9977944</v>
      </c>
      <c r="B2234" s="68">
        <v>45537.333333333343</v>
      </c>
      <c r="C2234" s="2" t="s">
        <v>1280</v>
      </c>
      <c r="D2234" s="2" t="s">
        <v>856</v>
      </c>
      <c r="E2234" s="2"/>
      <c r="F2234" s="68">
        <v>45537.333333333343</v>
      </c>
      <c r="G2234" s="68">
        <v>45537.502083333333</v>
      </c>
      <c r="H2234" s="2" t="s">
        <v>1280</v>
      </c>
      <c r="I2234" s="68">
        <v>45539</v>
      </c>
      <c r="J2234" s="2" t="s">
        <v>697</v>
      </c>
      <c r="K2234" s="2" t="s">
        <v>697</v>
      </c>
      <c r="L2234" s="2" t="s">
        <v>4248</v>
      </c>
      <c r="M2234" s="2" t="s">
        <v>2509</v>
      </c>
      <c r="N2234" s="2" t="s">
        <v>860</v>
      </c>
      <c r="O2234" s="2">
        <v>43160716101</v>
      </c>
      <c r="P2234" s="2" t="s">
        <v>18</v>
      </c>
      <c r="Q2234" s="2" t="s">
        <v>19</v>
      </c>
      <c r="R2234" s="2" t="s">
        <v>29</v>
      </c>
      <c r="S2234" s="2" t="s">
        <v>36</v>
      </c>
      <c r="T2234" s="2" t="s">
        <v>385</v>
      </c>
      <c r="U2234" s="2" t="s">
        <v>14</v>
      </c>
      <c r="V2234" s="69">
        <v>45537</v>
      </c>
      <c r="W2234" s="2" t="s">
        <v>4135</v>
      </c>
    </row>
    <row r="2235" spans="1:23" x14ac:dyDescent="0.25">
      <c r="A2235" s="2">
        <v>9977943</v>
      </c>
      <c r="B2235" s="68">
        <v>45537.333333333343</v>
      </c>
      <c r="C2235" s="2" t="s">
        <v>1110</v>
      </c>
      <c r="D2235" s="2" t="s">
        <v>1455</v>
      </c>
      <c r="E2235" s="2" t="s">
        <v>385</v>
      </c>
      <c r="F2235" s="68">
        <v>45537.333333333343</v>
      </c>
      <c r="G2235" s="68">
        <v>45537.515277777777</v>
      </c>
      <c r="H2235" s="2" t="s">
        <v>1110</v>
      </c>
      <c r="I2235" s="2" t="s">
        <v>385</v>
      </c>
      <c r="J2235" s="2" t="s">
        <v>697</v>
      </c>
      <c r="K2235" s="2" t="s">
        <v>697</v>
      </c>
      <c r="L2235" s="2" t="s">
        <v>4249</v>
      </c>
      <c r="M2235" s="2" t="s">
        <v>7</v>
      </c>
      <c r="N2235" s="2" t="s">
        <v>860</v>
      </c>
      <c r="O2235" s="2" t="s">
        <v>1140</v>
      </c>
      <c r="P2235" s="2" t="s">
        <v>18</v>
      </c>
      <c r="Q2235" s="2" t="s">
        <v>19</v>
      </c>
      <c r="R2235" s="2" t="s">
        <v>20</v>
      </c>
      <c r="S2235" s="2" t="s">
        <v>13</v>
      </c>
      <c r="T2235" s="2" t="s">
        <v>385</v>
      </c>
      <c r="U2235" s="2" t="s">
        <v>14</v>
      </c>
      <c r="V2235" s="69">
        <v>45537</v>
      </c>
      <c r="W2235" s="2" t="s">
        <v>4135</v>
      </c>
    </row>
    <row r="2236" spans="1:23" x14ac:dyDescent="0.25">
      <c r="A2236" s="2">
        <v>9977942</v>
      </c>
      <c r="B2236" s="68">
        <v>45537.333333333343</v>
      </c>
      <c r="C2236" s="2" t="s">
        <v>1117</v>
      </c>
      <c r="D2236" s="2" t="s">
        <v>856</v>
      </c>
      <c r="E2236" s="2" t="s">
        <v>385</v>
      </c>
      <c r="F2236" s="68">
        <v>45537.333333333343</v>
      </c>
      <c r="G2236" s="68">
        <v>45537.522916666669</v>
      </c>
      <c r="H2236" s="2" t="s">
        <v>1117</v>
      </c>
      <c r="I2236" s="68">
        <v>45537</v>
      </c>
      <c r="J2236" s="2" t="s">
        <v>697</v>
      </c>
      <c r="K2236" s="2" t="s">
        <v>697</v>
      </c>
      <c r="L2236" s="2" t="s">
        <v>4250</v>
      </c>
      <c r="M2236" s="2" t="s">
        <v>7</v>
      </c>
      <c r="N2236" s="2" t="s">
        <v>860</v>
      </c>
      <c r="O2236" s="2" t="s">
        <v>4251</v>
      </c>
      <c r="P2236" s="2" t="s">
        <v>18</v>
      </c>
      <c r="Q2236" s="2" t="s">
        <v>19</v>
      </c>
      <c r="R2236" s="2" t="s">
        <v>21</v>
      </c>
      <c r="S2236" s="2" t="s">
        <v>43</v>
      </c>
      <c r="T2236" s="2" t="s">
        <v>1100</v>
      </c>
      <c r="U2236" s="2" t="s">
        <v>44</v>
      </c>
      <c r="V2236" s="69">
        <v>45537</v>
      </c>
      <c r="W2236" s="2" t="s">
        <v>4135</v>
      </c>
    </row>
    <row r="2237" spans="1:23" x14ac:dyDescent="0.25">
      <c r="A2237" s="2">
        <v>9977941</v>
      </c>
      <c r="B2237" s="68">
        <v>45537.333333333343</v>
      </c>
      <c r="C2237" s="2" t="s">
        <v>1111</v>
      </c>
      <c r="D2237" s="2" t="s">
        <v>716</v>
      </c>
      <c r="E2237" s="2" t="s">
        <v>385</v>
      </c>
      <c r="F2237" s="68">
        <v>45537.333333333343</v>
      </c>
      <c r="G2237" s="68">
        <v>45537.526388888888</v>
      </c>
      <c r="H2237" s="2" t="s">
        <v>1111</v>
      </c>
      <c r="I2237" s="68">
        <v>45538</v>
      </c>
      <c r="J2237" s="2" t="s">
        <v>697</v>
      </c>
      <c r="K2237" s="2" t="s">
        <v>697</v>
      </c>
      <c r="L2237" s="2" t="s">
        <v>4063</v>
      </c>
      <c r="M2237" s="2" t="s">
        <v>7</v>
      </c>
      <c r="N2237" s="2" t="s">
        <v>1515</v>
      </c>
      <c r="O2237" s="2" t="s">
        <v>3893</v>
      </c>
      <c r="P2237" s="2" t="s">
        <v>8</v>
      </c>
      <c r="Q2237" s="2" t="s">
        <v>10</v>
      </c>
      <c r="R2237" s="2" t="s">
        <v>11</v>
      </c>
      <c r="S2237" s="2" t="s">
        <v>36</v>
      </c>
      <c r="T2237" s="2" t="s">
        <v>385</v>
      </c>
      <c r="U2237" s="2" t="s">
        <v>14</v>
      </c>
      <c r="V2237" s="69">
        <v>45537</v>
      </c>
      <c r="W2237" s="2" t="s">
        <v>4135</v>
      </c>
    </row>
    <row r="2238" spans="1:23" x14ac:dyDescent="0.25">
      <c r="A2238" s="2">
        <v>9977940</v>
      </c>
      <c r="B2238" s="68">
        <v>45537.333333333343</v>
      </c>
      <c r="C2238" s="2" t="s">
        <v>1111</v>
      </c>
      <c r="D2238" s="2" t="s">
        <v>716</v>
      </c>
      <c r="E2238" s="2" t="s">
        <v>385</v>
      </c>
      <c r="F2238" s="68">
        <v>45537.333333333343</v>
      </c>
      <c r="G2238" s="68">
        <v>45537.530555555553</v>
      </c>
      <c r="H2238" s="2" t="s">
        <v>1111</v>
      </c>
      <c r="I2238" s="68">
        <v>45539</v>
      </c>
      <c r="J2238" s="2" t="s">
        <v>697</v>
      </c>
      <c r="K2238" s="2" t="s">
        <v>697</v>
      </c>
      <c r="L2238" s="2" t="s">
        <v>4252</v>
      </c>
      <c r="M2238" s="2" t="s">
        <v>7</v>
      </c>
      <c r="N2238" s="2" t="s">
        <v>1515</v>
      </c>
      <c r="O2238" s="2" t="s">
        <v>4253</v>
      </c>
      <c r="P2238" s="2" t="s">
        <v>8</v>
      </c>
      <c r="Q2238" s="2" t="s">
        <v>10</v>
      </c>
      <c r="R2238" s="2" t="s">
        <v>11</v>
      </c>
      <c r="S2238" s="2" t="s">
        <v>36</v>
      </c>
      <c r="T2238" s="2" t="s">
        <v>385</v>
      </c>
      <c r="U2238" s="2" t="s">
        <v>14</v>
      </c>
      <c r="V2238" s="69">
        <v>45537</v>
      </c>
      <c r="W2238" s="2" t="s">
        <v>4135</v>
      </c>
    </row>
    <row r="2239" spans="1:23" x14ac:dyDescent="0.25">
      <c r="A2239" s="2">
        <v>9977939</v>
      </c>
      <c r="B2239" s="68">
        <v>45537.333333333343</v>
      </c>
      <c r="C2239" s="2" t="s">
        <v>1117</v>
      </c>
      <c r="D2239" s="2" t="s">
        <v>856</v>
      </c>
      <c r="E2239" s="2" t="s">
        <v>385</v>
      </c>
      <c r="F2239" s="68">
        <v>45537.333333333343</v>
      </c>
      <c r="G2239" s="68">
        <v>45537.53125</v>
      </c>
      <c r="H2239" s="2" t="s">
        <v>1117</v>
      </c>
      <c r="I2239" s="68">
        <v>45539</v>
      </c>
      <c r="J2239" s="2" t="s">
        <v>697</v>
      </c>
      <c r="K2239" s="2" t="s">
        <v>697</v>
      </c>
      <c r="L2239" s="2" t="s">
        <v>4254</v>
      </c>
      <c r="M2239" s="2" t="s">
        <v>918</v>
      </c>
      <c r="N2239" s="2" t="s">
        <v>860</v>
      </c>
      <c r="O2239" s="2" t="s">
        <v>3734</v>
      </c>
      <c r="P2239" s="2" t="s">
        <v>8</v>
      </c>
      <c r="Q2239" s="2" t="s">
        <v>15</v>
      </c>
      <c r="R2239" s="2" t="s">
        <v>69</v>
      </c>
      <c r="S2239" s="2" t="s">
        <v>25</v>
      </c>
      <c r="T2239" s="2" t="s">
        <v>385</v>
      </c>
      <c r="U2239" s="2" t="s">
        <v>14</v>
      </c>
      <c r="V2239" s="69">
        <v>45537</v>
      </c>
      <c r="W2239" s="2" t="s">
        <v>4135</v>
      </c>
    </row>
    <row r="2240" spans="1:23" x14ac:dyDescent="0.25">
      <c r="A2240" s="2">
        <v>9977938</v>
      </c>
      <c r="B2240" s="68">
        <v>45537.333333333343</v>
      </c>
      <c r="C2240" s="2" t="s">
        <v>1156</v>
      </c>
      <c r="D2240" s="2" t="s">
        <v>716</v>
      </c>
      <c r="E2240" s="2" t="s">
        <v>385</v>
      </c>
      <c r="F2240" s="68">
        <v>45537.333333333343</v>
      </c>
      <c r="G2240" s="68">
        <v>45537.534722222219</v>
      </c>
      <c r="H2240" s="2" t="s">
        <v>1156</v>
      </c>
      <c r="I2240" s="2"/>
      <c r="J2240" s="2" t="s">
        <v>697</v>
      </c>
      <c r="K2240" s="2" t="s">
        <v>697</v>
      </c>
      <c r="L2240" s="2" t="s">
        <v>4255</v>
      </c>
      <c r="M2240" s="2" t="s">
        <v>992</v>
      </c>
      <c r="N2240" s="2" t="s">
        <v>1087</v>
      </c>
      <c r="O2240" s="2">
        <v>201032138078001</v>
      </c>
      <c r="P2240" s="2" t="s">
        <v>8</v>
      </c>
      <c r="Q2240" s="2" t="s">
        <v>10</v>
      </c>
      <c r="R2240" s="2" t="s">
        <v>11</v>
      </c>
      <c r="S2240" s="2" t="s">
        <v>25</v>
      </c>
      <c r="T2240" s="2" t="s">
        <v>385</v>
      </c>
      <c r="U2240" s="2" t="s">
        <v>14</v>
      </c>
      <c r="V2240" s="69">
        <v>45537</v>
      </c>
      <c r="W2240" s="2" t="s">
        <v>4135</v>
      </c>
    </row>
    <row r="2241" spans="1:23" x14ac:dyDescent="0.25">
      <c r="A2241" s="2">
        <v>9977937</v>
      </c>
      <c r="B2241" s="68">
        <v>45537.333333333343</v>
      </c>
      <c r="C2241" s="2" t="s">
        <v>1157</v>
      </c>
      <c r="D2241" s="2" t="s">
        <v>716</v>
      </c>
      <c r="E2241" s="2" t="s">
        <v>385</v>
      </c>
      <c r="F2241" s="68">
        <v>45537.333333333343</v>
      </c>
      <c r="G2241" s="68">
        <v>45537.536805555559</v>
      </c>
      <c r="H2241" s="2" t="s">
        <v>1157</v>
      </c>
      <c r="I2241" s="2" t="s">
        <v>385</v>
      </c>
      <c r="J2241" s="2" t="s">
        <v>697</v>
      </c>
      <c r="K2241" s="2" t="s">
        <v>697</v>
      </c>
      <c r="L2241" s="2" t="s">
        <v>4209</v>
      </c>
      <c r="M2241" s="2" t="s">
        <v>992</v>
      </c>
      <c r="N2241" s="2" t="s">
        <v>1692</v>
      </c>
      <c r="O2241" s="2">
        <v>201031890630001</v>
      </c>
      <c r="P2241" s="2" t="s">
        <v>22</v>
      </c>
      <c r="Q2241" s="2" t="s">
        <v>23</v>
      </c>
      <c r="R2241" s="2" t="s">
        <v>89</v>
      </c>
      <c r="S2241" s="2" t="s">
        <v>25</v>
      </c>
      <c r="T2241" s="2" t="s">
        <v>385</v>
      </c>
      <c r="U2241" s="2" t="s">
        <v>14</v>
      </c>
      <c r="V2241" s="69">
        <v>45537</v>
      </c>
      <c r="W2241" s="2" t="s">
        <v>4135</v>
      </c>
    </row>
    <row r="2242" spans="1:23" x14ac:dyDescent="0.25">
      <c r="A2242" s="2">
        <v>9977936</v>
      </c>
      <c r="B2242" s="68">
        <v>45537.333333333343</v>
      </c>
      <c r="C2242" s="2" t="s">
        <v>1157</v>
      </c>
      <c r="D2242" s="2" t="s">
        <v>856</v>
      </c>
      <c r="E2242" s="2" t="s">
        <v>385</v>
      </c>
      <c r="F2242" s="68">
        <v>45537.333333333343</v>
      </c>
      <c r="G2242" s="68">
        <v>45537.517361111109</v>
      </c>
      <c r="H2242" s="2" t="s">
        <v>1157</v>
      </c>
      <c r="I2242" s="2" t="s">
        <v>385</v>
      </c>
      <c r="J2242" s="2" t="s">
        <v>697</v>
      </c>
      <c r="K2242" s="2" t="s">
        <v>697</v>
      </c>
      <c r="L2242" s="2" t="s">
        <v>4038</v>
      </c>
      <c r="M2242" s="2" t="s">
        <v>992</v>
      </c>
      <c r="N2242" s="2" t="s">
        <v>455</v>
      </c>
      <c r="O2242" s="2">
        <v>900995833497001</v>
      </c>
      <c r="P2242" s="2" t="s">
        <v>51</v>
      </c>
      <c r="Q2242" s="2" t="s">
        <v>52</v>
      </c>
      <c r="R2242" s="2" t="s">
        <v>172</v>
      </c>
      <c r="S2242" s="2" t="s">
        <v>75</v>
      </c>
      <c r="T2242" s="2" t="s">
        <v>385</v>
      </c>
      <c r="U2242" s="2" t="s">
        <v>44</v>
      </c>
      <c r="V2242" s="69">
        <v>45537</v>
      </c>
      <c r="W2242" s="2" t="s">
        <v>4135</v>
      </c>
    </row>
    <row r="2243" spans="1:23" x14ac:dyDescent="0.25">
      <c r="A2243" s="2">
        <v>9977935</v>
      </c>
      <c r="B2243" s="68">
        <v>45537.333333333343</v>
      </c>
      <c r="C2243" s="2" t="s">
        <v>1157</v>
      </c>
      <c r="D2243" s="2" t="s">
        <v>716</v>
      </c>
      <c r="E2243" s="2" t="s">
        <v>385</v>
      </c>
      <c r="F2243" s="68">
        <v>45537.333333333343</v>
      </c>
      <c r="G2243" s="68">
        <v>45537.518055555563</v>
      </c>
      <c r="H2243" s="2" t="s">
        <v>1157</v>
      </c>
      <c r="I2243" s="2" t="s">
        <v>385</v>
      </c>
      <c r="J2243" s="2" t="s">
        <v>697</v>
      </c>
      <c r="K2243" s="2" t="s">
        <v>697</v>
      </c>
      <c r="L2243" s="2" t="s">
        <v>4038</v>
      </c>
      <c r="M2243" s="2" t="s">
        <v>992</v>
      </c>
      <c r="N2243" s="2" t="s">
        <v>455</v>
      </c>
      <c r="O2243" s="2">
        <v>900995833497001</v>
      </c>
      <c r="P2243" s="2" t="s">
        <v>51</v>
      </c>
      <c r="Q2243" s="2" t="s">
        <v>52</v>
      </c>
      <c r="R2243" s="2" t="s">
        <v>172</v>
      </c>
      <c r="S2243" s="2" t="s">
        <v>36</v>
      </c>
      <c r="T2243" s="2" t="s">
        <v>385</v>
      </c>
      <c r="U2243" s="2" t="s">
        <v>14</v>
      </c>
      <c r="V2243" s="69">
        <v>45537</v>
      </c>
      <c r="W2243" s="2" t="s">
        <v>4135</v>
      </c>
    </row>
    <row r="2244" spans="1:23" x14ac:dyDescent="0.25">
      <c r="A2244" s="2">
        <v>9977934</v>
      </c>
      <c r="B2244" s="68">
        <v>45537.333333333343</v>
      </c>
      <c r="C2244" s="2" t="s">
        <v>1110</v>
      </c>
      <c r="D2244" s="2" t="s">
        <v>716</v>
      </c>
      <c r="E2244" s="2" t="s">
        <v>385</v>
      </c>
      <c r="F2244" s="68">
        <v>45537.333333333343</v>
      </c>
      <c r="G2244" s="68">
        <v>45537.538194444453</v>
      </c>
      <c r="H2244" s="2" t="s">
        <v>1110</v>
      </c>
      <c r="I2244" s="2" t="s">
        <v>385</v>
      </c>
      <c r="J2244" s="2" t="s">
        <v>697</v>
      </c>
      <c r="K2244" s="2" t="s">
        <v>697</v>
      </c>
      <c r="L2244" s="2" t="s">
        <v>3973</v>
      </c>
      <c r="M2244" s="2" t="s">
        <v>7</v>
      </c>
      <c r="N2244" s="2" t="s">
        <v>860</v>
      </c>
      <c r="O2244" s="2" t="s">
        <v>3830</v>
      </c>
      <c r="P2244" s="2" t="s">
        <v>22</v>
      </c>
      <c r="Q2244" s="2" t="s">
        <v>23</v>
      </c>
      <c r="R2244" s="2" t="s">
        <v>24</v>
      </c>
      <c r="S2244" s="2" t="s">
        <v>36</v>
      </c>
      <c r="T2244" s="2" t="s">
        <v>385</v>
      </c>
      <c r="U2244" s="2" t="s">
        <v>14</v>
      </c>
      <c r="V2244" s="69">
        <v>45537</v>
      </c>
      <c r="W2244" s="2" t="s">
        <v>4135</v>
      </c>
    </row>
    <row r="2245" spans="1:23" x14ac:dyDescent="0.25">
      <c r="A2245" s="2">
        <v>9977933</v>
      </c>
      <c r="B2245" s="68">
        <v>45537.333333333343</v>
      </c>
      <c r="C2245" s="2" t="s">
        <v>1111</v>
      </c>
      <c r="D2245" s="2" t="s">
        <v>1455</v>
      </c>
      <c r="E2245" s="2" t="s">
        <v>385</v>
      </c>
      <c r="F2245" s="68">
        <v>45537.333333333343</v>
      </c>
      <c r="G2245" s="68">
        <v>45537.538194444453</v>
      </c>
      <c r="H2245" s="2" t="s">
        <v>1111</v>
      </c>
      <c r="I2245" s="2" t="s">
        <v>385</v>
      </c>
      <c r="J2245" s="2" t="s">
        <v>697</v>
      </c>
      <c r="K2245" s="2" t="s">
        <v>697</v>
      </c>
      <c r="L2245" s="2" t="s">
        <v>4256</v>
      </c>
      <c r="M2245" s="2" t="s">
        <v>7</v>
      </c>
      <c r="N2245" s="2" t="s">
        <v>1515</v>
      </c>
      <c r="O2245" s="2" t="s">
        <v>4257</v>
      </c>
      <c r="P2245" s="2" t="s">
        <v>22</v>
      </c>
      <c r="Q2245" s="2" t="s">
        <v>23</v>
      </c>
      <c r="R2245" s="2" t="s">
        <v>24</v>
      </c>
      <c r="S2245" s="2" t="s">
        <v>36</v>
      </c>
      <c r="T2245" s="2" t="s">
        <v>385</v>
      </c>
      <c r="U2245" s="2" t="s">
        <v>14</v>
      </c>
      <c r="V2245" s="69">
        <v>45537</v>
      </c>
      <c r="W2245" s="2" t="s">
        <v>4135</v>
      </c>
    </row>
    <row r="2246" spans="1:23" x14ac:dyDescent="0.25">
      <c r="A2246" s="2">
        <v>9977932</v>
      </c>
      <c r="B2246" s="68">
        <v>45537.333333333343</v>
      </c>
      <c r="C2246" s="2" t="s">
        <v>1156</v>
      </c>
      <c r="D2246" s="2" t="s">
        <v>856</v>
      </c>
      <c r="E2246" s="2" t="s">
        <v>385</v>
      </c>
      <c r="F2246" s="68">
        <v>45537.333333333343</v>
      </c>
      <c r="G2246" s="68">
        <v>45537.54791666667</v>
      </c>
      <c r="H2246" s="2" t="s">
        <v>1156</v>
      </c>
      <c r="I2246" s="2"/>
      <c r="J2246" s="2" t="s">
        <v>697</v>
      </c>
      <c r="K2246" s="2" t="s">
        <v>697</v>
      </c>
      <c r="L2246" s="2" t="s">
        <v>3937</v>
      </c>
      <c r="M2246" s="2" t="s">
        <v>992</v>
      </c>
      <c r="N2246" s="2" t="s">
        <v>1087</v>
      </c>
      <c r="O2246" s="2">
        <v>900995835748001</v>
      </c>
      <c r="P2246" s="2" t="s">
        <v>8</v>
      </c>
      <c r="Q2246" s="2" t="s">
        <v>28</v>
      </c>
      <c r="R2246" s="2" t="s">
        <v>35</v>
      </c>
      <c r="S2246" s="2" t="s">
        <v>981</v>
      </c>
      <c r="T2246" s="2" t="s">
        <v>385</v>
      </c>
      <c r="U2246" s="2" t="s">
        <v>44</v>
      </c>
      <c r="V2246" s="69">
        <v>45537</v>
      </c>
      <c r="W2246" s="2" t="s">
        <v>4135</v>
      </c>
    </row>
    <row r="2247" spans="1:23" x14ac:dyDescent="0.25">
      <c r="A2247" s="2">
        <v>9977931</v>
      </c>
      <c r="B2247" s="68">
        <v>45537.333333333343</v>
      </c>
      <c r="C2247" s="2" t="s">
        <v>1117</v>
      </c>
      <c r="D2247" s="2" t="s">
        <v>903</v>
      </c>
      <c r="E2247" s="2" t="s">
        <v>385</v>
      </c>
      <c r="F2247" s="68">
        <v>45537.333333333343</v>
      </c>
      <c r="G2247" s="68">
        <v>45537.560416666667</v>
      </c>
      <c r="H2247" s="2" t="s">
        <v>1117</v>
      </c>
      <c r="I2247" s="68">
        <v>45542</v>
      </c>
      <c r="J2247" s="2" t="s">
        <v>697</v>
      </c>
      <c r="K2247" s="2" t="s">
        <v>697</v>
      </c>
      <c r="L2247" s="2" t="s">
        <v>4258</v>
      </c>
      <c r="M2247" s="2" t="s">
        <v>7</v>
      </c>
      <c r="N2247" s="2" t="s">
        <v>860</v>
      </c>
      <c r="O2247" s="2" t="s">
        <v>4259</v>
      </c>
      <c r="P2247" s="2" t="s">
        <v>8</v>
      </c>
      <c r="Q2247" s="2" t="s">
        <v>28</v>
      </c>
      <c r="R2247" s="2" t="s">
        <v>29</v>
      </c>
      <c r="S2247" s="2" t="s">
        <v>25</v>
      </c>
      <c r="T2247" s="2" t="s">
        <v>385</v>
      </c>
      <c r="U2247" s="2" t="s">
        <v>14</v>
      </c>
      <c r="V2247" s="69">
        <v>45537</v>
      </c>
      <c r="W2247" s="2" t="s">
        <v>4135</v>
      </c>
    </row>
    <row r="2248" spans="1:23" x14ac:dyDescent="0.25">
      <c r="A2248" s="2">
        <v>9977930</v>
      </c>
      <c r="B2248" s="68">
        <v>45537.333333333343</v>
      </c>
      <c r="C2248" s="2" t="s">
        <v>1117</v>
      </c>
      <c r="D2248" s="2" t="s">
        <v>903</v>
      </c>
      <c r="E2248" s="2" t="s">
        <v>385</v>
      </c>
      <c r="F2248" s="68">
        <v>45537.333333333343</v>
      </c>
      <c r="G2248" s="68">
        <v>45537.560416666667</v>
      </c>
      <c r="H2248" s="2" t="s">
        <v>1117</v>
      </c>
      <c r="I2248" s="68">
        <v>45539</v>
      </c>
      <c r="J2248" s="2" t="s">
        <v>697</v>
      </c>
      <c r="K2248" s="2" t="s">
        <v>697</v>
      </c>
      <c r="L2248" s="2" t="s">
        <v>4258</v>
      </c>
      <c r="M2248" s="2" t="s">
        <v>7</v>
      </c>
      <c r="N2248" s="2" t="s">
        <v>860</v>
      </c>
      <c r="O2248" s="2" t="s">
        <v>4259</v>
      </c>
      <c r="P2248" s="2" t="s">
        <v>8</v>
      </c>
      <c r="Q2248" s="2" t="s">
        <v>28</v>
      </c>
      <c r="R2248" s="2" t="s">
        <v>29</v>
      </c>
      <c r="S2248" s="2" t="s">
        <v>36</v>
      </c>
      <c r="T2248" s="2" t="s">
        <v>385</v>
      </c>
      <c r="U2248" s="2" t="s">
        <v>14</v>
      </c>
      <c r="V2248" s="69">
        <v>45537</v>
      </c>
      <c r="W2248" s="2" t="s">
        <v>4135</v>
      </c>
    </row>
    <row r="2249" spans="1:23" x14ac:dyDescent="0.25">
      <c r="A2249" s="2">
        <v>9977929</v>
      </c>
      <c r="B2249" s="68">
        <v>45537.333333333343</v>
      </c>
      <c r="C2249" s="2" t="s">
        <v>1280</v>
      </c>
      <c r="D2249" s="2" t="s">
        <v>716</v>
      </c>
      <c r="E2249" s="2"/>
      <c r="F2249" s="68">
        <v>45537.333333333343</v>
      </c>
      <c r="G2249" s="68">
        <v>45537.567361111112</v>
      </c>
      <c r="H2249" s="2" t="s">
        <v>1280</v>
      </c>
      <c r="I2249" s="68">
        <v>45538</v>
      </c>
      <c r="J2249" s="2" t="s">
        <v>697</v>
      </c>
      <c r="K2249" s="2" t="s">
        <v>697</v>
      </c>
      <c r="L2249" s="2" t="s">
        <v>3172</v>
      </c>
      <c r="M2249" s="2" t="s">
        <v>2509</v>
      </c>
      <c r="N2249" s="2" t="s">
        <v>853</v>
      </c>
      <c r="O2249" s="2">
        <v>43164144501</v>
      </c>
      <c r="P2249" s="2" t="s">
        <v>8</v>
      </c>
      <c r="Q2249" s="2" t="s">
        <v>15</v>
      </c>
      <c r="R2249" s="2" t="s">
        <v>381</v>
      </c>
      <c r="S2249" s="2" t="s">
        <v>25</v>
      </c>
      <c r="T2249" s="2" t="s">
        <v>385</v>
      </c>
      <c r="U2249" s="2" t="s">
        <v>14</v>
      </c>
      <c r="V2249" s="69">
        <v>45537</v>
      </c>
      <c r="W2249" s="2" t="s">
        <v>4135</v>
      </c>
    </row>
    <row r="2250" spans="1:23" x14ac:dyDescent="0.25">
      <c r="A2250" s="2">
        <v>9977928</v>
      </c>
      <c r="B2250" s="68">
        <v>45537.333333333343</v>
      </c>
      <c r="C2250" s="2" t="s">
        <v>1117</v>
      </c>
      <c r="D2250" s="2" t="s">
        <v>46</v>
      </c>
      <c r="E2250" s="2" t="s">
        <v>385</v>
      </c>
      <c r="F2250" s="68">
        <v>45537.333333333343</v>
      </c>
      <c r="G2250" s="68">
        <v>45537.570833333331</v>
      </c>
      <c r="H2250" s="2" t="s">
        <v>1117</v>
      </c>
      <c r="I2250" s="2" t="s">
        <v>385</v>
      </c>
      <c r="J2250" s="2" t="s">
        <v>697</v>
      </c>
      <c r="K2250" s="2" t="s">
        <v>697</v>
      </c>
      <c r="L2250" s="2" t="s">
        <v>4104</v>
      </c>
      <c r="M2250" s="2" t="s">
        <v>7</v>
      </c>
      <c r="N2250" s="2" t="s">
        <v>860</v>
      </c>
      <c r="O2250" s="2" t="s">
        <v>3425</v>
      </c>
      <c r="P2250" s="2" t="s">
        <v>8</v>
      </c>
      <c r="Q2250" s="2" t="s">
        <v>28</v>
      </c>
      <c r="R2250" s="2" t="s">
        <v>29</v>
      </c>
      <c r="S2250" s="2" t="s">
        <v>360</v>
      </c>
      <c r="T2250" s="2" t="s">
        <v>385</v>
      </c>
      <c r="U2250" s="2" t="s">
        <v>14</v>
      </c>
      <c r="V2250" s="69">
        <v>45537</v>
      </c>
      <c r="W2250" s="2" t="s">
        <v>4135</v>
      </c>
    </row>
    <row r="2251" spans="1:23" x14ac:dyDescent="0.25">
      <c r="A2251" s="2">
        <v>9977927</v>
      </c>
      <c r="B2251" s="68">
        <v>45537.333333333343</v>
      </c>
      <c r="C2251" s="2" t="s">
        <v>1107</v>
      </c>
      <c r="D2251" s="2" t="s">
        <v>716</v>
      </c>
      <c r="E2251" s="2" t="s">
        <v>385</v>
      </c>
      <c r="F2251" s="68">
        <v>45537.333333333343</v>
      </c>
      <c r="G2251" s="68">
        <v>45537.570833333331</v>
      </c>
      <c r="H2251" s="2" t="s">
        <v>1107</v>
      </c>
      <c r="I2251" s="2"/>
      <c r="J2251" s="2" t="s">
        <v>697</v>
      </c>
      <c r="K2251" s="2" t="s">
        <v>697</v>
      </c>
      <c r="L2251" s="2" t="s">
        <v>4260</v>
      </c>
      <c r="M2251" s="2" t="s">
        <v>7</v>
      </c>
      <c r="N2251" s="2" t="s">
        <v>860</v>
      </c>
      <c r="O2251" s="2" t="s">
        <v>4261</v>
      </c>
      <c r="P2251" s="2" t="s">
        <v>8</v>
      </c>
      <c r="Q2251" s="2" t="s">
        <v>10</v>
      </c>
      <c r="R2251" s="2" t="s">
        <v>11</v>
      </c>
      <c r="S2251" s="2" t="s">
        <v>36</v>
      </c>
      <c r="T2251" s="2" t="s">
        <v>385</v>
      </c>
      <c r="U2251" s="2" t="s">
        <v>14</v>
      </c>
      <c r="V2251" s="69">
        <v>45537</v>
      </c>
      <c r="W2251" s="2" t="s">
        <v>4135</v>
      </c>
    </row>
    <row r="2252" spans="1:23" x14ac:dyDescent="0.25">
      <c r="A2252" s="2">
        <v>9977926</v>
      </c>
      <c r="B2252" s="68">
        <v>45537.333333333343</v>
      </c>
      <c r="C2252" s="2" t="s">
        <v>1280</v>
      </c>
      <c r="D2252" s="2" t="s">
        <v>46</v>
      </c>
      <c r="E2252" s="2"/>
      <c r="F2252" s="68">
        <v>45537.333333333343</v>
      </c>
      <c r="G2252" s="68">
        <v>45537.572222222218</v>
      </c>
      <c r="H2252" s="2" t="s">
        <v>1280</v>
      </c>
      <c r="I2252" s="68">
        <v>45537</v>
      </c>
      <c r="J2252" s="2" t="s">
        <v>697</v>
      </c>
      <c r="K2252" s="2" t="s">
        <v>697</v>
      </c>
      <c r="L2252" s="2" t="s">
        <v>3697</v>
      </c>
      <c r="M2252" s="2" t="s">
        <v>2509</v>
      </c>
      <c r="N2252" s="2" t="s">
        <v>853</v>
      </c>
      <c r="O2252" s="2">
        <v>43074545703</v>
      </c>
      <c r="P2252" s="2" t="s">
        <v>8</v>
      </c>
      <c r="Q2252" s="2" t="s">
        <v>72</v>
      </c>
      <c r="R2252" s="2" t="s">
        <v>27</v>
      </c>
      <c r="S2252" s="2" t="s">
        <v>25</v>
      </c>
      <c r="T2252" s="2" t="s">
        <v>385</v>
      </c>
      <c r="U2252" s="2" t="s">
        <v>14</v>
      </c>
      <c r="V2252" s="69">
        <v>45537</v>
      </c>
      <c r="W2252" s="2" t="s">
        <v>4135</v>
      </c>
    </row>
    <row r="2253" spans="1:23" x14ac:dyDescent="0.25">
      <c r="A2253" s="2">
        <v>9977925</v>
      </c>
      <c r="B2253" s="68">
        <v>45537.333333333343</v>
      </c>
      <c r="C2253" s="2" t="s">
        <v>1280</v>
      </c>
      <c r="D2253" s="2" t="s">
        <v>46</v>
      </c>
      <c r="E2253" s="2"/>
      <c r="F2253" s="68">
        <v>45537.333333333343</v>
      </c>
      <c r="G2253" s="68">
        <v>45537.572222222218</v>
      </c>
      <c r="H2253" s="2" t="s">
        <v>1280</v>
      </c>
      <c r="I2253" s="68">
        <v>45537</v>
      </c>
      <c r="J2253" s="2" t="s">
        <v>697</v>
      </c>
      <c r="K2253" s="2" t="s">
        <v>697</v>
      </c>
      <c r="L2253" s="2" t="s">
        <v>3517</v>
      </c>
      <c r="M2253" s="2" t="s">
        <v>2509</v>
      </c>
      <c r="N2253" s="2" t="s">
        <v>853</v>
      </c>
      <c r="O2253" s="2">
        <v>43070726201</v>
      </c>
      <c r="P2253" s="2" t="s">
        <v>8</v>
      </c>
      <c r="Q2253" s="2" t="s">
        <v>72</v>
      </c>
      <c r="R2253" s="2" t="s">
        <v>27</v>
      </c>
      <c r="S2253" s="2" t="s">
        <v>25</v>
      </c>
      <c r="T2253" s="2"/>
      <c r="U2253" s="2" t="s">
        <v>14</v>
      </c>
      <c r="V2253" s="69">
        <v>45537</v>
      </c>
      <c r="W2253" s="2" t="s">
        <v>4135</v>
      </c>
    </row>
    <row r="2254" spans="1:23" x14ac:dyDescent="0.25">
      <c r="A2254" s="2">
        <v>9977924</v>
      </c>
      <c r="B2254" s="68">
        <v>45537.333333333343</v>
      </c>
      <c r="C2254" s="2" t="s">
        <v>1280</v>
      </c>
      <c r="D2254" s="2" t="s">
        <v>46</v>
      </c>
      <c r="E2254" s="2"/>
      <c r="F2254" s="68">
        <v>45537.333333333343</v>
      </c>
      <c r="G2254" s="68">
        <v>45537.572222222218</v>
      </c>
      <c r="H2254" s="2" t="s">
        <v>1280</v>
      </c>
      <c r="I2254" s="68">
        <v>45537</v>
      </c>
      <c r="J2254" s="2" t="s">
        <v>697</v>
      </c>
      <c r="K2254" s="2" t="s">
        <v>697</v>
      </c>
      <c r="L2254" s="2" t="s">
        <v>3517</v>
      </c>
      <c r="M2254" s="2" t="s">
        <v>2509</v>
      </c>
      <c r="N2254" s="2" t="s">
        <v>853</v>
      </c>
      <c r="O2254" s="2">
        <v>43070726201</v>
      </c>
      <c r="P2254" s="2" t="s">
        <v>8</v>
      </c>
      <c r="Q2254" s="2" t="s">
        <v>72</v>
      </c>
      <c r="R2254" s="2" t="s">
        <v>27</v>
      </c>
      <c r="S2254" s="2" t="s">
        <v>43</v>
      </c>
      <c r="T2254" s="2"/>
      <c r="U2254" s="2" t="s">
        <v>14</v>
      </c>
      <c r="V2254" s="69">
        <v>45537</v>
      </c>
      <c r="W2254" s="2" t="s">
        <v>4135</v>
      </c>
    </row>
    <row r="2255" spans="1:23" x14ac:dyDescent="0.25">
      <c r="A2255" s="2">
        <v>9977923</v>
      </c>
      <c r="B2255" s="68">
        <v>45537.333333333343</v>
      </c>
      <c r="C2255" s="2" t="s">
        <v>1158</v>
      </c>
      <c r="D2255" s="2" t="s">
        <v>46</v>
      </c>
      <c r="E2255" s="2" t="s">
        <v>385</v>
      </c>
      <c r="F2255" s="68">
        <v>45537.333333333343</v>
      </c>
      <c r="G2255" s="68">
        <v>45537.585416666669</v>
      </c>
      <c r="H2255" s="2" t="s">
        <v>1158</v>
      </c>
      <c r="I2255" s="68">
        <v>45537</v>
      </c>
      <c r="J2255" s="2" t="s">
        <v>697</v>
      </c>
      <c r="K2255" s="2" t="s">
        <v>697</v>
      </c>
      <c r="L2255" s="2" t="s">
        <v>3639</v>
      </c>
      <c r="M2255" s="2" t="s">
        <v>3122</v>
      </c>
      <c r="N2255" s="2" t="s">
        <v>853</v>
      </c>
      <c r="O2255" s="2">
        <v>7538825</v>
      </c>
      <c r="P2255" s="2" t="s">
        <v>8</v>
      </c>
      <c r="Q2255" s="2" t="s">
        <v>15</v>
      </c>
      <c r="R2255" s="2" t="s">
        <v>27</v>
      </c>
      <c r="S2255" s="2" t="s">
        <v>360</v>
      </c>
      <c r="T2255" s="2" t="s">
        <v>385</v>
      </c>
      <c r="U2255" s="2" t="s">
        <v>14</v>
      </c>
      <c r="V2255" s="69">
        <v>45537</v>
      </c>
      <c r="W2255" s="2" t="s">
        <v>4135</v>
      </c>
    </row>
    <row r="2256" spans="1:23" x14ac:dyDescent="0.25">
      <c r="A2256" s="2">
        <v>9977922</v>
      </c>
      <c r="B2256" s="68">
        <v>45537.333333333343</v>
      </c>
      <c r="C2256" s="2" t="s">
        <v>1110</v>
      </c>
      <c r="D2256" s="2" t="s">
        <v>46</v>
      </c>
      <c r="E2256" s="2" t="s">
        <v>385</v>
      </c>
      <c r="F2256" s="68">
        <v>45537.333333333343</v>
      </c>
      <c r="G2256" s="68">
        <v>45537.586805555547</v>
      </c>
      <c r="H2256" s="2" t="s">
        <v>1110</v>
      </c>
      <c r="I2256" s="2" t="s">
        <v>385</v>
      </c>
      <c r="J2256" s="2" t="s">
        <v>697</v>
      </c>
      <c r="K2256" s="2" t="s">
        <v>697</v>
      </c>
      <c r="L2256" s="2" t="s">
        <v>4106</v>
      </c>
      <c r="M2256" s="2" t="s">
        <v>7</v>
      </c>
      <c r="N2256" s="2" t="s">
        <v>860</v>
      </c>
      <c r="O2256" s="2" t="s">
        <v>2772</v>
      </c>
      <c r="P2256" s="2" t="s">
        <v>18</v>
      </c>
      <c r="Q2256" s="2" t="s">
        <v>19</v>
      </c>
      <c r="R2256" s="2" t="s">
        <v>129</v>
      </c>
      <c r="S2256" s="2" t="s">
        <v>36</v>
      </c>
      <c r="T2256" s="2"/>
      <c r="U2256" s="2" t="s">
        <v>14</v>
      </c>
      <c r="V2256" s="69">
        <v>45537</v>
      </c>
      <c r="W2256" s="2" t="s">
        <v>4135</v>
      </c>
    </row>
    <row r="2257" spans="1:23" x14ac:dyDescent="0.25">
      <c r="A2257" s="2">
        <v>9977921</v>
      </c>
      <c r="B2257" s="68">
        <v>45537.333333333343</v>
      </c>
      <c r="C2257" s="2" t="s">
        <v>1158</v>
      </c>
      <c r="D2257" s="2" t="s">
        <v>716</v>
      </c>
      <c r="E2257" s="2" t="s">
        <v>385</v>
      </c>
      <c r="F2257" s="68">
        <v>45537.333333333343</v>
      </c>
      <c r="G2257" s="68">
        <v>45537.591666666667</v>
      </c>
      <c r="H2257" s="2" t="s">
        <v>1158</v>
      </c>
      <c r="I2257" s="68">
        <v>45539</v>
      </c>
      <c r="J2257" s="2" t="s">
        <v>697</v>
      </c>
      <c r="K2257" s="2" t="s">
        <v>697</v>
      </c>
      <c r="L2257" s="2" t="s">
        <v>4262</v>
      </c>
      <c r="M2257" s="2" t="s">
        <v>3122</v>
      </c>
      <c r="N2257" s="2" t="s">
        <v>853</v>
      </c>
      <c r="O2257" s="2">
        <v>7576006</v>
      </c>
      <c r="P2257" s="2" t="s">
        <v>22</v>
      </c>
      <c r="Q2257" s="2" t="s">
        <v>23</v>
      </c>
      <c r="R2257" s="2" t="s">
        <v>89</v>
      </c>
      <c r="S2257" s="2" t="s">
        <v>36</v>
      </c>
      <c r="T2257" s="2" t="s">
        <v>385</v>
      </c>
      <c r="U2257" s="2" t="s">
        <v>14</v>
      </c>
      <c r="V2257" s="69">
        <v>45537</v>
      </c>
      <c r="W2257" s="2" t="s">
        <v>4135</v>
      </c>
    </row>
    <row r="2258" spans="1:23" x14ac:dyDescent="0.25">
      <c r="A2258" s="2">
        <v>9977359</v>
      </c>
      <c r="B2258" s="68">
        <v>45538.333333333343</v>
      </c>
      <c r="C2258" s="2" t="s">
        <v>1280</v>
      </c>
      <c r="D2258" s="2" t="s">
        <v>856</v>
      </c>
      <c r="E2258" s="2"/>
      <c r="F2258" s="68">
        <v>45538.333333333343</v>
      </c>
      <c r="G2258" s="68">
        <v>45538.400694444441</v>
      </c>
      <c r="H2258" s="2" t="s">
        <v>1280</v>
      </c>
      <c r="I2258" s="68">
        <v>45539</v>
      </c>
      <c r="J2258" s="2" t="s">
        <v>697</v>
      </c>
      <c r="K2258" s="2" t="s">
        <v>697</v>
      </c>
      <c r="L2258" s="2" t="s">
        <v>4198</v>
      </c>
      <c r="M2258" s="2" t="s">
        <v>2509</v>
      </c>
      <c r="N2258" s="2" t="s">
        <v>855</v>
      </c>
      <c r="O2258" s="2">
        <v>43187418301</v>
      </c>
      <c r="P2258" s="2" t="s">
        <v>18</v>
      </c>
      <c r="Q2258" s="2" t="s">
        <v>19</v>
      </c>
      <c r="R2258" s="2" t="s">
        <v>29</v>
      </c>
      <c r="S2258" s="2" t="s">
        <v>25</v>
      </c>
      <c r="T2258" s="2"/>
      <c r="U2258" s="2" t="s">
        <v>14</v>
      </c>
      <c r="V2258" s="69">
        <v>45538</v>
      </c>
      <c r="W2258" s="2" t="s">
        <v>4135</v>
      </c>
    </row>
    <row r="2259" spans="1:23" x14ac:dyDescent="0.25">
      <c r="A2259" s="2">
        <v>9977358</v>
      </c>
      <c r="B2259" s="68">
        <v>45538.333333333343</v>
      </c>
      <c r="C2259" s="2" t="s">
        <v>1281</v>
      </c>
      <c r="D2259" s="2" t="s">
        <v>46</v>
      </c>
      <c r="E2259" s="2" t="s">
        <v>385</v>
      </c>
      <c r="F2259" s="68">
        <v>45538.333333333343</v>
      </c>
      <c r="G2259" s="68">
        <v>45538.333333333343</v>
      </c>
      <c r="H2259" s="2" t="s">
        <v>1281</v>
      </c>
      <c r="I2259" s="2"/>
      <c r="J2259" s="2" t="s">
        <v>697</v>
      </c>
      <c r="K2259" s="2" t="s">
        <v>697</v>
      </c>
      <c r="L2259" s="2" t="s">
        <v>4311</v>
      </c>
      <c r="M2259" s="2" t="s">
        <v>2509</v>
      </c>
      <c r="N2259" s="2" t="s">
        <v>176</v>
      </c>
      <c r="O2259" s="2">
        <v>43273707501</v>
      </c>
      <c r="P2259" s="2" t="s">
        <v>22</v>
      </c>
      <c r="Q2259" s="2" t="s">
        <v>23</v>
      </c>
      <c r="R2259" s="2" t="s">
        <v>89</v>
      </c>
      <c r="S2259" s="2" t="s">
        <v>360</v>
      </c>
      <c r="T2259" s="2" t="s">
        <v>385</v>
      </c>
      <c r="U2259" s="2" t="s">
        <v>14</v>
      </c>
      <c r="V2259" s="69">
        <v>45538</v>
      </c>
      <c r="W2259" s="2" t="s">
        <v>4135</v>
      </c>
    </row>
    <row r="2260" spans="1:23" x14ac:dyDescent="0.25">
      <c r="A2260" s="2">
        <v>9977357</v>
      </c>
      <c r="B2260" s="68">
        <v>45538.333333333343</v>
      </c>
      <c r="C2260" s="2" t="s">
        <v>1280</v>
      </c>
      <c r="D2260" s="2" t="s">
        <v>46</v>
      </c>
      <c r="E2260" s="2"/>
      <c r="F2260" s="68">
        <v>45538.333333333343</v>
      </c>
      <c r="G2260" s="68">
        <v>45538.34097222222</v>
      </c>
      <c r="H2260" s="2" t="s">
        <v>1280</v>
      </c>
      <c r="I2260" s="68">
        <v>45538</v>
      </c>
      <c r="J2260" s="2" t="s">
        <v>697</v>
      </c>
      <c r="K2260" s="2" t="s">
        <v>697</v>
      </c>
      <c r="L2260" s="2" t="s">
        <v>3749</v>
      </c>
      <c r="M2260" s="2" t="s">
        <v>2509</v>
      </c>
      <c r="N2260" s="2" t="s">
        <v>2222</v>
      </c>
      <c r="O2260" s="2">
        <v>42603590901</v>
      </c>
      <c r="P2260" s="2" t="s">
        <v>8</v>
      </c>
      <c r="Q2260" s="2" t="s">
        <v>15</v>
      </c>
      <c r="R2260" s="2" t="s">
        <v>11</v>
      </c>
      <c r="S2260" s="2" t="s">
        <v>36</v>
      </c>
      <c r="T2260" s="2"/>
      <c r="U2260" s="2" t="s">
        <v>14</v>
      </c>
      <c r="V2260" s="69">
        <v>45538</v>
      </c>
      <c r="W2260" s="2" t="s">
        <v>4135</v>
      </c>
    </row>
    <row r="2261" spans="1:23" x14ac:dyDescent="0.25">
      <c r="A2261" s="2">
        <v>9977356</v>
      </c>
      <c r="B2261" s="68">
        <v>45538.333333333343</v>
      </c>
      <c r="C2261" s="2" t="s">
        <v>1280</v>
      </c>
      <c r="D2261" s="2" t="s">
        <v>856</v>
      </c>
      <c r="E2261" s="2"/>
      <c r="F2261" s="68">
        <v>45538.333333333343</v>
      </c>
      <c r="G2261" s="68">
        <v>45538.34097222222</v>
      </c>
      <c r="H2261" s="2" t="s">
        <v>1280</v>
      </c>
      <c r="I2261" s="2"/>
      <c r="J2261" s="2" t="s">
        <v>697</v>
      </c>
      <c r="K2261" s="2" t="s">
        <v>697</v>
      </c>
      <c r="L2261" s="2" t="s">
        <v>3749</v>
      </c>
      <c r="M2261" s="2" t="s">
        <v>2509</v>
      </c>
      <c r="N2261" s="2" t="s">
        <v>2222</v>
      </c>
      <c r="O2261" s="2">
        <v>42603590901</v>
      </c>
      <c r="P2261" s="2" t="s">
        <v>8</v>
      </c>
      <c r="Q2261" s="2" t="s">
        <v>15</v>
      </c>
      <c r="R2261" s="2" t="s">
        <v>11</v>
      </c>
      <c r="S2261" s="2" t="s">
        <v>25</v>
      </c>
      <c r="T2261" s="2"/>
      <c r="U2261" s="2" t="s">
        <v>14</v>
      </c>
      <c r="V2261" s="69">
        <v>45538</v>
      </c>
      <c r="W2261" s="2" t="s">
        <v>4135</v>
      </c>
    </row>
    <row r="2262" spans="1:23" x14ac:dyDescent="0.25">
      <c r="A2262" s="2">
        <v>9977355</v>
      </c>
      <c r="B2262" s="68">
        <v>45538.333333333343</v>
      </c>
      <c r="C2262" s="2" t="s">
        <v>1107</v>
      </c>
      <c r="D2262" s="2" t="s">
        <v>46</v>
      </c>
      <c r="E2262" s="2" t="s">
        <v>385</v>
      </c>
      <c r="F2262" s="68">
        <v>45538.333333333343</v>
      </c>
      <c r="G2262" s="68">
        <v>45538.34652777778</v>
      </c>
      <c r="H2262" s="2" t="s">
        <v>1107</v>
      </c>
      <c r="I2262" s="2"/>
      <c r="J2262" s="2" t="s">
        <v>697</v>
      </c>
      <c r="K2262" s="2" t="s">
        <v>697</v>
      </c>
      <c r="L2262" s="2" t="s">
        <v>2499</v>
      </c>
      <c r="M2262" s="2" t="s">
        <v>918</v>
      </c>
      <c r="N2262" s="2" t="s">
        <v>855</v>
      </c>
      <c r="O2262" s="2" t="s">
        <v>1950</v>
      </c>
      <c r="P2262" s="2" t="s">
        <v>8</v>
      </c>
      <c r="Q2262" s="2" t="s">
        <v>15</v>
      </c>
      <c r="R2262" s="2" t="s">
        <v>381</v>
      </c>
      <c r="S2262" s="2" t="s">
        <v>25</v>
      </c>
      <c r="T2262" s="2"/>
      <c r="U2262" s="2" t="s">
        <v>14</v>
      </c>
      <c r="V2262" s="69">
        <v>45538</v>
      </c>
      <c r="W2262" s="2" t="s">
        <v>4135</v>
      </c>
    </row>
    <row r="2263" spans="1:23" x14ac:dyDescent="0.25">
      <c r="A2263" s="2">
        <v>9977354</v>
      </c>
      <c r="B2263" s="68">
        <v>45538.333333333343</v>
      </c>
      <c r="C2263" s="2" t="s">
        <v>1107</v>
      </c>
      <c r="D2263" s="2" t="s">
        <v>716</v>
      </c>
      <c r="E2263" s="2" t="s">
        <v>385</v>
      </c>
      <c r="F2263" s="68">
        <v>45538.333333333343</v>
      </c>
      <c r="G2263" s="68">
        <v>45538.350694444453</v>
      </c>
      <c r="H2263" s="2" t="s">
        <v>1107</v>
      </c>
      <c r="I2263" s="2"/>
      <c r="J2263" s="2" t="s">
        <v>697</v>
      </c>
      <c r="K2263" s="2" t="s">
        <v>697</v>
      </c>
      <c r="L2263" s="2" t="s">
        <v>3519</v>
      </c>
      <c r="M2263" s="2" t="s">
        <v>918</v>
      </c>
      <c r="N2263" s="2" t="s">
        <v>855</v>
      </c>
      <c r="O2263" s="2" t="s">
        <v>3233</v>
      </c>
      <c r="P2263" s="2" t="s">
        <v>8</v>
      </c>
      <c r="Q2263" s="2" t="s">
        <v>10</v>
      </c>
      <c r="R2263" s="2" t="s">
        <v>11</v>
      </c>
      <c r="S2263" s="2" t="s">
        <v>36</v>
      </c>
      <c r="T2263" s="2" t="s">
        <v>723</v>
      </c>
      <c r="U2263" s="2" t="s">
        <v>44</v>
      </c>
      <c r="V2263" s="69">
        <v>45538</v>
      </c>
      <c r="W2263" s="2" t="s">
        <v>4135</v>
      </c>
    </row>
    <row r="2264" spans="1:23" x14ac:dyDescent="0.25">
      <c r="A2264" s="2">
        <v>9977353</v>
      </c>
      <c r="B2264" s="68">
        <v>45538.333333333343</v>
      </c>
      <c r="C2264" s="2" t="s">
        <v>1107</v>
      </c>
      <c r="D2264" s="2" t="s">
        <v>856</v>
      </c>
      <c r="E2264" s="2" t="s">
        <v>385</v>
      </c>
      <c r="F2264" s="68">
        <v>45538.333333333343</v>
      </c>
      <c r="G2264" s="68">
        <v>45538.350694444453</v>
      </c>
      <c r="H2264" s="2" t="s">
        <v>1107</v>
      </c>
      <c r="I2264" s="2"/>
      <c r="J2264" s="2" t="s">
        <v>697</v>
      </c>
      <c r="K2264" s="2" t="s">
        <v>697</v>
      </c>
      <c r="L2264" s="2" t="s">
        <v>3519</v>
      </c>
      <c r="M2264" s="2" t="s">
        <v>918</v>
      </c>
      <c r="N2264" s="2" t="s">
        <v>855</v>
      </c>
      <c r="O2264" s="2" t="s">
        <v>3233</v>
      </c>
      <c r="P2264" s="2" t="s">
        <v>8</v>
      </c>
      <c r="Q2264" s="2" t="s">
        <v>10</v>
      </c>
      <c r="R2264" s="2" t="s">
        <v>11</v>
      </c>
      <c r="S2264" s="2" t="s">
        <v>75</v>
      </c>
      <c r="T2264" s="2" t="s">
        <v>723</v>
      </c>
      <c r="U2264" s="2" t="s">
        <v>44</v>
      </c>
      <c r="V2264" s="69">
        <v>45538</v>
      </c>
      <c r="W2264" s="2" t="s">
        <v>4135</v>
      </c>
    </row>
    <row r="2265" spans="1:23" x14ac:dyDescent="0.25">
      <c r="A2265" s="2">
        <v>9977352</v>
      </c>
      <c r="B2265" s="68">
        <v>45538.333333333343</v>
      </c>
      <c r="C2265" s="2" t="s">
        <v>1117</v>
      </c>
      <c r="D2265" s="2" t="s">
        <v>856</v>
      </c>
      <c r="E2265" s="2" t="s">
        <v>385</v>
      </c>
      <c r="F2265" s="68">
        <v>45538.333333333343</v>
      </c>
      <c r="G2265" s="68">
        <v>45538.354166666657</v>
      </c>
      <c r="H2265" s="2" t="s">
        <v>1117</v>
      </c>
      <c r="I2265" s="68">
        <v>45538</v>
      </c>
      <c r="J2265" s="2" t="s">
        <v>697</v>
      </c>
      <c r="K2265" s="2" t="s">
        <v>697</v>
      </c>
      <c r="L2265" s="2" t="s">
        <v>3784</v>
      </c>
      <c r="M2265" s="2" t="s">
        <v>7</v>
      </c>
      <c r="N2265" s="2" t="s">
        <v>855</v>
      </c>
      <c r="O2265" s="2" t="s">
        <v>2464</v>
      </c>
      <c r="P2265" s="2" t="s">
        <v>8</v>
      </c>
      <c r="Q2265" s="2" t="s">
        <v>10</v>
      </c>
      <c r="R2265" s="2" t="s">
        <v>11</v>
      </c>
      <c r="S2265" s="2" t="s">
        <v>25</v>
      </c>
      <c r="T2265" s="2" t="s">
        <v>440</v>
      </c>
      <c r="U2265" s="2" t="s">
        <v>44</v>
      </c>
      <c r="V2265" s="69">
        <v>45538</v>
      </c>
      <c r="W2265" s="2" t="s">
        <v>4135</v>
      </c>
    </row>
    <row r="2266" spans="1:23" x14ac:dyDescent="0.25">
      <c r="A2266" s="2">
        <v>9977351</v>
      </c>
      <c r="B2266" s="68">
        <v>45538.333333333343</v>
      </c>
      <c r="C2266" s="2" t="s">
        <v>1107</v>
      </c>
      <c r="D2266" s="2" t="s">
        <v>46</v>
      </c>
      <c r="E2266" s="2" t="s">
        <v>385</v>
      </c>
      <c r="F2266" s="68">
        <v>45538.333333333343</v>
      </c>
      <c r="G2266" s="68">
        <v>45538.35833333333</v>
      </c>
      <c r="H2266" s="2" t="s">
        <v>1107</v>
      </c>
      <c r="I2266" s="2"/>
      <c r="J2266" s="2" t="s">
        <v>697</v>
      </c>
      <c r="K2266" s="2" t="s">
        <v>697</v>
      </c>
      <c r="L2266" s="2" t="s">
        <v>3961</v>
      </c>
      <c r="M2266" s="2" t="s">
        <v>7</v>
      </c>
      <c r="N2266" s="2" t="s">
        <v>855</v>
      </c>
      <c r="O2266" s="2" t="s">
        <v>3811</v>
      </c>
      <c r="P2266" s="2" t="s">
        <v>8</v>
      </c>
      <c r="Q2266" s="2" t="s">
        <v>10</v>
      </c>
      <c r="R2266" s="2" t="s">
        <v>11</v>
      </c>
      <c r="S2266" s="2" t="s">
        <v>25</v>
      </c>
      <c r="T2266" s="2"/>
      <c r="U2266" s="2" t="s">
        <v>14</v>
      </c>
      <c r="V2266" s="69">
        <v>45538</v>
      </c>
      <c r="W2266" s="2" t="s">
        <v>4135</v>
      </c>
    </row>
    <row r="2267" spans="1:23" x14ac:dyDescent="0.25">
      <c r="A2267" s="2">
        <v>9977350</v>
      </c>
      <c r="B2267" s="68">
        <v>45538.333333333343</v>
      </c>
      <c r="C2267" s="2" t="s">
        <v>1117</v>
      </c>
      <c r="D2267" s="2" t="s">
        <v>46</v>
      </c>
      <c r="E2267" s="2" t="s">
        <v>385</v>
      </c>
      <c r="F2267" s="68">
        <v>45538.333333333343</v>
      </c>
      <c r="G2267" s="68">
        <v>45538.359722222223</v>
      </c>
      <c r="H2267" s="2" t="s">
        <v>1117</v>
      </c>
      <c r="I2267" s="2" t="s">
        <v>385</v>
      </c>
      <c r="J2267" s="2" t="s">
        <v>697</v>
      </c>
      <c r="K2267" s="2" t="s">
        <v>697</v>
      </c>
      <c r="L2267" s="2" t="s">
        <v>4125</v>
      </c>
      <c r="M2267" s="2" t="s">
        <v>7</v>
      </c>
      <c r="N2267" s="2" t="s">
        <v>855</v>
      </c>
      <c r="O2267" s="2" t="s">
        <v>3194</v>
      </c>
      <c r="P2267" s="2" t="s">
        <v>22</v>
      </c>
      <c r="Q2267" s="2" t="s">
        <v>72</v>
      </c>
      <c r="R2267" s="2" t="s">
        <v>61</v>
      </c>
      <c r="S2267" s="2" t="s">
        <v>43</v>
      </c>
      <c r="T2267" s="2" t="s">
        <v>1231</v>
      </c>
      <c r="U2267" s="2" t="s">
        <v>44</v>
      </c>
      <c r="V2267" s="69">
        <v>45538</v>
      </c>
      <c r="W2267" s="2" t="s">
        <v>4135</v>
      </c>
    </row>
    <row r="2268" spans="1:23" x14ac:dyDescent="0.25">
      <c r="A2268" s="2">
        <v>9977349</v>
      </c>
      <c r="B2268" s="68">
        <v>45538.333333333343</v>
      </c>
      <c r="C2268" s="2" t="s">
        <v>1117</v>
      </c>
      <c r="D2268" s="2" t="s">
        <v>46</v>
      </c>
      <c r="E2268" s="2" t="s">
        <v>385</v>
      </c>
      <c r="F2268" s="68">
        <v>45538.333333333343</v>
      </c>
      <c r="G2268" s="68">
        <v>45538.359722222223</v>
      </c>
      <c r="H2268" s="2" t="s">
        <v>1117</v>
      </c>
      <c r="I2268" s="2" t="s">
        <v>385</v>
      </c>
      <c r="J2268" s="2" t="s">
        <v>697</v>
      </c>
      <c r="K2268" s="2" t="s">
        <v>697</v>
      </c>
      <c r="L2268" s="2" t="s">
        <v>4125</v>
      </c>
      <c r="M2268" s="2" t="s">
        <v>7</v>
      </c>
      <c r="N2268" s="2" t="s">
        <v>855</v>
      </c>
      <c r="O2268" s="2" t="s">
        <v>3194</v>
      </c>
      <c r="P2268" s="2" t="s">
        <v>22</v>
      </c>
      <c r="Q2268" s="2" t="s">
        <v>72</v>
      </c>
      <c r="R2268" s="2" t="s">
        <v>61</v>
      </c>
      <c r="S2268" s="2" t="s">
        <v>36</v>
      </c>
      <c r="T2268" s="2" t="s">
        <v>385</v>
      </c>
      <c r="U2268" s="2" t="s">
        <v>44</v>
      </c>
      <c r="V2268" s="69">
        <v>45538</v>
      </c>
      <c r="W2268" s="2" t="s">
        <v>4135</v>
      </c>
    </row>
    <row r="2269" spans="1:23" x14ac:dyDescent="0.25">
      <c r="A2269" s="2">
        <v>9977348</v>
      </c>
      <c r="B2269" s="68">
        <v>45538.333333333343</v>
      </c>
      <c r="C2269" s="2" t="s">
        <v>1158</v>
      </c>
      <c r="D2269" s="2" t="s">
        <v>856</v>
      </c>
      <c r="E2269" s="2" t="s">
        <v>385</v>
      </c>
      <c r="F2269" s="68">
        <v>45538.333333333343</v>
      </c>
      <c r="G2269" s="68">
        <v>45538.36041666667</v>
      </c>
      <c r="H2269" s="2" t="s">
        <v>1158</v>
      </c>
      <c r="I2269" s="68">
        <v>45540</v>
      </c>
      <c r="J2269" s="2" t="s">
        <v>697</v>
      </c>
      <c r="K2269" s="2" t="s">
        <v>697</v>
      </c>
      <c r="L2269" s="2" t="s">
        <v>4318</v>
      </c>
      <c r="M2269" s="2" t="s">
        <v>3122</v>
      </c>
      <c r="N2269" s="2" t="s">
        <v>859</v>
      </c>
      <c r="O2269" s="2">
        <v>7591111</v>
      </c>
      <c r="P2269" s="2" t="s">
        <v>8</v>
      </c>
      <c r="Q2269" s="2" t="s">
        <v>15</v>
      </c>
      <c r="R2269" s="2" t="s">
        <v>69</v>
      </c>
      <c r="S2269" s="2" t="s">
        <v>25</v>
      </c>
      <c r="T2269" s="2" t="s">
        <v>385</v>
      </c>
      <c r="U2269" s="2" t="s">
        <v>14</v>
      </c>
      <c r="V2269" s="69">
        <v>45538</v>
      </c>
      <c r="W2269" s="2" t="s">
        <v>4135</v>
      </c>
    </row>
    <row r="2270" spans="1:23" x14ac:dyDescent="0.25">
      <c r="A2270" s="2">
        <v>9977347</v>
      </c>
      <c r="B2270" s="68">
        <v>45538.333333333343</v>
      </c>
      <c r="C2270" s="2" t="s">
        <v>1158</v>
      </c>
      <c r="D2270" s="2" t="s">
        <v>716</v>
      </c>
      <c r="E2270" s="2" t="s">
        <v>385</v>
      </c>
      <c r="F2270" s="68">
        <v>45538.333333333343</v>
      </c>
      <c r="G2270" s="68">
        <v>45538.382638888892</v>
      </c>
      <c r="H2270" s="2" t="s">
        <v>1158</v>
      </c>
      <c r="I2270" s="68">
        <v>45540</v>
      </c>
      <c r="J2270" s="2" t="s">
        <v>697</v>
      </c>
      <c r="K2270" s="2" t="s">
        <v>697</v>
      </c>
      <c r="L2270" s="2" t="s">
        <v>3657</v>
      </c>
      <c r="M2270" s="2" t="s">
        <v>3122</v>
      </c>
      <c r="N2270" s="2" t="s">
        <v>859</v>
      </c>
      <c r="O2270" s="2">
        <v>7594738</v>
      </c>
      <c r="P2270" s="2" t="s">
        <v>8</v>
      </c>
      <c r="Q2270" s="2" t="s">
        <v>28</v>
      </c>
      <c r="R2270" s="2" t="s">
        <v>35</v>
      </c>
      <c r="S2270" s="2" t="s">
        <v>981</v>
      </c>
      <c r="T2270" s="2" t="s">
        <v>1231</v>
      </c>
      <c r="U2270" s="2" t="s">
        <v>44</v>
      </c>
      <c r="V2270" s="69">
        <v>45538</v>
      </c>
      <c r="W2270" s="2" t="s">
        <v>4135</v>
      </c>
    </row>
    <row r="2271" spans="1:23" x14ac:dyDescent="0.25">
      <c r="A2271" s="2">
        <v>9977346</v>
      </c>
      <c r="B2271" s="68">
        <v>45538.333333333343</v>
      </c>
      <c r="C2271" s="2" t="s">
        <v>1158</v>
      </c>
      <c r="D2271" s="2" t="s">
        <v>716</v>
      </c>
      <c r="E2271" s="2" t="s">
        <v>385</v>
      </c>
      <c r="F2271" s="68">
        <v>45538.333333333343</v>
      </c>
      <c r="G2271" s="68">
        <v>45538.407638888893</v>
      </c>
      <c r="H2271" s="2" t="s">
        <v>1158</v>
      </c>
      <c r="I2271" s="68">
        <v>45540</v>
      </c>
      <c r="J2271" s="2" t="s">
        <v>697</v>
      </c>
      <c r="K2271" s="2" t="s">
        <v>697</v>
      </c>
      <c r="L2271" s="2" t="s">
        <v>3914</v>
      </c>
      <c r="M2271" s="2" t="s">
        <v>3122</v>
      </c>
      <c r="N2271" s="2" t="s">
        <v>859</v>
      </c>
      <c r="O2271" s="2">
        <v>7630109</v>
      </c>
      <c r="P2271" s="2" t="s">
        <v>8</v>
      </c>
      <c r="Q2271" s="2" t="s">
        <v>28</v>
      </c>
      <c r="R2271" s="2" t="s">
        <v>35</v>
      </c>
      <c r="S2271" s="2" t="s">
        <v>981</v>
      </c>
      <c r="T2271" s="2" t="s">
        <v>385</v>
      </c>
      <c r="U2271" s="2" t="s">
        <v>14</v>
      </c>
      <c r="V2271" s="69">
        <v>45538</v>
      </c>
      <c r="W2271" s="2" t="s">
        <v>4135</v>
      </c>
    </row>
    <row r="2272" spans="1:23" x14ac:dyDescent="0.25">
      <c r="A2272" s="2">
        <v>9977345</v>
      </c>
      <c r="B2272" s="68">
        <v>45538.333333333343</v>
      </c>
      <c r="C2272" s="2" t="s">
        <v>1158</v>
      </c>
      <c r="D2272" s="2" t="s">
        <v>716</v>
      </c>
      <c r="E2272" s="2" t="s">
        <v>385</v>
      </c>
      <c r="F2272" s="68">
        <v>45538.333333333343</v>
      </c>
      <c r="G2272" s="68">
        <v>45538.419444444437</v>
      </c>
      <c r="H2272" s="2" t="s">
        <v>1158</v>
      </c>
      <c r="I2272" s="68">
        <v>45540</v>
      </c>
      <c r="J2272" s="2" t="s">
        <v>697</v>
      </c>
      <c r="K2272" s="2" t="s">
        <v>697</v>
      </c>
      <c r="L2272" s="2" t="s">
        <v>4319</v>
      </c>
      <c r="M2272" s="2" t="s">
        <v>3122</v>
      </c>
      <c r="N2272" s="2" t="s">
        <v>859</v>
      </c>
      <c r="O2272" s="2">
        <v>7631543</v>
      </c>
      <c r="P2272" s="2" t="s">
        <v>8</v>
      </c>
      <c r="Q2272" s="2" t="s">
        <v>28</v>
      </c>
      <c r="R2272" s="2" t="s">
        <v>35</v>
      </c>
      <c r="S2272" s="2" t="s">
        <v>36</v>
      </c>
      <c r="T2272" s="2" t="s">
        <v>385</v>
      </c>
      <c r="U2272" s="2" t="s">
        <v>14</v>
      </c>
      <c r="V2272" s="69">
        <v>45538</v>
      </c>
      <c r="W2272" s="2" t="s">
        <v>4135</v>
      </c>
    </row>
    <row r="2273" spans="1:23" x14ac:dyDescent="0.25">
      <c r="A2273" s="2">
        <v>9977344</v>
      </c>
      <c r="B2273" s="68">
        <v>45538.333333333343</v>
      </c>
      <c r="C2273" s="2" t="s">
        <v>1158</v>
      </c>
      <c r="D2273" s="2" t="s">
        <v>46</v>
      </c>
      <c r="E2273" s="2" t="s">
        <v>385</v>
      </c>
      <c r="F2273" s="68">
        <v>45538.333333333343</v>
      </c>
      <c r="G2273" s="68">
        <v>45538.458333333343</v>
      </c>
      <c r="H2273" s="2" t="s">
        <v>1158</v>
      </c>
      <c r="I2273" s="2" t="s">
        <v>385</v>
      </c>
      <c r="J2273" s="2" t="s">
        <v>697</v>
      </c>
      <c r="K2273" s="2" t="s">
        <v>697</v>
      </c>
      <c r="L2273" s="2" t="s">
        <v>4320</v>
      </c>
      <c r="M2273" s="2" t="s">
        <v>3122</v>
      </c>
      <c r="N2273" s="2" t="s">
        <v>859</v>
      </c>
      <c r="O2273" s="2">
        <v>7541604</v>
      </c>
      <c r="P2273" s="2" t="s">
        <v>22</v>
      </c>
      <c r="Q2273" s="2" t="s">
        <v>72</v>
      </c>
      <c r="R2273" s="2" t="s">
        <v>61</v>
      </c>
      <c r="S2273" s="2" t="s">
        <v>360</v>
      </c>
      <c r="T2273" s="2" t="s">
        <v>385</v>
      </c>
      <c r="U2273" s="2" t="s">
        <v>14</v>
      </c>
      <c r="V2273" s="69">
        <v>45538</v>
      </c>
      <c r="W2273" s="2" t="s">
        <v>4135</v>
      </c>
    </row>
    <row r="2274" spans="1:23" x14ac:dyDescent="0.25">
      <c r="A2274" s="2">
        <v>9977343</v>
      </c>
      <c r="B2274" s="68">
        <v>45538.333333333343</v>
      </c>
      <c r="C2274" s="2" t="s">
        <v>1158</v>
      </c>
      <c r="D2274" s="2" t="s">
        <v>856</v>
      </c>
      <c r="E2274" s="2" t="s">
        <v>385</v>
      </c>
      <c r="F2274" s="68">
        <v>45538.333333333343</v>
      </c>
      <c r="G2274" s="68">
        <v>45538.478472222218</v>
      </c>
      <c r="H2274" s="2" t="s">
        <v>1158</v>
      </c>
      <c r="I2274" s="68">
        <v>45540</v>
      </c>
      <c r="J2274" s="2" t="s">
        <v>697</v>
      </c>
      <c r="K2274" s="2" t="s">
        <v>697</v>
      </c>
      <c r="L2274" s="2" t="s">
        <v>3746</v>
      </c>
      <c r="M2274" s="2" t="s">
        <v>992</v>
      </c>
      <c r="N2274" s="2" t="s">
        <v>853</v>
      </c>
      <c r="O2274" s="2">
        <v>201031785160001</v>
      </c>
      <c r="P2274" s="2" t="s">
        <v>22</v>
      </c>
      <c r="Q2274" s="2" t="s">
        <v>23</v>
      </c>
      <c r="R2274" s="2" t="s">
        <v>89</v>
      </c>
      <c r="S2274" s="2" t="s">
        <v>25</v>
      </c>
      <c r="T2274" s="2" t="s">
        <v>385</v>
      </c>
      <c r="U2274" s="2" t="s">
        <v>14</v>
      </c>
      <c r="V2274" s="69">
        <v>45538</v>
      </c>
      <c r="W2274" s="2" t="s">
        <v>4135</v>
      </c>
    </row>
    <row r="2275" spans="1:23" x14ac:dyDescent="0.25">
      <c r="A2275" s="2">
        <v>9977342</v>
      </c>
      <c r="B2275" s="68">
        <v>45538.333333333343</v>
      </c>
      <c r="C2275" s="2" t="s">
        <v>1158</v>
      </c>
      <c r="D2275" s="2" t="s">
        <v>46</v>
      </c>
      <c r="E2275" s="2" t="s">
        <v>385</v>
      </c>
      <c r="F2275" s="68">
        <v>45538.333333333343</v>
      </c>
      <c r="G2275" s="68">
        <v>45538.488888888889</v>
      </c>
      <c r="H2275" s="2" t="s">
        <v>1158</v>
      </c>
      <c r="I2275" s="2" t="s">
        <v>385</v>
      </c>
      <c r="J2275" s="2" t="s">
        <v>697</v>
      </c>
      <c r="K2275" s="2" t="s">
        <v>697</v>
      </c>
      <c r="L2275" s="2" t="s">
        <v>4241</v>
      </c>
      <c r="M2275" s="2" t="s">
        <v>992</v>
      </c>
      <c r="N2275" s="2" t="s">
        <v>853</v>
      </c>
      <c r="O2275" s="2">
        <v>201031678763001</v>
      </c>
      <c r="P2275" s="2" t="s">
        <v>8</v>
      </c>
      <c r="Q2275" s="2" t="s">
        <v>28</v>
      </c>
      <c r="R2275" s="2" t="s">
        <v>35</v>
      </c>
      <c r="S2275" s="2" t="s">
        <v>360</v>
      </c>
      <c r="T2275" s="2" t="s">
        <v>385</v>
      </c>
      <c r="U2275" s="2" t="s">
        <v>14</v>
      </c>
      <c r="V2275" s="69">
        <v>45538</v>
      </c>
      <c r="W2275" s="2" t="s">
        <v>4135</v>
      </c>
    </row>
    <row r="2276" spans="1:23" x14ac:dyDescent="0.25">
      <c r="A2276" s="2">
        <v>9977341</v>
      </c>
      <c r="B2276" s="68">
        <v>45538.333333333343</v>
      </c>
      <c r="C2276" s="2" t="s">
        <v>1158</v>
      </c>
      <c r="D2276" s="2" t="s">
        <v>716</v>
      </c>
      <c r="E2276" s="2" t="s">
        <v>385</v>
      </c>
      <c r="F2276" s="68">
        <v>45538.333333333343</v>
      </c>
      <c r="G2276" s="68">
        <v>45538.582638888889</v>
      </c>
      <c r="H2276" s="2" t="s">
        <v>1158</v>
      </c>
      <c r="I2276" s="68">
        <v>45540</v>
      </c>
      <c r="J2276" s="2" t="s">
        <v>697</v>
      </c>
      <c r="K2276" s="2" t="s">
        <v>697</v>
      </c>
      <c r="L2276" s="2" t="s">
        <v>4321</v>
      </c>
      <c r="M2276" s="2" t="s">
        <v>3122</v>
      </c>
      <c r="N2276" s="2" t="s">
        <v>859</v>
      </c>
      <c r="O2276" s="2">
        <v>7565662</v>
      </c>
      <c r="P2276" s="2" t="s">
        <v>22</v>
      </c>
      <c r="Q2276" s="2" t="s">
        <v>23</v>
      </c>
      <c r="R2276" s="2" t="s">
        <v>89</v>
      </c>
      <c r="S2276" s="2" t="s">
        <v>36</v>
      </c>
      <c r="T2276" s="2" t="s">
        <v>4304</v>
      </c>
      <c r="U2276" s="2" t="s">
        <v>44</v>
      </c>
      <c r="V2276" s="69">
        <v>45538</v>
      </c>
      <c r="W2276" s="2" t="s">
        <v>4135</v>
      </c>
    </row>
    <row r="2277" spans="1:23" x14ac:dyDescent="0.25">
      <c r="A2277" s="2">
        <v>9977340</v>
      </c>
      <c r="B2277" s="68">
        <v>45538.333333333343</v>
      </c>
      <c r="C2277" s="2" t="s">
        <v>1110</v>
      </c>
      <c r="D2277" s="2" t="s">
        <v>716</v>
      </c>
      <c r="E2277" s="2" t="s">
        <v>385</v>
      </c>
      <c r="F2277" s="68">
        <v>45538.333333333343</v>
      </c>
      <c r="G2277" s="68">
        <v>45538.364583333343</v>
      </c>
      <c r="H2277" s="2" t="s">
        <v>1110</v>
      </c>
      <c r="I2277" s="2" t="s">
        <v>385</v>
      </c>
      <c r="J2277" s="2" t="s">
        <v>697</v>
      </c>
      <c r="K2277" s="2" t="s">
        <v>697</v>
      </c>
      <c r="L2277" s="2" t="s">
        <v>4096</v>
      </c>
      <c r="M2277" s="2" t="s">
        <v>7</v>
      </c>
      <c r="N2277" s="2" t="s">
        <v>860</v>
      </c>
      <c r="O2277" s="2" t="s">
        <v>3882</v>
      </c>
      <c r="P2277" s="2" t="s">
        <v>8</v>
      </c>
      <c r="Q2277" s="2" t="s">
        <v>10</v>
      </c>
      <c r="R2277" s="2" t="s">
        <v>11</v>
      </c>
      <c r="S2277" s="2" t="s">
        <v>25</v>
      </c>
      <c r="T2277" s="2"/>
      <c r="U2277" s="2" t="s">
        <v>14</v>
      </c>
      <c r="V2277" s="69">
        <v>45538</v>
      </c>
      <c r="W2277" s="2" t="s">
        <v>4135</v>
      </c>
    </row>
    <row r="2278" spans="1:23" x14ac:dyDescent="0.25">
      <c r="A2278" s="2">
        <v>9977339</v>
      </c>
      <c r="B2278" s="68">
        <v>45538.333333333343</v>
      </c>
      <c r="C2278" s="2" t="s">
        <v>1147</v>
      </c>
      <c r="D2278" s="2" t="s">
        <v>856</v>
      </c>
      <c r="E2278" s="2"/>
      <c r="F2278" s="68">
        <v>45538.333333333343</v>
      </c>
      <c r="G2278" s="68">
        <v>45538.363888888889</v>
      </c>
      <c r="H2278" s="2" t="s">
        <v>1147</v>
      </c>
      <c r="I2278" s="2"/>
      <c r="J2278" s="2" t="s">
        <v>697</v>
      </c>
      <c r="K2278" s="2" t="s">
        <v>697</v>
      </c>
      <c r="L2278" s="2" t="s">
        <v>4322</v>
      </c>
      <c r="M2278" s="2" t="s">
        <v>737</v>
      </c>
      <c r="N2278" s="2" t="s">
        <v>331</v>
      </c>
      <c r="O2278" s="2" t="s">
        <v>4113</v>
      </c>
      <c r="P2278" s="2" t="s">
        <v>8</v>
      </c>
      <c r="Q2278" s="2" t="s">
        <v>28</v>
      </c>
      <c r="R2278" s="2" t="s">
        <v>29</v>
      </c>
      <c r="S2278" s="2" t="s">
        <v>43</v>
      </c>
      <c r="T2278" s="2"/>
      <c r="U2278" s="2" t="s">
        <v>44</v>
      </c>
      <c r="V2278" s="69">
        <v>45538</v>
      </c>
      <c r="W2278" s="2" t="s">
        <v>4135</v>
      </c>
    </row>
    <row r="2279" spans="1:23" x14ac:dyDescent="0.25">
      <c r="A2279" s="2">
        <v>9977338</v>
      </c>
      <c r="B2279" s="68">
        <v>45538.333333333343</v>
      </c>
      <c r="C2279" s="2" t="s">
        <v>1147</v>
      </c>
      <c r="D2279" s="2" t="s">
        <v>716</v>
      </c>
      <c r="E2279" s="2"/>
      <c r="F2279" s="68">
        <v>45538.333333333343</v>
      </c>
      <c r="G2279" s="68">
        <v>45538.364583333343</v>
      </c>
      <c r="H2279" s="2" t="s">
        <v>1147</v>
      </c>
      <c r="I2279" s="2"/>
      <c r="J2279" s="2" t="s">
        <v>697</v>
      </c>
      <c r="K2279" s="2" t="s">
        <v>697</v>
      </c>
      <c r="L2279" s="2" t="s">
        <v>4322</v>
      </c>
      <c r="M2279" s="2" t="s">
        <v>737</v>
      </c>
      <c r="N2279" s="2" t="s">
        <v>1692</v>
      </c>
      <c r="O2279" s="2" t="s">
        <v>4113</v>
      </c>
      <c r="P2279" s="2" t="s">
        <v>8</v>
      </c>
      <c r="Q2279" s="2" t="s">
        <v>28</v>
      </c>
      <c r="R2279" s="2" t="s">
        <v>29</v>
      </c>
      <c r="S2279" s="2" t="s">
        <v>25</v>
      </c>
      <c r="T2279" s="2"/>
      <c r="U2279" s="2" t="s">
        <v>44</v>
      </c>
      <c r="V2279" s="69">
        <v>45538</v>
      </c>
      <c r="W2279" s="2" t="s">
        <v>4135</v>
      </c>
    </row>
    <row r="2280" spans="1:23" x14ac:dyDescent="0.25">
      <c r="A2280" s="2">
        <v>9977337</v>
      </c>
      <c r="B2280" s="68">
        <v>45538.333333333343</v>
      </c>
      <c r="C2280" s="2" t="s">
        <v>1157</v>
      </c>
      <c r="D2280" s="2" t="s">
        <v>46</v>
      </c>
      <c r="E2280" s="2" t="s">
        <v>385</v>
      </c>
      <c r="F2280" s="68">
        <v>45538.333333333343</v>
      </c>
      <c r="G2280" s="68">
        <v>45538.337500000001</v>
      </c>
      <c r="H2280" s="2" t="s">
        <v>1157</v>
      </c>
      <c r="I2280" s="2"/>
      <c r="J2280" s="2" t="s">
        <v>697</v>
      </c>
      <c r="K2280" s="2" t="s">
        <v>697</v>
      </c>
      <c r="L2280" s="2" t="s">
        <v>2737</v>
      </c>
      <c r="M2280" s="2" t="s">
        <v>992</v>
      </c>
      <c r="N2280" s="2" t="s">
        <v>455</v>
      </c>
      <c r="O2280" s="2">
        <v>201031628118001</v>
      </c>
      <c r="P2280" s="2" t="s">
        <v>18</v>
      </c>
      <c r="Q2280" s="2" t="s">
        <v>19</v>
      </c>
      <c r="R2280" s="2" t="s">
        <v>21</v>
      </c>
      <c r="S2280" s="2" t="s">
        <v>36</v>
      </c>
      <c r="T2280" s="2" t="s">
        <v>385</v>
      </c>
      <c r="U2280" s="2" t="s">
        <v>14</v>
      </c>
      <c r="V2280" s="69">
        <v>45538</v>
      </c>
      <c r="W2280" s="2" t="s">
        <v>4135</v>
      </c>
    </row>
    <row r="2281" spans="1:23" x14ac:dyDescent="0.25">
      <c r="A2281" s="2">
        <v>9977336</v>
      </c>
      <c r="B2281" s="68">
        <v>45538.333333333343</v>
      </c>
      <c r="C2281" s="2" t="s">
        <v>1157</v>
      </c>
      <c r="D2281" s="2" t="s">
        <v>856</v>
      </c>
      <c r="E2281" s="2" t="s">
        <v>385</v>
      </c>
      <c r="F2281" s="68">
        <v>45538.333333333343</v>
      </c>
      <c r="G2281" s="68">
        <v>45538.342361111107</v>
      </c>
      <c r="H2281" s="2" t="s">
        <v>1157</v>
      </c>
      <c r="I2281" s="2"/>
      <c r="J2281" s="2" t="s">
        <v>697</v>
      </c>
      <c r="K2281" s="2" t="s">
        <v>697</v>
      </c>
      <c r="L2281" s="2" t="s">
        <v>4209</v>
      </c>
      <c r="M2281" s="2" t="s">
        <v>992</v>
      </c>
      <c r="N2281" s="2" t="s">
        <v>1692</v>
      </c>
      <c r="O2281" s="2">
        <v>201031890630001</v>
      </c>
      <c r="P2281" s="2" t="s">
        <v>22</v>
      </c>
      <c r="Q2281" s="2" t="s">
        <v>23</v>
      </c>
      <c r="R2281" s="2" t="s">
        <v>24</v>
      </c>
      <c r="S2281" s="2" t="s">
        <v>25</v>
      </c>
      <c r="T2281" s="2" t="s">
        <v>385</v>
      </c>
      <c r="U2281" s="2" t="s">
        <v>14</v>
      </c>
      <c r="V2281" s="69">
        <v>45538</v>
      </c>
      <c r="W2281" s="2" t="s">
        <v>4135</v>
      </c>
    </row>
    <row r="2282" spans="1:23" x14ac:dyDescent="0.25">
      <c r="A2282" s="2">
        <v>9977335</v>
      </c>
      <c r="B2282" s="68">
        <v>45538.333333333343</v>
      </c>
      <c r="C2282" s="2" t="s">
        <v>1157</v>
      </c>
      <c r="D2282" s="2" t="s">
        <v>716</v>
      </c>
      <c r="E2282" s="2" t="s">
        <v>385</v>
      </c>
      <c r="F2282" s="68">
        <v>45538.333333333343</v>
      </c>
      <c r="G2282" s="68">
        <v>45538.347222222219</v>
      </c>
      <c r="H2282" s="2" t="s">
        <v>1157</v>
      </c>
      <c r="I2282" s="2"/>
      <c r="J2282" s="2" t="s">
        <v>697</v>
      </c>
      <c r="K2282" s="2" t="s">
        <v>697</v>
      </c>
      <c r="L2282" s="2" t="s">
        <v>4323</v>
      </c>
      <c r="M2282" s="2" t="s">
        <v>992</v>
      </c>
      <c r="N2282" s="2" t="s">
        <v>455</v>
      </c>
      <c r="O2282" s="2">
        <v>201031706863001</v>
      </c>
      <c r="P2282" s="2" t="s">
        <v>18</v>
      </c>
      <c r="Q2282" s="2" t="s">
        <v>19</v>
      </c>
      <c r="R2282" s="2" t="s">
        <v>21</v>
      </c>
      <c r="S2282" s="2" t="s">
        <v>36</v>
      </c>
      <c r="T2282" s="2" t="s">
        <v>385</v>
      </c>
      <c r="U2282" s="2" t="s">
        <v>14</v>
      </c>
      <c r="V2282" s="69">
        <v>45538</v>
      </c>
      <c r="W2282" s="2" t="s">
        <v>4135</v>
      </c>
    </row>
    <row r="2283" spans="1:23" x14ac:dyDescent="0.25">
      <c r="A2283" s="2">
        <v>9977334</v>
      </c>
      <c r="B2283" s="68">
        <v>45538.333333333343</v>
      </c>
      <c r="C2283" s="2" t="s">
        <v>1157</v>
      </c>
      <c r="D2283" s="2" t="s">
        <v>856</v>
      </c>
      <c r="E2283" s="2" t="s">
        <v>385</v>
      </c>
      <c r="F2283" s="68">
        <v>45538.333333333343</v>
      </c>
      <c r="G2283" s="68">
        <v>45538.34652777778</v>
      </c>
      <c r="H2283" s="2" t="s">
        <v>1157</v>
      </c>
      <c r="I2283" s="2"/>
      <c r="J2283" s="2" t="s">
        <v>697</v>
      </c>
      <c r="K2283" s="2" t="s">
        <v>697</v>
      </c>
      <c r="L2283" s="2" t="s">
        <v>4323</v>
      </c>
      <c r="M2283" s="2" t="s">
        <v>992</v>
      </c>
      <c r="N2283" s="2" t="s">
        <v>331</v>
      </c>
      <c r="O2283" s="2">
        <v>201031706863001</v>
      </c>
      <c r="P2283" s="2" t="s">
        <v>18</v>
      </c>
      <c r="Q2283" s="2" t="s">
        <v>19</v>
      </c>
      <c r="R2283" s="2" t="s">
        <v>21</v>
      </c>
      <c r="S2283" s="2" t="s">
        <v>75</v>
      </c>
      <c r="T2283" s="2" t="s">
        <v>385</v>
      </c>
      <c r="U2283" s="2" t="s">
        <v>44</v>
      </c>
      <c r="V2283" s="69">
        <v>45538</v>
      </c>
      <c r="W2283" s="2" t="s">
        <v>4135</v>
      </c>
    </row>
    <row r="2284" spans="1:23" x14ac:dyDescent="0.25">
      <c r="A2284" s="2">
        <v>9977333</v>
      </c>
      <c r="B2284" s="68">
        <v>45538.333333333343</v>
      </c>
      <c r="C2284" s="2" t="s">
        <v>1157</v>
      </c>
      <c r="D2284" s="2" t="s">
        <v>716</v>
      </c>
      <c r="E2284" s="2" t="s">
        <v>385</v>
      </c>
      <c r="F2284" s="68">
        <v>45538.333333333343</v>
      </c>
      <c r="G2284" s="68">
        <v>45538.348611111112</v>
      </c>
      <c r="H2284" s="2" t="s">
        <v>1157</v>
      </c>
      <c r="I2284" s="2"/>
      <c r="J2284" s="2" t="s">
        <v>697</v>
      </c>
      <c r="K2284" s="2" t="s">
        <v>697</v>
      </c>
      <c r="L2284" s="2" t="s">
        <v>4324</v>
      </c>
      <c r="M2284" s="2" t="s">
        <v>992</v>
      </c>
      <c r="N2284" s="2" t="s">
        <v>455</v>
      </c>
      <c r="O2284" s="2">
        <v>201031825889001</v>
      </c>
      <c r="P2284" s="2" t="s">
        <v>18</v>
      </c>
      <c r="Q2284" s="2" t="s">
        <v>19</v>
      </c>
      <c r="R2284" s="2" t="s">
        <v>21</v>
      </c>
      <c r="S2284" s="2" t="s">
        <v>36</v>
      </c>
      <c r="T2284" s="2" t="s">
        <v>385</v>
      </c>
      <c r="U2284" s="2" t="s">
        <v>14</v>
      </c>
      <c r="V2284" s="69">
        <v>45538</v>
      </c>
      <c r="W2284" s="2" t="s">
        <v>4135</v>
      </c>
    </row>
    <row r="2285" spans="1:23" x14ac:dyDescent="0.25">
      <c r="A2285" s="2">
        <v>9977332</v>
      </c>
      <c r="B2285" s="68">
        <v>45538.333333333343</v>
      </c>
      <c r="C2285" s="2" t="s">
        <v>1157</v>
      </c>
      <c r="D2285" s="2" t="s">
        <v>716</v>
      </c>
      <c r="E2285" s="2" t="s">
        <v>385</v>
      </c>
      <c r="F2285" s="68">
        <v>45538.333333333343</v>
      </c>
      <c r="G2285" s="68">
        <v>45538.349305555559</v>
      </c>
      <c r="H2285" s="2" t="s">
        <v>1157</v>
      </c>
      <c r="I2285" s="2"/>
      <c r="J2285" s="2" t="s">
        <v>697</v>
      </c>
      <c r="K2285" s="2" t="s">
        <v>697</v>
      </c>
      <c r="L2285" s="2" t="s">
        <v>4155</v>
      </c>
      <c r="M2285" s="2" t="s">
        <v>992</v>
      </c>
      <c r="N2285" s="2" t="s">
        <v>455</v>
      </c>
      <c r="O2285" s="2">
        <v>201032315199001</v>
      </c>
      <c r="P2285" s="2" t="s">
        <v>22</v>
      </c>
      <c r="Q2285" s="2" t="s">
        <v>23</v>
      </c>
      <c r="R2285" s="2" t="s">
        <v>89</v>
      </c>
      <c r="S2285" s="2" t="s">
        <v>36</v>
      </c>
      <c r="T2285" s="2" t="s">
        <v>385</v>
      </c>
      <c r="U2285" s="2" t="s">
        <v>14</v>
      </c>
      <c r="V2285" s="69">
        <v>45538</v>
      </c>
      <c r="W2285" s="2" t="s">
        <v>4135</v>
      </c>
    </row>
    <row r="2286" spans="1:23" x14ac:dyDescent="0.25">
      <c r="A2286" s="2">
        <v>9977331</v>
      </c>
      <c r="B2286" s="68">
        <v>45538.333333333343</v>
      </c>
      <c r="C2286" s="2" t="s">
        <v>1157</v>
      </c>
      <c r="D2286" s="2" t="s">
        <v>716</v>
      </c>
      <c r="E2286" s="2" t="s">
        <v>385</v>
      </c>
      <c r="F2286" s="68">
        <v>45538.333333333343</v>
      </c>
      <c r="G2286" s="68">
        <v>45538.359027777777</v>
      </c>
      <c r="H2286" s="2" t="s">
        <v>1157</v>
      </c>
      <c r="I2286" s="2"/>
      <c r="J2286" s="2" t="s">
        <v>697</v>
      </c>
      <c r="K2286" s="2" t="s">
        <v>697</v>
      </c>
      <c r="L2286" s="2" t="s">
        <v>4325</v>
      </c>
      <c r="M2286" s="2" t="s">
        <v>992</v>
      </c>
      <c r="N2286" s="2" t="s">
        <v>455</v>
      </c>
      <c r="O2286" s="2">
        <v>201032236942001</v>
      </c>
      <c r="P2286" s="2" t="s">
        <v>18</v>
      </c>
      <c r="Q2286" s="2" t="s">
        <v>19</v>
      </c>
      <c r="R2286" s="2" t="s">
        <v>20</v>
      </c>
      <c r="S2286" s="2" t="s">
        <v>36</v>
      </c>
      <c r="T2286" s="2" t="s">
        <v>385</v>
      </c>
      <c r="U2286" s="2" t="s">
        <v>14</v>
      </c>
      <c r="V2286" s="69">
        <v>45538</v>
      </c>
      <c r="W2286" s="2" t="s">
        <v>4135</v>
      </c>
    </row>
    <row r="2287" spans="1:23" x14ac:dyDescent="0.25">
      <c r="A2287" s="2">
        <v>9977330</v>
      </c>
      <c r="B2287" s="68">
        <v>45538.333333333343</v>
      </c>
      <c r="C2287" s="2" t="s">
        <v>1157</v>
      </c>
      <c r="D2287" s="2" t="s">
        <v>46</v>
      </c>
      <c r="E2287" s="2" t="s">
        <v>385</v>
      </c>
      <c r="F2287" s="68">
        <v>45538.333333333343</v>
      </c>
      <c r="G2287" s="68">
        <v>45538.378472222219</v>
      </c>
      <c r="H2287" s="2" t="s">
        <v>1157</v>
      </c>
      <c r="I2287" s="2"/>
      <c r="J2287" s="2" t="s">
        <v>697</v>
      </c>
      <c r="K2287" s="2" t="s">
        <v>697</v>
      </c>
      <c r="L2287" s="2" t="s">
        <v>3956</v>
      </c>
      <c r="M2287" s="2" t="s">
        <v>992</v>
      </c>
      <c r="N2287" s="2" t="s">
        <v>1692</v>
      </c>
      <c r="O2287" s="2">
        <v>201031912070001</v>
      </c>
      <c r="P2287" s="2" t="s">
        <v>8</v>
      </c>
      <c r="Q2287" s="2" t="s">
        <v>15</v>
      </c>
      <c r="R2287" s="2" t="s">
        <v>69</v>
      </c>
      <c r="S2287" s="2" t="s">
        <v>25</v>
      </c>
      <c r="T2287" s="2" t="s">
        <v>385</v>
      </c>
      <c r="U2287" s="2" t="s">
        <v>14</v>
      </c>
      <c r="V2287" s="69">
        <v>45538</v>
      </c>
      <c r="W2287" s="2" t="s">
        <v>4135</v>
      </c>
    </row>
    <row r="2288" spans="1:23" x14ac:dyDescent="0.25">
      <c r="A2288" s="2">
        <v>9977329</v>
      </c>
      <c r="B2288" s="68">
        <v>45538.333333333343</v>
      </c>
      <c r="C2288" s="2" t="s">
        <v>1157</v>
      </c>
      <c r="D2288" s="2" t="s">
        <v>46</v>
      </c>
      <c r="E2288" s="2" t="s">
        <v>385</v>
      </c>
      <c r="F2288" s="68">
        <v>45538.333333333343</v>
      </c>
      <c r="G2288" s="68">
        <v>45538.410416666673</v>
      </c>
      <c r="H2288" s="2" t="s">
        <v>1157</v>
      </c>
      <c r="I2288" s="2"/>
      <c r="J2288" s="2" t="s">
        <v>697</v>
      </c>
      <c r="K2288" s="2" t="s">
        <v>697</v>
      </c>
      <c r="L2288" s="2" t="s">
        <v>4326</v>
      </c>
      <c r="M2288" s="2" t="s">
        <v>992</v>
      </c>
      <c r="N2288" s="2" t="s">
        <v>455</v>
      </c>
      <c r="O2288" s="2">
        <v>201032175619001</v>
      </c>
      <c r="P2288" s="2" t="s">
        <v>8</v>
      </c>
      <c r="Q2288" s="2" t="s">
        <v>10</v>
      </c>
      <c r="R2288" s="2" t="s">
        <v>11</v>
      </c>
      <c r="S2288" s="2" t="s">
        <v>36</v>
      </c>
      <c r="T2288" s="2" t="s">
        <v>385</v>
      </c>
      <c r="U2288" s="2" t="s">
        <v>14</v>
      </c>
      <c r="V2288" s="69">
        <v>45538</v>
      </c>
      <c r="W2288" s="2" t="s">
        <v>4135</v>
      </c>
    </row>
    <row r="2289" spans="1:23" x14ac:dyDescent="0.25">
      <c r="A2289" s="2">
        <v>9977328</v>
      </c>
      <c r="B2289" s="68">
        <v>45538.333333333343</v>
      </c>
      <c r="C2289" s="2" t="s">
        <v>1280</v>
      </c>
      <c r="D2289" s="2" t="s">
        <v>856</v>
      </c>
      <c r="E2289" s="2"/>
      <c r="F2289" s="68">
        <v>45538.333333333343</v>
      </c>
      <c r="G2289" s="68">
        <v>45538.368055555547</v>
      </c>
      <c r="H2289" s="2" t="s">
        <v>1280</v>
      </c>
      <c r="I2289" s="68">
        <v>45538</v>
      </c>
      <c r="J2289" s="2" t="s">
        <v>697</v>
      </c>
      <c r="K2289" s="2" t="s">
        <v>697</v>
      </c>
      <c r="L2289" s="2" t="s">
        <v>4327</v>
      </c>
      <c r="M2289" s="2" t="s">
        <v>2509</v>
      </c>
      <c r="N2289" s="2" t="s">
        <v>4328</v>
      </c>
      <c r="O2289" s="2">
        <v>42655254801</v>
      </c>
      <c r="P2289" s="2" t="s">
        <v>18</v>
      </c>
      <c r="Q2289" s="2" t="s">
        <v>19</v>
      </c>
      <c r="R2289" s="2" t="s">
        <v>20</v>
      </c>
      <c r="S2289" s="2" t="s">
        <v>43</v>
      </c>
      <c r="T2289" s="2" t="s">
        <v>3161</v>
      </c>
      <c r="U2289" s="2" t="s">
        <v>44</v>
      </c>
      <c r="V2289" s="69">
        <v>45538</v>
      </c>
      <c r="W2289" s="2" t="s">
        <v>4135</v>
      </c>
    </row>
    <row r="2290" spans="1:23" x14ac:dyDescent="0.25">
      <c r="A2290" s="2">
        <v>9977327</v>
      </c>
      <c r="B2290" s="68">
        <v>45538.333333333343</v>
      </c>
      <c r="C2290" s="2" t="s">
        <v>1147</v>
      </c>
      <c r="D2290" s="2" t="s">
        <v>3250</v>
      </c>
      <c r="E2290" s="2"/>
      <c r="F2290" s="68">
        <v>45538.333333333343</v>
      </c>
      <c r="G2290" s="68">
        <v>45538.370138888888</v>
      </c>
      <c r="H2290" s="2" t="s">
        <v>1147</v>
      </c>
      <c r="I2290" s="2"/>
      <c r="J2290" s="2" t="s">
        <v>697</v>
      </c>
      <c r="K2290" s="2" t="s">
        <v>697</v>
      </c>
      <c r="L2290" s="2" t="s">
        <v>4329</v>
      </c>
      <c r="M2290" s="2" t="s">
        <v>737</v>
      </c>
      <c r="N2290" s="2" t="s">
        <v>455</v>
      </c>
      <c r="O2290" s="2" t="s">
        <v>4306</v>
      </c>
      <c r="P2290" s="2" t="s">
        <v>8</v>
      </c>
      <c r="Q2290" s="2" t="s">
        <v>28</v>
      </c>
      <c r="R2290" s="2" t="s">
        <v>35</v>
      </c>
      <c r="S2290" s="2" t="s">
        <v>36</v>
      </c>
      <c r="T2290" s="2" t="s">
        <v>385</v>
      </c>
      <c r="U2290" s="2" t="s">
        <v>14</v>
      </c>
      <c r="V2290" s="69">
        <v>45538</v>
      </c>
      <c r="W2290" s="2" t="s">
        <v>4135</v>
      </c>
    </row>
    <row r="2291" spans="1:23" x14ac:dyDescent="0.25">
      <c r="A2291" s="2">
        <v>9977326</v>
      </c>
      <c r="B2291" s="68">
        <v>45538.333333333343</v>
      </c>
      <c r="C2291" s="2" t="s">
        <v>1117</v>
      </c>
      <c r="D2291" s="2" t="s">
        <v>3250</v>
      </c>
      <c r="E2291" s="2" t="s">
        <v>385</v>
      </c>
      <c r="F2291" s="68">
        <v>45538.333333333343</v>
      </c>
      <c r="G2291" s="68">
        <v>45538.370833333327</v>
      </c>
      <c r="H2291" s="2" t="s">
        <v>1117</v>
      </c>
      <c r="I2291" s="68">
        <v>45540</v>
      </c>
      <c r="J2291" s="2" t="s">
        <v>697</v>
      </c>
      <c r="K2291" s="2" t="s">
        <v>697</v>
      </c>
      <c r="L2291" s="2" t="s">
        <v>3761</v>
      </c>
      <c r="M2291" s="2" t="s">
        <v>7</v>
      </c>
      <c r="N2291" s="2" t="s">
        <v>855</v>
      </c>
      <c r="O2291" s="2" t="s">
        <v>3720</v>
      </c>
      <c r="P2291" s="2" t="s">
        <v>18</v>
      </c>
      <c r="Q2291" s="2" t="s">
        <v>19</v>
      </c>
      <c r="R2291" s="2" t="s">
        <v>20</v>
      </c>
      <c r="S2291" s="2" t="s">
        <v>36</v>
      </c>
      <c r="T2291" s="2" t="s">
        <v>385</v>
      </c>
      <c r="U2291" s="2" t="s">
        <v>14</v>
      </c>
      <c r="V2291" s="69">
        <v>45538</v>
      </c>
      <c r="W2291" s="2" t="s">
        <v>4135</v>
      </c>
    </row>
    <row r="2292" spans="1:23" x14ac:dyDescent="0.25">
      <c r="A2292" s="2">
        <v>9977325</v>
      </c>
      <c r="B2292" s="68">
        <v>45538.333333333343</v>
      </c>
      <c r="C2292" s="2" t="s">
        <v>1110</v>
      </c>
      <c r="D2292" s="2" t="s">
        <v>856</v>
      </c>
      <c r="E2292" s="2" t="s">
        <v>385</v>
      </c>
      <c r="F2292" s="68">
        <v>45538.333333333343</v>
      </c>
      <c r="G2292" s="68">
        <v>45538.371527777781</v>
      </c>
      <c r="H2292" s="2" t="s">
        <v>1110</v>
      </c>
      <c r="I2292" s="68">
        <v>45539</v>
      </c>
      <c r="J2292" s="2" t="s">
        <v>697</v>
      </c>
      <c r="K2292" s="2" t="s">
        <v>697</v>
      </c>
      <c r="L2292" s="2" t="s">
        <v>4223</v>
      </c>
      <c r="M2292" s="2" t="s">
        <v>7</v>
      </c>
      <c r="N2292" s="2" t="s">
        <v>860</v>
      </c>
      <c r="O2292" s="2" t="s">
        <v>3876</v>
      </c>
      <c r="P2292" s="2" t="s">
        <v>8</v>
      </c>
      <c r="Q2292" s="2" t="s">
        <v>15</v>
      </c>
      <c r="R2292" s="2" t="s">
        <v>27</v>
      </c>
      <c r="S2292" s="2" t="s">
        <v>25</v>
      </c>
      <c r="T2292" s="2" t="s">
        <v>385</v>
      </c>
      <c r="U2292" s="2" t="s">
        <v>14</v>
      </c>
      <c r="V2292" s="69">
        <v>45538</v>
      </c>
      <c r="W2292" s="2" t="s">
        <v>4135</v>
      </c>
    </row>
    <row r="2293" spans="1:23" x14ac:dyDescent="0.25">
      <c r="A2293" s="2">
        <v>9977324</v>
      </c>
      <c r="B2293" s="68">
        <v>45538.333333333343</v>
      </c>
      <c r="C2293" s="2" t="s">
        <v>1147</v>
      </c>
      <c r="D2293" s="2" t="s">
        <v>856</v>
      </c>
      <c r="E2293" s="2"/>
      <c r="F2293" s="68">
        <v>45538.333333333343</v>
      </c>
      <c r="G2293" s="68">
        <v>45538.375</v>
      </c>
      <c r="H2293" s="2" t="s">
        <v>1147</v>
      </c>
      <c r="I2293" s="2"/>
      <c r="J2293" s="2" t="s">
        <v>697</v>
      </c>
      <c r="K2293" s="2" t="s">
        <v>697</v>
      </c>
      <c r="L2293" s="2" t="s">
        <v>4330</v>
      </c>
      <c r="M2293" s="2" t="s">
        <v>737</v>
      </c>
      <c r="N2293" s="2" t="s">
        <v>1681</v>
      </c>
      <c r="O2293" s="2" t="s">
        <v>4305</v>
      </c>
      <c r="P2293" s="2" t="s">
        <v>8</v>
      </c>
      <c r="Q2293" s="2" t="s">
        <v>15</v>
      </c>
      <c r="R2293" s="2" t="s">
        <v>27</v>
      </c>
      <c r="S2293" s="2" t="s">
        <v>25</v>
      </c>
      <c r="T2293" s="2" t="s">
        <v>385</v>
      </c>
      <c r="U2293" s="2" t="s">
        <v>14</v>
      </c>
      <c r="V2293" s="69">
        <v>45538</v>
      </c>
      <c r="W2293" s="2" t="s">
        <v>4135</v>
      </c>
    </row>
    <row r="2294" spans="1:23" x14ac:dyDescent="0.25">
      <c r="A2294" s="2">
        <v>9977323</v>
      </c>
      <c r="B2294" s="68">
        <v>45538.333333333343</v>
      </c>
      <c r="C2294" s="2" t="s">
        <v>1117</v>
      </c>
      <c r="D2294" s="2" t="s">
        <v>856</v>
      </c>
      <c r="E2294" s="2" t="s">
        <v>385</v>
      </c>
      <c r="F2294" s="68">
        <v>45538.333333333343</v>
      </c>
      <c r="G2294" s="68">
        <v>45538.375694444447</v>
      </c>
      <c r="H2294" s="2" t="s">
        <v>1117</v>
      </c>
      <c r="I2294" s="68">
        <v>45540</v>
      </c>
      <c r="J2294" s="2" t="s">
        <v>697</v>
      </c>
      <c r="K2294" s="2" t="s">
        <v>697</v>
      </c>
      <c r="L2294" s="2" t="s">
        <v>4227</v>
      </c>
      <c r="M2294" s="2" t="s">
        <v>7</v>
      </c>
      <c r="N2294" s="2" t="s">
        <v>855</v>
      </c>
      <c r="O2294" s="2" t="s">
        <v>3876</v>
      </c>
      <c r="P2294" s="2" t="s">
        <v>8</v>
      </c>
      <c r="Q2294" s="2" t="s">
        <v>15</v>
      </c>
      <c r="R2294" s="2" t="s">
        <v>381</v>
      </c>
      <c r="S2294" s="2" t="s">
        <v>25</v>
      </c>
      <c r="T2294" s="2" t="s">
        <v>385</v>
      </c>
      <c r="U2294" s="2" t="s">
        <v>14</v>
      </c>
      <c r="V2294" s="69">
        <v>45538</v>
      </c>
      <c r="W2294" s="2" t="s">
        <v>4135</v>
      </c>
    </row>
    <row r="2295" spans="1:23" x14ac:dyDescent="0.25">
      <c r="A2295" s="2">
        <v>9977322</v>
      </c>
      <c r="B2295" s="68">
        <v>45538.333333333343</v>
      </c>
      <c r="C2295" s="2" t="s">
        <v>1107</v>
      </c>
      <c r="D2295" s="2" t="s">
        <v>856</v>
      </c>
      <c r="E2295" s="2" t="s">
        <v>385</v>
      </c>
      <c r="F2295" s="68">
        <v>45538.333333333343</v>
      </c>
      <c r="G2295" s="68">
        <v>45538.386805555558</v>
      </c>
      <c r="H2295" s="2" t="s">
        <v>1107</v>
      </c>
      <c r="I2295" s="2"/>
      <c r="J2295" s="2" t="s">
        <v>697</v>
      </c>
      <c r="K2295" s="2" t="s">
        <v>697</v>
      </c>
      <c r="L2295" s="2" t="s">
        <v>2622</v>
      </c>
      <c r="M2295" s="2" t="s">
        <v>7</v>
      </c>
      <c r="N2295" s="2" t="s">
        <v>855</v>
      </c>
      <c r="O2295" s="2" t="s">
        <v>1138</v>
      </c>
      <c r="P2295" s="2" t="s">
        <v>22</v>
      </c>
      <c r="Q2295" s="2" t="s">
        <v>23</v>
      </c>
      <c r="R2295" s="2" t="s">
        <v>89</v>
      </c>
      <c r="S2295" s="2" t="s">
        <v>75</v>
      </c>
      <c r="T2295" s="2" t="s">
        <v>312</v>
      </c>
      <c r="U2295" s="2" t="s">
        <v>44</v>
      </c>
      <c r="V2295" s="69">
        <v>45538</v>
      </c>
      <c r="W2295" s="2" t="s">
        <v>4135</v>
      </c>
    </row>
    <row r="2296" spans="1:23" x14ac:dyDescent="0.25">
      <c r="A2296" s="2">
        <v>9977321</v>
      </c>
      <c r="B2296" s="68">
        <v>45538.333333333343</v>
      </c>
      <c r="C2296" s="2" t="s">
        <v>1107</v>
      </c>
      <c r="D2296" s="2" t="s">
        <v>3250</v>
      </c>
      <c r="E2296" s="2" t="s">
        <v>385</v>
      </c>
      <c r="F2296" s="68">
        <v>45538.333333333343</v>
      </c>
      <c r="G2296" s="68">
        <v>45538.386805555558</v>
      </c>
      <c r="H2296" s="2" t="s">
        <v>1107</v>
      </c>
      <c r="I2296" s="2"/>
      <c r="J2296" s="2" t="s">
        <v>697</v>
      </c>
      <c r="K2296" s="2" t="s">
        <v>697</v>
      </c>
      <c r="L2296" s="2" t="s">
        <v>2622</v>
      </c>
      <c r="M2296" s="2" t="s">
        <v>7</v>
      </c>
      <c r="N2296" s="2" t="s">
        <v>855</v>
      </c>
      <c r="O2296" s="2" t="s">
        <v>1138</v>
      </c>
      <c r="P2296" s="2" t="s">
        <v>22</v>
      </c>
      <c r="Q2296" s="2" t="s">
        <v>23</v>
      </c>
      <c r="R2296" s="2" t="s">
        <v>89</v>
      </c>
      <c r="S2296" s="2" t="s">
        <v>36</v>
      </c>
      <c r="T2296" s="2" t="s">
        <v>312</v>
      </c>
      <c r="U2296" s="2" t="s">
        <v>44</v>
      </c>
      <c r="V2296" s="69">
        <v>45538</v>
      </c>
      <c r="W2296" s="2" t="s">
        <v>4135</v>
      </c>
    </row>
    <row r="2297" spans="1:23" x14ac:dyDescent="0.25">
      <c r="A2297" s="2">
        <v>9977320</v>
      </c>
      <c r="B2297" s="68">
        <v>45538.333333333343</v>
      </c>
      <c r="C2297" s="2" t="s">
        <v>1110</v>
      </c>
      <c r="D2297" s="2" t="s">
        <v>46</v>
      </c>
      <c r="E2297" s="2" t="s">
        <v>385</v>
      </c>
      <c r="F2297" s="68">
        <v>45538.333333333343</v>
      </c>
      <c r="G2297" s="68">
        <v>45538.392361111109</v>
      </c>
      <c r="H2297" s="2" t="s">
        <v>1110</v>
      </c>
      <c r="I2297" s="2" t="s">
        <v>385</v>
      </c>
      <c r="J2297" s="2" t="s">
        <v>697</v>
      </c>
      <c r="K2297" s="2" t="s">
        <v>697</v>
      </c>
      <c r="L2297" s="2" t="s">
        <v>3613</v>
      </c>
      <c r="M2297" s="2" t="s">
        <v>7</v>
      </c>
      <c r="N2297" s="2" t="s">
        <v>860</v>
      </c>
      <c r="O2297" s="2" t="s">
        <v>3497</v>
      </c>
      <c r="P2297" s="2" t="s">
        <v>8</v>
      </c>
      <c r="Q2297" s="2" t="s">
        <v>10</v>
      </c>
      <c r="R2297" s="2" t="s">
        <v>11</v>
      </c>
      <c r="S2297" s="2" t="s">
        <v>36</v>
      </c>
      <c r="T2297" s="2"/>
      <c r="U2297" s="2" t="s">
        <v>14</v>
      </c>
      <c r="V2297" s="69">
        <v>45538</v>
      </c>
      <c r="W2297" s="2" t="s">
        <v>4135</v>
      </c>
    </row>
    <row r="2298" spans="1:23" x14ac:dyDescent="0.25">
      <c r="A2298" s="2">
        <v>9977319</v>
      </c>
      <c r="B2298" s="68">
        <v>45538.333333333343</v>
      </c>
      <c r="C2298" s="2" t="s">
        <v>1117</v>
      </c>
      <c r="D2298" s="2" t="s">
        <v>716</v>
      </c>
      <c r="E2298" s="2" t="s">
        <v>385</v>
      </c>
      <c r="F2298" s="68">
        <v>45538.333333333343</v>
      </c>
      <c r="G2298" s="68">
        <v>45538.393055555563</v>
      </c>
      <c r="H2298" s="2" t="s">
        <v>1117</v>
      </c>
      <c r="I2298" s="68">
        <v>45540</v>
      </c>
      <c r="J2298" s="2" t="s">
        <v>697</v>
      </c>
      <c r="K2298" s="2" t="s">
        <v>697</v>
      </c>
      <c r="L2298" s="2" t="s">
        <v>4312</v>
      </c>
      <c r="M2298" s="2" t="s">
        <v>918</v>
      </c>
      <c r="N2298" s="2" t="s">
        <v>3288</v>
      </c>
      <c r="O2298" s="2" t="s">
        <v>1694</v>
      </c>
      <c r="P2298" s="2" t="s">
        <v>18</v>
      </c>
      <c r="Q2298" s="2" t="s">
        <v>19</v>
      </c>
      <c r="R2298" s="2" t="s">
        <v>20</v>
      </c>
      <c r="S2298" s="2" t="s">
        <v>36</v>
      </c>
      <c r="T2298" s="2" t="s">
        <v>385</v>
      </c>
      <c r="U2298" s="2" t="s">
        <v>44</v>
      </c>
      <c r="V2298" s="69">
        <v>45538</v>
      </c>
      <c r="W2298" s="2" t="s">
        <v>4135</v>
      </c>
    </row>
    <row r="2299" spans="1:23" x14ac:dyDescent="0.25">
      <c r="A2299" s="2">
        <v>9977318</v>
      </c>
      <c r="B2299" s="68">
        <v>45538.333333333343</v>
      </c>
      <c r="C2299" s="2" t="s">
        <v>1107</v>
      </c>
      <c r="D2299" s="2" t="s">
        <v>856</v>
      </c>
      <c r="E2299" s="2" t="s">
        <v>385</v>
      </c>
      <c r="F2299" s="68">
        <v>45538.333333333343</v>
      </c>
      <c r="G2299" s="68">
        <v>45538.393055555563</v>
      </c>
      <c r="H2299" s="2" t="s">
        <v>1107</v>
      </c>
      <c r="I2299" s="2"/>
      <c r="J2299" s="2" t="s">
        <v>697</v>
      </c>
      <c r="K2299" s="2" t="s">
        <v>697</v>
      </c>
      <c r="L2299" s="2" t="s">
        <v>4331</v>
      </c>
      <c r="M2299" s="2" t="s">
        <v>918</v>
      </c>
      <c r="N2299" s="2" t="s">
        <v>3288</v>
      </c>
      <c r="O2299" s="2" t="s">
        <v>3741</v>
      </c>
      <c r="P2299" s="2" t="s">
        <v>18</v>
      </c>
      <c r="Q2299" s="2" t="s">
        <v>19</v>
      </c>
      <c r="R2299" s="2" t="s">
        <v>20</v>
      </c>
      <c r="S2299" s="2" t="s">
        <v>75</v>
      </c>
      <c r="T2299" s="2" t="s">
        <v>108</v>
      </c>
      <c r="U2299" s="2" t="s">
        <v>44</v>
      </c>
      <c r="V2299" s="69">
        <v>45538</v>
      </c>
      <c r="W2299" s="2" t="s">
        <v>4135</v>
      </c>
    </row>
    <row r="2300" spans="1:23" x14ac:dyDescent="0.25">
      <c r="A2300" s="2">
        <v>9977317</v>
      </c>
      <c r="B2300" s="68">
        <v>45538.333333333343</v>
      </c>
      <c r="C2300" s="2" t="s">
        <v>1117</v>
      </c>
      <c r="D2300" s="2" t="s">
        <v>856</v>
      </c>
      <c r="E2300" s="2" t="s">
        <v>385</v>
      </c>
      <c r="F2300" s="68">
        <v>45538.333333333343</v>
      </c>
      <c r="G2300" s="68">
        <v>45538.393055555563</v>
      </c>
      <c r="H2300" s="2" t="s">
        <v>1117</v>
      </c>
      <c r="I2300" s="68">
        <v>45538</v>
      </c>
      <c r="J2300" s="2" t="s">
        <v>697</v>
      </c>
      <c r="K2300" s="2" t="s">
        <v>697</v>
      </c>
      <c r="L2300" s="2" t="s">
        <v>4312</v>
      </c>
      <c r="M2300" s="2" t="s">
        <v>918</v>
      </c>
      <c r="N2300" s="2" t="s">
        <v>3288</v>
      </c>
      <c r="O2300" s="2" t="s">
        <v>1694</v>
      </c>
      <c r="P2300" s="2" t="s">
        <v>18</v>
      </c>
      <c r="Q2300" s="2" t="s">
        <v>19</v>
      </c>
      <c r="R2300" s="2" t="s">
        <v>20</v>
      </c>
      <c r="S2300" s="2" t="s">
        <v>43</v>
      </c>
      <c r="T2300" s="2" t="s">
        <v>1231</v>
      </c>
      <c r="U2300" s="2" t="s">
        <v>44</v>
      </c>
      <c r="V2300" s="69">
        <v>45538</v>
      </c>
      <c r="W2300" s="2" t="s">
        <v>4135</v>
      </c>
    </row>
    <row r="2301" spans="1:23" x14ac:dyDescent="0.25">
      <c r="A2301" s="2">
        <v>9977316</v>
      </c>
      <c r="B2301" s="68">
        <v>45538.333333333343</v>
      </c>
      <c r="C2301" s="2" t="s">
        <v>1147</v>
      </c>
      <c r="D2301" s="2" t="s">
        <v>1455</v>
      </c>
      <c r="E2301" s="2"/>
      <c r="F2301" s="68">
        <v>45538.333333333343</v>
      </c>
      <c r="G2301" s="68">
        <v>45538.395138888889</v>
      </c>
      <c r="H2301" s="2" t="s">
        <v>1147</v>
      </c>
      <c r="I2301" s="2"/>
      <c r="J2301" s="2" t="s">
        <v>697</v>
      </c>
      <c r="K2301" s="2" t="s">
        <v>697</v>
      </c>
      <c r="L2301" s="2" t="s">
        <v>4134</v>
      </c>
      <c r="M2301" s="2" t="s">
        <v>737</v>
      </c>
      <c r="N2301" s="2" t="s">
        <v>455</v>
      </c>
      <c r="O2301" s="2" t="s">
        <v>2879</v>
      </c>
      <c r="P2301" s="2" t="s">
        <v>18</v>
      </c>
      <c r="Q2301" s="2" t="s">
        <v>19</v>
      </c>
      <c r="R2301" s="2" t="s">
        <v>21</v>
      </c>
      <c r="S2301" s="2" t="s">
        <v>360</v>
      </c>
      <c r="T2301" s="2"/>
      <c r="U2301" s="2" t="s">
        <v>14</v>
      </c>
      <c r="V2301" s="69">
        <v>45538</v>
      </c>
      <c r="W2301" s="2" t="s">
        <v>4135</v>
      </c>
    </row>
    <row r="2302" spans="1:23" x14ac:dyDescent="0.25">
      <c r="A2302" s="2">
        <v>9977315</v>
      </c>
      <c r="B2302" s="68">
        <v>45538.333333333343</v>
      </c>
      <c r="C2302" s="2" t="s">
        <v>1117</v>
      </c>
      <c r="D2302" s="2" t="s">
        <v>716</v>
      </c>
      <c r="E2302" s="2" t="s">
        <v>385</v>
      </c>
      <c r="F2302" s="68">
        <v>45538.333333333343</v>
      </c>
      <c r="G2302" s="68">
        <v>45538.396527777782</v>
      </c>
      <c r="H2302" s="2" t="s">
        <v>1117</v>
      </c>
      <c r="I2302" s="68">
        <v>45540</v>
      </c>
      <c r="J2302" s="2" t="s">
        <v>697</v>
      </c>
      <c r="K2302" s="2" t="s">
        <v>697</v>
      </c>
      <c r="L2302" s="2" t="s">
        <v>4245</v>
      </c>
      <c r="M2302" s="2" t="s">
        <v>7</v>
      </c>
      <c r="N2302" s="2" t="s">
        <v>855</v>
      </c>
      <c r="O2302" s="2" t="s">
        <v>3853</v>
      </c>
      <c r="P2302" s="2" t="s">
        <v>8</v>
      </c>
      <c r="Q2302" s="2" t="s">
        <v>10</v>
      </c>
      <c r="R2302" s="2" t="s">
        <v>11</v>
      </c>
      <c r="S2302" s="2" t="s">
        <v>25</v>
      </c>
      <c r="T2302" s="2" t="s">
        <v>385</v>
      </c>
      <c r="U2302" s="2" t="s">
        <v>44</v>
      </c>
      <c r="V2302" s="69">
        <v>45538</v>
      </c>
      <c r="W2302" s="2" t="s">
        <v>4135</v>
      </c>
    </row>
    <row r="2303" spans="1:23" x14ac:dyDescent="0.25">
      <c r="A2303" s="2">
        <v>9977314</v>
      </c>
      <c r="B2303" s="68">
        <v>45538.333333333343</v>
      </c>
      <c r="C2303" s="2" t="s">
        <v>1117</v>
      </c>
      <c r="D2303" s="2" t="s">
        <v>856</v>
      </c>
      <c r="E2303" s="2" t="s">
        <v>385</v>
      </c>
      <c r="F2303" s="68">
        <v>45538.333333333343</v>
      </c>
      <c r="G2303" s="68">
        <v>45538.396527777782</v>
      </c>
      <c r="H2303" s="2" t="s">
        <v>1117</v>
      </c>
      <c r="I2303" s="68">
        <v>45538</v>
      </c>
      <c r="J2303" s="2" t="s">
        <v>697</v>
      </c>
      <c r="K2303" s="2" t="s">
        <v>697</v>
      </c>
      <c r="L2303" s="2" t="s">
        <v>4245</v>
      </c>
      <c r="M2303" s="2" t="s">
        <v>7</v>
      </c>
      <c r="N2303" s="2" t="s">
        <v>855</v>
      </c>
      <c r="O2303" s="2" t="s">
        <v>3853</v>
      </c>
      <c r="P2303" s="2" t="s">
        <v>8</v>
      </c>
      <c r="Q2303" s="2" t="s">
        <v>10</v>
      </c>
      <c r="R2303" s="2" t="s">
        <v>11</v>
      </c>
      <c r="S2303" s="2" t="s">
        <v>25</v>
      </c>
      <c r="T2303" s="2" t="s">
        <v>730</v>
      </c>
      <c r="U2303" s="2" t="s">
        <v>44</v>
      </c>
      <c r="V2303" s="69">
        <v>45538</v>
      </c>
      <c r="W2303" s="2" t="s">
        <v>4135</v>
      </c>
    </row>
    <row r="2304" spans="1:23" x14ac:dyDescent="0.25">
      <c r="A2304" s="2">
        <v>9977313</v>
      </c>
      <c r="B2304" s="68">
        <v>45538.333333333343</v>
      </c>
      <c r="C2304" s="2" t="s">
        <v>1110</v>
      </c>
      <c r="D2304" s="2" t="s">
        <v>856</v>
      </c>
      <c r="E2304" s="2" t="s">
        <v>385</v>
      </c>
      <c r="F2304" s="68">
        <v>45538.333333333343</v>
      </c>
      <c r="G2304" s="68">
        <v>45538.398611111108</v>
      </c>
      <c r="H2304" s="2" t="s">
        <v>1110</v>
      </c>
      <c r="I2304" s="68">
        <v>45540</v>
      </c>
      <c r="J2304" s="2" t="s">
        <v>697</v>
      </c>
      <c r="K2304" s="2" t="s">
        <v>697</v>
      </c>
      <c r="L2304" s="2" t="s">
        <v>4332</v>
      </c>
      <c r="M2304" s="2" t="s">
        <v>7</v>
      </c>
      <c r="N2304" s="2" t="s">
        <v>860</v>
      </c>
      <c r="O2304" s="2" t="s">
        <v>4289</v>
      </c>
      <c r="P2304" s="2" t="s">
        <v>8</v>
      </c>
      <c r="Q2304" s="2" t="s">
        <v>10</v>
      </c>
      <c r="R2304" s="2" t="s">
        <v>11</v>
      </c>
      <c r="S2304" s="2" t="s">
        <v>25</v>
      </c>
      <c r="T2304" s="2"/>
      <c r="U2304" s="2" t="s">
        <v>14</v>
      </c>
      <c r="V2304" s="69">
        <v>45538</v>
      </c>
      <c r="W2304" s="2" t="s">
        <v>4135</v>
      </c>
    </row>
    <row r="2305" spans="1:23" x14ac:dyDescent="0.25">
      <c r="A2305" s="2">
        <v>9977312</v>
      </c>
      <c r="B2305" s="68">
        <v>45538.333333333343</v>
      </c>
      <c r="C2305" s="2" t="s">
        <v>1147</v>
      </c>
      <c r="D2305" s="2" t="s">
        <v>856</v>
      </c>
      <c r="E2305" s="2"/>
      <c r="F2305" s="68">
        <v>45538.333333333343</v>
      </c>
      <c r="G2305" s="68">
        <v>45538.417361111111</v>
      </c>
      <c r="H2305" s="2" t="s">
        <v>1147</v>
      </c>
      <c r="I2305" s="2"/>
      <c r="J2305" s="2" t="s">
        <v>697</v>
      </c>
      <c r="K2305" s="2" t="s">
        <v>697</v>
      </c>
      <c r="L2305" s="2" t="s">
        <v>4126</v>
      </c>
      <c r="M2305" s="2" t="s">
        <v>918</v>
      </c>
      <c r="N2305" s="2" t="s">
        <v>860</v>
      </c>
      <c r="O2305" s="2" t="s">
        <v>3509</v>
      </c>
      <c r="P2305" s="2" t="s">
        <v>8</v>
      </c>
      <c r="Q2305" s="2" t="s">
        <v>15</v>
      </c>
      <c r="R2305" s="2" t="s">
        <v>27</v>
      </c>
      <c r="S2305" s="2" t="s">
        <v>43</v>
      </c>
      <c r="T2305" s="2"/>
      <c r="U2305" s="2" t="s">
        <v>44</v>
      </c>
      <c r="V2305" s="69">
        <v>45538</v>
      </c>
      <c r="W2305" s="2" t="s">
        <v>4135</v>
      </c>
    </row>
    <row r="2306" spans="1:23" x14ac:dyDescent="0.25">
      <c r="A2306" s="2">
        <v>9977311</v>
      </c>
      <c r="B2306" s="68">
        <v>45538.333333333343</v>
      </c>
      <c r="C2306" s="2" t="s">
        <v>1107</v>
      </c>
      <c r="D2306" s="2" t="s">
        <v>856</v>
      </c>
      <c r="E2306" s="2"/>
      <c r="F2306" s="68">
        <v>45538.333333333343</v>
      </c>
      <c r="G2306" s="68">
        <v>45538.417361111111</v>
      </c>
      <c r="H2306" s="2" t="s">
        <v>1107</v>
      </c>
      <c r="I2306" s="2"/>
      <c r="J2306" s="2" t="s">
        <v>697</v>
      </c>
      <c r="K2306" s="2" t="s">
        <v>697</v>
      </c>
      <c r="L2306" s="2" t="s">
        <v>3946</v>
      </c>
      <c r="M2306" s="2" t="s">
        <v>918</v>
      </c>
      <c r="N2306" s="2" t="s">
        <v>855</v>
      </c>
      <c r="O2306" s="2" t="s">
        <v>3514</v>
      </c>
      <c r="P2306" s="2" t="s">
        <v>8</v>
      </c>
      <c r="Q2306" s="2" t="s">
        <v>15</v>
      </c>
      <c r="R2306" s="2" t="s">
        <v>27</v>
      </c>
      <c r="S2306" s="2" t="s">
        <v>75</v>
      </c>
      <c r="T2306" s="2" t="s">
        <v>475</v>
      </c>
      <c r="U2306" s="2" t="s">
        <v>44</v>
      </c>
      <c r="V2306" s="69">
        <v>45538</v>
      </c>
      <c r="W2306" s="2" t="s">
        <v>4135</v>
      </c>
    </row>
    <row r="2307" spans="1:23" x14ac:dyDescent="0.25">
      <c r="A2307" s="2">
        <v>9977310</v>
      </c>
      <c r="B2307" s="68">
        <v>45538.333333333343</v>
      </c>
      <c r="C2307" s="2" t="s">
        <v>1107</v>
      </c>
      <c r="D2307" s="2" t="s">
        <v>716</v>
      </c>
      <c r="E2307" s="2"/>
      <c r="F2307" s="68">
        <v>45538.333333333343</v>
      </c>
      <c r="G2307" s="68">
        <v>45538.417361111111</v>
      </c>
      <c r="H2307" s="2" t="s">
        <v>1107</v>
      </c>
      <c r="I2307" s="2"/>
      <c r="J2307" s="2" t="s">
        <v>697</v>
      </c>
      <c r="K2307" s="2" t="s">
        <v>697</v>
      </c>
      <c r="L2307" s="2" t="s">
        <v>3946</v>
      </c>
      <c r="M2307" s="2" t="s">
        <v>918</v>
      </c>
      <c r="N2307" s="2" t="s">
        <v>855</v>
      </c>
      <c r="O2307" s="2" t="s">
        <v>3514</v>
      </c>
      <c r="P2307" s="2" t="s">
        <v>8</v>
      </c>
      <c r="Q2307" s="2" t="s">
        <v>15</v>
      </c>
      <c r="R2307" s="2" t="s">
        <v>27</v>
      </c>
      <c r="S2307" s="2" t="s">
        <v>36</v>
      </c>
      <c r="T2307" s="2" t="s">
        <v>475</v>
      </c>
      <c r="U2307" s="2" t="s">
        <v>44</v>
      </c>
      <c r="V2307" s="69">
        <v>45538</v>
      </c>
      <c r="W2307" s="2" t="s">
        <v>4135</v>
      </c>
    </row>
    <row r="2308" spans="1:23" x14ac:dyDescent="0.25">
      <c r="A2308" s="2">
        <v>9977309</v>
      </c>
      <c r="B2308" s="68">
        <v>45538.333333333343</v>
      </c>
      <c r="C2308" s="2" t="s">
        <v>1147</v>
      </c>
      <c r="D2308" s="2" t="s">
        <v>856</v>
      </c>
      <c r="E2308" s="2"/>
      <c r="F2308" s="68">
        <v>45538.333333333343</v>
      </c>
      <c r="G2308" s="68">
        <v>45538.423611111109</v>
      </c>
      <c r="H2308" s="2" t="s">
        <v>1147</v>
      </c>
      <c r="I2308" s="2"/>
      <c r="J2308" s="2" t="s">
        <v>697</v>
      </c>
      <c r="K2308" s="2" t="s">
        <v>697</v>
      </c>
      <c r="L2308" s="2" t="s">
        <v>4127</v>
      </c>
      <c r="M2308" s="2" t="s">
        <v>918</v>
      </c>
      <c r="N2308" s="2" t="s">
        <v>860</v>
      </c>
      <c r="O2308" s="2" t="s">
        <v>3510</v>
      </c>
      <c r="P2308" s="2" t="s">
        <v>8</v>
      </c>
      <c r="Q2308" s="2" t="s">
        <v>15</v>
      </c>
      <c r="R2308" s="2" t="s">
        <v>381</v>
      </c>
      <c r="S2308" s="2" t="s">
        <v>43</v>
      </c>
      <c r="T2308" s="2"/>
      <c r="U2308" s="2" t="s">
        <v>44</v>
      </c>
      <c r="V2308" s="69">
        <v>45538</v>
      </c>
      <c r="W2308" s="2" t="s">
        <v>4135</v>
      </c>
    </row>
    <row r="2309" spans="1:23" x14ac:dyDescent="0.25">
      <c r="A2309" s="2">
        <v>9977308</v>
      </c>
      <c r="B2309" s="68">
        <v>45538.333333333343</v>
      </c>
      <c r="C2309" s="2" t="s">
        <v>1107</v>
      </c>
      <c r="D2309" s="2" t="s">
        <v>856</v>
      </c>
      <c r="E2309" s="2"/>
      <c r="F2309" s="68">
        <v>45538.333333333343</v>
      </c>
      <c r="G2309" s="68">
        <v>45538.423611111109</v>
      </c>
      <c r="H2309" s="2" t="s">
        <v>1107</v>
      </c>
      <c r="I2309" s="2"/>
      <c r="J2309" s="2" t="s">
        <v>697</v>
      </c>
      <c r="K2309" s="2" t="s">
        <v>697</v>
      </c>
      <c r="L2309" s="2" t="s">
        <v>4333</v>
      </c>
      <c r="M2309" s="2" t="s">
        <v>918</v>
      </c>
      <c r="N2309" s="2" t="s">
        <v>855</v>
      </c>
      <c r="O2309" s="2" t="s">
        <v>2912</v>
      </c>
      <c r="P2309" s="2" t="s">
        <v>8</v>
      </c>
      <c r="Q2309" s="2" t="s">
        <v>28</v>
      </c>
      <c r="R2309" s="2" t="s">
        <v>29</v>
      </c>
      <c r="S2309" s="2" t="s">
        <v>75</v>
      </c>
      <c r="T2309" s="2" t="s">
        <v>475</v>
      </c>
      <c r="U2309" s="2" t="s">
        <v>44</v>
      </c>
      <c r="V2309" s="69">
        <v>45538</v>
      </c>
      <c r="W2309" s="2" t="s">
        <v>4135</v>
      </c>
    </row>
    <row r="2310" spans="1:23" x14ac:dyDescent="0.25">
      <c r="A2310" s="2">
        <v>9977307</v>
      </c>
      <c r="B2310" s="68">
        <v>45538.333333333343</v>
      </c>
      <c r="C2310" s="2" t="s">
        <v>1107</v>
      </c>
      <c r="D2310" s="2" t="s">
        <v>716</v>
      </c>
      <c r="E2310" s="2"/>
      <c r="F2310" s="68">
        <v>45538.333333333343</v>
      </c>
      <c r="G2310" s="68">
        <v>45538.423611111109</v>
      </c>
      <c r="H2310" s="2" t="s">
        <v>1107</v>
      </c>
      <c r="I2310" s="2"/>
      <c r="J2310" s="2" t="s">
        <v>697</v>
      </c>
      <c r="K2310" s="2" t="s">
        <v>697</v>
      </c>
      <c r="L2310" s="2" t="s">
        <v>4333</v>
      </c>
      <c r="M2310" s="2" t="s">
        <v>918</v>
      </c>
      <c r="N2310" s="2" t="s">
        <v>855</v>
      </c>
      <c r="O2310" s="2" t="s">
        <v>2912</v>
      </c>
      <c r="P2310" s="2" t="s">
        <v>8</v>
      </c>
      <c r="Q2310" s="2" t="s">
        <v>28</v>
      </c>
      <c r="R2310" s="2" t="s">
        <v>29</v>
      </c>
      <c r="S2310" s="2" t="s">
        <v>36</v>
      </c>
      <c r="T2310" s="2" t="s">
        <v>475</v>
      </c>
      <c r="U2310" s="2" t="s">
        <v>44</v>
      </c>
      <c r="V2310" s="69">
        <v>45538</v>
      </c>
      <c r="W2310" s="2" t="s">
        <v>4135</v>
      </c>
    </row>
    <row r="2311" spans="1:23" x14ac:dyDescent="0.25">
      <c r="A2311" s="2">
        <v>9977306</v>
      </c>
      <c r="B2311" s="68">
        <v>45538.333333333343</v>
      </c>
      <c r="C2311" s="2" t="s">
        <v>1147</v>
      </c>
      <c r="D2311" s="2" t="s">
        <v>856</v>
      </c>
      <c r="E2311" s="2"/>
      <c r="F2311" s="68">
        <v>45538.333333333343</v>
      </c>
      <c r="G2311" s="68">
        <v>45538.431250000001</v>
      </c>
      <c r="H2311" s="2" t="s">
        <v>1147</v>
      </c>
      <c r="I2311" s="2"/>
      <c r="J2311" s="2" t="s">
        <v>697</v>
      </c>
      <c r="K2311" s="2" t="s">
        <v>697</v>
      </c>
      <c r="L2311" s="2" t="s">
        <v>4315</v>
      </c>
      <c r="M2311" s="2" t="s">
        <v>918</v>
      </c>
      <c r="N2311" s="2" t="s">
        <v>860</v>
      </c>
      <c r="O2311" s="2" t="s">
        <v>4268</v>
      </c>
      <c r="P2311" s="2" t="s">
        <v>8</v>
      </c>
      <c r="Q2311" s="2" t="s">
        <v>10</v>
      </c>
      <c r="R2311" s="2" t="s">
        <v>11</v>
      </c>
      <c r="S2311" s="2" t="s">
        <v>25</v>
      </c>
      <c r="T2311" s="2"/>
      <c r="U2311" s="2" t="s">
        <v>14</v>
      </c>
      <c r="V2311" s="69">
        <v>45538</v>
      </c>
      <c r="W2311" s="2" t="s">
        <v>4135</v>
      </c>
    </row>
    <row r="2312" spans="1:23" x14ac:dyDescent="0.25">
      <c r="A2312" s="2">
        <v>9977305</v>
      </c>
      <c r="B2312" s="68">
        <v>45538.333333333343</v>
      </c>
      <c r="C2312" s="2" t="s">
        <v>1147</v>
      </c>
      <c r="D2312" s="2" t="s">
        <v>1455</v>
      </c>
      <c r="E2312" s="2"/>
      <c r="F2312" s="68">
        <v>45538.333333333343</v>
      </c>
      <c r="G2312" s="68">
        <v>45538.436111111107</v>
      </c>
      <c r="H2312" s="2" t="s">
        <v>1147</v>
      </c>
      <c r="I2312" s="2"/>
      <c r="J2312" s="2" t="s">
        <v>697</v>
      </c>
      <c r="K2312" s="2" t="s">
        <v>697</v>
      </c>
      <c r="L2312" s="2" t="s">
        <v>4316</v>
      </c>
      <c r="M2312" s="2" t="s">
        <v>918</v>
      </c>
      <c r="N2312" s="2" t="s">
        <v>860</v>
      </c>
      <c r="O2312" s="2" t="s">
        <v>3414</v>
      </c>
      <c r="P2312" s="2" t="s">
        <v>8</v>
      </c>
      <c r="Q2312" s="2" t="s">
        <v>28</v>
      </c>
      <c r="R2312" s="2" t="s">
        <v>35</v>
      </c>
      <c r="S2312" s="2" t="s">
        <v>360</v>
      </c>
      <c r="T2312" s="2"/>
      <c r="U2312" s="2" t="s">
        <v>14</v>
      </c>
      <c r="V2312" s="69">
        <v>45538</v>
      </c>
      <c r="W2312" s="2" t="s">
        <v>4135</v>
      </c>
    </row>
    <row r="2313" spans="1:23" x14ac:dyDescent="0.25">
      <c r="A2313" s="2">
        <v>9977304</v>
      </c>
      <c r="B2313" s="68">
        <v>45538.333333333343</v>
      </c>
      <c r="C2313" s="2" t="s">
        <v>1110</v>
      </c>
      <c r="D2313" s="2" t="s">
        <v>856</v>
      </c>
      <c r="E2313" s="2"/>
      <c r="F2313" s="68">
        <v>45538.333333333343</v>
      </c>
      <c r="G2313" s="68">
        <v>45538.438194444447</v>
      </c>
      <c r="H2313" s="2" t="s">
        <v>1110</v>
      </c>
      <c r="I2313" s="68">
        <v>45540</v>
      </c>
      <c r="J2313" s="2" t="s">
        <v>697</v>
      </c>
      <c r="K2313" s="2" t="s">
        <v>697</v>
      </c>
      <c r="L2313" s="2" t="s">
        <v>4334</v>
      </c>
      <c r="M2313" s="2" t="s">
        <v>918</v>
      </c>
      <c r="N2313" s="2" t="s">
        <v>860</v>
      </c>
      <c r="O2313" s="2" t="s">
        <v>4290</v>
      </c>
      <c r="P2313" s="2" t="s">
        <v>8</v>
      </c>
      <c r="Q2313" s="2" t="s">
        <v>10</v>
      </c>
      <c r="R2313" s="2" t="s">
        <v>11</v>
      </c>
      <c r="S2313" s="2" t="s">
        <v>25</v>
      </c>
      <c r="T2313" s="2"/>
      <c r="U2313" s="2" t="s">
        <v>14</v>
      </c>
      <c r="V2313" s="69">
        <v>45538</v>
      </c>
      <c r="W2313" s="2" t="s">
        <v>4135</v>
      </c>
    </row>
    <row r="2314" spans="1:23" x14ac:dyDescent="0.25">
      <c r="A2314" s="2">
        <v>9977303</v>
      </c>
      <c r="B2314" s="68">
        <v>45538.333333333343</v>
      </c>
      <c r="C2314" s="2" t="s">
        <v>1147</v>
      </c>
      <c r="D2314" s="2" t="s">
        <v>856</v>
      </c>
      <c r="E2314" s="2"/>
      <c r="F2314" s="68">
        <v>45538.333333333343</v>
      </c>
      <c r="G2314" s="68">
        <v>45538.445833333331</v>
      </c>
      <c r="H2314" s="2" t="s">
        <v>1147</v>
      </c>
      <c r="I2314" s="2"/>
      <c r="J2314" s="2" t="s">
        <v>697</v>
      </c>
      <c r="K2314" s="2" t="s">
        <v>697</v>
      </c>
      <c r="L2314" s="2" t="s">
        <v>1126</v>
      </c>
      <c r="M2314" s="2" t="s">
        <v>918</v>
      </c>
      <c r="N2314" s="2" t="s">
        <v>860</v>
      </c>
      <c r="O2314" s="2" t="s">
        <v>972</v>
      </c>
      <c r="P2314" s="2" t="s">
        <v>8</v>
      </c>
      <c r="Q2314" s="2" t="s">
        <v>15</v>
      </c>
      <c r="R2314" s="2" t="s">
        <v>381</v>
      </c>
      <c r="S2314" s="2" t="s">
        <v>43</v>
      </c>
      <c r="T2314" s="2"/>
      <c r="U2314" s="2" t="s">
        <v>44</v>
      </c>
      <c r="V2314" s="69">
        <v>45538</v>
      </c>
      <c r="W2314" s="2" t="s">
        <v>4135</v>
      </c>
    </row>
    <row r="2315" spans="1:23" x14ac:dyDescent="0.25">
      <c r="A2315" s="2">
        <v>9977302</v>
      </c>
      <c r="B2315" s="68">
        <v>45538.333333333343</v>
      </c>
      <c r="C2315" s="2" t="s">
        <v>1157</v>
      </c>
      <c r="D2315" s="2" t="s">
        <v>46</v>
      </c>
      <c r="E2315" s="2" t="s">
        <v>385</v>
      </c>
      <c r="F2315" s="68">
        <v>45538.333333333343</v>
      </c>
      <c r="G2315" s="68">
        <v>45538.404861111107</v>
      </c>
      <c r="H2315" s="2" t="s">
        <v>1157</v>
      </c>
      <c r="I2315" s="2" t="s">
        <v>385</v>
      </c>
      <c r="J2315" s="2" t="s">
        <v>697</v>
      </c>
      <c r="K2315" s="2" t="s">
        <v>697</v>
      </c>
      <c r="L2315" s="2" t="s">
        <v>4335</v>
      </c>
      <c r="M2315" s="2" t="s">
        <v>992</v>
      </c>
      <c r="N2315" s="2" t="s">
        <v>455</v>
      </c>
      <c r="O2315" s="2">
        <v>201031717911001</v>
      </c>
      <c r="P2315" s="2" t="s">
        <v>8</v>
      </c>
      <c r="Q2315" s="2" t="s">
        <v>28</v>
      </c>
      <c r="R2315" s="2" t="s">
        <v>35</v>
      </c>
      <c r="S2315" s="2" t="s">
        <v>36</v>
      </c>
      <c r="T2315" s="2" t="s">
        <v>385</v>
      </c>
      <c r="U2315" s="2" t="s">
        <v>14</v>
      </c>
      <c r="V2315" s="69">
        <v>45538</v>
      </c>
      <c r="W2315" s="2" t="s">
        <v>4135</v>
      </c>
    </row>
    <row r="2316" spans="1:23" x14ac:dyDescent="0.25">
      <c r="A2316" s="2">
        <v>9977301</v>
      </c>
      <c r="B2316" s="68">
        <v>45538.333333333343</v>
      </c>
      <c r="C2316" s="2" t="s">
        <v>1157</v>
      </c>
      <c r="D2316" s="2" t="s">
        <v>856</v>
      </c>
      <c r="E2316" s="2" t="s">
        <v>385</v>
      </c>
      <c r="F2316" s="68">
        <v>45538.333333333343</v>
      </c>
      <c r="G2316" s="68">
        <v>45538.406944444447</v>
      </c>
      <c r="H2316" s="2" t="s">
        <v>1157</v>
      </c>
      <c r="I2316" s="2" t="s">
        <v>385</v>
      </c>
      <c r="J2316" s="2" t="s">
        <v>697</v>
      </c>
      <c r="K2316" s="2" t="s">
        <v>697</v>
      </c>
      <c r="L2316" s="2" t="s">
        <v>4335</v>
      </c>
      <c r="M2316" s="2" t="s">
        <v>992</v>
      </c>
      <c r="N2316" s="2" t="s">
        <v>331</v>
      </c>
      <c r="O2316" s="2">
        <v>201031717911001</v>
      </c>
      <c r="P2316" s="2" t="s">
        <v>8</v>
      </c>
      <c r="Q2316" s="2" t="s">
        <v>28</v>
      </c>
      <c r="R2316" s="2" t="s">
        <v>35</v>
      </c>
      <c r="S2316" s="2" t="s">
        <v>75</v>
      </c>
      <c r="T2316" s="2" t="s">
        <v>385</v>
      </c>
      <c r="U2316" s="2" t="s">
        <v>44</v>
      </c>
      <c r="V2316" s="69">
        <v>45538</v>
      </c>
      <c r="W2316" s="2" t="s">
        <v>4135</v>
      </c>
    </row>
    <row r="2317" spans="1:23" x14ac:dyDescent="0.25">
      <c r="A2317" s="2">
        <v>9977300</v>
      </c>
      <c r="B2317" s="68">
        <v>45538.333333333343</v>
      </c>
      <c r="C2317" s="2" t="s">
        <v>1157</v>
      </c>
      <c r="D2317" s="2" t="s">
        <v>716</v>
      </c>
      <c r="E2317" s="2" t="s">
        <v>385</v>
      </c>
      <c r="F2317" s="68">
        <v>45538.333333333343</v>
      </c>
      <c r="G2317" s="68">
        <v>45538.417361111111</v>
      </c>
      <c r="H2317" s="2" t="s">
        <v>1157</v>
      </c>
      <c r="I2317" s="2" t="s">
        <v>385</v>
      </c>
      <c r="J2317" s="2" t="s">
        <v>697</v>
      </c>
      <c r="K2317" s="2" t="s">
        <v>697</v>
      </c>
      <c r="L2317" s="2" t="s">
        <v>4066</v>
      </c>
      <c r="M2317" s="2" t="s">
        <v>992</v>
      </c>
      <c r="N2317" s="2" t="s">
        <v>455</v>
      </c>
      <c r="O2317" s="2">
        <v>201031893457001</v>
      </c>
      <c r="P2317" s="2" t="s">
        <v>18</v>
      </c>
      <c r="Q2317" s="2" t="s">
        <v>19</v>
      </c>
      <c r="R2317" s="2" t="s">
        <v>21</v>
      </c>
      <c r="S2317" s="2" t="s">
        <v>36</v>
      </c>
      <c r="T2317" s="2" t="s">
        <v>385</v>
      </c>
      <c r="U2317" s="2" t="s">
        <v>14</v>
      </c>
      <c r="V2317" s="69">
        <v>45538</v>
      </c>
      <c r="W2317" s="2" t="s">
        <v>4135</v>
      </c>
    </row>
    <row r="2318" spans="1:23" x14ac:dyDescent="0.25">
      <c r="A2318" s="2">
        <v>9977299</v>
      </c>
      <c r="B2318" s="68">
        <v>45538.333333333343</v>
      </c>
      <c r="C2318" s="2" t="s">
        <v>1157</v>
      </c>
      <c r="D2318" s="2" t="s">
        <v>716</v>
      </c>
      <c r="E2318" s="2" t="s">
        <v>385</v>
      </c>
      <c r="F2318" s="68">
        <v>45538.333333333343</v>
      </c>
      <c r="G2318" s="68">
        <v>45538.426388888889</v>
      </c>
      <c r="H2318" s="2" t="s">
        <v>1157</v>
      </c>
      <c r="I2318" s="2" t="s">
        <v>385</v>
      </c>
      <c r="J2318" s="2" t="s">
        <v>697</v>
      </c>
      <c r="K2318" s="2" t="s">
        <v>697</v>
      </c>
      <c r="L2318" s="2" t="s">
        <v>4336</v>
      </c>
      <c r="M2318" s="2" t="s">
        <v>992</v>
      </c>
      <c r="N2318" s="2" t="s">
        <v>455</v>
      </c>
      <c r="O2318" s="2">
        <v>201031654379001</v>
      </c>
      <c r="P2318" s="2" t="s">
        <v>18</v>
      </c>
      <c r="Q2318" s="2" t="s">
        <v>19</v>
      </c>
      <c r="R2318" s="2" t="s">
        <v>129</v>
      </c>
      <c r="S2318" s="2" t="s">
        <v>36</v>
      </c>
      <c r="T2318" s="2" t="s">
        <v>385</v>
      </c>
      <c r="U2318" s="2" t="s">
        <v>14</v>
      </c>
      <c r="V2318" s="69">
        <v>45538</v>
      </c>
      <c r="W2318" s="2" t="s">
        <v>4135</v>
      </c>
    </row>
    <row r="2319" spans="1:23" x14ac:dyDescent="0.25">
      <c r="A2319" s="2">
        <v>9977298</v>
      </c>
      <c r="B2319" s="68">
        <v>45538.333333333343</v>
      </c>
      <c r="C2319" s="2" t="s">
        <v>1157</v>
      </c>
      <c r="D2319" s="2" t="s">
        <v>716</v>
      </c>
      <c r="E2319" s="2" t="s">
        <v>385</v>
      </c>
      <c r="F2319" s="68">
        <v>45538.333333333343</v>
      </c>
      <c r="G2319" s="68">
        <v>45538.440972222219</v>
      </c>
      <c r="H2319" s="2" t="s">
        <v>1157</v>
      </c>
      <c r="I2319" s="2" t="s">
        <v>385</v>
      </c>
      <c r="J2319" s="2" t="s">
        <v>697</v>
      </c>
      <c r="K2319" s="2" t="s">
        <v>697</v>
      </c>
      <c r="L2319" s="2" t="s">
        <v>4337</v>
      </c>
      <c r="M2319" s="2" t="s">
        <v>992</v>
      </c>
      <c r="N2319" s="2" t="s">
        <v>455</v>
      </c>
      <c r="O2319" s="2">
        <v>201032198965001</v>
      </c>
      <c r="P2319" s="2" t="s">
        <v>18</v>
      </c>
      <c r="Q2319" s="2" t="s">
        <v>19</v>
      </c>
      <c r="R2319" s="2" t="s">
        <v>21</v>
      </c>
      <c r="S2319" s="2" t="s">
        <v>36</v>
      </c>
      <c r="T2319" s="2" t="s">
        <v>385</v>
      </c>
      <c r="U2319" s="2" t="s">
        <v>14</v>
      </c>
      <c r="V2319" s="69">
        <v>45538</v>
      </c>
      <c r="W2319" s="2" t="s">
        <v>4135</v>
      </c>
    </row>
    <row r="2320" spans="1:23" x14ac:dyDescent="0.25">
      <c r="A2320" s="2">
        <v>9977297</v>
      </c>
      <c r="B2320" s="68">
        <v>45538.333333333343</v>
      </c>
      <c r="C2320" s="2" t="s">
        <v>1157</v>
      </c>
      <c r="D2320" s="2" t="s">
        <v>46</v>
      </c>
      <c r="E2320" s="2" t="s">
        <v>385</v>
      </c>
      <c r="F2320" s="68">
        <v>45538.333333333343</v>
      </c>
      <c r="G2320" s="68">
        <v>45538.444444444453</v>
      </c>
      <c r="H2320" s="2" t="s">
        <v>1157</v>
      </c>
      <c r="I2320" s="2" t="s">
        <v>385</v>
      </c>
      <c r="J2320" s="2" t="s">
        <v>697</v>
      </c>
      <c r="K2320" s="2" t="s">
        <v>697</v>
      </c>
      <c r="L2320" s="2" t="s">
        <v>4338</v>
      </c>
      <c r="M2320" s="2" t="s">
        <v>992</v>
      </c>
      <c r="N2320" s="2" t="s">
        <v>331</v>
      </c>
      <c r="O2320" s="2">
        <v>201031820058001</v>
      </c>
      <c r="P2320" s="2" t="s">
        <v>8</v>
      </c>
      <c r="Q2320" s="2" t="s">
        <v>10</v>
      </c>
      <c r="R2320" s="2" t="s">
        <v>11</v>
      </c>
      <c r="S2320" s="2" t="s">
        <v>43</v>
      </c>
      <c r="T2320" s="2" t="s">
        <v>385</v>
      </c>
      <c r="U2320" s="2" t="s">
        <v>44</v>
      </c>
      <c r="V2320" s="69">
        <v>45538</v>
      </c>
      <c r="W2320" s="2" t="s">
        <v>4135</v>
      </c>
    </row>
    <row r="2321" spans="1:23" x14ac:dyDescent="0.25">
      <c r="A2321" s="2">
        <v>9977296</v>
      </c>
      <c r="B2321" s="68">
        <v>45538.333333333343</v>
      </c>
      <c r="C2321" s="2" t="s">
        <v>1157</v>
      </c>
      <c r="D2321" s="2" t="s">
        <v>856</v>
      </c>
      <c r="E2321" s="2" t="s">
        <v>385</v>
      </c>
      <c r="F2321" s="68">
        <v>45538.333333333343</v>
      </c>
      <c r="G2321" s="68">
        <v>45538.481249999997</v>
      </c>
      <c r="H2321" s="2" t="s">
        <v>1157</v>
      </c>
      <c r="I2321" s="2" t="s">
        <v>385</v>
      </c>
      <c r="J2321" s="2" t="s">
        <v>697</v>
      </c>
      <c r="K2321" s="2" t="s">
        <v>697</v>
      </c>
      <c r="L2321" s="2" t="s">
        <v>3747</v>
      </c>
      <c r="M2321" s="2" t="s">
        <v>992</v>
      </c>
      <c r="N2321" s="2" t="s">
        <v>331</v>
      </c>
      <c r="O2321" s="2">
        <v>201031912662001</v>
      </c>
      <c r="P2321" s="2" t="s">
        <v>22</v>
      </c>
      <c r="Q2321" s="2" t="s">
        <v>73</v>
      </c>
      <c r="R2321" s="2" t="s">
        <v>152</v>
      </c>
      <c r="S2321" s="2" t="s">
        <v>43</v>
      </c>
      <c r="T2321" s="2" t="s">
        <v>385</v>
      </c>
      <c r="U2321" s="2" t="s">
        <v>44</v>
      </c>
      <c r="V2321" s="69">
        <v>45538</v>
      </c>
      <c r="W2321" s="2" t="s">
        <v>4135</v>
      </c>
    </row>
    <row r="2322" spans="1:23" x14ac:dyDescent="0.25">
      <c r="A2322" s="2">
        <v>9977295</v>
      </c>
      <c r="B2322" s="68">
        <v>45538.333333333343</v>
      </c>
      <c r="C2322" s="2" t="s">
        <v>1157</v>
      </c>
      <c r="D2322" s="2" t="s">
        <v>716</v>
      </c>
      <c r="E2322" s="2" t="s">
        <v>385</v>
      </c>
      <c r="F2322" s="68">
        <v>45538.333333333343</v>
      </c>
      <c r="G2322" s="68">
        <v>45538.497916666667</v>
      </c>
      <c r="H2322" s="2" t="s">
        <v>1157</v>
      </c>
      <c r="I2322" s="2" t="s">
        <v>385</v>
      </c>
      <c r="J2322" s="2" t="s">
        <v>697</v>
      </c>
      <c r="K2322" s="2" t="s">
        <v>697</v>
      </c>
      <c r="L2322" s="2" t="s">
        <v>4119</v>
      </c>
      <c r="M2322" s="2" t="s">
        <v>992</v>
      </c>
      <c r="N2322" s="2" t="s">
        <v>455</v>
      </c>
      <c r="O2322" s="2">
        <v>201032181153001</v>
      </c>
      <c r="P2322" s="2" t="s">
        <v>8</v>
      </c>
      <c r="Q2322" s="2" t="s">
        <v>15</v>
      </c>
      <c r="R2322" s="2" t="s">
        <v>69</v>
      </c>
      <c r="S2322" s="2" t="s">
        <v>36</v>
      </c>
      <c r="T2322" s="2" t="s">
        <v>385</v>
      </c>
      <c r="U2322" s="2" t="s">
        <v>14</v>
      </c>
      <c r="V2322" s="69">
        <v>45538</v>
      </c>
      <c r="W2322" s="2" t="s">
        <v>4135</v>
      </c>
    </row>
    <row r="2323" spans="1:23" x14ac:dyDescent="0.25">
      <c r="A2323" s="2">
        <v>9977294</v>
      </c>
      <c r="B2323" s="68">
        <v>45538.333333333343</v>
      </c>
      <c r="C2323" s="2" t="s">
        <v>1107</v>
      </c>
      <c r="D2323" s="2" t="s">
        <v>716</v>
      </c>
      <c r="E2323" s="2" t="s">
        <v>385</v>
      </c>
      <c r="F2323" s="68">
        <v>45538.333333333343</v>
      </c>
      <c r="G2323" s="68">
        <v>45538.456250000003</v>
      </c>
      <c r="H2323" s="2" t="s">
        <v>1107</v>
      </c>
      <c r="I2323" s="2"/>
      <c r="J2323" s="2" t="s">
        <v>697</v>
      </c>
      <c r="K2323" s="2" t="s">
        <v>697</v>
      </c>
      <c r="L2323" s="2" t="s">
        <v>3112</v>
      </c>
      <c r="M2323" s="2" t="s">
        <v>918</v>
      </c>
      <c r="N2323" s="2" t="s">
        <v>3288</v>
      </c>
      <c r="O2323" s="2" t="s">
        <v>2607</v>
      </c>
      <c r="P2323" s="2" t="s">
        <v>8</v>
      </c>
      <c r="Q2323" s="2" t="s">
        <v>15</v>
      </c>
      <c r="R2323" s="2" t="s">
        <v>381</v>
      </c>
      <c r="S2323" s="2" t="s">
        <v>25</v>
      </c>
      <c r="T2323" s="2" t="s">
        <v>385</v>
      </c>
      <c r="U2323" s="2" t="s">
        <v>14</v>
      </c>
      <c r="V2323" s="69">
        <v>45538</v>
      </c>
      <c r="W2323" s="2" t="s">
        <v>4135</v>
      </c>
    </row>
    <row r="2324" spans="1:23" x14ac:dyDescent="0.25">
      <c r="A2324" s="2">
        <v>9977293</v>
      </c>
      <c r="B2324" s="68">
        <v>45538.333333333343</v>
      </c>
      <c r="C2324" s="2" t="s">
        <v>1110</v>
      </c>
      <c r="D2324" s="2" t="s">
        <v>856</v>
      </c>
      <c r="E2324" s="2" t="s">
        <v>385</v>
      </c>
      <c r="F2324" s="68">
        <v>45538.333333333343</v>
      </c>
      <c r="G2324" s="68">
        <v>45538.456944444442</v>
      </c>
      <c r="H2324" s="2" t="s">
        <v>1110</v>
      </c>
      <c r="I2324" s="2" t="s">
        <v>385</v>
      </c>
      <c r="J2324" s="2" t="s">
        <v>697</v>
      </c>
      <c r="K2324" s="2" t="s">
        <v>697</v>
      </c>
      <c r="L2324" s="2" t="s">
        <v>4339</v>
      </c>
      <c r="M2324" s="2" t="s">
        <v>918</v>
      </c>
      <c r="N2324" s="2" t="s">
        <v>860</v>
      </c>
      <c r="O2324" s="2" t="s">
        <v>4291</v>
      </c>
      <c r="P2324" s="2" t="s">
        <v>8</v>
      </c>
      <c r="Q2324" s="2" t="s">
        <v>10</v>
      </c>
      <c r="R2324" s="2" t="s">
        <v>11</v>
      </c>
      <c r="S2324" s="2" t="s">
        <v>25</v>
      </c>
      <c r="T2324" s="2" t="s">
        <v>385</v>
      </c>
      <c r="U2324" s="2" t="s">
        <v>14</v>
      </c>
      <c r="V2324" s="69">
        <v>45538</v>
      </c>
      <c r="W2324" s="2" t="s">
        <v>4135</v>
      </c>
    </row>
    <row r="2325" spans="1:23" x14ac:dyDescent="0.25">
      <c r="A2325" s="2">
        <v>9977292</v>
      </c>
      <c r="B2325" s="68">
        <v>45538.333333333343</v>
      </c>
      <c r="C2325" s="2" t="s">
        <v>1147</v>
      </c>
      <c r="D2325" s="2" t="s">
        <v>856</v>
      </c>
      <c r="E2325" s="2"/>
      <c r="F2325" s="68">
        <v>45538.333333333343</v>
      </c>
      <c r="G2325" s="68">
        <v>45538.458333333343</v>
      </c>
      <c r="H2325" s="2" t="s">
        <v>1147</v>
      </c>
      <c r="I2325" s="2"/>
      <c r="J2325" s="2" t="s">
        <v>697</v>
      </c>
      <c r="K2325" s="2" t="s">
        <v>697</v>
      </c>
      <c r="L2325" s="2" t="s">
        <v>3540</v>
      </c>
      <c r="M2325" s="2" t="s">
        <v>918</v>
      </c>
      <c r="N2325" s="2" t="s">
        <v>860</v>
      </c>
      <c r="O2325" s="2" t="s">
        <v>3214</v>
      </c>
      <c r="P2325" s="2" t="s">
        <v>8</v>
      </c>
      <c r="Q2325" s="2" t="s">
        <v>15</v>
      </c>
      <c r="R2325" s="2" t="s">
        <v>27</v>
      </c>
      <c r="S2325" s="2" t="s">
        <v>43</v>
      </c>
      <c r="T2325" s="2" t="s">
        <v>385</v>
      </c>
      <c r="U2325" s="2" t="s">
        <v>44</v>
      </c>
      <c r="V2325" s="69">
        <v>45538</v>
      </c>
      <c r="W2325" s="2" t="s">
        <v>4135</v>
      </c>
    </row>
    <row r="2326" spans="1:23" x14ac:dyDescent="0.25">
      <c r="A2326" s="2">
        <v>9977291</v>
      </c>
      <c r="B2326" s="68">
        <v>45538.333333333343</v>
      </c>
      <c r="C2326" s="2" t="s">
        <v>1156</v>
      </c>
      <c r="D2326" s="2" t="s">
        <v>46</v>
      </c>
      <c r="E2326" s="2" t="s">
        <v>385</v>
      </c>
      <c r="F2326" s="68">
        <v>45538.333333333343</v>
      </c>
      <c r="G2326" s="68">
        <v>45538.459722222222</v>
      </c>
      <c r="H2326" s="2" t="s">
        <v>1156</v>
      </c>
      <c r="I2326" s="2"/>
      <c r="J2326" s="2" t="s">
        <v>697</v>
      </c>
      <c r="K2326" s="2" t="s">
        <v>697</v>
      </c>
      <c r="L2326" s="2" t="s">
        <v>4340</v>
      </c>
      <c r="M2326" s="2" t="s">
        <v>992</v>
      </c>
      <c r="N2326" s="2" t="s">
        <v>853</v>
      </c>
      <c r="O2326" s="2">
        <v>201031838906001</v>
      </c>
      <c r="P2326" s="2" t="s">
        <v>8</v>
      </c>
      <c r="Q2326" s="2" t="s">
        <v>15</v>
      </c>
      <c r="R2326" s="2" t="s">
        <v>381</v>
      </c>
      <c r="S2326" s="2" t="s">
        <v>360</v>
      </c>
      <c r="T2326" s="2" t="s">
        <v>385</v>
      </c>
      <c r="U2326" s="2" t="s">
        <v>14</v>
      </c>
      <c r="V2326" s="69">
        <v>45538</v>
      </c>
      <c r="W2326" s="2" t="s">
        <v>4135</v>
      </c>
    </row>
    <row r="2327" spans="1:23" x14ac:dyDescent="0.25">
      <c r="A2327" s="2">
        <v>9977290</v>
      </c>
      <c r="B2327" s="68">
        <v>45538.333333333343</v>
      </c>
      <c r="C2327" s="2" t="s">
        <v>1110</v>
      </c>
      <c r="D2327" s="2" t="s">
        <v>716</v>
      </c>
      <c r="E2327" s="2" t="s">
        <v>385</v>
      </c>
      <c r="F2327" s="68">
        <v>45538.333333333343</v>
      </c>
      <c r="G2327" s="68">
        <v>45538.464583333327</v>
      </c>
      <c r="H2327" s="2" t="s">
        <v>1110</v>
      </c>
      <c r="I2327" s="2" t="s">
        <v>385</v>
      </c>
      <c r="J2327" s="2" t="s">
        <v>697</v>
      </c>
      <c r="K2327" s="2" t="s">
        <v>697</v>
      </c>
      <c r="L2327" s="2" t="s">
        <v>4082</v>
      </c>
      <c r="M2327" s="2" t="s">
        <v>918</v>
      </c>
      <c r="N2327" s="2" t="s">
        <v>860</v>
      </c>
      <c r="O2327" s="2" t="s">
        <v>3819</v>
      </c>
      <c r="P2327" s="2" t="s">
        <v>8</v>
      </c>
      <c r="Q2327" s="2" t="s">
        <v>10</v>
      </c>
      <c r="R2327" s="2" t="s">
        <v>11</v>
      </c>
      <c r="S2327" s="2" t="s">
        <v>25</v>
      </c>
      <c r="T2327" s="2"/>
      <c r="U2327" s="2" t="s">
        <v>14</v>
      </c>
      <c r="V2327" s="69">
        <v>45538</v>
      </c>
      <c r="W2327" s="2" t="s">
        <v>4135</v>
      </c>
    </row>
    <row r="2328" spans="1:23" x14ac:dyDescent="0.25">
      <c r="A2328" s="2">
        <v>9977289</v>
      </c>
      <c r="B2328" s="68">
        <v>45538.333333333343</v>
      </c>
      <c r="C2328" s="2" t="s">
        <v>1156</v>
      </c>
      <c r="D2328" s="2" t="s">
        <v>856</v>
      </c>
      <c r="E2328" s="2"/>
      <c r="F2328" s="68">
        <v>45538.333333333343</v>
      </c>
      <c r="G2328" s="68">
        <v>45538.466666666667</v>
      </c>
      <c r="H2328" s="2" t="s">
        <v>1156</v>
      </c>
      <c r="I2328" s="2"/>
      <c r="J2328" s="2" t="s">
        <v>697</v>
      </c>
      <c r="K2328" s="2" t="s">
        <v>697</v>
      </c>
      <c r="L2328" s="2" t="s">
        <v>3796</v>
      </c>
      <c r="M2328" s="2" t="s">
        <v>992</v>
      </c>
      <c r="N2328" s="2" t="s">
        <v>853</v>
      </c>
      <c r="O2328" s="2">
        <v>201031905976001</v>
      </c>
      <c r="P2328" s="2" t="s">
        <v>8</v>
      </c>
      <c r="Q2328" s="2" t="s">
        <v>10</v>
      </c>
      <c r="R2328" s="2" t="s">
        <v>11</v>
      </c>
      <c r="S2328" s="2" t="s">
        <v>25</v>
      </c>
      <c r="T2328" s="2"/>
      <c r="U2328" s="2" t="s">
        <v>14</v>
      </c>
      <c r="V2328" s="69">
        <v>45538</v>
      </c>
      <c r="W2328" s="2" t="s">
        <v>4135</v>
      </c>
    </row>
    <row r="2329" spans="1:23" x14ac:dyDescent="0.25">
      <c r="A2329" s="2">
        <v>9977288</v>
      </c>
      <c r="B2329" s="68">
        <v>45538.333333333343</v>
      </c>
      <c r="C2329" s="2" t="s">
        <v>1147</v>
      </c>
      <c r="D2329" s="2" t="s">
        <v>1455</v>
      </c>
      <c r="E2329" s="2"/>
      <c r="F2329" s="68">
        <v>45538.333333333343</v>
      </c>
      <c r="G2329" s="68">
        <v>45538.46875</v>
      </c>
      <c r="H2329" s="2" t="s">
        <v>1147</v>
      </c>
      <c r="I2329" s="2"/>
      <c r="J2329" s="2" t="s">
        <v>697</v>
      </c>
      <c r="K2329" s="2" t="s">
        <v>697</v>
      </c>
      <c r="L2329" s="2" t="s">
        <v>2937</v>
      </c>
      <c r="M2329" s="2" t="s">
        <v>736</v>
      </c>
      <c r="N2329" s="2" t="s">
        <v>2679</v>
      </c>
      <c r="O2329" s="2" t="s">
        <v>1128</v>
      </c>
      <c r="P2329" s="2" t="s">
        <v>18</v>
      </c>
      <c r="Q2329" s="2" t="s">
        <v>19</v>
      </c>
      <c r="R2329" s="2" t="s">
        <v>20</v>
      </c>
      <c r="S2329" s="2" t="s">
        <v>360</v>
      </c>
      <c r="T2329" s="2"/>
      <c r="U2329" s="2" t="s">
        <v>14</v>
      </c>
      <c r="V2329" s="69">
        <v>45538</v>
      </c>
      <c r="W2329" s="2" t="s">
        <v>4135</v>
      </c>
    </row>
    <row r="2330" spans="1:23" x14ac:dyDescent="0.25">
      <c r="A2330" s="2">
        <v>9977287</v>
      </c>
      <c r="B2330" s="68">
        <v>45538.333333333343</v>
      </c>
      <c r="C2330" s="2" t="s">
        <v>1147</v>
      </c>
      <c r="D2330" s="2" t="s">
        <v>1455</v>
      </c>
      <c r="E2330" s="2"/>
      <c r="F2330" s="68">
        <v>45538.333333333343</v>
      </c>
      <c r="G2330" s="68">
        <v>45538.473611111112</v>
      </c>
      <c r="H2330" s="2" t="s">
        <v>1147</v>
      </c>
      <c r="I2330" s="2"/>
      <c r="J2330" s="2" t="s">
        <v>697</v>
      </c>
      <c r="K2330" s="2" t="s">
        <v>697</v>
      </c>
      <c r="L2330" s="2" t="s">
        <v>2512</v>
      </c>
      <c r="M2330" s="2" t="s">
        <v>736</v>
      </c>
      <c r="N2330" s="2" t="s">
        <v>2679</v>
      </c>
      <c r="O2330" s="2" t="s">
        <v>2514</v>
      </c>
      <c r="P2330" s="2" t="s">
        <v>22</v>
      </c>
      <c r="Q2330" s="2" t="s">
        <v>73</v>
      </c>
      <c r="R2330" s="2" t="s">
        <v>74</v>
      </c>
      <c r="S2330" s="2" t="s">
        <v>360</v>
      </c>
      <c r="T2330" s="2"/>
      <c r="U2330" s="2" t="s">
        <v>14</v>
      </c>
      <c r="V2330" s="69">
        <v>45538</v>
      </c>
      <c r="W2330" s="2" t="s">
        <v>4135</v>
      </c>
    </row>
    <row r="2331" spans="1:23" x14ac:dyDescent="0.25">
      <c r="A2331" s="2">
        <v>9977286</v>
      </c>
      <c r="B2331" s="68">
        <v>45538.333333333343</v>
      </c>
      <c r="C2331" s="2" t="s">
        <v>1107</v>
      </c>
      <c r="D2331" s="2" t="s">
        <v>856</v>
      </c>
      <c r="E2331" s="2"/>
      <c r="F2331" s="68">
        <v>45538.333333333343</v>
      </c>
      <c r="G2331" s="68">
        <v>45538.475694444453</v>
      </c>
      <c r="H2331" s="2" t="s">
        <v>1107</v>
      </c>
      <c r="I2331" s="2"/>
      <c r="J2331" s="2" t="s">
        <v>697</v>
      </c>
      <c r="K2331" s="2" t="s">
        <v>697</v>
      </c>
      <c r="L2331" s="2" t="s">
        <v>4341</v>
      </c>
      <c r="M2331" s="2" t="s">
        <v>918</v>
      </c>
      <c r="N2331" s="2" t="s">
        <v>860</v>
      </c>
      <c r="O2331" s="2" t="s">
        <v>4292</v>
      </c>
      <c r="P2331" s="2" t="s">
        <v>8</v>
      </c>
      <c r="Q2331" s="2" t="s">
        <v>10</v>
      </c>
      <c r="R2331" s="2" t="s">
        <v>11</v>
      </c>
      <c r="S2331" s="2" t="s">
        <v>25</v>
      </c>
      <c r="T2331" s="2"/>
      <c r="U2331" s="2" t="s">
        <v>14</v>
      </c>
      <c r="V2331" s="69">
        <v>45538</v>
      </c>
      <c r="W2331" s="2" t="s">
        <v>4135</v>
      </c>
    </row>
    <row r="2332" spans="1:23" x14ac:dyDescent="0.25">
      <c r="A2332" s="2">
        <v>9977285</v>
      </c>
      <c r="B2332" s="68">
        <v>45538.333333333343</v>
      </c>
      <c r="C2332" s="2" t="s">
        <v>1147</v>
      </c>
      <c r="D2332" s="2" t="s">
        <v>856</v>
      </c>
      <c r="E2332" s="2"/>
      <c r="F2332" s="68">
        <v>45538.333333333343</v>
      </c>
      <c r="G2332" s="68">
        <v>45538.476388888892</v>
      </c>
      <c r="H2332" s="2" t="s">
        <v>1147</v>
      </c>
      <c r="I2332" s="2"/>
      <c r="J2332" s="2" t="s">
        <v>697</v>
      </c>
      <c r="K2332" s="2" t="s">
        <v>697</v>
      </c>
      <c r="L2332" s="2" t="s">
        <v>3744</v>
      </c>
      <c r="M2332" s="2" t="s">
        <v>736</v>
      </c>
      <c r="N2332" s="2" t="s">
        <v>331</v>
      </c>
      <c r="O2332" s="2" t="s">
        <v>3695</v>
      </c>
      <c r="P2332" s="2" t="s">
        <v>8</v>
      </c>
      <c r="Q2332" s="2" t="s">
        <v>10</v>
      </c>
      <c r="R2332" s="2" t="s">
        <v>11</v>
      </c>
      <c r="S2332" s="2" t="s">
        <v>43</v>
      </c>
      <c r="T2332" s="2"/>
      <c r="U2332" s="2" t="s">
        <v>44</v>
      </c>
      <c r="V2332" s="69">
        <v>45538</v>
      </c>
      <c r="W2332" s="2" t="s">
        <v>4135</v>
      </c>
    </row>
    <row r="2333" spans="1:23" x14ac:dyDescent="0.25">
      <c r="A2333" s="2">
        <v>9977284</v>
      </c>
      <c r="B2333" s="68">
        <v>45538.333333333343</v>
      </c>
      <c r="C2333" s="2" t="s">
        <v>1147</v>
      </c>
      <c r="D2333" s="2" t="s">
        <v>1455</v>
      </c>
      <c r="E2333" s="2"/>
      <c r="F2333" s="68">
        <v>45538.333333333343</v>
      </c>
      <c r="G2333" s="68">
        <v>45538.481249999997</v>
      </c>
      <c r="H2333" s="2" t="s">
        <v>1147</v>
      </c>
      <c r="I2333" s="2"/>
      <c r="J2333" s="2" t="s">
        <v>697</v>
      </c>
      <c r="K2333" s="2" t="s">
        <v>697</v>
      </c>
      <c r="L2333" s="2" t="s">
        <v>2957</v>
      </c>
      <c r="M2333" s="2" t="s">
        <v>736</v>
      </c>
      <c r="N2333" s="2" t="s">
        <v>2679</v>
      </c>
      <c r="O2333" s="2" t="s">
        <v>993</v>
      </c>
      <c r="P2333" s="2" t="s">
        <v>18</v>
      </c>
      <c r="Q2333" s="2" t="s">
        <v>19</v>
      </c>
      <c r="R2333" s="2" t="s">
        <v>21</v>
      </c>
      <c r="S2333" s="2" t="s">
        <v>360</v>
      </c>
      <c r="T2333" s="2"/>
      <c r="U2333" s="2" t="s">
        <v>14</v>
      </c>
      <c r="V2333" s="69">
        <v>45538</v>
      </c>
      <c r="W2333" s="2" t="s">
        <v>4135</v>
      </c>
    </row>
    <row r="2334" spans="1:23" x14ac:dyDescent="0.25">
      <c r="A2334" s="2">
        <v>9977283</v>
      </c>
      <c r="B2334" s="68">
        <v>45538.333333333343</v>
      </c>
      <c r="C2334" s="2" t="s">
        <v>1147</v>
      </c>
      <c r="D2334" s="2" t="s">
        <v>716</v>
      </c>
      <c r="E2334" s="2"/>
      <c r="F2334" s="68">
        <v>45538.333333333343</v>
      </c>
      <c r="G2334" s="68">
        <v>45538.48333333333</v>
      </c>
      <c r="H2334" s="2" t="s">
        <v>1147</v>
      </c>
      <c r="I2334" s="2"/>
      <c r="J2334" s="2" t="s">
        <v>697</v>
      </c>
      <c r="K2334" s="2" t="s">
        <v>697</v>
      </c>
      <c r="L2334" s="2" t="s">
        <v>4342</v>
      </c>
      <c r="M2334" s="2" t="s">
        <v>736</v>
      </c>
      <c r="N2334" s="2" t="s">
        <v>2666</v>
      </c>
      <c r="O2334" s="2" t="s">
        <v>4303</v>
      </c>
      <c r="P2334" s="2" t="s">
        <v>22</v>
      </c>
      <c r="Q2334" s="2" t="s">
        <v>23</v>
      </c>
      <c r="R2334" s="2" t="s">
        <v>89</v>
      </c>
      <c r="S2334" s="2" t="s">
        <v>36</v>
      </c>
      <c r="T2334" s="2"/>
      <c r="U2334" s="2" t="s">
        <v>14</v>
      </c>
      <c r="V2334" s="69">
        <v>45538</v>
      </c>
      <c r="W2334" s="2" t="s">
        <v>4135</v>
      </c>
    </row>
    <row r="2335" spans="1:23" x14ac:dyDescent="0.25">
      <c r="A2335" s="2">
        <v>9977282</v>
      </c>
      <c r="B2335" s="68">
        <v>45538.333333333343</v>
      </c>
      <c r="C2335" s="2" t="s">
        <v>1147</v>
      </c>
      <c r="D2335" s="2" t="s">
        <v>1455</v>
      </c>
      <c r="E2335" s="2"/>
      <c r="F2335" s="68">
        <v>45538.333333333343</v>
      </c>
      <c r="G2335" s="68">
        <v>45538.490277777782</v>
      </c>
      <c r="H2335" s="2" t="s">
        <v>1147</v>
      </c>
      <c r="I2335" s="2"/>
      <c r="J2335" s="2" t="s">
        <v>697</v>
      </c>
      <c r="K2335" s="2" t="s">
        <v>697</v>
      </c>
      <c r="L2335" s="2" t="s">
        <v>4343</v>
      </c>
      <c r="M2335" s="2" t="s">
        <v>736</v>
      </c>
      <c r="N2335" s="2" t="s">
        <v>2679</v>
      </c>
      <c r="O2335" s="2" t="s">
        <v>4301</v>
      </c>
      <c r="P2335" s="2" t="s">
        <v>8</v>
      </c>
      <c r="Q2335" s="2" t="s">
        <v>15</v>
      </c>
      <c r="R2335" s="2" t="s">
        <v>90</v>
      </c>
      <c r="S2335" s="2" t="s">
        <v>360</v>
      </c>
      <c r="T2335" s="2"/>
      <c r="U2335" s="2" t="s">
        <v>14</v>
      </c>
      <c r="V2335" s="69">
        <v>45538</v>
      </c>
      <c r="W2335" s="2" t="s">
        <v>4135</v>
      </c>
    </row>
    <row r="2336" spans="1:23" x14ac:dyDescent="0.25">
      <c r="A2336" s="2">
        <v>9977281</v>
      </c>
      <c r="B2336" s="68">
        <v>45538.333333333343</v>
      </c>
      <c r="C2336" s="2" t="s">
        <v>1147</v>
      </c>
      <c r="D2336" s="2" t="s">
        <v>1455</v>
      </c>
      <c r="E2336" s="2"/>
      <c r="F2336" s="68">
        <v>45538.333333333343</v>
      </c>
      <c r="G2336" s="68">
        <v>45538.493055555547</v>
      </c>
      <c r="H2336" s="2" t="s">
        <v>1147</v>
      </c>
      <c r="I2336" s="2"/>
      <c r="J2336" s="2" t="s">
        <v>697</v>
      </c>
      <c r="K2336" s="2" t="s">
        <v>697</v>
      </c>
      <c r="L2336" s="2" t="s">
        <v>4344</v>
      </c>
      <c r="M2336" s="2" t="s">
        <v>736</v>
      </c>
      <c r="N2336" s="2" t="s">
        <v>2679</v>
      </c>
      <c r="O2336" s="2" t="s">
        <v>4302</v>
      </c>
      <c r="P2336" s="2" t="s">
        <v>22</v>
      </c>
      <c r="Q2336" s="2" t="s">
        <v>23</v>
      </c>
      <c r="R2336" s="2" t="s">
        <v>89</v>
      </c>
      <c r="S2336" s="2" t="s">
        <v>360</v>
      </c>
      <c r="T2336" s="2"/>
      <c r="U2336" s="2" t="s">
        <v>14</v>
      </c>
      <c r="V2336" s="69">
        <v>45538</v>
      </c>
      <c r="W2336" s="2" t="s">
        <v>4135</v>
      </c>
    </row>
    <row r="2337" spans="1:23" x14ac:dyDescent="0.25">
      <c r="A2337" s="2">
        <v>9977280</v>
      </c>
      <c r="B2337" s="68">
        <v>45538.333333333343</v>
      </c>
      <c r="C2337" s="2" t="s">
        <v>1147</v>
      </c>
      <c r="D2337" s="2" t="s">
        <v>1455</v>
      </c>
      <c r="E2337" s="2"/>
      <c r="F2337" s="68">
        <v>45538.333333333343</v>
      </c>
      <c r="G2337" s="68">
        <v>45538.496527777781</v>
      </c>
      <c r="H2337" s="2" t="s">
        <v>1147</v>
      </c>
      <c r="I2337" s="2"/>
      <c r="J2337" s="2" t="s">
        <v>697</v>
      </c>
      <c r="K2337" s="2" t="s">
        <v>697</v>
      </c>
      <c r="L2337" s="2" t="s">
        <v>4345</v>
      </c>
      <c r="M2337" s="2" t="s">
        <v>736</v>
      </c>
      <c r="N2337" s="2" t="s">
        <v>2679</v>
      </c>
      <c r="O2337" s="2" t="s">
        <v>2756</v>
      </c>
      <c r="P2337" s="2" t="s">
        <v>8</v>
      </c>
      <c r="Q2337" s="2" t="s">
        <v>10</v>
      </c>
      <c r="R2337" s="2" t="s">
        <v>11</v>
      </c>
      <c r="S2337" s="2" t="s">
        <v>360</v>
      </c>
      <c r="T2337" s="2"/>
      <c r="U2337" s="2" t="s">
        <v>14</v>
      </c>
      <c r="V2337" s="69">
        <v>45538</v>
      </c>
      <c r="W2337" s="2" t="s">
        <v>4135</v>
      </c>
    </row>
    <row r="2338" spans="1:23" x14ac:dyDescent="0.25">
      <c r="A2338" s="2">
        <v>9977279</v>
      </c>
      <c r="B2338" s="68">
        <v>45538.333333333343</v>
      </c>
      <c r="C2338" s="2" t="s">
        <v>1280</v>
      </c>
      <c r="D2338" s="2" t="s">
        <v>1455</v>
      </c>
      <c r="E2338" s="2"/>
      <c r="F2338" s="68">
        <v>45538.333333333343</v>
      </c>
      <c r="G2338" s="68">
        <v>45538.498611111107</v>
      </c>
      <c r="H2338" s="2" t="s">
        <v>1280</v>
      </c>
      <c r="I2338" s="2"/>
      <c r="J2338" s="2" t="s">
        <v>697</v>
      </c>
      <c r="K2338" s="2" t="s">
        <v>697</v>
      </c>
      <c r="L2338" s="2" t="s">
        <v>4346</v>
      </c>
      <c r="M2338" s="2" t="s">
        <v>2509</v>
      </c>
      <c r="N2338" s="2" t="s">
        <v>853</v>
      </c>
      <c r="O2338" s="2">
        <v>42535378501</v>
      </c>
      <c r="P2338" s="2" t="s">
        <v>18</v>
      </c>
      <c r="Q2338" s="2" t="s">
        <v>19</v>
      </c>
      <c r="R2338" s="2" t="s">
        <v>21</v>
      </c>
      <c r="S2338" s="2" t="s">
        <v>360</v>
      </c>
      <c r="T2338" s="2"/>
      <c r="U2338" s="2" t="s">
        <v>14</v>
      </c>
      <c r="V2338" s="69">
        <v>45538</v>
      </c>
      <c r="W2338" s="2" t="s">
        <v>4135</v>
      </c>
    </row>
    <row r="2339" spans="1:23" x14ac:dyDescent="0.25">
      <c r="A2339" s="2">
        <v>9977278</v>
      </c>
      <c r="B2339" s="68">
        <v>45538.333333333343</v>
      </c>
      <c r="C2339" s="2" t="s">
        <v>1156</v>
      </c>
      <c r="D2339" s="2" t="s">
        <v>856</v>
      </c>
      <c r="E2339" s="2"/>
      <c r="F2339" s="68">
        <v>45538.333333333343</v>
      </c>
      <c r="G2339" s="68">
        <v>45538.50277777778</v>
      </c>
      <c r="H2339" s="2" t="s">
        <v>1156</v>
      </c>
      <c r="I2339" s="2"/>
      <c r="J2339" s="2" t="s">
        <v>697</v>
      </c>
      <c r="K2339" s="2" t="s">
        <v>697</v>
      </c>
      <c r="L2339" s="2" t="s">
        <v>3251</v>
      </c>
      <c r="M2339" s="2" t="s">
        <v>992</v>
      </c>
      <c r="N2339" s="2" t="s">
        <v>3776</v>
      </c>
      <c r="O2339" s="2">
        <v>201031653459001</v>
      </c>
      <c r="P2339" s="2" t="s">
        <v>8</v>
      </c>
      <c r="Q2339" s="2" t="s">
        <v>10</v>
      </c>
      <c r="R2339" s="2" t="s">
        <v>11</v>
      </c>
      <c r="S2339" s="2" t="s">
        <v>25</v>
      </c>
      <c r="T2339" s="2"/>
      <c r="U2339" s="2" t="s">
        <v>14</v>
      </c>
      <c r="V2339" s="69">
        <v>45538</v>
      </c>
      <c r="W2339" s="2" t="s">
        <v>4135</v>
      </c>
    </row>
    <row r="2340" spans="1:23" x14ac:dyDescent="0.25">
      <c r="A2340" s="2">
        <v>9977277</v>
      </c>
      <c r="B2340" s="68">
        <v>45538.333333333343</v>
      </c>
      <c r="C2340" s="2" t="s">
        <v>1156</v>
      </c>
      <c r="D2340" s="2" t="s">
        <v>46</v>
      </c>
      <c r="E2340" s="2"/>
      <c r="F2340" s="68">
        <v>45538.333333333343</v>
      </c>
      <c r="G2340" s="68">
        <v>45538.515277777777</v>
      </c>
      <c r="H2340" s="2" t="s">
        <v>1156</v>
      </c>
      <c r="I2340" s="2"/>
      <c r="J2340" s="2" t="s">
        <v>697</v>
      </c>
      <c r="K2340" s="2" t="s">
        <v>697</v>
      </c>
      <c r="L2340" s="2" t="s">
        <v>3598</v>
      </c>
      <c r="M2340" s="2" t="s">
        <v>992</v>
      </c>
      <c r="N2340" s="2" t="s">
        <v>853</v>
      </c>
      <c r="O2340" s="2">
        <v>201031753875001</v>
      </c>
      <c r="P2340" s="2" t="s">
        <v>8</v>
      </c>
      <c r="Q2340" s="2" t="s">
        <v>28</v>
      </c>
      <c r="R2340" s="2" t="s">
        <v>92</v>
      </c>
      <c r="S2340" s="2" t="s">
        <v>360</v>
      </c>
      <c r="T2340" s="2"/>
      <c r="U2340" s="2" t="s">
        <v>14</v>
      </c>
      <c r="V2340" s="69">
        <v>45538</v>
      </c>
      <c r="W2340" s="2" t="s">
        <v>4135</v>
      </c>
    </row>
    <row r="2341" spans="1:23" x14ac:dyDescent="0.25">
      <c r="A2341" s="2">
        <v>9977276</v>
      </c>
      <c r="B2341" s="68">
        <v>45538.333333333343</v>
      </c>
      <c r="C2341" s="2" t="s">
        <v>1107</v>
      </c>
      <c r="D2341" s="2" t="s">
        <v>856</v>
      </c>
      <c r="E2341" s="2"/>
      <c r="F2341" s="68">
        <v>45538.333333333343</v>
      </c>
      <c r="G2341" s="68">
        <v>45538.521527777782</v>
      </c>
      <c r="H2341" s="2" t="s">
        <v>1107</v>
      </c>
      <c r="I2341" s="2"/>
      <c r="J2341" s="2" t="s">
        <v>697</v>
      </c>
      <c r="K2341" s="2" t="s">
        <v>697</v>
      </c>
      <c r="L2341" s="2" t="s">
        <v>4235</v>
      </c>
      <c r="M2341" s="2" t="s">
        <v>918</v>
      </c>
      <c r="N2341" s="2" t="s">
        <v>860</v>
      </c>
      <c r="O2341" s="2" t="s">
        <v>3854</v>
      </c>
      <c r="P2341" s="2" t="s">
        <v>8</v>
      </c>
      <c r="Q2341" s="2" t="s">
        <v>28</v>
      </c>
      <c r="R2341" s="2" t="s">
        <v>35</v>
      </c>
      <c r="S2341" s="2" t="s">
        <v>75</v>
      </c>
      <c r="T2341" s="2" t="s">
        <v>108</v>
      </c>
      <c r="U2341" s="2" t="s">
        <v>44</v>
      </c>
      <c r="V2341" s="69">
        <v>45538</v>
      </c>
      <c r="W2341" s="2" t="s">
        <v>4135</v>
      </c>
    </row>
    <row r="2342" spans="1:23" x14ac:dyDescent="0.25">
      <c r="A2342" s="2">
        <v>9977275</v>
      </c>
      <c r="B2342" s="68">
        <v>45538.333333333343</v>
      </c>
      <c r="C2342" s="2" t="s">
        <v>1147</v>
      </c>
      <c r="D2342" s="2" t="s">
        <v>1455</v>
      </c>
      <c r="E2342" s="2"/>
      <c r="F2342" s="68">
        <v>45538.333333333343</v>
      </c>
      <c r="G2342" s="68">
        <v>45538.533333333333</v>
      </c>
      <c r="H2342" s="2" t="s">
        <v>1147</v>
      </c>
      <c r="I2342" s="2"/>
      <c r="J2342" s="2" t="s">
        <v>697</v>
      </c>
      <c r="K2342" s="2" t="s">
        <v>697</v>
      </c>
      <c r="L2342" s="2" t="s">
        <v>4317</v>
      </c>
      <c r="M2342" s="2" t="s">
        <v>737</v>
      </c>
      <c r="N2342" s="2" t="s">
        <v>2666</v>
      </c>
      <c r="O2342" s="2" t="s">
        <v>4263</v>
      </c>
      <c r="P2342" s="2" t="s">
        <v>22</v>
      </c>
      <c r="Q2342" s="2" t="s">
        <v>23</v>
      </c>
      <c r="R2342" s="2" t="s">
        <v>89</v>
      </c>
      <c r="S2342" s="2" t="s">
        <v>360</v>
      </c>
      <c r="T2342" s="2"/>
      <c r="U2342" s="2" t="s">
        <v>14</v>
      </c>
      <c r="V2342" s="69">
        <v>45538</v>
      </c>
      <c r="W2342" s="2" t="s">
        <v>4135</v>
      </c>
    </row>
    <row r="2343" spans="1:23" x14ac:dyDescent="0.25">
      <c r="A2343" s="2">
        <v>9977274</v>
      </c>
      <c r="B2343" s="68">
        <v>45538.333333333343</v>
      </c>
      <c r="C2343" s="2" t="s">
        <v>1147</v>
      </c>
      <c r="D2343" s="2" t="s">
        <v>1455</v>
      </c>
      <c r="E2343" s="2"/>
      <c r="F2343" s="68">
        <v>45538.333333333343</v>
      </c>
      <c r="G2343" s="68">
        <v>45538.452777777777</v>
      </c>
      <c r="H2343" s="2" t="s">
        <v>1147</v>
      </c>
      <c r="I2343" s="2"/>
      <c r="J2343" s="2" t="s">
        <v>697</v>
      </c>
      <c r="K2343" s="2" t="s">
        <v>697</v>
      </c>
      <c r="L2343" s="2" t="s">
        <v>3743</v>
      </c>
      <c r="M2343" s="2" t="s">
        <v>737</v>
      </c>
      <c r="N2343" s="2" t="s">
        <v>2666</v>
      </c>
      <c r="O2343" s="2" t="s">
        <v>3675</v>
      </c>
      <c r="P2343" s="2" t="s">
        <v>22</v>
      </c>
      <c r="Q2343" s="2" t="s">
        <v>73</v>
      </c>
      <c r="R2343" s="2" t="s">
        <v>74</v>
      </c>
      <c r="S2343" s="2" t="s">
        <v>360</v>
      </c>
      <c r="T2343" s="2"/>
      <c r="U2343" s="2" t="s">
        <v>14</v>
      </c>
      <c r="V2343" s="69">
        <v>45538</v>
      </c>
      <c r="W2343" s="2" t="s">
        <v>4135</v>
      </c>
    </row>
    <row r="2344" spans="1:23" x14ac:dyDescent="0.25">
      <c r="A2344" s="2">
        <v>9977273</v>
      </c>
      <c r="B2344" s="68">
        <v>45538.333333333343</v>
      </c>
      <c r="C2344" s="2" t="s">
        <v>1110</v>
      </c>
      <c r="D2344" s="2" t="s">
        <v>716</v>
      </c>
      <c r="E2344" s="2"/>
      <c r="F2344" s="68">
        <v>45538.333333333343</v>
      </c>
      <c r="G2344" s="68">
        <v>45538.536805555559</v>
      </c>
      <c r="H2344" s="2" t="s">
        <v>1110</v>
      </c>
      <c r="I2344" s="2"/>
      <c r="J2344" s="2" t="s">
        <v>697</v>
      </c>
      <c r="K2344" s="2" t="s">
        <v>697</v>
      </c>
      <c r="L2344" s="2" t="s">
        <v>4314</v>
      </c>
      <c r="M2344" s="2" t="s">
        <v>918</v>
      </c>
      <c r="N2344" s="2" t="s">
        <v>918</v>
      </c>
      <c r="O2344" s="2" t="s">
        <v>4313</v>
      </c>
      <c r="P2344" s="2" t="s">
        <v>8</v>
      </c>
      <c r="Q2344" s="2" t="s">
        <v>10</v>
      </c>
      <c r="R2344" s="2" t="s">
        <v>11</v>
      </c>
      <c r="S2344" s="2" t="s">
        <v>25</v>
      </c>
      <c r="T2344" s="2"/>
      <c r="U2344" s="2" t="s">
        <v>14</v>
      </c>
      <c r="V2344" s="69">
        <v>45538</v>
      </c>
      <c r="W2344" s="2" t="s">
        <v>4135</v>
      </c>
    </row>
    <row r="2345" spans="1:23" x14ac:dyDescent="0.25">
      <c r="A2345" s="2">
        <v>9977272</v>
      </c>
      <c r="B2345" s="68">
        <v>45538.333333333343</v>
      </c>
      <c r="C2345" s="2" t="s">
        <v>1147</v>
      </c>
      <c r="D2345" s="2" t="s">
        <v>1455</v>
      </c>
      <c r="E2345" s="2"/>
      <c r="F2345" s="68">
        <v>45538.333333333343</v>
      </c>
      <c r="G2345" s="68">
        <v>45538.554861111108</v>
      </c>
      <c r="H2345" s="2" t="s">
        <v>1147</v>
      </c>
      <c r="I2345" s="2"/>
      <c r="J2345" s="2" t="s">
        <v>697</v>
      </c>
      <c r="K2345" s="2" t="s">
        <v>697</v>
      </c>
      <c r="L2345" s="2" t="s">
        <v>1720</v>
      </c>
      <c r="M2345" s="2" t="s">
        <v>736</v>
      </c>
      <c r="N2345" s="2" t="s">
        <v>2679</v>
      </c>
      <c r="O2345" s="2" t="s">
        <v>1719</v>
      </c>
      <c r="P2345" s="2" t="s">
        <v>22</v>
      </c>
      <c r="Q2345" s="2" t="s">
        <v>23</v>
      </c>
      <c r="R2345" s="2" t="s">
        <v>89</v>
      </c>
      <c r="S2345" s="2" t="s">
        <v>360</v>
      </c>
      <c r="T2345" s="2"/>
      <c r="U2345" s="2" t="s">
        <v>14</v>
      </c>
      <c r="V2345" s="69">
        <v>45538</v>
      </c>
      <c r="W2345" s="2" t="s">
        <v>4135</v>
      </c>
    </row>
    <row r="2346" spans="1:23" x14ac:dyDescent="0.25">
      <c r="A2346" s="2">
        <v>9977271</v>
      </c>
      <c r="B2346" s="68">
        <v>45538.333333333343</v>
      </c>
      <c r="C2346" s="2" t="s">
        <v>1147</v>
      </c>
      <c r="D2346" s="2" t="s">
        <v>1455</v>
      </c>
      <c r="E2346" s="2"/>
      <c r="F2346" s="68">
        <v>45538.333333333343</v>
      </c>
      <c r="G2346" s="68">
        <v>45538.558333333327</v>
      </c>
      <c r="H2346" s="2" t="s">
        <v>1147</v>
      </c>
      <c r="I2346" s="2"/>
      <c r="J2346" s="2" t="s">
        <v>697</v>
      </c>
      <c r="K2346" s="2" t="s">
        <v>697</v>
      </c>
      <c r="L2346" s="2" t="s">
        <v>3383</v>
      </c>
      <c r="M2346" s="2" t="s">
        <v>736</v>
      </c>
      <c r="N2346" s="2" t="s">
        <v>2679</v>
      </c>
      <c r="O2346" s="2" t="s">
        <v>3384</v>
      </c>
      <c r="P2346" s="2" t="s">
        <v>22</v>
      </c>
      <c r="Q2346" s="2" t="s">
        <v>73</v>
      </c>
      <c r="R2346" s="2" t="s">
        <v>74</v>
      </c>
      <c r="S2346" s="2" t="s">
        <v>360</v>
      </c>
      <c r="T2346" s="2"/>
      <c r="U2346" s="2" t="s">
        <v>14</v>
      </c>
      <c r="V2346" s="69">
        <v>45538</v>
      </c>
      <c r="W2346" s="2" t="s">
        <v>4135</v>
      </c>
    </row>
    <row r="2347" spans="1:23" x14ac:dyDescent="0.25">
      <c r="A2347" s="2">
        <v>9977270</v>
      </c>
      <c r="B2347" s="68">
        <v>45538.333333333343</v>
      </c>
      <c r="C2347" s="2" t="s">
        <v>1147</v>
      </c>
      <c r="D2347" s="2" t="s">
        <v>1455</v>
      </c>
      <c r="E2347" s="2"/>
      <c r="F2347" s="68">
        <v>45538.333333333343</v>
      </c>
      <c r="G2347" s="68">
        <v>45538.5625</v>
      </c>
      <c r="H2347" s="2" t="s">
        <v>1147</v>
      </c>
      <c r="I2347" s="2"/>
      <c r="J2347" s="2" t="s">
        <v>697</v>
      </c>
      <c r="K2347" s="2" t="s">
        <v>697</v>
      </c>
      <c r="L2347" s="2" t="s">
        <v>4347</v>
      </c>
      <c r="M2347" s="2" t="s">
        <v>736</v>
      </c>
      <c r="N2347" s="2" t="s">
        <v>2679</v>
      </c>
      <c r="O2347" s="2" t="s">
        <v>4300</v>
      </c>
      <c r="P2347" s="2" t="s">
        <v>8</v>
      </c>
      <c r="Q2347" s="2" t="s">
        <v>15</v>
      </c>
      <c r="R2347" s="2" t="s">
        <v>381</v>
      </c>
      <c r="S2347" s="2" t="s">
        <v>360</v>
      </c>
      <c r="T2347" s="2"/>
      <c r="U2347" s="2" t="s">
        <v>14</v>
      </c>
      <c r="V2347" s="69">
        <v>45538</v>
      </c>
      <c r="W2347" s="2" t="s">
        <v>4135</v>
      </c>
    </row>
    <row r="2348" spans="1:23" x14ac:dyDescent="0.25">
      <c r="A2348" s="2">
        <v>9977269</v>
      </c>
      <c r="B2348" s="68">
        <v>45538.333333333343</v>
      </c>
      <c r="C2348" s="2"/>
      <c r="D2348" s="2" t="s">
        <v>1455</v>
      </c>
      <c r="E2348" s="2"/>
      <c r="F2348" s="68">
        <v>45538.333333333343</v>
      </c>
      <c r="G2348" s="68">
        <v>45538.56527777778</v>
      </c>
      <c r="H2348" s="2" t="s">
        <v>1147</v>
      </c>
      <c r="I2348" s="2"/>
      <c r="J2348" s="2" t="s">
        <v>697</v>
      </c>
      <c r="K2348" s="2" t="s">
        <v>697</v>
      </c>
      <c r="L2348" s="2" t="s">
        <v>4348</v>
      </c>
      <c r="M2348" s="2" t="s">
        <v>736</v>
      </c>
      <c r="N2348" s="2" t="s">
        <v>2679</v>
      </c>
      <c r="O2348" s="2" t="s">
        <v>2038</v>
      </c>
      <c r="P2348" s="2"/>
      <c r="Q2348" s="2"/>
      <c r="R2348" s="2"/>
      <c r="S2348" s="2" t="s">
        <v>360</v>
      </c>
      <c r="T2348" s="2"/>
      <c r="U2348" s="2" t="s">
        <v>14</v>
      </c>
      <c r="V2348" s="69">
        <v>45538</v>
      </c>
      <c r="W2348" s="2" t="s">
        <v>4135</v>
      </c>
    </row>
    <row r="2349" spans="1:23" x14ac:dyDescent="0.25">
      <c r="A2349" s="2">
        <v>9977268</v>
      </c>
      <c r="B2349" s="68">
        <v>45538.333333333343</v>
      </c>
      <c r="C2349" s="2" t="s">
        <v>1107</v>
      </c>
      <c r="D2349" s="2" t="s">
        <v>716</v>
      </c>
      <c r="E2349" s="2"/>
      <c r="F2349" s="68">
        <v>45538.333333333343</v>
      </c>
      <c r="G2349" s="68">
        <v>45538.56527777778</v>
      </c>
      <c r="H2349" s="2" t="s">
        <v>1107</v>
      </c>
      <c r="I2349" s="2"/>
      <c r="J2349" s="2" t="s">
        <v>697</v>
      </c>
      <c r="K2349" s="2" t="s">
        <v>697</v>
      </c>
      <c r="L2349" s="2" t="s">
        <v>4349</v>
      </c>
      <c r="M2349" s="2" t="s">
        <v>4350</v>
      </c>
      <c r="N2349" s="2" t="s">
        <v>860</v>
      </c>
      <c r="O2349" s="2" t="s">
        <v>4288</v>
      </c>
      <c r="P2349" s="2" t="s">
        <v>22</v>
      </c>
      <c r="Q2349" s="2" t="s">
        <v>23</v>
      </c>
      <c r="R2349" s="2" t="s">
        <v>24</v>
      </c>
      <c r="S2349" s="2" t="s">
        <v>36</v>
      </c>
      <c r="T2349" s="2"/>
      <c r="U2349" s="2" t="s">
        <v>14</v>
      </c>
      <c r="V2349" s="69">
        <v>45538</v>
      </c>
      <c r="W2349" s="2" t="s">
        <v>4135</v>
      </c>
    </row>
    <row r="2350" spans="1:23" x14ac:dyDescent="0.25">
      <c r="A2350" s="2">
        <v>9977267</v>
      </c>
      <c r="B2350" s="68">
        <v>45538.333333333343</v>
      </c>
      <c r="C2350" s="2" t="s">
        <v>1110</v>
      </c>
      <c r="D2350" s="2" t="s">
        <v>1455</v>
      </c>
      <c r="E2350" s="2"/>
      <c r="F2350" s="68">
        <v>45538.333333333343</v>
      </c>
      <c r="G2350" s="68">
        <v>45538.571527777778</v>
      </c>
      <c r="H2350" s="2" t="s">
        <v>1110</v>
      </c>
      <c r="I2350" s="2"/>
      <c r="J2350" s="2" t="s">
        <v>697</v>
      </c>
      <c r="K2350" s="2" t="s">
        <v>697</v>
      </c>
      <c r="L2350" s="2" t="s">
        <v>3774</v>
      </c>
      <c r="M2350" s="2" t="s">
        <v>4350</v>
      </c>
      <c r="N2350" s="2" t="s">
        <v>860</v>
      </c>
      <c r="O2350" s="2" t="s">
        <v>3097</v>
      </c>
      <c r="P2350" s="2" t="s">
        <v>51</v>
      </c>
      <c r="Q2350" s="2" t="s">
        <v>52</v>
      </c>
      <c r="R2350" s="2" t="s">
        <v>53</v>
      </c>
      <c r="S2350" s="2" t="s">
        <v>36</v>
      </c>
      <c r="T2350" s="2"/>
      <c r="U2350" s="2" t="s">
        <v>14</v>
      </c>
      <c r="V2350" s="69">
        <v>45538</v>
      </c>
      <c r="W2350" s="2" t="s">
        <v>4135</v>
      </c>
    </row>
    <row r="2351" spans="1:23" x14ac:dyDescent="0.25">
      <c r="A2351" s="2">
        <v>9977266</v>
      </c>
      <c r="B2351" s="68">
        <v>45538.333333333343</v>
      </c>
      <c r="C2351" s="2" t="s">
        <v>1107</v>
      </c>
      <c r="D2351" s="2" t="s">
        <v>1455</v>
      </c>
      <c r="E2351" s="2"/>
      <c r="F2351" s="68">
        <v>45538.333333333343</v>
      </c>
      <c r="G2351" s="68">
        <v>45538.571527777778</v>
      </c>
      <c r="H2351" s="2" t="s">
        <v>1107</v>
      </c>
      <c r="I2351" s="2"/>
      <c r="J2351" s="2" t="s">
        <v>697</v>
      </c>
      <c r="K2351" s="2" t="s">
        <v>697</v>
      </c>
      <c r="L2351" s="2" t="s">
        <v>4260</v>
      </c>
      <c r="M2351" s="2" t="s">
        <v>4350</v>
      </c>
      <c r="N2351" s="2" t="s">
        <v>860</v>
      </c>
      <c r="O2351" s="2" t="s">
        <v>4261</v>
      </c>
      <c r="P2351" s="2" t="s">
        <v>8</v>
      </c>
      <c r="Q2351" s="2" t="s">
        <v>10</v>
      </c>
      <c r="R2351" s="2" t="s">
        <v>11</v>
      </c>
      <c r="S2351" s="2" t="s">
        <v>36</v>
      </c>
      <c r="T2351" s="2"/>
      <c r="U2351" s="2" t="s">
        <v>14</v>
      </c>
      <c r="V2351" s="69">
        <v>45538</v>
      </c>
      <c r="W2351" s="2" t="s">
        <v>4135</v>
      </c>
    </row>
    <row r="2352" spans="1:23" x14ac:dyDescent="0.25">
      <c r="A2352" s="2">
        <v>9977265</v>
      </c>
      <c r="B2352" s="68">
        <v>45538.333333333343</v>
      </c>
      <c r="C2352" s="2" t="s">
        <v>1110</v>
      </c>
      <c r="D2352" s="2" t="s">
        <v>1455</v>
      </c>
      <c r="E2352" s="2"/>
      <c r="F2352" s="68">
        <v>45538.333333333343</v>
      </c>
      <c r="G2352" s="68">
        <v>45538.576388888891</v>
      </c>
      <c r="H2352" s="2" t="s">
        <v>1110</v>
      </c>
      <c r="I2352" s="2"/>
      <c r="J2352" s="2" t="s">
        <v>697</v>
      </c>
      <c r="K2352" s="2" t="s">
        <v>697</v>
      </c>
      <c r="L2352" s="2" t="s">
        <v>2708</v>
      </c>
      <c r="M2352" s="2" t="s">
        <v>4350</v>
      </c>
      <c r="N2352" s="2" t="s">
        <v>860</v>
      </c>
      <c r="O2352" s="2" t="s">
        <v>2562</v>
      </c>
      <c r="P2352" s="2" t="s">
        <v>51</v>
      </c>
      <c r="Q2352" s="2" t="s">
        <v>52</v>
      </c>
      <c r="R2352" s="2" t="s">
        <v>53</v>
      </c>
      <c r="S2352" s="2" t="s">
        <v>43</v>
      </c>
      <c r="T2352" s="2"/>
      <c r="U2352" s="2" t="s">
        <v>14</v>
      </c>
      <c r="V2352" s="69">
        <v>45538</v>
      </c>
      <c r="W2352" s="2" t="s">
        <v>4135</v>
      </c>
    </row>
    <row r="2353" spans="1:23" x14ac:dyDescent="0.25">
      <c r="A2353" s="2">
        <v>9977264</v>
      </c>
      <c r="B2353" s="68">
        <v>45538.333333333343</v>
      </c>
      <c r="C2353" s="2" t="s">
        <v>1110</v>
      </c>
      <c r="D2353" s="2" t="s">
        <v>716</v>
      </c>
      <c r="E2353" s="2"/>
      <c r="F2353" s="68">
        <v>45538.333333333343</v>
      </c>
      <c r="G2353" s="68">
        <v>45538.59375</v>
      </c>
      <c r="H2353" s="2" t="s">
        <v>1110</v>
      </c>
      <c r="I2353" s="2"/>
      <c r="J2353" s="2" t="s">
        <v>697</v>
      </c>
      <c r="K2353" s="2" t="s">
        <v>697</v>
      </c>
      <c r="L2353" s="2" t="s">
        <v>3973</v>
      </c>
      <c r="M2353" s="2" t="s">
        <v>4350</v>
      </c>
      <c r="N2353" s="2" t="s">
        <v>860</v>
      </c>
      <c r="O2353" s="2" t="s">
        <v>3830</v>
      </c>
      <c r="P2353" s="2" t="s">
        <v>22</v>
      </c>
      <c r="Q2353" s="2" t="s">
        <v>23</v>
      </c>
      <c r="R2353" s="2" t="s">
        <v>24</v>
      </c>
      <c r="S2353" s="2" t="s">
        <v>36</v>
      </c>
      <c r="T2353" s="2"/>
      <c r="U2353" s="2" t="s">
        <v>14</v>
      </c>
      <c r="V2353" s="69">
        <v>45538</v>
      </c>
      <c r="W2353" s="2" t="s">
        <v>4135</v>
      </c>
    </row>
    <row r="2354" spans="1:23" x14ac:dyDescent="0.25">
      <c r="A2354">
        <v>9976900</v>
      </c>
      <c r="B2354" s="60">
        <v>45539.333333333343</v>
      </c>
      <c r="C2354" t="s">
        <v>1157</v>
      </c>
      <c r="D2354" t="s">
        <v>716</v>
      </c>
      <c r="E2354" t="s">
        <v>385</v>
      </c>
      <c r="F2354" s="60">
        <v>45539.333333333343</v>
      </c>
      <c r="G2354" s="60">
        <v>45539.34652777778</v>
      </c>
      <c r="H2354" t="s">
        <v>1157</v>
      </c>
      <c r="I2354" t="s">
        <v>385</v>
      </c>
      <c r="J2354" t="s">
        <v>697</v>
      </c>
      <c r="K2354" t="s">
        <v>697</v>
      </c>
      <c r="L2354" t="s">
        <v>4403</v>
      </c>
      <c r="M2354" t="s">
        <v>992</v>
      </c>
      <c r="N2354" t="s">
        <v>455</v>
      </c>
      <c r="O2354">
        <v>201031617256001</v>
      </c>
      <c r="P2354" t="s">
        <v>18</v>
      </c>
      <c r="Q2354" t="s">
        <v>19</v>
      </c>
      <c r="R2354" t="s">
        <v>129</v>
      </c>
      <c r="S2354" t="s">
        <v>36</v>
      </c>
      <c r="T2354" t="s">
        <v>385</v>
      </c>
      <c r="U2354" t="s">
        <v>14</v>
      </c>
      <c r="V2354" s="61">
        <v>45539</v>
      </c>
      <c r="W2354" t="s">
        <v>4135</v>
      </c>
    </row>
    <row r="2355" spans="1:23" x14ac:dyDescent="0.25">
      <c r="A2355">
        <v>9976899</v>
      </c>
      <c r="B2355" s="60">
        <v>45539.333333333343</v>
      </c>
      <c r="C2355" t="s">
        <v>1157</v>
      </c>
      <c r="D2355" t="s">
        <v>46</v>
      </c>
      <c r="E2355" t="s">
        <v>385</v>
      </c>
      <c r="F2355" s="60">
        <v>45539.333333333343</v>
      </c>
      <c r="G2355" s="60">
        <v>45539.352777777778</v>
      </c>
      <c r="H2355" t="s">
        <v>1157</v>
      </c>
      <c r="I2355" t="s">
        <v>385</v>
      </c>
      <c r="J2355" t="s">
        <v>697</v>
      </c>
      <c r="K2355" t="s">
        <v>697</v>
      </c>
      <c r="L2355" t="s">
        <v>4404</v>
      </c>
      <c r="M2355" t="s">
        <v>992</v>
      </c>
      <c r="N2355" t="s">
        <v>455</v>
      </c>
      <c r="O2355">
        <v>201032059598001</v>
      </c>
      <c r="P2355" t="s">
        <v>18</v>
      </c>
      <c r="Q2355" t="s">
        <v>19</v>
      </c>
      <c r="R2355" t="s">
        <v>129</v>
      </c>
      <c r="S2355" t="s">
        <v>36</v>
      </c>
      <c r="T2355" t="s">
        <v>385</v>
      </c>
      <c r="U2355" t="s">
        <v>14</v>
      </c>
      <c r="V2355" s="61">
        <v>45539</v>
      </c>
      <c r="W2355" t="s">
        <v>4135</v>
      </c>
    </row>
    <row r="2356" spans="1:23" x14ac:dyDescent="0.25">
      <c r="A2356">
        <v>9976898</v>
      </c>
      <c r="B2356" s="60">
        <v>45539.333333333343</v>
      </c>
      <c r="C2356" t="s">
        <v>1157</v>
      </c>
      <c r="D2356" t="s">
        <v>716</v>
      </c>
      <c r="E2356" t="s">
        <v>385</v>
      </c>
      <c r="F2356" s="60">
        <v>45539.333333333343</v>
      </c>
      <c r="G2356" s="60">
        <v>45539.361111111109</v>
      </c>
      <c r="H2356" t="s">
        <v>1157</v>
      </c>
      <c r="I2356" t="s">
        <v>385</v>
      </c>
      <c r="J2356" t="s">
        <v>697</v>
      </c>
      <c r="K2356" t="s">
        <v>697</v>
      </c>
      <c r="L2356" t="s">
        <v>4405</v>
      </c>
      <c r="M2356" t="s">
        <v>992</v>
      </c>
      <c r="N2356" t="s">
        <v>455</v>
      </c>
      <c r="O2356">
        <v>201031911197001</v>
      </c>
      <c r="P2356" t="s">
        <v>18</v>
      </c>
      <c r="Q2356" t="s">
        <v>19</v>
      </c>
      <c r="R2356" t="s">
        <v>20</v>
      </c>
      <c r="S2356" t="s">
        <v>36</v>
      </c>
      <c r="T2356" t="s">
        <v>385</v>
      </c>
      <c r="U2356" t="s">
        <v>14</v>
      </c>
      <c r="V2356" s="61">
        <v>45539</v>
      </c>
      <c r="W2356" t="s">
        <v>4135</v>
      </c>
    </row>
    <row r="2357" spans="1:23" x14ac:dyDescent="0.25">
      <c r="A2357">
        <v>9976897</v>
      </c>
      <c r="B2357" s="60">
        <v>45539.333333333343</v>
      </c>
      <c r="C2357" t="s">
        <v>1117</v>
      </c>
      <c r="D2357" t="s">
        <v>856</v>
      </c>
      <c r="E2357"/>
      <c r="F2357" s="60">
        <v>45539.333333333343</v>
      </c>
      <c r="G2357" s="60">
        <v>45539.347222222219</v>
      </c>
      <c r="H2357" t="s">
        <v>1117</v>
      </c>
      <c r="I2357" s="60">
        <v>45541</v>
      </c>
      <c r="J2357" t="s">
        <v>697</v>
      </c>
      <c r="K2357" t="s">
        <v>697</v>
      </c>
      <c r="L2357" t="s">
        <v>4406</v>
      </c>
      <c r="M2357" t="s">
        <v>7</v>
      </c>
      <c r="N2357" t="s">
        <v>860</v>
      </c>
      <c r="O2357" t="s">
        <v>3738</v>
      </c>
      <c r="P2357" t="s">
        <v>8</v>
      </c>
      <c r="Q2357" t="s">
        <v>10</v>
      </c>
      <c r="R2357" t="s">
        <v>11</v>
      </c>
      <c r="S2357" t="s">
        <v>25</v>
      </c>
      <c r="T2357" t="s">
        <v>385</v>
      </c>
      <c r="U2357" t="s">
        <v>14</v>
      </c>
      <c r="V2357" s="61">
        <v>45539</v>
      </c>
      <c r="W2357" t="s">
        <v>4135</v>
      </c>
    </row>
    <row r="2358" spans="1:23" x14ac:dyDescent="0.25">
      <c r="A2358">
        <v>9976896</v>
      </c>
      <c r="B2358" s="60">
        <v>45539.333333333343</v>
      </c>
      <c r="C2358" t="s">
        <v>1110</v>
      </c>
      <c r="D2358" t="s">
        <v>856</v>
      </c>
      <c r="E2358"/>
      <c r="F2358" s="60">
        <v>45539.333333333343</v>
      </c>
      <c r="G2358" s="60">
        <v>45539.349305555559</v>
      </c>
      <c r="H2358" t="s">
        <v>1110</v>
      </c>
      <c r="I2358" t="s">
        <v>385</v>
      </c>
      <c r="J2358" t="s">
        <v>697</v>
      </c>
      <c r="K2358" t="s">
        <v>697</v>
      </c>
      <c r="L2358" t="s">
        <v>4407</v>
      </c>
      <c r="M2358" t="s">
        <v>7</v>
      </c>
      <c r="N2358" t="s">
        <v>860</v>
      </c>
      <c r="O2358" t="s">
        <v>1143</v>
      </c>
      <c r="P2358" t="s">
        <v>8</v>
      </c>
      <c r="Q2358" t="s">
        <v>28</v>
      </c>
      <c r="R2358" t="s">
        <v>29</v>
      </c>
      <c r="S2358" t="s">
        <v>43</v>
      </c>
      <c r="T2358"/>
      <c r="U2358" t="s">
        <v>14</v>
      </c>
      <c r="V2358" s="61">
        <v>45539</v>
      </c>
      <c r="W2358" t="s">
        <v>4135</v>
      </c>
    </row>
    <row r="2359" spans="1:23" x14ac:dyDescent="0.25">
      <c r="A2359">
        <v>9976895</v>
      </c>
      <c r="B2359" s="60">
        <v>45539.333333333343</v>
      </c>
      <c r="C2359" t="s">
        <v>1107</v>
      </c>
      <c r="D2359" t="s">
        <v>856</v>
      </c>
      <c r="E2359"/>
      <c r="F2359" s="60">
        <v>45539.333333333343</v>
      </c>
      <c r="G2359" s="60">
        <v>45539.349305555559</v>
      </c>
      <c r="H2359" t="s">
        <v>1107</v>
      </c>
      <c r="I2359"/>
      <c r="J2359" t="s">
        <v>697</v>
      </c>
      <c r="K2359" t="s">
        <v>697</v>
      </c>
      <c r="L2359" t="s">
        <v>4408</v>
      </c>
      <c r="M2359" t="s">
        <v>7</v>
      </c>
      <c r="N2359" t="s">
        <v>855</v>
      </c>
      <c r="O2359" t="s">
        <v>4275</v>
      </c>
      <c r="P2359" t="s">
        <v>8</v>
      </c>
      <c r="Q2359" t="s">
        <v>28</v>
      </c>
      <c r="R2359" t="s">
        <v>29</v>
      </c>
      <c r="S2359" t="s">
        <v>43</v>
      </c>
      <c r="T2359" t="s">
        <v>98</v>
      </c>
      <c r="U2359" t="s">
        <v>44</v>
      </c>
      <c r="V2359" s="61">
        <v>45539</v>
      </c>
      <c r="W2359" t="s">
        <v>4135</v>
      </c>
    </row>
    <row r="2360" spans="1:23" x14ac:dyDescent="0.25">
      <c r="A2360">
        <v>9976894</v>
      </c>
      <c r="B2360" s="60">
        <v>45539.333333333343</v>
      </c>
      <c r="C2360" t="s">
        <v>1156</v>
      </c>
      <c r="D2360" t="s">
        <v>856</v>
      </c>
      <c r="E2360"/>
      <c r="F2360" s="60">
        <v>45539.333333333343</v>
      </c>
      <c r="G2360" s="60">
        <v>45539.352777777778</v>
      </c>
      <c r="H2360" t="s">
        <v>1156</v>
      </c>
      <c r="I2360"/>
      <c r="J2360" t="s">
        <v>697</v>
      </c>
      <c r="K2360" t="s">
        <v>697</v>
      </c>
      <c r="L2360" t="s">
        <v>3251</v>
      </c>
      <c r="M2360" t="s">
        <v>992</v>
      </c>
      <c r="N2360" t="s">
        <v>3776</v>
      </c>
      <c r="O2360">
        <v>201031653459001</v>
      </c>
      <c r="P2360" t="s">
        <v>8</v>
      </c>
      <c r="Q2360" t="s">
        <v>10</v>
      </c>
      <c r="R2360" t="s">
        <v>11</v>
      </c>
      <c r="S2360" t="s">
        <v>25</v>
      </c>
      <c r="T2360" t="s">
        <v>385</v>
      </c>
      <c r="U2360" t="s">
        <v>14</v>
      </c>
      <c r="V2360" s="61">
        <v>45539</v>
      </c>
      <c r="W2360" t="s">
        <v>4135</v>
      </c>
    </row>
    <row r="2361" spans="1:23" x14ac:dyDescent="0.25">
      <c r="A2361">
        <v>9976893</v>
      </c>
      <c r="B2361" s="60">
        <v>45539.333333333343</v>
      </c>
      <c r="C2361" t="s">
        <v>1117</v>
      </c>
      <c r="D2361" t="s">
        <v>3250</v>
      </c>
      <c r="E2361"/>
      <c r="F2361" s="60">
        <v>45539.333333333343</v>
      </c>
      <c r="G2361" s="60">
        <v>45539.354166666657</v>
      </c>
      <c r="H2361" t="s">
        <v>1117</v>
      </c>
      <c r="I2361" s="60">
        <v>45541</v>
      </c>
      <c r="J2361" t="s">
        <v>697</v>
      </c>
      <c r="K2361" t="s">
        <v>697</v>
      </c>
      <c r="L2361" t="s">
        <v>4409</v>
      </c>
      <c r="M2361" t="s">
        <v>7</v>
      </c>
      <c r="N2361" t="s">
        <v>860</v>
      </c>
      <c r="O2361" t="s">
        <v>4390</v>
      </c>
      <c r="P2361" t="s">
        <v>8</v>
      </c>
      <c r="Q2361" t="s">
        <v>10</v>
      </c>
      <c r="R2361" t="s">
        <v>11</v>
      </c>
      <c r="S2361" t="s">
        <v>25</v>
      </c>
      <c r="T2361" t="s">
        <v>385</v>
      </c>
      <c r="U2361" t="s">
        <v>14</v>
      </c>
      <c r="V2361" s="61">
        <v>45539</v>
      </c>
      <c r="W2361" t="s">
        <v>4135</v>
      </c>
    </row>
    <row r="2362" spans="1:23" x14ac:dyDescent="0.25">
      <c r="A2362">
        <v>9976892</v>
      </c>
      <c r="B2362" s="60">
        <v>45539.333333333343</v>
      </c>
      <c r="C2362" t="s">
        <v>1280</v>
      </c>
      <c r="D2362" t="s">
        <v>46</v>
      </c>
      <c r="E2362"/>
      <c r="F2362" s="60">
        <v>45539.333333333343</v>
      </c>
      <c r="G2362" s="60">
        <v>45539.354861111111</v>
      </c>
      <c r="H2362" t="s">
        <v>1280</v>
      </c>
      <c r="I2362" s="60">
        <v>45539</v>
      </c>
      <c r="J2362" t="s">
        <v>697</v>
      </c>
      <c r="K2362" t="s">
        <v>697</v>
      </c>
      <c r="L2362" t="s">
        <v>4395</v>
      </c>
      <c r="M2362" t="s">
        <v>2509</v>
      </c>
      <c r="N2362" t="s">
        <v>853</v>
      </c>
      <c r="O2362">
        <v>43094043401</v>
      </c>
      <c r="P2362" t="s">
        <v>18</v>
      </c>
      <c r="Q2362" t="s">
        <v>19</v>
      </c>
      <c r="R2362" t="s">
        <v>20</v>
      </c>
      <c r="S2362" t="s">
        <v>43</v>
      </c>
      <c r="T2362" t="s">
        <v>414</v>
      </c>
      <c r="U2362" t="s">
        <v>44</v>
      </c>
      <c r="V2362" s="61">
        <v>45539</v>
      </c>
      <c r="W2362" t="s">
        <v>4135</v>
      </c>
    </row>
    <row r="2363" spans="1:23" x14ac:dyDescent="0.25">
      <c r="A2363">
        <v>9976891</v>
      </c>
      <c r="B2363" s="60">
        <v>45539.333333333343</v>
      </c>
      <c r="C2363" t="s">
        <v>1110</v>
      </c>
      <c r="D2363" t="s">
        <v>856</v>
      </c>
      <c r="E2363"/>
      <c r="F2363" s="60">
        <v>45539.333333333343</v>
      </c>
      <c r="G2363" s="60">
        <v>45539.356944444437</v>
      </c>
      <c r="H2363" t="s">
        <v>1110</v>
      </c>
      <c r="I2363" t="s">
        <v>385</v>
      </c>
      <c r="J2363" t="s">
        <v>697</v>
      </c>
      <c r="K2363" t="s">
        <v>697</v>
      </c>
      <c r="L2363" t="s">
        <v>2379</v>
      </c>
      <c r="M2363" t="s">
        <v>7</v>
      </c>
      <c r="N2363" t="s">
        <v>860</v>
      </c>
      <c r="O2363" t="s">
        <v>2062</v>
      </c>
      <c r="P2363" t="s">
        <v>8</v>
      </c>
      <c r="Q2363" t="s">
        <v>15</v>
      </c>
      <c r="R2363" t="s">
        <v>27</v>
      </c>
      <c r="S2363" t="s">
        <v>43</v>
      </c>
      <c r="T2363"/>
      <c r="U2363" t="s">
        <v>14</v>
      </c>
      <c r="V2363" s="61">
        <v>45539</v>
      </c>
      <c r="W2363" t="s">
        <v>4135</v>
      </c>
    </row>
    <row r="2364" spans="1:23" x14ac:dyDescent="0.25">
      <c r="A2364">
        <v>9976890</v>
      </c>
      <c r="B2364" s="60">
        <v>45539.333333333343</v>
      </c>
      <c r="C2364" t="s">
        <v>1117</v>
      </c>
      <c r="D2364" t="s">
        <v>856</v>
      </c>
      <c r="E2364"/>
      <c r="F2364" s="60">
        <v>45539.333333333343</v>
      </c>
      <c r="G2364" s="60">
        <v>45539.35833333333</v>
      </c>
      <c r="H2364" t="s">
        <v>1117</v>
      </c>
      <c r="I2364" s="60">
        <v>45539</v>
      </c>
      <c r="J2364" t="s">
        <v>697</v>
      </c>
      <c r="K2364" t="s">
        <v>697</v>
      </c>
      <c r="L2364" t="s">
        <v>4400</v>
      </c>
      <c r="M2364" t="s">
        <v>7</v>
      </c>
      <c r="N2364" t="s">
        <v>860</v>
      </c>
      <c r="O2364" t="s">
        <v>2546</v>
      </c>
      <c r="P2364" t="s">
        <v>18</v>
      </c>
      <c r="Q2364" t="s">
        <v>19</v>
      </c>
      <c r="R2364" t="s">
        <v>20</v>
      </c>
      <c r="S2364" t="s">
        <v>43</v>
      </c>
      <c r="T2364" t="s">
        <v>4410</v>
      </c>
      <c r="U2364" t="s">
        <v>44</v>
      </c>
      <c r="V2364" s="61">
        <v>45539</v>
      </c>
      <c r="W2364" t="s">
        <v>4135</v>
      </c>
    </row>
    <row r="2365" spans="1:23" x14ac:dyDescent="0.25">
      <c r="A2365">
        <v>9976889</v>
      </c>
      <c r="B2365" s="60">
        <v>45539.333333333343</v>
      </c>
      <c r="C2365" t="s">
        <v>1110</v>
      </c>
      <c r="D2365" t="s">
        <v>4411</v>
      </c>
      <c r="E2365"/>
      <c r="F2365" s="60">
        <v>45539.333333333343</v>
      </c>
      <c r="G2365" s="60">
        <v>45539.363194444442</v>
      </c>
      <c r="H2365" t="s">
        <v>1110</v>
      </c>
      <c r="I2365" t="s">
        <v>385</v>
      </c>
      <c r="J2365" t="s">
        <v>697</v>
      </c>
      <c r="K2365" t="s">
        <v>697</v>
      </c>
      <c r="L2365" t="s">
        <v>4412</v>
      </c>
      <c r="M2365" t="s">
        <v>7</v>
      </c>
      <c r="N2365" t="s">
        <v>860</v>
      </c>
      <c r="O2365" t="s">
        <v>3884</v>
      </c>
      <c r="P2365" t="s">
        <v>8</v>
      </c>
      <c r="Q2365" t="s">
        <v>28</v>
      </c>
      <c r="R2365" t="s">
        <v>29</v>
      </c>
      <c r="S2365" t="s">
        <v>36</v>
      </c>
      <c r="T2365"/>
      <c r="U2365" t="s">
        <v>14</v>
      </c>
      <c r="V2365" s="61">
        <v>45539</v>
      </c>
      <c r="W2365" t="s">
        <v>4135</v>
      </c>
    </row>
    <row r="2366" spans="1:23" x14ac:dyDescent="0.25">
      <c r="A2366">
        <v>9976888</v>
      </c>
      <c r="B2366" s="60">
        <v>45539.333333333343</v>
      </c>
      <c r="C2366" t="s">
        <v>1117</v>
      </c>
      <c r="D2366" t="s">
        <v>716</v>
      </c>
      <c r="E2366"/>
      <c r="F2366" s="60">
        <v>45539.333333333343</v>
      </c>
      <c r="G2366" s="60">
        <v>45539.366666666669</v>
      </c>
      <c r="H2366" t="s">
        <v>1117</v>
      </c>
      <c r="I2366" s="60">
        <v>45541</v>
      </c>
      <c r="J2366" t="s">
        <v>697</v>
      </c>
      <c r="K2366" t="s">
        <v>697</v>
      </c>
      <c r="L2366" t="s">
        <v>3625</v>
      </c>
      <c r="M2366" t="s">
        <v>7</v>
      </c>
      <c r="N2366" t="s">
        <v>860</v>
      </c>
      <c r="O2366" t="s">
        <v>2326</v>
      </c>
      <c r="P2366" t="s">
        <v>8</v>
      </c>
      <c r="Q2366" t="s">
        <v>15</v>
      </c>
      <c r="R2366" t="s">
        <v>381</v>
      </c>
      <c r="S2366" t="s">
        <v>25</v>
      </c>
      <c r="T2366" t="s">
        <v>385</v>
      </c>
      <c r="U2366" t="s">
        <v>14</v>
      </c>
      <c r="V2366" s="61">
        <v>45539</v>
      </c>
      <c r="W2366" t="s">
        <v>4135</v>
      </c>
    </row>
    <row r="2367" spans="1:23" x14ac:dyDescent="0.25">
      <c r="A2367">
        <v>9976887</v>
      </c>
      <c r="B2367" s="60">
        <v>45539.333333333343</v>
      </c>
      <c r="C2367" t="s">
        <v>1156</v>
      </c>
      <c r="D2367" t="s">
        <v>856</v>
      </c>
      <c r="E2367" t="s">
        <v>385</v>
      </c>
      <c r="F2367" s="60">
        <v>45539.333333333343</v>
      </c>
      <c r="G2367" s="60">
        <v>45539.367361111108</v>
      </c>
      <c r="H2367" t="s">
        <v>1156</v>
      </c>
      <c r="I2367"/>
      <c r="J2367" t="s">
        <v>697</v>
      </c>
      <c r="K2367" t="s">
        <v>697</v>
      </c>
      <c r="L2367" t="s">
        <v>2372</v>
      </c>
      <c r="M2367" t="s">
        <v>992</v>
      </c>
      <c r="N2367" t="s">
        <v>3766</v>
      </c>
      <c r="O2367">
        <v>201031537545001</v>
      </c>
      <c r="P2367" t="s">
        <v>8</v>
      </c>
      <c r="Q2367" t="s">
        <v>28</v>
      </c>
      <c r="R2367" t="s">
        <v>35</v>
      </c>
      <c r="S2367" t="s">
        <v>36</v>
      </c>
      <c r="T2367" t="s">
        <v>385</v>
      </c>
      <c r="U2367" t="s">
        <v>14</v>
      </c>
      <c r="V2367" s="61">
        <v>45539</v>
      </c>
      <c r="W2367" t="s">
        <v>4135</v>
      </c>
    </row>
    <row r="2368" spans="1:23" x14ac:dyDescent="0.25">
      <c r="A2368">
        <v>9976886</v>
      </c>
      <c r="B2368" s="60">
        <v>45539.333333333343</v>
      </c>
      <c r="C2368" t="s">
        <v>1158</v>
      </c>
      <c r="D2368" t="s">
        <v>1103</v>
      </c>
      <c r="E2368" t="s">
        <v>385</v>
      </c>
      <c r="F2368" s="60">
        <v>45539.333333333343</v>
      </c>
      <c r="G2368" s="60">
        <v>45539.368055555547</v>
      </c>
      <c r="H2368" t="s">
        <v>1158</v>
      </c>
      <c r="I2368" s="60">
        <v>45539</v>
      </c>
      <c r="J2368" t="s">
        <v>697</v>
      </c>
      <c r="K2368" t="s">
        <v>697</v>
      </c>
      <c r="L2368" t="s">
        <v>4321</v>
      </c>
      <c r="M2368" t="s">
        <v>3122</v>
      </c>
      <c r="N2368" t="s">
        <v>853</v>
      </c>
      <c r="O2368">
        <v>7565662</v>
      </c>
      <c r="P2368" t="s">
        <v>22</v>
      </c>
      <c r="Q2368" t="s">
        <v>23</v>
      </c>
      <c r="R2368" t="s">
        <v>89</v>
      </c>
      <c r="S2368" t="s">
        <v>360</v>
      </c>
      <c r="T2368" t="s">
        <v>385</v>
      </c>
      <c r="U2368" t="s">
        <v>14</v>
      </c>
      <c r="V2368" s="61">
        <v>45539</v>
      </c>
      <c r="W2368" t="s">
        <v>4135</v>
      </c>
    </row>
    <row r="2369" spans="1:23" x14ac:dyDescent="0.25">
      <c r="A2369">
        <v>9976885</v>
      </c>
      <c r="B2369" s="60">
        <v>45539.333333333343</v>
      </c>
      <c r="C2369" t="s">
        <v>1158</v>
      </c>
      <c r="D2369" t="s">
        <v>716</v>
      </c>
      <c r="E2369" t="s">
        <v>385</v>
      </c>
      <c r="F2369" s="60">
        <v>45539.333333333343</v>
      </c>
      <c r="G2369" s="60">
        <v>45539.393750000003</v>
      </c>
      <c r="H2369" t="s">
        <v>1158</v>
      </c>
      <c r="I2369" s="60">
        <v>45539</v>
      </c>
      <c r="J2369" t="s">
        <v>697</v>
      </c>
      <c r="K2369" t="s">
        <v>697</v>
      </c>
      <c r="L2369" t="s">
        <v>4413</v>
      </c>
      <c r="M2369" t="s">
        <v>3122</v>
      </c>
      <c r="N2369" t="s">
        <v>853</v>
      </c>
      <c r="O2369">
        <v>7666358</v>
      </c>
      <c r="P2369" t="s">
        <v>18</v>
      </c>
      <c r="Q2369" t="s">
        <v>19</v>
      </c>
      <c r="R2369" t="s">
        <v>20</v>
      </c>
      <c r="S2369" t="s">
        <v>36</v>
      </c>
      <c r="T2369" t="s">
        <v>385</v>
      </c>
      <c r="U2369" t="s">
        <v>14</v>
      </c>
      <c r="V2369" s="61">
        <v>45539</v>
      </c>
      <c r="W2369" t="s">
        <v>4135</v>
      </c>
    </row>
    <row r="2370" spans="1:23" x14ac:dyDescent="0.25">
      <c r="A2370">
        <v>9976884</v>
      </c>
      <c r="B2370" s="60">
        <v>45539.333333333343</v>
      </c>
      <c r="C2370" t="s">
        <v>1158</v>
      </c>
      <c r="D2370" t="s">
        <v>4414</v>
      </c>
      <c r="E2370" t="s">
        <v>385</v>
      </c>
      <c r="F2370" s="60">
        <v>45539.333333333343</v>
      </c>
      <c r="G2370" s="60">
        <v>45539.464583333327</v>
      </c>
      <c r="H2370" t="s">
        <v>1158</v>
      </c>
      <c r="I2370" s="60">
        <v>45539</v>
      </c>
      <c r="J2370" t="s">
        <v>697</v>
      </c>
      <c r="K2370" t="s">
        <v>697</v>
      </c>
      <c r="L2370" t="s">
        <v>4415</v>
      </c>
      <c r="M2370" t="s">
        <v>737</v>
      </c>
      <c r="N2370" t="s">
        <v>860</v>
      </c>
      <c r="O2370" t="s">
        <v>3033</v>
      </c>
      <c r="P2370" t="s">
        <v>18</v>
      </c>
      <c r="Q2370" t="s">
        <v>19</v>
      </c>
      <c r="R2370" t="s">
        <v>20</v>
      </c>
      <c r="S2370" t="s">
        <v>360</v>
      </c>
      <c r="T2370" t="s">
        <v>385</v>
      </c>
      <c r="U2370" t="s">
        <v>14</v>
      </c>
      <c r="V2370" s="61">
        <v>45539</v>
      </c>
      <c r="W2370" t="s">
        <v>4135</v>
      </c>
    </row>
    <row r="2371" spans="1:23" x14ac:dyDescent="0.25">
      <c r="A2371">
        <v>9976883</v>
      </c>
      <c r="B2371" s="60">
        <v>45539.333333333343</v>
      </c>
      <c r="C2371" t="s">
        <v>1158</v>
      </c>
      <c r="D2371" t="s">
        <v>4414</v>
      </c>
      <c r="E2371" t="s">
        <v>385</v>
      </c>
      <c r="F2371" s="60">
        <v>45539.333333333343</v>
      </c>
      <c r="G2371" s="60">
        <v>45539.468055555553</v>
      </c>
      <c r="H2371" t="s">
        <v>1158</v>
      </c>
      <c r="I2371" s="60">
        <v>45539</v>
      </c>
      <c r="J2371" t="s">
        <v>697</v>
      </c>
      <c r="K2371" t="s">
        <v>697</v>
      </c>
      <c r="L2371" t="s">
        <v>4415</v>
      </c>
      <c r="M2371" t="s">
        <v>737</v>
      </c>
      <c r="N2371" t="s">
        <v>860</v>
      </c>
      <c r="O2371" t="s">
        <v>3033</v>
      </c>
      <c r="P2371" t="s">
        <v>18</v>
      </c>
      <c r="Q2371" t="s">
        <v>19</v>
      </c>
      <c r="R2371" t="s">
        <v>20</v>
      </c>
      <c r="S2371" t="s">
        <v>360</v>
      </c>
      <c r="T2371" t="s">
        <v>4416</v>
      </c>
      <c r="U2371" t="s">
        <v>44</v>
      </c>
      <c r="V2371" s="61">
        <v>45539</v>
      </c>
      <c r="W2371" t="s">
        <v>4135</v>
      </c>
    </row>
    <row r="2372" spans="1:23" x14ac:dyDescent="0.25">
      <c r="A2372">
        <v>9976882</v>
      </c>
      <c r="B2372" s="60">
        <v>45539.333333333343</v>
      </c>
      <c r="C2372" t="s">
        <v>1158</v>
      </c>
      <c r="D2372" t="s">
        <v>856</v>
      </c>
      <c r="E2372" t="s">
        <v>385</v>
      </c>
      <c r="F2372" s="60">
        <v>45539.333333333343</v>
      </c>
      <c r="G2372" s="60">
        <v>45539.474305555559</v>
      </c>
      <c r="H2372" t="s">
        <v>1158</v>
      </c>
      <c r="I2372" s="60">
        <v>45539</v>
      </c>
      <c r="J2372" t="s">
        <v>697</v>
      </c>
      <c r="K2372" t="s">
        <v>697</v>
      </c>
      <c r="L2372" t="s">
        <v>4417</v>
      </c>
      <c r="M2372" t="s">
        <v>3122</v>
      </c>
      <c r="N2372" t="s">
        <v>853</v>
      </c>
      <c r="O2372">
        <v>7561217</v>
      </c>
      <c r="P2372" t="s">
        <v>8</v>
      </c>
      <c r="Q2372" t="s">
        <v>28</v>
      </c>
      <c r="R2372" t="s">
        <v>29</v>
      </c>
      <c r="S2372" t="s">
        <v>962</v>
      </c>
      <c r="T2372" t="s">
        <v>385</v>
      </c>
      <c r="U2372" t="s">
        <v>14</v>
      </c>
      <c r="V2372" s="61">
        <v>45539</v>
      </c>
      <c r="W2372" t="s">
        <v>4135</v>
      </c>
    </row>
    <row r="2373" spans="1:23" x14ac:dyDescent="0.25">
      <c r="A2373">
        <v>9976881</v>
      </c>
      <c r="B2373" s="60">
        <v>45539.333333333343</v>
      </c>
      <c r="C2373" t="s">
        <v>1158</v>
      </c>
      <c r="D2373" t="s">
        <v>716</v>
      </c>
      <c r="E2373" t="s">
        <v>385</v>
      </c>
      <c r="F2373" s="60">
        <v>45539.333333333343</v>
      </c>
      <c r="G2373" s="60">
        <v>45539.479166666657</v>
      </c>
      <c r="H2373" t="s">
        <v>1158</v>
      </c>
      <c r="I2373" s="60">
        <v>45541</v>
      </c>
      <c r="J2373" t="s">
        <v>697</v>
      </c>
      <c r="K2373" t="s">
        <v>697</v>
      </c>
      <c r="L2373" t="s">
        <v>4418</v>
      </c>
      <c r="M2373" t="s">
        <v>737</v>
      </c>
      <c r="N2373" t="s">
        <v>860</v>
      </c>
      <c r="O2373" t="s">
        <v>4116</v>
      </c>
      <c r="P2373" t="s">
        <v>8</v>
      </c>
      <c r="Q2373" t="s">
        <v>10</v>
      </c>
      <c r="R2373" t="s">
        <v>11</v>
      </c>
      <c r="S2373" t="s">
        <v>981</v>
      </c>
      <c r="T2373" t="s">
        <v>4419</v>
      </c>
      <c r="U2373" t="s">
        <v>14</v>
      </c>
      <c r="V2373" s="61">
        <v>45539</v>
      </c>
      <c r="W2373" t="s">
        <v>4135</v>
      </c>
    </row>
    <row r="2374" spans="1:23" x14ac:dyDescent="0.25">
      <c r="A2374">
        <v>9976880</v>
      </c>
      <c r="B2374" s="60">
        <v>45539.333333333343</v>
      </c>
      <c r="C2374" t="s">
        <v>1158</v>
      </c>
      <c r="D2374" t="s">
        <v>856</v>
      </c>
      <c r="E2374" t="s">
        <v>385</v>
      </c>
      <c r="F2374" s="60">
        <v>45539.333333333343</v>
      </c>
      <c r="G2374" s="60">
        <v>45539.479166666657</v>
      </c>
      <c r="H2374" t="s">
        <v>1158</v>
      </c>
      <c r="I2374" s="60">
        <v>45541</v>
      </c>
      <c r="J2374" t="s">
        <v>697</v>
      </c>
      <c r="K2374" t="s">
        <v>697</v>
      </c>
      <c r="L2374" t="s">
        <v>4418</v>
      </c>
      <c r="M2374" t="s">
        <v>737</v>
      </c>
      <c r="N2374" t="s">
        <v>860</v>
      </c>
      <c r="O2374" t="s">
        <v>3033</v>
      </c>
      <c r="P2374" t="s">
        <v>8</v>
      </c>
      <c r="Q2374" t="s">
        <v>10</v>
      </c>
      <c r="R2374" t="s">
        <v>11</v>
      </c>
      <c r="S2374" t="s">
        <v>981</v>
      </c>
      <c r="T2374" t="s">
        <v>4420</v>
      </c>
      <c r="U2374" t="s">
        <v>14</v>
      </c>
      <c r="V2374" s="61">
        <v>45539</v>
      </c>
      <c r="W2374" t="s">
        <v>4135</v>
      </c>
    </row>
    <row r="2375" spans="1:23" x14ac:dyDescent="0.25">
      <c r="A2375">
        <v>9976879</v>
      </c>
      <c r="B2375" s="60">
        <v>45539.333333333343</v>
      </c>
      <c r="C2375" t="s">
        <v>1158</v>
      </c>
      <c r="D2375" t="s">
        <v>716</v>
      </c>
      <c r="E2375" t="s">
        <v>385</v>
      </c>
      <c r="F2375" s="60">
        <v>45539.333333333343</v>
      </c>
      <c r="G2375" s="60">
        <v>45539.507638888892</v>
      </c>
      <c r="H2375" t="s">
        <v>1158</v>
      </c>
      <c r="I2375" s="60">
        <v>45541</v>
      </c>
      <c r="J2375" t="s">
        <v>697</v>
      </c>
      <c r="K2375" t="s">
        <v>697</v>
      </c>
      <c r="L2375" t="s">
        <v>4286</v>
      </c>
      <c r="M2375" t="s">
        <v>737</v>
      </c>
      <c r="N2375" t="s">
        <v>860</v>
      </c>
      <c r="O2375" t="s">
        <v>3492</v>
      </c>
      <c r="P2375" t="s">
        <v>22</v>
      </c>
      <c r="Q2375" t="s">
        <v>23</v>
      </c>
      <c r="R2375" t="s">
        <v>89</v>
      </c>
      <c r="S2375" t="s">
        <v>981</v>
      </c>
      <c r="T2375" t="s">
        <v>385</v>
      </c>
      <c r="U2375" t="s">
        <v>14</v>
      </c>
      <c r="V2375" s="61">
        <v>45539</v>
      </c>
      <c r="W2375" t="s">
        <v>4135</v>
      </c>
    </row>
    <row r="2376" spans="1:23" x14ac:dyDescent="0.25">
      <c r="A2376">
        <v>9976878</v>
      </c>
      <c r="B2376" s="60">
        <v>45539.333333333343</v>
      </c>
      <c r="C2376" t="s">
        <v>1158</v>
      </c>
      <c r="D2376" t="s">
        <v>46</v>
      </c>
      <c r="E2376" t="s">
        <v>385</v>
      </c>
      <c r="F2376" s="60">
        <v>45539.333333333343</v>
      </c>
      <c r="G2376" s="60">
        <v>45539.540277777778</v>
      </c>
      <c r="H2376" t="s">
        <v>1158</v>
      </c>
      <c r="I2376" s="60">
        <v>45541</v>
      </c>
      <c r="J2376" t="s">
        <v>697</v>
      </c>
      <c r="K2376" t="s">
        <v>697</v>
      </c>
      <c r="L2376" t="s">
        <v>3455</v>
      </c>
      <c r="M2376" t="s">
        <v>992</v>
      </c>
      <c r="N2376" t="s">
        <v>889</v>
      </c>
      <c r="O2376">
        <v>201031961719001</v>
      </c>
      <c r="P2376" t="s">
        <v>18</v>
      </c>
      <c r="Q2376" t="s">
        <v>19</v>
      </c>
      <c r="R2376" t="s">
        <v>20</v>
      </c>
      <c r="S2376" t="s">
        <v>360</v>
      </c>
      <c r="T2376" t="s">
        <v>385</v>
      </c>
      <c r="U2376" t="s">
        <v>14</v>
      </c>
      <c r="V2376" s="61">
        <v>45539</v>
      </c>
      <c r="W2376" t="s">
        <v>4135</v>
      </c>
    </row>
    <row r="2377" spans="1:23" x14ac:dyDescent="0.25">
      <c r="A2377">
        <v>9976877</v>
      </c>
      <c r="B2377" s="60">
        <v>45539.333333333343</v>
      </c>
      <c r="C2377" t="s">
        <v>1107</v>
      </c>
      <c r="D2377" t="s">
        <v>3250</v>
      </c>
      <c r="E2377" t="s">
        <v>385</v>
      </c>
      <c r="F2377" s="60">
        <v>45539.333333333343</v>
      </c>
      <c r="G2377" s="60">
        <v>45539.370138888888</v>
      </c>
      <c r="H2377" t="s">
        <v>1107</v>
      </c>
      <c r="I2377"/>
      <c r="J2377" t="s">
        <v>697</v>
      </c>
      <c r="K2377" t="s">
        <v>697</v>
      </c>
      <c r="L2377" t="s">
        <v>3484</v>
      </c>
      <c r="M2377" t="s">
        <v>7</v>
      </c>
      <c r="N2377" t="s">
        <v>855</v>
      </c>
      <c r="O2377" t="s">
        <v>3485</v>
      </c>
      <c r="P2377" t="s">
        <v>8</v>
      </c>
      <c r="Q2377" t="s">
        <v>28</v>
      </c>
      <c r="R2377" t="s">
        <v>35</v>
      </c>
      <c r="S2377" t="s">
        <v>36</v>
      </c>
      <c r="T2377"/>
      <c r="U2377" t="s">
        <v>14</v>
      </c>
      <c r="V2377" s="61">
        <v>45539</v>
      </c>
      <c r="W2377" t="s">
        <v>4135</v>
      </c>
    </row>
    <row r="2378" spans="1:23" x14ac:dyDescent="0.25">
      <c r="A2378">
        <v>9976876</v>
      </c>
      <c r="B2378" s="60">
        <v>45539.333333333343</v>
      </c>
      <c r="C2378" t="s">
        <v>1110</v>
      </c>
      <c r="D2378" t="s">
        <v>856</v>
      </c>
      <c r="E2378" t="s">
        <v>385</v>
      </c>
      <c r="F2378" s="60">
        <v>45539.333333333343</v>
      </c>
      <c r="G2378" s="60">
        <v>45539.371527777781</v>
      </c>
      <c r="H2378" t="s">
        <v>1110</v>
      </c>
      <c r="I2378" t="s">
        <v>385</v>
      </c>
      <c r="J2378" t="s">
        <v>697</v>
      </c>
      <c r="K2378" t="s">
        <v>697</v>
      </c>
      <c r="L2378" t="s">
        <v>4421</v>
      </c>
      <c r="M2378" t="s">
        <v>7</v>
      </c>
      <c r="N2378" t="s">
        <v>860</v>
      </c>
      <c r="O2378" t="s">
        <v>3207</v>
      </c>
      <c r="P2378" t="s">
        <v>8</v>
      </c>
      <c r="Q2378" t="s">
        <v>10</v>
      </c>
      <c r="R2378" t="s">
        <v>11</v>
      </c>
      <c r="S2378" t="s">
        <v>43</v>
      </c>
      <c r="T2378"/>
      <c r="U2378" t="s">
        <v>14</v>
      </c>
      <c r="V2378" s="61">
        <v>45539</v>
      </c>
      <c r="W2378" t="s">
        <v>4135</v>
      </c>
    </row>
    <row r="2379" spans="1:23" x14ac:dyDescent="0.25">
      <c r="A2379">
        <v>9976875</v>
      </c>
      <c r="B2379" s="60">
        <v>45539.333333333343</v>
      </c>
      <c r="C2379" t="s">
        <v>1156</v>
      </c>
      <c r="D2379" t="s">
        <v>856</v>
      </c>
      <c r="E2379"/>
      <c r="F2379" s="60">
        <v>45539.333333333343</v>
      </c>
      <c r="G2379" s="60">
        <v>45539.372916666667</v>
      </c>
      <c r="H2379" t="s">
        <v>1156</v>
      </c>
      <c r="I2379"/>
      <c r="J2379" t="s">
        <v>697</v>
      </c>
      <c r="K2379" t="s">
        <v>697</v>
      </c>
      <c r="L2379" t="s">
        <v>1628</v>
      </c>
      <c r="M2379" t="s">
        <v>992</v>
      </c>
      <c r="N2379" t="s">
        <v>3766</v>
      </c>
      <c r="O2379">
        <v>201031537606001</v>
      </c>
      <c r="P2379" t="s">
        <v>8</v>
      </c>
      <c r="Q2379" t="s">
        <v>28</v>
      </c>
      <c r="R2379" t="s">
        <v>35</v>
      </c>
      <c r="S2379" t="s">
        <v>36</v>
      </c>
      <c r="T2379" t="s">
        <v>385</v>
      </c>
      <c r="U2379" t="s">
        <v>14</v>
      </c>
      <c r="V2379" s="61">
        <v>45539</v>
      </c>
      <c r="W2379" t="s">
        <v>4135</v>
      </c>
    </row>
    <row r="2380" spans="1:23" x14ac:dyDescent="0.25">
      <c r="A2380">
        <v>9976874</v>
      </c>
      <c r="B2380" s="60">
        <v>45539.333333333343</v>
      </c>
      <c r="C2380" t="s">
        <v>1117</v>
      </c>
      <c r="D2380" t="s">
        <v>716</v>
      </c>
      <c r="E2380"/>
      <c r="F2380" s="60">
        <v>45539.333333333343</v>
      </c>
      <c r="G2380" s="60">
        <v>45539.373611111107</v>
      </c>
      <c r="H2380" t="s">
        <v>1117</v>
      </c>
      <c r="I2380" s="60">
        <v>45541</v>
      </c>
      <c r="J2380" t="s">
        <v>697</v>
      </c>
      <c r="K2380" t="s">
        <v>697</v>
      </c>
      <c r="L2380" t="s">
        <v>4053</v>
      </c>
      <c r="M2380" t="s">
        <v>7</v>
      </c>
      <c r="N2380" t="s">
        <v>860</v>
      </c>
      <c r="O2380" t="s">
        <v>3860</v>
      </c>
      <c r="P2380" t="s">
        <v>8</v>
      </c>
      <c r="Q2380" t="s">
        <v>10</v>
      </c>
      <c r="R2380" t="s">
        <v>11</v>
      </c>
      <c r="S2380" t="s">
        <v>36</v>
      </c>
      <c r="T2380" t="s">
        <v>385</v>
      </c>
      <c r="U2380" t="s">
        <v>14</v>
      </c>
      <c r="V2380" s="61">
        <v>45539</v>
      </c>
      <c r="W2380" t="s">
        <v>4135</v>
      </c>
    </row>
    <row r="2381" spans="1:23" x14ac:dyDescent="0.25">
      <c r="A2381">
        <v>9976873</v>
      </c>
      <c r="B2381" s="60">
        <v>45539.333333333343</v>
      </c>
      <c r="C2381" t="s">
        <v>1117</v>
      </c>
      <c r="D2381" t="s">
        <v>856</v>
      </c>
      <c r="E2381"/>
      <c r="F2381" s="60">
        <v>45539.333333333343</v>
      </c>
      <c r="G2381" s="60">
        <v>45539.40347222222</v>
      </c>
      <c r="H2381" t="s">
        <v>1117</v>
      </c>
      <c r="I2381" s="60">
        <v>45541</v>
      </c>
      <c r="J2381" t="s">
        <v>697</v>
      </c>
      <c r="K2381" t="s">
        <v>697</v>
      </c>
      <c r="L2381" t="s">
        <v>3910</v>
      </c>
      <c r="M2381" t="s">
        <v>7</v>
      </c>
      <c r="N2381" t="s">
        <v>860</v>
      </c>
      <c r="O2381" t="s">
        <v>3078</v>
      </c>
      <c r="P2381" t="s">
        <v>8</v>
      </c>
      <c r="Q2381" t="s">
        <v>10</v>
      </c>
      <c r="R2381" t="s">
        <v>11</v>
      </c>
      <c r="S2381" t="s">
        <v>25</v>
      </c>
      <c r="T2381" t="s">
        <v>385</v>
      </c>
      <c r="U2381" t="s">
        <v>44</v>
      </c>
      <c r="V2381" s="61">
        <v>45539</v>
      </c>
      <c r="W2381" t="s">
        <v>4135</v>
      </c>
    </row>
    <row r="2382" spans="1:23" x14ac:dyDescent="0.25">
      <c r="A2382">
        <v>9976872</v>
      </c>
      <c r="B2382" s="60">
        <v>45539.333333333343</v>
      </c>
      <c r="C2382" t="s">
        <v>1117</v>
      </c>
      <c r="D2382" t="s">
        <v>856</v>
      </c>
      <c r="E2382"/>
      <c r="F2382" s="60">
        <v>45539.333333333343</v>
      </c>
      <c r="G2382" s="60">
        <v>45539.40347222222</v>
      </c>
      <c r="H2382" t="s">
        <v>1117</v>
      </c>
      <c r="I2382" s="60">
        <v>45539</v>
      </c>
      <c r="J2382" t="s">
        <v>697</v>
      </c>
      <c r="K2382" t="s">
        <v>697</v>
      </c>
      <c r="L2382" t="s">
        <v>3910</v>
      </c>
      <c r="M2382" t="s">
        <v>7</v>
      </c>
      <c r="N2382" t="s">
        <v>860</v>
      </c>
      <c r="O2382" t="s">
        <v>3078</v>
      </c>
      <c r="P2382" t="s">
        <v>8</v>
      </c>
      <c r="Q2382" t="s">
        <v>10</v>
      </c>
      <c r="R2382" t="s">
        <v>11</v>
      </c>
      <c r="S2382" t="s">
        <v>43</v>
      </c>
      <c r="T2382" t="s">
        <v>4422</v>
      </c>
      <c r="U2382" t="s">
        <v>44</v>
      </c>
      <c r="V2382" s="61">
        <v>45539</v>
      </c>
      <c r="W2382" t="s">
        <v>4135</v>
      </c>
    </row>
    <row r="2383" spans="1:23" x14ac:dyDescent="0.25">
      <c r="A2383">
        <v>9976871</v>
      </c>
      <c r="B2383" s="60">
        <v>45539.333333333343</v>
      </c>
      <c r="C2383" t="s">
        <v>1107</v>
      </c>
      <c r="D2383" t="s">
        <v>856</v>
      </c>
      <c r="E2383"/>
      <c r="F2383" s="60">
        <v>45539.333333333343</v>
      </c>
      <c r="G2383" s="60">
        <v>45539.408333333333</v>
      </c>
      <c r="H2383" t="s">
        <v>1107</v>
      </c>
      <c r="I2383"/>
      <c r="J2383" t="s">
        <v>697</v>
      </c>
      <c r="K2383" t="s">
        <v>697</v>
      </c>
      <c r="L2383" t="s">
        <v>4423</v>
      </c>
      <c r="M2383" t="s">
        <v>7</v>
      </c>
      <c r="N2383" t="s">
        <v>855</v>
      </c>
      <c r="O2383" t="s">
        <v>4378</v>
      </c>
      <c r="P2383" t="s">
        <v>8</v>
      </c>
      <c r="Q2383" t="s">
        <v>10</v>
      </c>
      <c r="R2383" t="s">
        <v>11</v>
      </c>
      <c r="S2383" t="s">
        <v>25</v>
      </c>
      <c r="T2383"/>
      <c r="U2383" t="s">
        <v>14</v>
      </c>
      <c r="V2383" s="61">
        <v>45539</v>
      </c>
      <c r="W2383" t="s">
        <v>4135</v>
      </c>
    </row>
    <row r="2384" spans="1:23" x14ac:dyDescent="0.25">
      <c r="A2384">
        <v>9976870</v>
      </c>
      <c r="B2384" s="60">
        <v>45539.333333333343</v>
      </c>
      <c r="C2384" t="s">
        <v>1110</v>
      </c>
      <c r="D2384" t="s">
        <v>856</v>
      </c>
      <c r="E2384" t="s">
        <v>385</v>
      </c>
      <c r="F2384" s="60">
        <v>45539.333333333343</v>
      </c>
      <c r="G2384" s="60">
        <v>45539.40902777778</v>
      </c>
      <c r="H2384" t="s">
        <v>1110</v>
      </c>
      <c r="I2384" t="s">
        <v>385</v>
      </c>
      <c r="J2384" t="s">
        <v>697</v>
      </c>
      <c r="K2384" t="s">
        <v>697</v>
      </c>
      <c r="L2384" t="s">
        <v>4424</v>
      </c>
      <c r="M2384" t="s">
        <v>7</v>
      </c>
      <c r="N2384" t="s">
        <v>860</v>
      </c>
      <c r="O2384" t="s">
        <v>3823</v>
      </c>
      <c r="P2384" t="s">
        <v>18</v>
      </c>
      <c r="Q2384" t="s">
        <v>19</v>
      </c>
      <c r="R2384" t="s">
        <v>21</v>
      </c>
      <c r="S2384" t="s">
        <v>43</v>
      </c>
      <c r="T2384"/>
      <c r="U2384" t="s">
        <v>14</v>
      </c>
      <c r="V2384" s="61">
        <v>45539</v>
      </c>
      <c r="W2384" t="s">
        <v>4135</v>
      </c>
    </row>
    <row r="2385" spans="1:23" x14ac:dyDescent="0.25">
      <c r="A2385">
        <v>9976869</v>
      </c>
      <c r="B2385" s="60">
        <v>45539.333333333343</v>
      </c>
      <c r="C2385" t="s">
        <v>1117</v>
      </c>
      <c r="D2385" t="s">
        <v>46</v>
      </c>
      <c r="E2385"/>
      <c r="F2385" s="60">
        <v>45539.333333333343</v>
      </c>
      <c r="G2385" s="60">
        <v>45539.413888888892</v>
      </c>
      <c r="H2385" t="s">
        <v>1117</v>
      </c>
      <c r="I2385" t="s">
        <v>385</v>
      </c>
      <c r="J2385" t="s">
        <v>697</v>
      </c>
      <c r="K2385" t="s">
        <v>697</v>
      </c>
      <c r="L2385" t="s">
        <v>3541</v>
      </c>
      <c r="M2385" t="s">
        <v>7</v>
      </c>
      <c r="N2385" t="s">
        <v>860</v>
      </c>
      <c r="O2385" t="s">
        <v>2054</v>
      </c>
      <c r="P2385" t="s">
        <v>18</v>
      </c>
      <c r="Q2385" t="s">
        <v>19</v>
      </c>
      <c r="R2385" t="s">
        <v>20</v>
      </c>
      <c r="S2385" t="s">
        <v>36</v>
      </c>
      <c r="T2385" t="s">
        <v>1231</v>
      </c>
      <c r="U2385" t="s">
        <v>44</v>
      </c>
      <c r="V2385" s="61">
        <v>45539</v>
      </c>
      <c r="W2385" t="s">
        <v>4135</v>
      </c>
    </row>
    <row r="2386" spans="1:23" x14ac:dyDescent="0.25">
      <c r="A2386">
        <v>9976868</v>
      </c>
      <c r="B2386" s="60">
        <v>45539.333333333343</v>
      </c>
      <c r="C2386" t="s">
        <v>1117</v>
      </c>
      <c r="D2386" t="s">
        <v>856</v>
      </c>
      <c r="E2386"/>
      <c r="F2386" s="60">
        <v>45539.333333333343</v>
      </c>
      <c r="G2386" s="60">
        <v>45539.418055555558</v>
      </c>
      <c r="H2386" t="s">
        <v>1117</v>
      </c>
      <c r="I2386" s="60">
        <v>45539</v>
      </c>
      <c r="J2386" t="s">
        <v>697</v>
      </c>
      <c r="K2386" t="s">
        <v>697</v>
      </c>
      <c r="L2386" t="s">
        <v>2796</v>
      </c>
      <c r="M2386" t="s">
        <v>7</v>
      </c>
      <c r="N2386" t="s">
        <v>860</v>
      </c>
      <c r="O2386" t="s">
        <v>2341</v>
      </c>
      <c r="P2386" t="s">
        <v>22</v>
      </c>
      <c r="Q2386" t="s">
        <v>23</v>
      </c>
      <c r="R2386" t="s">
        <v>79</v>
      </c>
      <c r="S2386" t="s">
        <v>43</v>
      </c>
      <c r="T2386" t="s">
        <v>4425</v>
      </c>
      <c r="U2386" t="s">
        <v>44</v>
      </c>
      <c r="V2386" s="61">
        <v>45539</v>
      </c>
      <c r="W2386" t="s">
        <v>4135</v>
      </c>
    </row>
    <row r="2387" spans="1:23" x14ac:dyDescent="0.25">
      <c r="A2387">
        <v>9976867</v>
      </c>
      <c r="B2387" s="60">
        <v>45539.333333333343</v>
      </c>
      <c r="C2387" t="s">
        <v>1107</v>
      </c>
      <c r="D2387" t="s">
        <v>46</v>
      </c>
      <c r="E2387"/>
      <c r="F2387" s="60">
        <v>45539.333333333343</v>
      </c>
      <c r="G2387" s="60">
        <v>45539.418055555558</v>
      </c>
      <c r="H2387" t="s">
        <v>1107</v>
      </c>
      <c r="I2387"/>
      <c r="J2387" t="s">
        <v>697</v>
      </c>
      <c r="K2387" t="s">
        <v>697</v>
      </c>
      <c r="L2387" t="s">
        <v>4426</v>
      </c>
      <c r="M2387" t="s">
        <v>7</v>
      </c>
      <c r="N2387" t="s">
        <v>855</v>
      </c>
      <c r="O2387" t="s">
        <v>3226</v>
      </c>
      <c r="P2387" t="s">
        <v>71</v>
      </c>
      <c r="Q2387" t="s">
        <v>23</v>
      </c>
      <c r="R2387" t="s">
        <v>89</v>
      </c>
      <c r="S2387" t="s">
        <v>36</v>
      </c>
      <c r="T2387" t="s">
        <v>385</v>
      </c>
      <c r="U2387" t="s">
        <v>14</v>
      </c>
      <c r="V2387" s="61">
        <v>45539</v>
      </c>
      <c r="W2387" t="s">
        <v>4135</v>
      </c>
    </row>
    <row r="2388" spans="1:23" x14ac:dyDescent="0.25">
      <c r="A2388">
        <v>9976866</v>
      </c>
      <c r="B2388" s="60">
        <v>45539.333333333343</v>
      </c>
      <c r="C2388" t="s">
        <v>1117</v>
      </c>
      <c r="D2388" t="s">
        <v>716</v>
      </c>
      <c r="E2388"/>
      <c r="F2388" s="60">
        <v>45539.333333333343</v>
      </c>
      <c r="G2388" s="60">
        <v>45539.427083333343</v>
      </c>
      <c r="H2388" t="s">
        <v>1117</v>
      </c>
      <c r="I2388" s="60">
        <v>45541</v>
      </c>
      <c r="J2388" t="s">
        <v>697</v>
      </c>
      <c r="K2388" t="s">
        <v>697</v>
      </c>
      <c r="L2388" t="s">
        <v>4397</v>
      </c>
      <c r="M2388" t="s">
        <v>7</v>
      </c>
      <c r="N2388" t="s">
        <v>860</v>
      </c>
      <c r="O2388" t="s">
        <v>2765</v>
      </c>
      <c r="P2388" t="s">
        <v>18</v>
      </c>
      <c r="Q2388" t="s">
        <v>19</v>
      </c>
      <c r="R2388" t="s">
        <v>21</v>
      </c>
      <c r="S2388" t="s">
        <v>36</v>
      </c>
      <c r="T2388" t="s">
        <v>385</v>
      </c>
      <c r="U2388" t="s">
        <v>14</v>
      </c>
      <c r="V2388" s="61">
        <v>45539</v>
      </c>
      <c r="W2388" t="s">
        <v>4135</v>
      </c>
    </row>
    <row r="2389" spans="1:23" x14ac:dyDescent="0.25">
      <c r="A2389">
        <v>9976865</v>
      </c>
      <c r="B2389" s="60">
        <v>45539.333333333343</v>
      </c>
      <c r="C2389" t="s">
        <v>1107</v>
      </c>
      <c r="D2389" t="s">
        <v>46</v>
      </c>
      <c r="E2389"/>
      <c r="F2389" s="60">
        <v>45539.333333333343</v>
      </c>
      <c r="G2389" s="60">
        <v>45539.431944444441</v>
      </c>
      <c r="H2389" t="s">
        <v>1107</v>
      </c>
      <c r="I2389"/>
      <c r="J2389" t="s">
        <v>697</v>
      </c>
      <c r="K2389" t="s">
        <v>697</v>
      </c>
      <c r="L2389" t="s">
        <v>3263</v>
      </c>
      <c r="M2389" t="s">
        <v>7</v>
      </c>
      <c r="N2389" t="s">
        <v>855</v>
      </c>
      <c r="O2389" t="s">
        <v>2603</v>
      </c>
      <c r="P2389" t="s">
        <v>18</v>
      </c>
      <c r="Q2389" t="s">
        <v>19</v>
      </c>
      <c r="R2389" t="s">
        <v>21</v>
      </c>
      <c r="S2389" t="s">
        <v>36</v>
      </c>
      <c r="T2389" t="s">
        <v>385</v>
      </c>
      <c r="U2389" t="s">
        <v>14</v>
      </c>
      <c r="V2389" s="61">
        <v>45539</v>
      </c>
      <c r="W2389" t="s">
        <v>4135</v>
      </c>
    </row>
    <row r="2390" spans="1:23" x14ac:dyDescent="0.25">
      <c r="A2390">
        <v>9976864</v>
      </c>
      <c r="B2390" s="60">
        <v>45539.333333333343</v>
      </c>
      <c r="C2390" t="s">
        <v>1110</v>
      </c>
      <c r="D2390" t="s">
        <v>856</v>
      </c>
      <c r="E2390"/>
      <c r="F2390" s="60">
        <v>45539.333333333343</v>
      </c>
      <c r="G2390" s="60">
        <v>45539.432638888888</v>
      </c>
      <c r="H2390" t="s">
        <v>1110</v>
      </c>
      <c r="I2390" t="s">
        <v>385</v>
      </c>
      <c r="J2390" t="s">
        <v>697</v>
      </c>
      <c r="K2390" t="s">
        <v>697</v>
      </c>
      <c r="L2390" t="s">
        <v>4427</v>
      </c>
      <c r="M2390" t="s">
        <v>7</v>
      </c>
      <c r="N2390" t="s">
        <v>860</v>
      </c>
      <c r="O2390" t="s">
        <v>4295</v>
      </c>
      <c r="P2390" t="s">
        <v>8</v>
      </c>
      <c r="Q2390" t="s">
        <v>15</v>
      </c>
      <c r="R2390" t="s">
        <v>27</v>
      </c>
      <c r="S2390" t="s">
        <v>43</v>
      </c>
      <c r="T2390"/>
      <c r="U2390" t="s">
        <v>14</v>
      </c>
      <c r="V2390" s="61">
        <v>45539</v>
      </c>
      <c r="W2390" t="s">
        <v>4135</v>
      </c>
    </row>
    <row r="2391" spans="1:23" x14ac:dyDescent="0.25">
      <c r="A2391">
        <v>9976863</v>
      </c>
      <c r="B2391" s="60">
        <v>45539.333333333343</v>
      </c>
      <c r="C2391" t="s">
        <v>1117</v>
      </c>
      <c r="D2391" t="s">
        <v>716</v>
      </c>
      <c r="E2391"/>
      <c r="F2391" s="60">
        <v>45539.333333333343</v>
      </c>
      <c r="G2391" s="60">
        <v>45539.432638888888</v>
      </c>
      <c r="H2391" t="s">
        <v>1117</v>
      </c>
      <c r="I2391" s="60">
        <v>45541</v>
      </c>
      <c r="J2391" t="s">
        <v>697</v>
      </c>
      <c r="K2391" t="s">
        <v>697</v>
      </c>
      <c r="L2391" t="s">
        <v>4399</v>
      </c>
      <c r="M2391" t="s">
        <v>7</v>
      </c>
      <c r="N2391" t="s">
        <v>860</v>
      </c>
      <c r="O2391" t="s">
        <v>3106</v>
      </c>
      <c r="P2391" t="s">
        <v>18</v>
      </c>
      <c r="Q2391" t="s">
        <v>19</v>
      </c>
      <c r="R2391" t="s">
        <v>21</v>
      </c>
      <c r="S2391" t="s">
        <v>36</v>
      </c>
      <c r="T2391" t="s">
        <v>385</v>
      </c>
      <c r="U2391" t="s">
        <v>14</v>
      </c>
      <c r="V2391" s="61">
        <v>45539</v>
      </c>
      <c r="W2391" t="s">
        <v>4135</v>
      </c>
    </row>
    <row r="2392" spans="1:23" x14ac:dyDescent="0.25">
      <c r="A2392">
        <v>9976862</v>
      </c>
      <c r="B2392" s="60">
        <v>45539.333333333343</v>
      </c>
      <c r="C2392" t="s">
        <v>1110</v>
      </c>
      <c r="D2392" t="s">
        <v>716</v>
      </c>
      <c r="E2392"/>
      <c r="F2392" s="60">
        <v>45539.333333333343</v>
      </c>
      <c r="G2392" s="60">
        <v>45539.436111111107</v>
      </c>
      <c r="H2392" t="s">
        <v>1110</v>
      </c>
      <c r="I2392" s="60">
        <v>45541</v>
      </c>
      <c r="J2392" t="s">
        <v>697</v>
      </c>
      <c r="K2392" t="s">
        <v>697</v>
      </c>
      <c r="L2392" t="s">
        <v>4428</v>
      </c>
      <c r="M2392" t="s">
        <v>7</v>
      </c>
      <c r="N2392" t="s">
        <v>860</v>
      </c>
      <c r="O2392" t="s">
        <v>4386</v>
      </c>
      <c r="P2392" t="s">
        <v>8</v>
      </c>
      <c r="Q2392" t="s">
        <v>28</v>
      </c>
      <c r="R2392" t="s">
        <v>35</v>
      </c>
      <c r="S2392" t="s">
        <v>36</v>
      </c>
      <c r="T2392"/>
      <c r="U2392" t="s">
        <v>14</v>
      </c>
      <c r="V2392" s="61">
        <v>45539</v>
      </c>
      <c r="W2392" t="s">
        <v>4135</v>
      </c>
    </row>
    <row r="2393" spans="1:23" x14ac:dyDescent="0.25">
      <c r="A2393">
        <v>9976861</v>
      </c>
      <c r="B2393" s="60">
        <v>45539.333333333343</v>
      </c>
      <c r="C2393" t="s">
        <v>1107</v>
      </c>
      <c r="D2393" t="s">
        <v>856</v>
      </c>
      <c r="E2393"/>
      <c r="F2393" s="60">
        <v>45539.333333333343</v>
      </c>
      <c r="G2393" s="60">
        <v>45539.4375</v>
      </c>
      <c r="H2393" t="s">
        <v>1107</v>
      </c>
      <c r="I2393"/>
      <c r="J2393" t="s">
        <v>697</v>
      </c>
      <c r="K2393" t="s">
        <v>697</v>
      </c>
      <c r="L2393" t="s">
        <v>4429</v>
      </c>
      <c r="M2393" t="s">
        <v>7</v>
      </c>
      <c r="N2393" t="s">
        <v>855</v>
      </c>
      <c r="O2393" t="s">
        <v>977</v>
      </c>
      <c r="P2393" t="s">
        <v>8</v>
      </c>
      <c r="Q2393" t="s">
        <v>10</v>
      </c>
      <c r="R2393" t="s">
        <v>11</v>
      </c>
      <c r="S2393" t="s">
        <v>25</v>
      </c>
      <c r="T2393" t="s">
        <v>385</v>
      </c>
      <c r="U2393" t="s">
        <v>14</v>
      </c>
      <c r="V2393" s="61">
        <v>45539</v>
      </c>
      <c r="W2393" t="s">
        <v>4135</v>
      </c>
    </row>
    <row r="2394" spans="1:23" x14ac:dyDescent="0.25">
      <c r="A2394">
        <v>9976860</v>
      </c>
      <c r="B2394" s="60">
        <v>45539.333333333343</v>
      </c>
      <c r="C2394" t="s">
        <v>1107</v>
      </c>
      <c r="D2394" t="s">
        <v>856</v>
      </c>
      <c r="E2394"/>
      <c r="F2394" s="60">
        <v>45539.333333333343</v>
      </c>
      <c r="G2394" s="60">
        <v>45539.442361111112</v>
      </c>
      <c r="H2394" t="s">
        <v>1107</v>
      </c>
      <c r="I2394"/>
      <c r="J2394" t="s">
        <v>697</v>
      </c>
      <c r="K2394" t="s">
        <v>697</v>
      </c>
      <c r="L2394" t="s">
        <v>3946</v>
      </c>
      <c r="M2394" t="s">
        <v>7</v>
      </c>
      <c r="N2394" t="s">
        <v>855</v>
      </c>
      <c r="O2394" t="s">
        <v>3514</v>
      </c>
      <c r="P2394" t="s">
        <v>8</v>
      </c>
      <c r="Q2394" t="s">
        <v>15</v>
      </c>
      <c r="R2394" t="s">
        <v>381</v>
      </c>
      <c r="S2394" t="s">
        <v>75</v>
      </c>
      <c r="T2394" t="s">
        <v>465</v>
      </c>
      <c r="U2394" t="s">
        <v>44</v>
      </c>
      <c r="V2394" s="61">
        <v>45539</v>
      </c>
      <c r="W2394" t="s">
        <v>4135</v>
      </c>
    </row>
    <row r="2395" spans="1:23" x14ac:dyDescent="0.25">
      <c r="A2395">
        <v>9976859</v>
      </c>
      <c r="B2395" s="60">
        <v>45539.333333333343</v>
      </c>
      <c r="C2395" t="s">
        <v>1107</v>
      </c>
      <c r="D2395" t="s">
        <v>716</v>
      </c>
      <c r="E2395"/>
      <c r="F2395" s="60">
        <v>45539.333333333343</v>
      </c>
      <c r="G2395" s="60">
        <v>45539.442361111112</v>
      </c>
      <c r="H2395" t="s">
        <v>1107</v>
      </c>
      <c r="I2395"/>
      <c r="J2395" t="s">
        <v>697</v>
      </c>
      <c r="K2395" t="s">
        <v>697</v>
      </c>
      <c r="L2395" t="s">
        <v>3946</v>
      </c>
      <c r="M2395" t="s">
        <v>7</v>
      </c>
      <c r="N2395" t="s">
        <v>855</v>
      </c>
      <c r="O2395" t="s">
        <v>3514</v>
      </c>
      <c r="P2395" t="s">
        <v>8</v>
      </c>
      <c r="Q2395" t="s">
        <v>15</v>
      </c>
      <c r="R2395" t="s">
        <v>381</v>
      </c>
      <c r="S2395" t="s">
        <v>25</v>
      </c>
      <c r="T2395" t="s">
        <v>465</v>
      </c>
      <c r="U2395" t="s">
        <v>44</v>
      </c>
      <c r="V2395" s="61">
        <v>45539</v>
      </c>
      <c r="W2395" t="s">
        <v>4135</v>
      </c>
    </row>
    <row r="2396" spans="1:23" x14ac:dyDescent="0.25">
      <c r="A2396">
        <v>9976858</v>
      </c>
      <c r="B2396" s="60">
        <v>45539.333333333343</v>
      </c>
      <c r="C2396" t="s">
        <v>1117</v>
      </c>
      <c r="D2396" t="s">
        <v>46</v>
      </c>
      <c r="E2396"/>
      <c r="F2396" s="60">
        <v>45539.333333333343</v>
      </c>
      <c r="G2396" s="60">
        <v>45539.446527777778</v>
      </c>
      <c r="H2396" t="s">
        <v>1117</v>
      </c>
      <c r="I2396"/>
      <c r="J2396" t="s">
        <v>697</v>
      </c>
      <c r="K2396" t="s">
        <v>697</v>
      </c>
      <c r="L2396" t="s">
        <v>3782</v>
      </c>
      <c r="M2396" t="s">
        <v>7</v>
      </c>
      <c r="N2396" t="s">
        <v>860</v>
      </c>
      <c r="O2396" t="s">
        <v>3735</v>
      </c>
      <c r="P2396" t="s">
        <v>8</v>
      </c>
      <c r="Q2396" t="s">
        <v>10</v>
      </c>
      <c r="R2396" t="s">
        <v>11</v>
      </c>
      <c r="S2396" t="s">
        <v>25</v>
      </c>
      <c r="T2396" t="s">
        <v>385</v>
      </c>
      <c r="U2396" t="s">
        <v>14</v>
      </c>
      <c r="V2396" s="61">
        <v>45539</v>
      </c>
      <c r="W2396" t="s">
        <v>4135</v>
      </c>
    </row>
    <row r="2397" spans="1:23" x14ac:dyDescent="0.25">
      <c r="A2397">
        <v>9976857</v>
      </c>
      <c r="B2397" s="60">
        <v>45539.333333333343</v>
      </c>
      <c r="C2397" t="s">
        <v>1157</v>
      </c>
      <c r="D2397" t="s">
        <v>716</v>
      </c>
      <c r="E2397" t="s">
        <v>385</v>
      </c>
      <c r="F2397" s="60">
        <v>45539.333333333343</v>
      </c>
      <c r="G2397" s="60">
        <v>45539.408333333333</v>
      </c>
      <c r="H2397" t="s">
        <v>1157</v>
      </c>
      <c r="I2397" t="s">
        <v>385</v>
      </c>
      <c r="J2397" t="s">
        <v>697</v>
      </c>
      <c r="K2397" t="s">
        <v>697</v>
      </c>
      <c r="L2397" t="s">
        <v>4430</v>
      </c>
      <c r="M2397" t="s">
        <v>992</v>
      </c>
      <c r="N2397" t="s">
        <v>455</v>
      </c>
      <c r="O2397">
        <v>900995836043001</v>
      </c>
      <c r="P2397" t="s">
        <v>51</v>
      </c>
      <c r="Q2397" t="s">
        <v>52</v>
      </c>
      <c r="R2397" t="s">
        <v>172</v>
      </c>
      <c r="S2397" t="s">
        <v>36</v>
      </c>
      <c r="T2397" t="s">
        <v>385</v>
      </c>
      <c r="U2397" t="s">
        <v>14</v>
      </c>
      <c r="V2397" s="61">
        <v>45539</v>
      </c>
      <c r="W2397" t="s">
        <v>4135</v>
      </c>
    </row>
    <row r="2398" spans="1:23" x14ac:dyDescent="0.25">
      <c r="A2398">
        <v>9976856</v>
      </c>
      <c r="B2398" s="60">
        <v>45539.333333333343</v>
      </c>
      <c r="C2398" t="s">
        <v>1157</v>
      </c>
      <c r="D2398" t="s">
        <v>46</v>
      </c>
      <c r="E2398" t="s">
        <v>385</v>
      </c>
      <c r="F2398" s="60">
        <v>45539.333333333343</v>
      </c>
      <c r="G2398" s="60">
        <v>45539.42083333333</v>
      </c>
      <c r="H2398" t="s">
        <v>1157</v>
      </c>
      <c r="I2398" t="s">
        <v>385</v>
      </c>
      <c r="J2398" t="s">
        <v>697</v>
      </c>
      <c r="K2398" t="s">
        <v>697</v>
      </c>
      <c r="L2398" t="s">
        <v>4431</v>
      </c>
      <c r="M2398" t="s">
        <v>992</v>
      </c>
      <c r="N2398" t="s">
        <v>1692</v>
      </c>
      <c r="O2398">
        <v>201031916753001</v>
      </c>
      <c r="P2398" t="s">
        <v>8</v>
      </c>
      <c r="Q2398" t="s">
        <v>10</v>
      </c>
      <c r="R2398" t="s">
        <v>11</v>
      </c>
      <c r="S2398" t="s">
        <v>25</v>
      </c>
      <c r="T2398" t="s">
        <v>385</v>
      </c>
      <c r="U2398" t="s">
        <v>14</v>
      </c>
      <c r="V2398" s="61">
        <v>45539</v>
      </c>
      <c r="W2398" t="s">
        <v>4135</v>
      </c>
    </row>
    <row r="2399" spans="1:23" x14ac:dyDescent="0.25">
      <c r="A2399">
        <v>9976855</v>
      </c>
      <c r="B2399" s="60">
        <v>45539.333333333343</v>
      </c>
      <c r="C2399" t="s">
        <v>1157</v>
      </c>
      <c r="D2399" t="s">
        <v>46</v>
      </c>
      <c r="E2399" t="s">
        <v>385</v>
      </c>
      <c r="F2399" s="60">
        <v>45539.333333333343</v>
      </c>
      <c r="G2399" s="60">
        <v>45539.455555555563</v>
      </c>
      <c r="H2399" t="s">
        <v>1157</v>
      </c>
      <c r="I2399" t="s">
        <v>385</v>
      </c>
      <c r="J2399" t="s">
        <v>697</v>
      </c>
      <c r="K2399" t="s">
        <v>697</v>
      </c>
      <c r="L2399" t="s">
        <v>4431</v>
      </c>
      <c r="M2399" t="s">
        <v>992</v>
      </c>
      <c r="N2399" t="s">
        <v>1692</v>
      </c>
      <c r="O2399">
        <v>201031916753001</v>
      </c>
      <c r="P2399" t="s">
        <v>8</v>
      </c>
      <c r="Q2399" t="s">
        <v>10</v>
      </c>
      <c r="R2399" t="s">
        <v>11</v>
      </c>
      <c r="S2399" t="s">
        <v>25</v>
      </c>
      <c r="T2399" t="s">
        <v>385</v>
      </c>
      <c r="U2399" t="s">
        <v>14</v>
      </c>
      <c r="V2399" s="61">
        <v>45539</v>
      </c>
      <c r="W2399" t="s">
        <v>4135</v>
      </c>
    </row>
    <row r="2400" spans="1:23" x14ac:dyDescent="0.25">
      <c r="A2400">
        <v>9976854</v>
      </c>
      <c r="B2400" s="60">
        <v>45539.333333333343</v>
      </c>
      <c r="C2400" t="s">
        <v>1157</v>
      </c>
      <c r="D2400" t="s">
        <v>856</v>
      </c>
      <c r="E2400" t="s">
        <v>385</v>
      </c>
      <c r="F2400" s="60">
        <v>45539.333333333343</v>
      </c>
      <c r="G2400" s="60">
        <v>45539.429861111108</v>
      </c>
      <c r="H2400" t="s">
        <v>1157</v>
      </c>
      <c r="I2400" t="s">
        <v>385</v>
      </c>
      <c r="J2400" t="s">
        <v>697</v>
      </c>
      <c r="K2400" t="s">
        <v>697</v>
      </c>
      <c r="L2400" t="s">
        <v>4432</v>
      </c>
      <c r="M2400" t="s">
        <v>992</v>
      </c>
      <c r="N2400" t="s">
        <v>331</v>
      </c>
      <c r="O2400">
        <v>201031831529001</v>
      </c>
      <c r="P2400" t="s">
        <v>8</v>
      </c>
      <c r="Q2400" t="s">
        <v>10</v>
      </c>
      <c r="R2400" t="s">
        <v>11</v>
      </c>
      <c r="S2400" t="s">
        <v>43</v>
      </c>
      <c r="T2400" t="s">
        <v>385</v>
      </c>
      <c r="U2400" t="s">
        <v>44</v>
      </c>
      <c r="V2400" s="61">
        <v>45539</v>
      </c>
      <c r="W2400" t="s">
        <v>4135</v>
      </c>
    </row>
    <row r="2401" spans="1:23" x14ac:dyDescent="0.25">
      <c r="A2401">
        <v>9976853</v>
      </c>
      <c r="B2401" s="60">
        <v>45539.333333333343</v>
      </c>
      <c r="C2401" t="s">
        <v>1157</v>
      </c>
      <c r="D2401" t="s">
        <v>856</v>
      </c>
      <c r="E2401" t="s">
        <v>385</v>
      </c>
      <c r="F2401" s="60">
        <v>45539.333333333343</v>
      </c>
      <c r="G2401" s="60">
        <v>45539.444444444453</v>
      </c>
      <c r="H2401" t="s">
        <v>1157</v>
      </c>
      <c r="I2401" t="s">
        <v>385</v>
      </c>
      <c r="J2401" t="s">
        <v>697</v>
      </c>
      <c r="K2401" t="s">
        <v>697</v>
      </c>
      <c r="L2401" t="s">
        <v>3989</v>
      </c>
      <c r="M2401" t="s">
        <v>992</v>
      </c>
      <c r="N2401" t="s">
        <v>331</v>
      </c>
      <c r="O2401">
        <v>201031536779001</v>
      </c>
      <c r="P2401" t="s">
        <v>18</v>
      </c>
      <c r="Q2401" t="s">
        <v>19</v>
      </c>
      <c r="R2401" t="s">
        <v>20</v>
      </c>
      <c r="S2401" t="s">
        <v>75</v>
      </c>
      <c r="T2401" t="s">
        <v>385</v>
      </c>
      <c r="U2401" t="s">
        <v>44</v>
      </c>
      <c r="V2401" s="61">
        <v>45539</v>
      </c>
      <c r="W2401" t="s">
        <v>4135</v>
      </c>
    </row>
    <row r="2402" spans="1:23" x14ac:dyDescent="0.25">
      <c r="A2402">
        <v>9976852</v>
      </c>
      <c r="B2402" s="60">
        <v>45539.333333333343</v>
      </c>
      <c r="C2402" t="s">
        <v>1157</v>
      </c>
      <c r="D2402" t="s">
        <v>716</v>
      </c>
      <c r="E2402" t="s">
        <v>385</v>
      </c>
      <c r="F2402" s="60">
        <v>45539.333333333343</v>
      </c>
      <c r="G2402" s="60">
        <v>45539.445138888892</v>
      </c>
      <c r="H2402" t="s">
        <v>1157</v>
      </c>
      <c r="I2402" t="s">
        <v>385</v>
      </c>
      <c r="J2402" t="s">
        <v>697</v>
      </c>
      <c r="K2402" t="s">
        <v>697</v>
      </c>
      <c r="L2402" t="s">
        <v>3989</v>
      </c>
      <c r="M2402" t="s">
        <v>992</v>
      </c>
      <c r="N2402" t="s">
        <v>455</v>
      </c>
      <c r="O2402">
        <v>201031536779001</v>
      </c>
      <c r="P2402" t="s">
        <v>18</v>
      </c>
      <c r="Q2402" t="s">
        <v>19</v>
      </c>
      <c r="R2402" t="s">
        <v>20</v>
      </c>
      <c r="S2402" t="s">
        <v>36</v>
      </c>
      <c r="T2402" t="s">
        <v>385</v>
      </c>
      <c r="U2402" t="s">
        <v>14</v>
      </c>
      <c r="V2402" s="61">
        <v>45539</v>
      </c>
      <c r="W2402" t="s">
        <v>4135</v>
      </c>
    </row>
    <row r="2403" spans="1:23" x14ac:dyDescent="0.25">
      <c r="A2403">
        <v>9976851</v>
      </c>
      <c r="B2403" s="60">
        <v>45539.333333333343</v>
      </c>
      <c r="C2403" t="s">
        <v>1157</v>
      </c>
      <c r="D2403" t="s">
        <v>716</v>
      </c>
      <c r="E2403" t="s">
        <v>385</v>
      </c>
      <c r="F2403" s="60">
        <v>45539.333333333343</v>
      </c>
      <c r="G2403" s="60">
        <v>45539.479861111111</v>
      </c>
      <c r="H2403" t="s">
        <v>1157</v>
      </c>
      <c r="I2403" t="s">
        <v>385</v>
      </c>
      <c r="J2403" t="s">
        <v>697</v>
      </c>
      <c r="K2403" t="s">
        <v>697</v>
      </c>
      <c r="L2403" t="s">
        <v>4393</v>
      </c>
      <c r="M2403" t="s">
        <v>992</v>
      </c>
      <c r="N2403" t="s">
        <v>455</v>
      </c>
      <c r="O2403">
        <v>201032078455001</v>
      </c>
      <c r="P2403" t="s">
        <v>8</v>
      </c>
      <c r="Q2403" t="s">
        <v>10</v>
      </c>
      <c r="R2403" t="s">
        <v>11</v>
      </c>
      <c r="S2403" t="s">
        <v>36</v>
      </c>
      <c r="T2403" t="s">
        <v>385</v>
      </c>
      <c r="U2403" t="s">
        <v>14</v>
      </c>
      <c r="V2403" s="61">
        <v>45539</v>
      </c>
      <c r="W2403" t="s">
        <v>4135</v>
      </c>
    </row>
    <row r="2404" spans="1:23" x14ac:dyDescent="0.25">
      <c r="A2404">
        <v>9976850</v>
      </c>
      <c r="B2404" s="60">
        <v>45539.333333333343</v>
      </c>
      <c r="C2404" t="s">
        <v>1157</v>
      </c>
      <c r="D2404" t="s">
        <v>716</v>
      </c>
      <c r="E2404" t="s">
        <v>385</v>
      </c>
      <c r="F2404" s="60">
        <v>45539.333333333343</v>
      </c>
      <c r="G2404" s="60">
        <v>45539.482638888891</v>
      </c>
      <c r="H2404" t="s">
        <v>1157</v>
      </c>
      <c r="I2404" t="s">
        <v>385</v>
      </c>
      <c r="J2404" t="s">
        <v>697</v>
      </c>
      <c r="K2404" t="s">
        <v>697</v>
      </c>
      <c r="L2404" t="s">
        <v>3597</v>
      </c>
      <c r="M2404" t="s">
        <v>992</v>
      </c>
      <c r="N2404" t="s">
        <v>455</v>
      </c>
      <c r="O2404">
        <v>201032098730002</v>
      </c>
      <c r="P2404" t="s">
        <v>51</v>
      </c>
      <c r="Q2404" t="s">
        <v>52</v>
      </c>
      <c r="R2404" t="s">
        <v>53</v>
      </c>
      <c r="S2404" t="s">
        <v>36</v>
      </c>
      <c r="T2404" t="s">
        <v>385</v>
      </c>
      <c r="U2404" t="s">
        <v>14</v>
      </c>
      <c r="V2404" s="61">
        <v>45539</v>
      </c>
      <c r="W2404" t="s">
        <v>4135</v>
      </c>
    </row>
    <row r="2405" spans="1:23" x14ac:dyDescent="0.25">
      <c r="A2405">
        <v>9976849</v>
      </c>
      <c r="B2405" s="60">
        <v>45539.333333333343</v>
      </c>
      <c r="C2405" t="s">
        <v>1117</v>
      </c>
      <c r="D2405" t="s">
        <v>716</v>
      </c>
      <c r="E2405"/>
      <c r="F2405" s="60">
        <v>45539.333333333343</v>
      </c>
      <c r="G2405" s="60">
        <v>45539.459027777782</v>
      </c>
      <c r="H2405" t="s">
        <v>1117</v>
      </c>
      <c r="I2405" s="60">
        <v>45541</v>
      </c>
      <c r="J2405" t="s">
        <v>697</v>
      </c>
      <c r="K2405" t="s">
        <v>697</v>
      </c>
      <c r="L2405" t="s">
        <v>4145</v>
      </c>
      <c r="M2405" t="s">
        <v>7</v>
      </c>
      <c r="N2405" t="s">
        <v>860</v>
      </c>
      <c r="O2405" t="s">
        <v>4146</v>
      </c>
      <c r="P2405" t="s">
        <v>8</v>
      </c>
      <c r="Q2405" t="s">
        <v>10</v>
      </c>
      <c r="R2405" t="s">
        <v>11</v>
      </c>
      <c r="S2405" t="s">
        <v>36</v>
      </c>
      <c r="T2405" t="s">
        <v>385</v>
      </c>
      <c r="U2405" t="s">
        <v>44</v>
      </c>
      <c r="V2405" s="61">
        <v>45539</v>
      </c>
      <c r="W2405" t="s">
        <v>4135</v>
      </c>
    </row>
    <row r="2406" spans="1:23" x14ac:dyDescent="0.25">
      <c r="A2406">
        <v>9976848</v>
      </c>
      <c r="B2406" s="60">
        <v>45539.333333333343</v>
      </c>
      <c r="C2406" t="s">
        <v>1117</v>
      </c>
      <c r="D2406" t="s">
        <v>856</v>
      </c>
      <c r="E2406"/>
      <c r="F2406" s="60">
        <v>45539.333333333343</v>
      </c>
      <c r="G2406" s="60">
        <v>45539.459027777782</v>
      </c>
      <c r="H2406" t="s">
        <v>1117</v>
      </c>
      <c r="I2406" s="60">
        <v>45539</v>
      </c>
      <c r="J2406" t="s">
        <v>697</v>
      </c>
      <c r="K2406" t="s">
        <v>697</v>
      </c>
      <c r="L2406" t="s">
        <v>4145</v>
      </c>
      <c r="M2406" t="s">
        <v>7</v>
      </c>
      <c r="N2406" t="s">
        <v>860</v>
      </c>
      <c r="O2406" t="s">
        <v>4146</v>
      </c>
      <c r="P2406" t="s">
        <v>8</v>
      </c>
      <c r="Q2406" t="s">
        <v>10</v>
      </c>
      <c r="R2406" t="s">
        <v>11</v>
      </c>
      <c r="S2406" t="s">
        <v>43</v>
      </c>
      <c r="T2406" t="s">
        <v>1231</v>
      </c>
      <c r="U2406" t="s">
        <v>44</v>
      </c>
      <c r="V2406" s="61">
        <v>45539</v>
      </c>
      <c r="W2406" t="s">
        <v>4135</v>
      </c>
    </row>
    <row r="2407" spans="1:23" x14ac:dyDescent="0.25">
      <c r="A2407">
        <v>9976847</v>
      </c>
      <c r="B2407" s="60">
        <v>45539.333333333343</v>
      </c>
      <c r="C2407" t="s">
        <v>1110</v>
      </c>
      <c r="D2407" t="s">
        <v>856</v>
      </c>
      <c r="E2407"/>
      <c r="F2407" s="60">
        <v>45539.333333333343</v>
      </c>
      <c r="G2407" s="60">
        <v>45539.460416666669</v>
      </c>
      <c r="H2407" t="s">
        <v>1110</v>
      </c>
      <c r="I2407" t="s">
        <v>385</v>
      </c>
      <c r="J2407" t="s">
        <v>697</v>
      </c>
      <c r="K2407" t="s">
        <v>697</v>
      </c>
      <c r="L2407" t="s">
        <v>4433</v>
      </c>
      <c r="M2407" t="s">
        <v>7</v>
      </c>
      <c r="N2407" t="s">
        <v>860</v>
      </c>
      <c r="O2407" t="s">
        <v>4383</v>
      </c>
      <c r="P2407" t="s">
        <v>18</v>
      </c>
      <c r="Q2407" t="s">
        <v>19</v>
      </c>
      <c r="R2407" t="s">
        <v>20</v>
      </c>
      <c r="S2407" t="s">
        <v>75</v>
      </c>
      <c r="T2407"/>
      <c r="U2407" t="s">
        <v>14</v>
      </c>
      <c r="V2407" s="61">
        <v>45539</v>
      </c>
      <c r="W2407" t="s">
        <v>4135</v>
      </c>
    </row>
    <row r="2408" spans="1:23" x14ac:dyDescent="0.25">
      <c r="A2408">
        <v>9976846</v>
      </c>
      <c r="B2408" s="60">
        <v>45539.333333333343</v>
      </c>
      <c r="C2408" t="s">
        <v>1117</v>
      </c>
      <c r="D2408" t="s">
        <v>46</v>
      </c>
      <c r="E2408"/>
      <c r="F2408" s="60">
        <v>45539.333333333343</v>
      </c>
      <c r="G2408" s="60">
        <v>45539.465277777781</v>
      </c>
      <c r="H2408" t="s">
        <v>1117</v>
      </c>
      <c r="I2408" t="s">
        <v>385</v>
      </c>
      <c r="J2408" t="s">
        <v>697</v>
      </c>
      <c r="K2408" t="s">
        <v>697</v>
      </c>
      <c r="L2408" t="s">
        <v>4124</v>
      </c>
      <c r="M2408" t="s">
        <v>7</v>
      </c>
      <c r="N2408" t="s">
        <v>860</v>
      </c>
      <c r="O2408" t="s">
        <v>3079</v>
      </c>
      <c r="P2408" t="s">
        <v>8</v>
      </c>
      <c r="Q2408" t="s">
        <v>15</v>
      </c>
      <c r="R2408" t="s">
        <v>69</v>
      </c>
      <c r="S2408" t="s">
        <v>360</v>
      </c>
      <c r="T2408" t="s">
        <v>385</v>
      </c>
      <c r="U2408" t="s">
        <v>14</v>
      </c>
      <c r="V2408" s="61">
        <v>45539</v>
      </c>
      <c r="W2408" t="s">
        <v>4135</v>
      </c>
    </row>
    <row r="2409" spans="1:23" x14ac:dyDescent="0.25">
      <c r="A2409">
        <v>9976845</v>
      </c>
      <c r="B2409" s="60">
        <v>45539.333333333343</v>
      </c>
      <c r="C2409" t="s">
        <v>1107</v>
      </c>
      <c r="D2409" t="s">
        <v>716</v>
      </c>
      <c r="E2409"/>
      <c r="F2409" s="60">
        <v>45539.333333333343</v>
      </c>
      <c r="G2409" s="60">
        <v>45539.470138888893</v>
      </c>
      <c r="H2409" t="s">
        <v>1107</v>
      </c>
      <c r="I2409"/>
      <c r="J2409" t="s">
        <v>697</v>
      </c>
      <c r="K2409" t="s">
        <v>697</v>
      </c>
      <c r="L2409" t="s">
        <v>4401</v>
      </c>
      <c r="M2409" t="s">
        <v>7</v>
      </c>
      <c r="N2409" t="s">
        <v>855</v>
      </c>
      <c r="O2409" t="s">
        <v>3549</v>
      </c>
      <c r="P2409" t="s">
        <v>18</v>
      </c>
      <c r="Q2409" t="s">
        <v>19</v>
      </c>
      <c r="R2409" t="s">
        <v>20</v>
      </c>
      <c r="S2409" t="s">
        <v>36</v>
      </c>
      <c r="T2409"/>
      <c r="U2409" t="s">
        <v>14</v>
      </c>
      <c r="V2409" s="61">
        <v>45539</v>
      </c>
      <c r="W2409" t="s">
        <v>4135</v>
      </c>
    </row>
    <row r="2410" spans="1:23" x14ac:dyDescent="0.25">
      <c r="A2410">
        <v>9976844</v>
      </c>
      <c r="B2410" s="60">
        <v>45539.333333333343</v>
      </c>
      <c r="C2410" t="s">
        <v>1110</v>
      </c>
      <c r="D2410" t="s">
        <v>856</v>
      </c>
      <c r="E2410" t="s">
        <v>385</v>
      </c>
      <c r="F2410" s="60">
        <v>45539.333333333343</v>
      </c>
      <c r="G2410" s="60">
        <v>45539.472222222219</v>
      </c>
      <c r="H2410" t="s">
        <v>1110</v>
      </c>
      <c r="I2410" s="60">
        <v>45541</v>
      </c>
      <c r="J2410" t="s">
        <v>697</v>
      </c>
      <c r="K2410" t="s">
        <v>697</v>
      </c>
      <c r="L2410" t="s">
        <v>4434</v>
      </c>
      <c r="M2410" t="s">
        <v>7</v>
      </c>
      <c r="N2410" t="s">
        <v>860</v>
      </c>
      <c r="O2410" t="s">
        <v>4389</v>
      </c>
      <c r="P2410" t="s">
        <v>8</v>
      </c>
      <c r="Q2410" t="s">
        <v>10</v>
      </c>
      <c r="R2410" t="s">
        <v>11</v>
      </c>
      <c r="S2410" t="s">
        <v>25</v>
      </c>
      <c r="T2410"/>
      <c r="U2410" t="s">
        <v>14</v>
      </c>
      <c r="V2410" s="61">
        <v>45539</v>
      </c>
      <c r="W2410" t="s">
        <v>4135</v>
      </c>
    </row>
    <row r="2411" spans="1:23" x14ac:dyDescent="0.25">
      <c r="A2411">
        <v>9976843</v>
      </c>
      <c r="B2411" s="60">
        <v>45539.333333333343</v>
      </c>
      <c r="C2411" t="s">
        <v>1156</v>
      </c>
      <c r="D2411" t="s">
        <v>716</v>
      </c>
      <c r="E2411"/>
      <c r="F2411" s="60">
        <v>45539.333333333343</v>
      </c>
      <c r="G2411" s="60">
        <v>45539.472916666673</v>
      </c>
      <c r="H2411" t="s">
        <v>1156</v>
      </c>
      <c r="I2411"/>
      <c r="J2411" t="s">
        <v>697</v>
      </c>
      <c r="K2411" t="s">
        <v>697</v>
      </c>
      <c r="L2411" t="s">
        <v>4072</v>
      </c>
      <c r="M2411" t="s">
        <v>992</v>
      </c>
      <c r="N2411" t="s">
        <v>855</v>
      </c>
      <c r="O2411">
        <v>900995833266001</v>
      </c>
      <c r="P2411" t="s">
        <v>18</v>
      </c>
      <c r="Q2411" t="s">
        <v>19</v>
      </c>
      <c r="R2411" t="s">
        <v>21</v>
      </c>
      <c r="S2411" t="s">
        <v>36</v>
      </c>
      <c r="T2411" t="s">
        <v>385</v>
      </c>
      <c r="U2411" t="s">
        <v>14</v>
      </c>
      <c r="V2411" s="61">
        <v>45539</v>
      </c>
      <c r="W2411" t="s">
        <v>4135</v>
      </c>
    </row>
    <row r="2412" spans="1:23" x14ac:dyDescent="0.25">
      <c r="A2412">
        <v>9976842</v>
      </c>
      <c r="B2412" s="60">
        <v>45539.333333333343</v>
      </c>
      <c r="C2412" t="s">
        <v>1110</v>
      </c>
      <c r="D2412" t="s">
        <v>46</v>
      </c>
      <c r="E2412" t="s">
        <v>385</v>
      </c>
      <c r="F2412" s="60">
        <v>45539.333333333343</v>
      </c>
      <c r="G2412" s="60">
        <v>45539.477777777778</v>
      </c>
      <c r="H2412" t="s">
        <v>1110</v>
      </c>
      <c r="I2412" t="s">
        <v>385</v>
      </c>
      <c r="J2412" t="s">
        <v>697</v>
      </c>
      <c r="K2412" t="s">
        <v>697</v>
      </c>
      <c r="L2412" t="s">
        <v>4435</v>
      </c>
      <c r="M2412" t="s">
        <v>7</v>
      </c>
      <c r="N2412" t="s">
        <v>860</v>
      </c>
      <c r="O2412" t="s">
        <v>3851</v>
      </c>
      <c r="P2412" t="s">
        <v>8</v>
      </c>
      <c r="Q2412" t="s">
        <v>10</v>
      </c>
      <c r="R2412" t="s">
        <v>11</v>
      </c>
      <c r="S2412" t="s">
        <v>36</v>
      </c>
      <c r="T2412"/>
      <c r="U2412" t="s">
        <v>14</v>
      </c>
      <c r="V2412" s="61">
        <v>45539</v>
      </c>
      <c r="W2412" t="s">
        <v>4135</v>
      </c>
    </row>
    <row r="2413" spans="1:23" x14ac:dyDescent="0.25">
      <c r="A2413">
        <v>9976841</v>
      </c>
      <c r="B2413" s="60">
        <v>45539.333333333343</v>
      </c>
      <c r="C2413" t="s">
        <v>1117</v>
      </c>
      <c r="D2413" t="s">
        <v>856</v>
      </c>
      <c r="E2413"/>
      <c r="F2413" s="60">
        <v>45539.333333333343</v>
      </c>
      <c r="G2413" s="60">
        <v>45539.530555555553</v>
      </c>
      <c r="H2413" t="s">
        <v>1117</v>
      </c>
      <c r="I2413" s="60">
        <v>45539</v>
      </c>
      <c r="J2413" t="s">
        <v>697</v>
      </c>
      <c r="K2413" t="s">
        <v>697</v>
      </c>
      <c r="L2413" t="s">
        <v>4436</v>
      </c>
      <c r="M2413" t="s">
        <v>7</v>
      </c>
      <c r="N2413" t="s">
        <v>859</v>
      </c>
      <c r="O2413" t="s">
        <v>2572</v>
      </c>
      <c r="P2413" t="s">
        <v>18</v>
      </c>
      <c r="Q2413" t="s">
        <v>19</v>
      </c>
      <c r="R2413" t="s">
        <v>186</v>
      </c>
      <c r="S2413" t="s">
        <v>43</v>
      </c>
      <c r="T2413" t="s">
        <v>4437</v>
      </c>
      <c r="U2413" t="s">
        <v>44</v>
      </c>
      <c r="V2413" s="61">
        <v>45539</v>
      </c>
      <c r="W2413" t="s">
        <v>4135</v>
      </c>
    </row>
    <row r="2414" spans="1:23" x14ac:dyDescent="0.25">
      <c r="A2414">
        <v>9976840</v>
      </c>
      <c r="B2414" s="60">
        <v>45539.333333333343</v>
      </c>
      <c r="C2414" t="s">
        <v>1117</v>
      </c>
      <c r="D2414" t="s">
        <v>716</v>
      </c>
      <c r="E2414"/>
      <c r="F2414" s="60">
        <v>45539.333333333343</v>
      </c>
      <c r="G2414" s="60">
        <v>45539.538888888892</v>
      </c>
      <c r="H2414" t="s">
        <v>1117</v>
      </c>
      <c r="I2414" s="60">
        <v>45541</v>
      </c>
      <c r="J2414" t="s">
        <v>697</v>
      </c>
      <c r="K2414" t="s">
        <v>697</v>
      </c>
      <c r="L2414" t="s">
        <v>4438</v>
      </c>
      <c r="M2414" t="s">
        <v>7</v>
      </c>
      <c r="N2414" t="s">
        <v>859</v>
      </c>
      <c r="O2414" t="s">
        <v>4373</v>
      </c>
      <c r="P2414" t="s">
        <v>8</v>
      </c>
      <c r="Q2414" t="s">
        <v>28</v>
      </c>
      <c r="R2414" t="s">
        <v>35</v>
      </c>
      <c r="S2414" t="s">
        <v>36</v>
      </c>
      <c r="T2414" t="s">
        <v>385</v>
      </c>
      <c r="U2414" t="s">
        <v>14</v>
      </c>
      <c r="V2414" s="61">
        <v>45539</v>
      </c>
      <c r="W2414" t="s">
        <v>4135</v>
      </c>
    </row>
    <row r="2415" spans="1:23" x14ac:dyDescent="0.25">
      <c r="A2415">
        <v>9976839</v>
      </c>
      <c r="B2415" s="60">
        <v>45539.333333333343</v>
      </c>
      <c r="C2415" t="s">
        <v>1110</v>
      </c>
      <c r="D2415" t="s">
        <v>856</v>
      </c>
      <c r="E2415" t="s">
        <v>385</v>
      </c>
      <c r="F2415" s="60">
        <v>45539.333333333343</v>
      </c>
      <c r="G2415" s="60">
        <v>45539.555555555547</v>
      </c>
      <c r="H2415" t="s">
        <v>1110</v>
      </c>
      <c r="I2415" s="60">
        <v>45539</v>
      </c>
      <c r="J2415" t="s">
        <v>697</v>
      </c>
      <c r="K2415" t="s">
        <v>697</v>
      </c>
      <c r="L2415" t="s">
        <v>4439</v>
      </c>
      <c r="M2415" t="s">
        <v>7</v>
      </c>
      <c r="N2415" t="s">
        <v>860</v>
      </c>
      <c r="O2415" t="s">
        <v>3200</v>
      </c>
      <c r="P2415" t="s">
        <v>8</v>
      </c>
      <c r="Q2415" t="s">
        <v>15</v>
      </c>
      <c r="R2415" t="s">
        <v>27</v>
      </c>
      <c r="S2415" t="s">
        <v>43</v>
      </c>
      <c r="T2415"/>
      <c r="U2415" t="s">
        <v>14</v>
      </c>
      <c r="V2415" s="61">
        <v>45539</v>
      </c>
      <c r="W2415" t="s">
        <v>4135</v>
      </c>
    </row>
    <row r="2416" spans="1:23" x14ac:dyDescent="0.25">
      <c r="A2416">
        <v>9976838</v>
      </c>
      <c r="B2416" s="60">
        <v>45539.333333333343</v>
      </c>
      <c r="C2416" t="s">
        <v>1117</v>
      </c>
      <c r="D2416" t="s">
        <v>2705</v>
      </c>
      <c r="E2416" t="s">
        <v>385</v>
      </c>
      <c r="F2416" s="60">
        <v>45539.333333333343</v>
      </c>
      <c r="G2416" s="60">
        <v>45539.556944444441</v>
      </c>
      <c r="H2416" t="s">
        <v>1117</v>
      </c>
      <c r="I2416" t="s">
        <v>385</v>
      </c>
      <c r="J2416" t="s">
        <v>697</v>
      </c>
      <c r="K2416" t="s">
        <v>697</v>
      </c>
      <c r="L2416" t="s">
        <v>4440</v>
      </c>
      <c r="M2416" t="s">
        <v>7</v>
      </c>
      <c r="N2416" t="s">
        <v>860</v>
      </c>
      <c r="O2416" t="s">
        <v>3693</v>
      </c>
      <c r="P2416" t="s">
        <v>18</v>
      </c>
      <c r="Q2416" t="s">
        <v>19</v>
      </c>
      <c r="R2416" t="s">
        <v>20</v>
      </c>
      <c r="S2416" t="s">
        <v>36</v>
      </c>
      <c r="T2416" t="s">
        <v>4441</v>
      </c>
      <c r="U2416" t="s">
        <v>14</v>
      </c>
      <c r="V2416" s="61">
        <v>45539</v>
      </c>
      <c r="W2416" t="s">
        <v>4135</v>
      </c>
    </row>
    <row r="2417" spans="1:23" x14ac:dyDescent="0.25">
      <c r="A2417">
        <v>9976837</v>
      </c>
      <c r="B2417" s="60">
        <v>45539.333333333343</v>
      </c>
      <c r="C2417" t="s">
        <v>1110</v>
      </c>
      <c r="D2417" t="s">
        <v>856</v>
      </c>
      <c r="E2417" t="s">
        <v>385</v>
      </c>
      <c r="F2417" s="60">
        <v>45539.333333333343</v>
      </c>
      <c r="G2417" s="60">
        <v>45539.568749999999</v>
      </c>
      <c r="H2417" t="s">
        <v>1110</v>
      </c>
      <c r="I2417" s="60">
        <v>45539</v>
      </c>
      <c r="J2417" t="s">
        <v>697</v>
      </c>
      <c r="K2417" t="s">
        <v>697</v>
      </c>
      <c r="L2417" t="s">
        <v>4442</v>
      </c>
      <c r="M2417" t="s">
        <v>7</v>
      </c>
      <c r="N2417" t="s">
        <v>860</v>
      </c>
      <c r="O2417" t="s">
        <v>4375</v>
      </c>
      <c r="P2417" t="s">
        <v>18</v>
      </c>
      <c r="Q2417" t="s">
        <v>19</v>
      </c>
      <c r="R2417" t="s">
        <v>21</v>
      </c>
      <c r="S2417" t="s">
        <v>43</v>
      </c>
      <c r="T2417"/>
      <c r="U2417" t="s">
        <v>14</v>
      </c>
      <c r="V2417" s="61">
        <v>45539</v>
      </c>
      <c r="W2417" t="s">
        <v>4135</v>
      </c>
    </row>
    <row r="2418" spans="1:23" x14ac:dyDescent="0.25">
      <c r="A2418">
        <v>9976836</v>
      </c>
      <c r="B2418" s="60">
        <v>45539.333333333343</v>
      </c>
      <c r="C2418" t="s">
        <v>1280</v>
      </c>
      <c r="D2418" t="s">
        <v>1500</v>
      </c>
      <c r="E2418"/>
      <c r="F2418" s="60">
        <v>45539.333333333343</v>
      </c>
      <c r="G2418" s="60">
        <v>45539.572222222218</v>
      </c>
      <c r="H2418" t="s">
        <v>1280</v>
      </c>
      <c r="I2418" s="60">
        <v>45539</v>
      </c>
      <c r="J2418" t="s">
        <v>697</v>
      </c>
      <c r="K2418" t="s">
        <v>697</v>
      </c>
      <c r="L2418" t="s">
        <v>3749</v>
      </c>
      <c r="M2418" t="s">
        <v>2509</v>
      </c>
      <c r="N2418" t="s">
        <v>4443</v>
      </c>
      <c r="O2418">
        <v>42603590901</v>
      </c>
      <c r="P2418" t="s">
        <v>8</v>
      </c>
      <c r="Q2418" t="s">
        <v>15</v>
      </c>
      <c r="R2418" t="s">
        <v>11</v>
      </c>
      <c r="S2418" t="s">
        <v>358</v>
      </c>
      <c r="T2418"/>
      <c r="U2418" t="s">
        <v>14</v>
      </c>
      <c r="V2418" s="61">
        <v>45539</v>
      </c>
      <c r="W2418" t="s">
        <v>4135</v>
      </c>
    </row>
    <row r="2419" spans="1:23" x14ac:dyDescent="0.25">
      <c r="A2419">
        <v>9976835</v>
      </c>
      <c r="B2419" s="60">
        <v>45539.333333333343</v>
      </c>
      <c r="C2419" t="s">
        <v>1110</v>
      </c>
      <c r="D2419" t="s">
        <v>856</v>
      </c>
      <c r="E2419" t="s">
        <v>385</v>
      </c>
      <c r="F2419" s="60">
        <v>45539.333333333343</v>
      </c>
      <c r="G2419" s="60">
        <v>45539.584027777782</v>
      </c>
      <c r="H2419" t="s">
        <v>1110</v>
      </c>
      <c r="I2419" s="60">
        <v>45539</v>
      </c>
      <c r="J2419" t="s">
        <v>697</v>
      </c>
      <c r="K2419" t="s">
        <v>697</v>
      </c>
      <c r="L2419" t="s">
        <v>4444</v>
      </c>
      <c r="M2419" t="s">
        <v>7</v>
      </c>
      <c r="N2419" t="s">
        <v>3909</v>
      </c>
      <c r="O2419" t="s">
        <v>4374</v>
      </c>
      <c r="P2419" t="s">
        <v>18</v>
      </c>
      <c r="Q2419" t="s">
        <v>19</v>
      </c>
      <c r="R2419" t="s">
        <v>20</v>
      </c>
      <c r="S2419" t="s">
        <v>43</v>
      </c>
      <c r="T2419"/>
      <c r="U2419" t="s">
        <v>14</v>
      </c>
      <c r="V2419" s="61">
        <v>45539</v>
      </c>
      <c r="W2419" t="s">
        <v>4135</v>
      </c>
    </row>
    <row r="2420" spans="1:23" x14ac:dyDescent="0.25">
      <c r="A2420">
        <v>9976834</v>
      </c>
      <c r="B2420" s="60">
        <v>45539.333333333343</v>
      </c>
      <c r="C2420" t="s">
        <v>1110</v>
      </c>
      <c r="D2420" t="s">
        <v>856</v>
      </c>
      <c r="E2420" t="s">
        <v>385</v>
      </c>
      <c r="F2420" s="60">
        <v>45539.333333333343</v>
      </c>
      <c r="G2420" s="60">
        <v>45539.606249999997</v>
      </c>
      <c r="H2420" t="s">
        <v>1110</v>
      </c>
      <c r="I2420" t="s">
        <v>385</v>
      </c>
      <c r="J2420" t="s">
        <v>697</v>
      </c>
      <c r="K2420" t="s">
        <v>697</v>
      </c>
      <c r="L2420" t="s">
        <v>4223</v>
      </c>
      <c r="M2420" t="s">
        <v>7</v>
      </c>
      <c r="N2420" t="s">
        <v>860</v>
      </c>
      <c r="O2420" t="s">
        <v>3876</v>
      </c>
      <c r="P2420" t="s">
        <v>8</v>
      </c>
      <c r="Q2420" t="s">
        <v>15</v>
      </c>
      <c r="R2420" t="s">
        <v>27</v>
      </c>
      <c r="S2420" t="s">
        <v>25</v>
      </c>
      <c r="T2420"/>
      <c r="U2420" t="s">
        <v>14</v>
      </c>
      <c r="V2420" s="61">
        <v>45539</v>
      </c>
      <c r="W2420" t="s">
        <v>4135</v>
      </c>
    </row>
    <row r="2421" spans="1:23" x14ac:dyDescent="0.25">
      <c r="A2421">
        <v>9976833</v>
      </c>
      <c r="B2421" s="60">
        <v>45539.333333333343</v>
      </c>
      <c r="C2421" t="s">
        <v>1110</v>
      </c>
      <c r="D2421" t="s">
        <v>2705</v>
      </c>
      <c r="E2421" t="s">
        <v>385</v>
      </c>
      <c r="F2421" s="60">
        <v>45539.333333333343</v>
      </c>
      <c r="G2421" s="60">
        <v>45539.613194444442</v>
      </c>
      <c r="H2421" t="s">
        <v>1110</v>
      </c>
      <c r="I2421" t="s">
        <v>385</v>
      </c>
      <c r="J2421" t="s">
        <v>697</v>
      </c>
      <c r="K2421" t="s">
        <v>697</v>
      </c>
      <c r="L2421" t="s">
        <v>4314</v>
      </c>
      <c r="M2421" t="s">
        <v>7</v>
      </c>
      <c r="N2421" t="s">
        <v>860</v>
      </c>
      <c r="O2421" t="s">
        <v>4313</v>
      </c>
      <c r="P2421" t="s">
        <v>8</v>
      </c>
      <c r="Q2421" t="s">
        <v>10</v>
      </c>
      <c r="R2421" t="s">
        <v>11</v>
      </c>
      <c r="S2421" t="s">
        <v>25</v>
      </c>
      <c r="T2421"/>
      <c r="U2421" t="s">
        <v>14</v>
      </c>
      <c r="V2421" s="61">
        <v>45539</v>
      </c>
      <c r="W2421" t="s">
        <v>4135</v>
      </c>
    </row>
    <row r="2422" spans="1:23" x14ac:dyDescent="0.25">
      <c r="A2422">
        <v>9976831</v>
      </c>
      <c r="B2422" s="60">
        <v>45540.333333333343</v>
      </c>
      <c r="C2422" t="s">
        <v>1117</v>
      </c>
      <c r="D2422" t="s">
        <v>46</v>
      </c>
      <c r="E2422"/>
      <c r="F2422" s="60">
        <v>45540</v>
      </c>
      <c r="G2422" s="60">
        <v>45540.345833333333</v>
      </c>
      <c r="H2422" t="s">
        <v>1117</v>
      </c>
      <c r="I2422" t="s">
        <v>385</v>
      </c>
      <c r="J2422" t="s">
        <v>697</v>
      </c>
      <c r="K2422" t="s">
        <v>697</v>
      </c>
      <c r="L2422" t="s">
        <v>3994</v>
      </c>
      <c r="M2422" t="s">
        <v>7</v>
      </c>
      <c r="N2422" t="s">
        <v>860</v>
      </c>
      <c r="O2422" t="s">
        <v>3218</v>
      </c>
      <c r="P2422" t="s">
        <v>18</v>
      </c>
      <c r="Q2422" t="s">
        <v>19</v>
      </c>
      <c r="R2422" t="s">
        <v>20</v>
      </c>
      <c r="S2422" t="s">
        <v>360</v>
      </c>
      <c r="T2422" t="s">
        <v>385</v>
      </c>
      <c r="U2422" t="s">
        <v>14</v>
      </c>
      <c r="V2422" s="61">
        <v>45540</v>
      </c>
      <c r="W2422" t="s">
        <v>4135</v>
      </c>
    </row>
    <row r="2423" spans="1:23" x14ac:dyDescent="0.25">
      <c r="A2423">
        <v>9976830</v>
      </c>
      <c r="B2423" s="60">
        <v>45540.333333333343</v>
      </c>
      <c r="C2423" t="s">
        <v>1110</v>
      </c>
      <c r="D2423" t="s">
        <v>856</v>
      </c>
      <c r="E2423" t="s">
        <v>385</v>
      </c>
      <c r="F2423" s="60">
        <v>45540</v>
      </c>
      <c r="G2423" s="60">
        <v>45540.347916666673</v>
      </c>
      <c r="H2423" t="s">
        <v>1110</v>
      </c>
      <c r="I2423" t="s">
        <v>385</v>
      </c>
      <c r="J2423" t="s">
        <v>697</v>
      </c>
      <c r="K2423" t="s">
        <v>697</v>
      </c>
      <c r="L2423" t="s">
        <v>3363</v>
      </c>
      <c r="M2423" t="s">
        <v>7</v>
      </c>
      <c r="N2423" t="s">
        <v>3909</v>
      </c>
      <c r="O2423" t="s">
        <v>3098</v>
      </c>
      <c r="P2423" t="s">
        <v>8</v>
      </c>
      <c r="Q2423" t="s">
        <v>28</v>
      </c>
      <c r="R2423" t="s">
        <v>35</v>
      </c>
      <c r="S2423" t="s">
        <v>25</v>
      </c>
      <c r="T2423"/>
      <c r="U2423" t="s">
        <v>14</v>
      </c>
      <c r="V2423" s="61">
        <v>45540</v>
      </c>
      <c r="W2423" t="s">
        <v>4135</v>
      </c>
    </row>
    <row r="2424" spans="1:23" x14ac:dyDescent="0.25">
      <c r="A2424">
        <v>9976829</v>
      </c>
      <c r="B2424" s="60">
        <v>45540.333333333343</v>
      </c>
      <c r="C2424" t="s">
        <v>1156</v>
      </c>
      <c r="D2424" t="s">
        <v>716</v>
      </c>
      <c r="E2424"/>
      <c r="F2424" s="60">
        <v>45540</v>
      </c>
      <c r="G2424" s="60">
        <v>45540.348611111112</v>
      </c>
      <c r="H2424" t="s">
        <v>1156</v>
      </c>
      <c r="I2424"/>
      <c r="J2424" t="s">
        <v>697</v>
      </c>
      <c r="K2424" t="s">
        <v>697</v>
      </c>
      <c r="L2424" t="s">
        <v>4086</v>
      </c>
      <c r="M2424" t="s">
        <v>992</v>
      </c>
      <c r="N2424" t="s">
        <v>853</v>
      </c>
      <c r="O2424">
        <v>201032178576001</v>
      </c>
      <c r="P2424" t="s">
        <v>8</v>
      </c>
      <c r="Q2424" t="s">
        <v>10</v>
      </c>
      <c r="R2424" t="s">
        <v>11</v>
      </c>
      <c r="S2424" t="s">
        <v>25</v>
      </c>
      <c r="T2424" t="s">
        <v>385</v>
      </c>
      <c r="U2424" t="s">
        <v>14</v>
      </c>
      <c r="V2424" s="61">
        <v>45540</v>
      </c>
      <c r="W2424" t="s">
        <v>4135</v>
      </c>
    </row>
    <row r="2425" spans="1:23" x14ac:dyDescent="0.25">
      <c r="A2425">
        <v>9976828</v>
      </c>
      <c r="B2425" s="60">
        <v>45540.333333333343</v>
      </c>
      <c r="C2425" t="s">
        <v>1107</v>
      </c>
      <c r="D2425" t="s">
        <v>856</v>
      </c>
      <c r="E2425"/>
      <c r="F2425" s="60">
        <v>45540</v>
      </c>
      <c r="G2425" s="60">
        <v>45540.348611111112</v>
      </c>
      <c r="H2425" t="s">
        <v>1107</v>
      </c>
      <c r="I2425"/>
      <c r="J2425" t="s">
        <v>697</v>
      </c>
      <c r="K2425" t="s">
        <v>697</v>
      </c>
      <c r="L2425" t="s">
        <v>4496</v>
      </c>
      <c r="M2425" t="s">
        <v>7</v>
      </c>
      <c r="N2425" t="s">
        <v>855</v>
      </c>
      <c r="O2425" t="s">
        <v>2056</v>
      </c>
      <c r="P2425" t="s">
        <v>8</v>
      </c>
      <c r="Q2425" t="s">
        <v>10</v>
      </c>
      <c r="R2425" t="s">
        <v>11</v>
      </c>
      <c r="S2425" t="s">
        <v>25</v>
      </c>
      <c r="T2425" t="s">
        <v>385</v>
      </c>
      <c r="U2425" t="s">
        <v>14</v>
      </c>
      <c r="V2425" s="61">
        <v>45540</v>
      </c>
      <c r="W2425" t="s">
        <v>4135</v>
      </c>
    </row>
    <row r="2426" spans="1:23" x14ac:dyDescent="0.25">
      <c r="A2426">
        <v>9976827</v>
      </c>
      <c r="B2426" s="60">
        <v>45540.333333333343</v>
      </c>
      <c r="C2426" t="s">
        <v>1117</v>
      </c>
      <c r="D2426" t="s">
        <v>716</v>
      </c>
      <c r="E2426"/>
      <c r="F2426" s="60">
        <v>45540</v>
      </c>
      <c r="G2426" s="60">
        <v>45540.35</v>
      </c>
      <c r="H2426" t="s">
        <v>1117</v>
      </c>
      <c r="I2426" s="60">
        <v>45542</v>
      </c>
      <c r="J2426" t="s">
        <v>697</v>
      </c>
      <c r="K2426" t="s">
        <v>697</v>
      </c>
      <c r="L2426" t="s">
        <v>3360</v>
      </c>
      <c r="M2426" t="s">
        <v>7</v>
      </c>
      <c r="N2426" t="s">
        <v>860</v>
      </c>
      <c r="O2426" t="s">
        <v>3361</v>
      </c>
      <c r="P2426" t="s">
        <v>8</v>
      </c>
      <c r="Q2426" t="s">
        <v>15</v>
      </c>
      <c r="R2426" t="s">
        <v>381</v>
      </c>
      <c r="S2426" t="s">
        <v>36</v>
      </c>
      <c r="T2426" t="s">
        <v>385</v>
      </c>
      <c r="U2426" t="s">
        <v>14</v>
      </c>
      <c r="V2426" s="61">
        <v>45540</v>
      </c>
      <c r="W2426" t="s">
        <v>4135</v>
      </c>
    </row>
    <row r="2427" spans="1:23" x14ac:dyDescent="0.25">
      <c r="A2427">
        <v>9976826</v>
      </c>
      <c r="B2427" s="60">
        <v>45540.333333333343</v>
      </c>
      <c r="C2427" t="s">
        <v>1107</v>
      </c>
      <c r="D2427" t="s">
        <v>716</v>
      </c>
      <c r="E2427"/>
      <c r="F2427" s="60">
        <v>45540</v>
      </c>
      <c r="G2427" s="60">
        <v>45540.355555555558</v>
      </c>
      <c r="H2427" t="s">
        <v>1107</v>
      </c>
      <c r="I2427"/>
      <c r="J2427" t="s">
        <v>697</v>
      </c>
      <c r="K2427" t="s">
        <v>697</v>
      </c>
      <c r="L2427" t="s">
        <v>3761</v>
      </c>
      <c r="M2427" t="s">
        <v>7</v>
      </c>
      <c r="N2427" t="s">
        <v>855</v>
      </c>
      <c r="O2427" t="s">
        <v>3720</v>
      </c>
      <c r="P2427" t="s">
        <v>18</v>
      </c>
      <c r="Q2427" t="s">
        <v>19</v>
      </c>
      <c r="R2427" t="s">
        <v>20</v>
      </c>
      <c r="S2427" t="s">
        <v>36</v>
      </c>
      <c r="T2427"/>
      <c r="U2427" t="s">
        <v>14</v>
      </c>
      <c r="V2427" s="61">
        <v>45540</v>
      </c>
      <c r="W2427" t="s">
        <v>4135</v>
      </c>
    </row>
    <row r="2428" spans="1:23" x14ac:dyDescent="0.25">
      <c r="A2428">
        <v>9976825</v>
      </c>
      <c r="B2428" s="60">
        <v>45540.333333333343</v>
      </c>
      <c r="C2428" t="s">
        <v>1158</v>
      </c>
      <c r="D2428" t="s">
        <v>46</v>
      </c>
      <c r="E2428" t="s">
        <v>385</v>
      </c>
      <c r="F2428" s="60">
        <v>45540.359027777777</v>
      </c>
      <c r="G2428" s="60">
        <v>45540.359027777777</v>
      </c>
      <c r="H2428" t="s">
        <v>1158</v>
      </c>
      <c r="I2428" s="60">
        <v>45540</v>
      </c>
      <c r="J2428" t="s">
        <v>697</v>
      </c>
      <c r="K2428" t="s">
        <v>697</v>
      </c>
      <c r="L2428" t="s">
        <v>1927</v>
      </c>
      <c r="M2428" t="s">
        <v>3122</v>
      </c>
      <c r="N2428" t="s">
        <v>853</v>
      </c>
      <c r="O2428">
        <v>7404089</v>
      </c>
      <c r="P2428" t="s">
        <v>8</v>
      </c>
      <c r="Q2428" t="s">
        <v>28</v>
      </c>
      <c r="R2428" t="s">
        <v>35</v>
      </c>
      <c r="S2428" t="s">
        <v>360</v>
      </c>
      <c r="T2428" t="s">
        <v>385</v>
      </c>
      <c r="U2428" t="s">
        <v>14</v>
      </c>
      <c r="V2428" s="61">
        <v>45540</v>
      </c>
      <c r="W2428" t="s">
        <v>4135</v>
      </c>
    </row>
    <row r="2429" spans="1:23" x14ac:dyDescent="0.25">
      <c r="A2429">
        <v>9976824</v>
      </c>
      <c r="B2429" s="60">
        <v>45540.333333333343</v>
      </c>
      <c r="C2429" t="s">
        <v>1158</v>
      </c>
      <c r="D2429" t="s">
        <v>716</v>
      </c>
      <c r="E2429" t="s">
        <v>385</v>
      </c>
      <c r="F2429" s="60">
        <v>45540.373611111107</v>
      </c>
      <c r="G2429" s="60">
        <v>45540.373611111107</v>
      </c>
      <c r="H2429" t="s">
        <v>1158</v>
      </c>
      <c r="I2429" s="60">
        <v>45540</v>
      </c>
      <c r="J2429" t="s">
        <v>697</v>
      </c>
      <c r="K2429" t="s">
        <v>697</v>
      </c>
      <c r="L2429" t="s">
        <v>4497</v>
      </c>
      <c r="M2429" t="s">
        <v>3122</v>
      </c>
      <c r="N2429" t="s">
        <v>853</v>
      </c>
      <c r="O2429">
        <v>7641652</v>
      </c>
      <c r="P2429" t="s">
        <v>18</v>
      </c>
      <c r="Q2429" t="s">
        <v>19</v>
      </c>
      <c r="R2429" t="s">
        <v>20</v>
      </c>
      <c r="S2429" t="s">
        <v>36</v>
      </c>
      <c r="T2429" t="s">
        <v>385</v>
      </c>
      <c r="U2429" t="s">
        <v>14</v>
      </c>
      <c r="V2429" s="61">
        <v>45540</v>
      </c>
      <c r="W2429" t="s">
        <v>4135</v>
      </c>
    </row>
    <row r="2430" spans="1:23" x14ac:dyDescent="0.25">
      <c r="A2430">
        <v>9976823</v>
      </c>
      <c r="B2430" s="60">
        <v>45540.333333333343</v>
      </c>
      <c r="C2430" t="s">
        <v>1158</v>
      </c>
      <c r="D2430" t="s">
        <v>716</v>
      </c>
      <c r="E2430" t="s">
        <v>385</v>
      </c>
      <c r="F2430" s="60">
        <v>45540.382638888892</v>
      </c>
      <c r="G2430" s="60">
        <v>45540.382638888892</v>
      </c>
      <c r="H2430" t="s">
        <v>1158</v>
      </c>
      <c r="I2430" s="60">
        <v>45540</v>
      </c>
      <c r="J2430" t="s">
        <v>697</v>
      </c>
      <c r="K2430" t="s">
        <v>697</v>
      </c>
      <c r="L2430" t="s">
        <v>4498</v>
      </c>
      <c r="M2430" t="s">
        <v>3122</v>
      </c>
      <c r="N2430" t="s">
        <v>853</v>
      </c>
      <c r="O2430">
        <v>7611794</v>
      </c>
      <c r="P2430" t="s">
        <v>8</v>
      </c>
      <c r="Q2430" t="s">
        <v>28</v>
      </c>
      <c r="R2430" t="s">
        <v>35</v>
      </c>
      <c r="S2430" t="s">
        <v>981</v>
      </c>
      <c r="T2430" t="s">
        <v>4480</v>
      </c>
      <c r="U2430" t="s">
        <v>44</v>
      </c>
      <c r="V2430" s="61">
        <v>45540</v>
      </c>
      <c r="W2430" t="s">
        <v>4135</v>
      </c>
    </row>
    <row r="2431" spans="1:23" x14ac:dyDescent="0.25">
      <c r="A2431">
        <v>9976822</v>
      </c>
      <c r="B2431" s="60">
        <v>45540.333333333343</v>
      </c>
      <c r="C2431" t="s">
        <v>1158</v>
      </c>
      <c r="D2431" t="s">
        <v>46</v>
      </c>
      <c r="E2431" t="s">
        <v>385</v>
      </c>
      <c r="F2431" s="60">
        <v>45540.409722222219</v>
      </c>
      <c r="G2431" s="60">
        <v>45540.409722222219</v>
      </c>
      <c r="H2431" t="s">
        <v>1158</v>
      </c>
      <c r="I2431" s="60">
        <v>45540</v>
      </c>
      <c r="J2431" t="s">
        <v>697</v>
      </c>
      <c r="K2431" t="s">
        <v>697</v>
      </c>
      <c r="L2431" t="s">
        <v>3657</v>
      </c>
      <c r="M2431" t="s">
        <v>3122</v>
      </c>
      <c r="N2431" t="s">
        <v>853</v>
      </c>
      <c r="O2431">
        <v>7594738</v>
      </c>
      <c r="P2431" t="s">
        <v>8</v>
      </c>
      <c r="Q2431" t="s">
        <v>28</v>
      </c>
      <c r="R2431" t="s">
        <v>35</v>
      </c>
      <c r="S2431" t="s">
        <v>360</v>
      </c>
      <c r="T2431" t="s">
        <v>385</v>
      </c>
      <c r="U2431" t="s">
        <v>14</v>
      </c>
      <c r="V2431" s="61">
        <v>45540</v>
      </c>
      <c r="W2431" t="s">
        <v>4135</v>
      </c>
    </row>
    <row r="2432" spans="1:23" x14ac:dyDescent="0.25">
      <c r="A2432">
        <v>9976821</v>
      </c>
      <c r="B2432" s="60">
        <v>45540.333333333343</v>
      </c>
      <c r="C2432" t="s">
        <v>1158</v>
      </c>
      <c r="D2432" t="s">
        <v>878</v>
      </c>
      <c r="E2432" t="s">
        <v>385</v>
      </c>
      <c r="F2432" s="60">
        <v>45540.414583333331</v>
      </c>
      <c r="G2432" s="60">
        <v>45540.414583333331</v>
      </c>
      <c r="H2432" t="s">
        <v>1158</v>
      </c>
      <c r="I2432" s="60">
        <v>45540</v>
      </c>
      <c r="J2432" t="s">
        <v>697</v>
      </c>
      <c r="K2432" t="s">
        <v>697</v>
      </c>
      <c r="L2432" t="s">
        <v>4499</v>
      </c>
      <c r="M2432" t="s">
        <v>3122</v>
      </c>
      <c r="N2432" t="s">
        <v>853</v>
      </c>
      <c r="O2432">
        <v>7524283</v>
      </c>
      <c r="P2432" t="s">
        <v>8</v>
      </c>
      <c r="Q2432" t="s">
        <v>28</v>
      </c>
      <c r="R2432" t="s">
        <v>29</v>
      </c>
      <c r="S2432" t="s">
        <v>25</v>
      </c>
      <c r="T2432" t="s">
        <v>385</v>
      </c>
      <c r="U2432" t="s">
        <v>14</v>
      </c>
      <c r="V2432" s="61">
        <v>45540</v>
      </c>
      <c r="W2432" t="s">
        <v>4135</v>
      </c>
    </row>
    <row r="2433" spans="1:23" x14ac:dyDescent="0.25">
      <c r="A2433">
        <v>9976820</v>
      </c>
      <c r="B2433" s="60">
        <v>45540.333333333343</v>
      </c>
      <c r="C2433" t="s">
        <v>1158</v>
      </c>
      <c r="D2433" t="s">
        <v>46</v>
      </c>
      <c r="E2433" t="s">
        <v>385</v>
      </c>
      <c r="F2433" s="60">
        <v>45540.456250000003</v>
      </c>
      <c r="G2433" s="60">
        <v>45540.456250000003</v>
      </c>
      <c r="H2433" t="s">
        <v>1158</v>
      </c>
      <c r="I2433" s="60">
        <v>45540</v>
      </c>
      <c r="J2433" t="s">
        <v>697</v>
      </c>
      <c r="K2433" t="s">
        <v>697</v>
      </c>
      <c r="L2433" t="s">
        <v>852</v>
      </c>
      <c r="M2433" t="s">
        <v>3122</v>
      </c>
      <c r="N2433" t="s">
        <v>853</v>
      </c>
      <c r="O2433">
        <v>7276488</v>
      </c>
      <c r="P2433" t="s">
        <v>8</v>
      </c>
      <c r="Q2433" t="s">
        <v>28</v>
      </c>
      <c r="R2433" t="s">
        <v>35</v>
      </c>
      <c r="S2433" t="s">
        <v>360</v>
      </c>
      <c r="T2433" t="s">
        <v>385</v>
      </c>
      <c r="U2433" t="s">
        <v>14</v>
      </c>
      <c r="V2433" s="61">
        <v>45540</v>
      </c>
      <c r="W2433" t="s">
        <v>4135</v>
      </c>
    </row>
    <row r="2434" spans="1:23" x14ac:dyDescent="0.25">
      <c r="A2434">
        <v>9976819</v>
      </c>
      <c r="B2434" s="60">
        <v>45540.333333333343</v>
      </c>
      <c r="C2434" t="s">
        <v>1158</v>
      </c>
      <c r="D2434" t="s">
        <v>856</v>
      </c>
      <c r="E2434" t="s">
        <v>385</v>
      </c>
      <c r="F2434" s="60">
        <v>45540.479861111111</v>
      </c>
      <c r="G2434" s="60">
        <v>45540.479861111111</v>
      </c>
      <c r="H2434" t="s">
        <v>1158</v>
      </c>
      <c r="I2434" s="60">
        <v>45544</v>
      </c>
      <c r="J2434" t="s">
        <v>697</v>
      </c>
      <c r="K2434" t="s">
        <v>697</v>
      </c>
      <c r="L2434" t="s">
        <v>4500</v>
      </c>
      <c r="M2434" t="s">
        <v>737</v>
      </c>
      <c r="N2434" t="s">
        <v>860</v>
      </c>
      <c r="O2434" t="s">
        <v>4484</v>
      </c>
      <c r="P2434" t="s">
        <v>8</v>
      </c>
      <c r="Q2434" t="s">
        <v>10</v>
      </c>
      <c r="R2434" t="s">
        <v>11</v>
      </c>
      <c r="S2434" t="s">
        <v>25</v>
      </c>
      <c r="T2434" t="s">
        <v>385</v>
      </c>
      <c r="U2434" t="s">
        <v>14</v>
      </c>
      <c r="V2434" s="61">
        <v>45540</v>
      </c>
      <c r="W2434" t="s">
        <v>4135</v>
      </c>
    </row>
    <row r="2435" spans="1:23" x14ac:dyDescent="0.25">
      <c r="A2435">
        <v>9976818</v>
      </c>
      <c r="B2435" s="60">
        <v>45540.333333333343</v>
      </c>
      <c r="C2435" t="s">
        <v>1158</v>
      </c>
      <c r="D2435" t="s">
        <v>856</v>
      </c>
      <c r="E2435" t="s">
        <v>385</v>
      </c>
      <c r="F2435" s="60">
        <v>45540.534722222219</v>
      </c>
      <c r="G2435" s="60">
        <v>45540.534722222219</v>
      </c>
      <c r="H2435" t="s">
        <v>1158</v>
      </c>
      <c r="I2435" s="60">
        <v>45544</v>
      </c>
      <c r="J2435" t="s">
        <v>697</v>
      </c>
      <c r="K2435" t="s">
        <v>697</v>
      </c>
      <c r="L2435" t="s">
        <v>4501</v>
      </c>
      <c r="M2435" t="s">
        <v>992</v>
      </c>
      <c r="N2435" t="s">
        <v>855</v>
      </c>
      <c r="O2435">
        <v>201031594741001</v>
      </c>
      <c r="P2435" t="s">
        <v>8</v>
      </c>
      <c r="Q2435" t="s">
        <v>10</v>
      </c>
      <c r="R2435" t="s">
        <v>11</v>
      </c>
      <c r="S2435" t="s">
        <v>962</v>
      </c>
      <c r="T2435" t="s">
        <v>385</v>
      </c>
      <c r="U2435" t="s">
        <v>14</v>
      </c>
      <c r="V2435" s="61">
        <v>45540</v>
      </c>
      <c r="W2435" t="s">
        <v>4135</v>
      </c>
    </row>
    <row r="2436" spans="1:23" x14ac:dyDescent="0.25">
      <c r="A2436">
        <v>9976817</v>
      </c>
      <c r="B2436" s="60">
        <v>45540.333333333343</v>
      </c>
      <c r="C2436" t="s">
        <v>1158</v>
      </c>
      <c r="D2436" t="s">
        <v>46</v>
      </c>
      <c r="E2436" t="s">
        <v>385</v>
      </c>
      <c r="F2436" s="60">
        <v>45540.538194444453</v>
      </c>
      <c r="G2436" s="60">
        <v>45540.538194444453</v>
      </c>
      <c r="H2436" t="s">
        <v>1158</v>
      </c>
      <c r="I2436" s="60">
        <v>45540</v>
      </c>
      <c r="J2436" t="s">
        <v>697</v>
      </c>
      <c r="K2436" t="s">
        <v>697</v>
      </c>
      <c r="L2436" t="s">
        <v>4502</v>
      </c>
      <c r="M2436" t="s">
        <v>992</v>
      </c>
      <c r="N2436" t="s">
        <v>853</v>
      </c>
      <c r="O2436">
        <v>201032360541001</v>
      </c>
      <c r="P2436" t="s">
        <v>22</v>
      </c>
      <c r="Q2436" t="s">
        <v>23</v>
      </c>
      <c r="R2436" t="s">
        <v>89</v>
      </c>
      <c r="S2436" t="s">
        <v>360</v>
      </c>
      <c r="T2436" t="s">
        <v>385</v>
      </c>
      <c r="U2436" t="s">
        <v>14</v>
      </c>
      <c r="V2436" s="61">
        <v>45540</v>
      </c>
      <c r="W2436" t="s">
        <v>4135</v>
      </c>
    </row>
    <row r="2437" spans="1:23" x14ac:dyDescent="0.25">
      <c r="A2437">
        <v>9976816</v>
      </c>
      <c r="B2437" s="60">
        <v>45540.333333333343</v>
      </c>
      <c r="C2437" t="s">
        <v>1110</v>
      </c>
      <c r="D2437" t="s">
        <v>856</v>
      </c>
      <c r="E2437"/>
      <c r="F2437" s="60">
        <v>45540</v>
      </c>
      <c r="G2437" s="60">
        <v>45540.357638888891</v>
      </c>
      <c r="H2437" t="s">
        <v>1110</v>
      </c>
      <c r="I2437" t="s">
        <v>385</v>
      </c>
      <c r="J2437" t="s">
        <v>697</v>
      </c>
      <c r="K2437" t="s">
        <v>697</v>
      </c>
      <c r="L2437" t="s">
        <v>4442</v>
      </c>
      <c r="M2437" t="s">
        <v>7</v>
      </c>
      <c r="N2437" t="s">
        <v>3909</v>
      </c>
      <c r="O2437" t="s">
        <v>4375</v>
      </c>
      <c r="P2437" t="s">
        <v>18</v>
      </c>
      <c r="Q2437" t="s">
        <v>19</v>
      </c>
      <c r="R2437" t="s">
        <v>21</v>
      </c>
      <c r="S2437" t="s">
        <v>43</v>
      </c>
      <c r="T2437"/>
      <c r="U2437" t="s">
        <v>14</v>
      </c>
      <c r="V2437" s="61">
        <v>45540</v>
      </c>
      <c r="W2437" t="s">
        <v>4135</v>
      </c>
    </row>
    <row r="2438" spans="1:23" x14ac:dyDescent="0.25">
      <c r="A2438">
        <v>9976815</v>
      </c>
      <c r="B2438" s="60">
        <v>45540.333333333343</v>
      </c>
      <c r="C2438" t="s">
        <v>1117</v>
      </c>
      <c r="D2438" t="s">
        <v>716</v>
      </c>
      <c r="E2438"/>
      <c r="F2438" s="60">
        <v>45540</v>
      </c>
      <c r="G2438" s="60">
        <v>45540.359722222223</v>
      </c>
      <c r="H2438" t="s">
        <v>1117</v>
      </c>
      <c r="I2438" s="60">
        <v>45542</v>
      </c>
      <c r="J2438" t="s">
        <v>697</v>
      </c>
      <c r="K2438" t="s">
        <v>697</v>
      </c>
      <c r="L2438" t="s">
        <v>4503</v>
      </c>
      <c r="M2438" t="s">
        <v>7</v>
      </c>
      <c r="N2438" t="s">
        <v>860</v>
      </c>
      <c r="O2438" t="s">
        <v>4468</v>
      </c>
      <c r="P2438" t="s">
        <v>8</v>
      </c>
      <c r="Q2438" t="s">
        <v>10</v>
      </c>
      <c r="R2438" t="s">
        <v>11</v>
      </c>
      <c r="S2438" t="s">
        <v>36</v>
      </c>
      <c r="T2438" t="s">
        <v>385</v>
      </c>
      <c r="U2438" t="s">
        <v>14</v>
      </c>
      <c r="V2438" s="61">
        <v>45540</v>
      </c>
      <c r="W2438" t="s">
        <v>4135</v>
      </c>
    </row>
    <row r="2439" spans="1:23" x14ac:dyDescent="0.25">
      <c r="A2439">
        <v>9976814</v>
      </c>
      <c r="B2439" s="60">
        <v>45540.333333333343</v>
      </c>
      <c r="C2439" t="s">
        <v>1107</v>
      </c>
      <c r="D2439" t="s">
        <v>856</v>
      </c>
      <c r="E2439"/>
      <c r="F2439" s="60">
        <v>45540</v>
      </c>
      <c r="G2439" s="60">
        <v>45540.363194444442</v>
      </c>
      <c r="H2439" t="s">
        <v>1107</v>
      </c>
      <c r="I2439"/>
      <c r="J2439" t="s">
        <v>697</v>
      </c>
      <c r="K2439" t="s">
        <v>697</v>
      </c>
      <c r="L2439" t="s">
        <v>4504</v>
      </c>
      <c r="M2439" t="s">
        <v>7</v>
      </c>
      <c r="N2439" t="s">
        <v>855</v>
      </c>
      <c r="O2439" t="s">
        <v>4455</v>
      </c>
      <c r="P2439" t="s">
        <v>18</v>
      </c>
      <c r="Q2439" t="s">
        <v>19</v>
      </c>
      <c r="R2439" t="s">
        <v>20</v>
      </c>
      <c r="S2439" t="s">
        <v>43</v>
      </c>
      <c r="T2439" t="s">
        <v>4505</v>
      </c>
      <c r="U2439" t="s">
        <v>44</v>
      </c>
      <c r="V2439" s="61">
        <v>45540</v>
      </c>
      <c r="W2439" t="s">
        <v>4135</v>
      </c>
    </row>
    <row r="2440" spans="1:23" x14ac:dyDescent="0.25">
      <c r="A2440">
        <v>9976813</v>
      </c>
      <c r="B2440" s="60">
        <v>45540.333333333343</v>
      </c>
      <c r="C2440" t="s">
        <v>1110</v>
      </c>
      <c r="D2440" t="s">
        <v>716</v>
      </c>
      <c r="E2440" t="s">
        <v>385</v>
      </c>
      <c r="F2440" s="60">
        <v>45540</v>
      </c>
      <c r="G2440" s="60">
        <v>45540.364583333343</v>
      </c>
      <c r="H2440" t="s">
        <v>1110</v>
      </c>
      <c r="I2440" s="60">
        <v>45541</v>
      </c>
      <c r="J2440" t="s">
        <v>697</v>
      </c>
      <c r="K2440" t="s">
        <v>697</v>
      </c>
      <c r="L2440" t="s">
        <v>4506</v>
      </c>
      <c r="M2440" t="s">
        <v>7</v>
      </c>
      <c r="N2440" t="s">
        <v>3909</v>
      </c>
      <c r="O2440" t="s">
        <v>4376</v>
      </c>
      <c r="P2440" t="s">
        <v>22</v>
      </c>
      <c r="Q2440" t="s">
        <v>23</v>
      </c>
      <c r="R2440" t="s">
        <v>79</v>
      </c>
      <c r="S2440" t="s">
        <v>25</v>
      </c>
      <c r="T2440"/>
      <c r="U2440" t="s">
        <v>14</v>
      </c>
      <c r="V2440" s="61">
        <v>45540</v>
      </c>
      <c r="W2440" t="s">
        <v>4135</v>
      </c>
    </row>
    <row r="2441" spans="1:23" x14ac:dyDescent="0.25">
      <c r="A2441">
        <v>9976812</v>
      </c>
      <c r="B2441" s="60">
        <v>45540.333333333343</v>
      </c>
      <c r="C2441" t="s">
        <v>1117</v>
      </c>
      <c r="D2441" t="s">
        <v>46</v>
      </c>
      <c r="E2441"/>
      <c r="F2441" s="60">
        <v>45540</v>
      </c>
      <c r="G2441" s="60">
        <v>45540.364583333343</v>
      </c>
      <c r="H2441" t="s">
        <v>1117</v>
      </c>
      <c r="I2441" t="s">
        <v>385</v>
      </c>
      <c r="J2441" t="s">
        <v>697</v>
      </c>
      <c r="K2441" t="s">
        <v>697</v>
      </c>
      <c r="L2441" t="s">
        <v>4507</v>
      </c>
      <c r="M2441" t="s">
        <v>7</v>
      </c>
      <c r="N2441" t="s">
        <v>860</v>
      </c>
      <c r="O2441" t="s">
        <v>2908</v>
      </c>
      <c r="P2441" t="s">
        <v>8</v>
      </c>
      <c r="Q2441" t="s">
        <v>15</v>
      </c>
      <c r="R2441" t="s">
        <v>381</v>
      </c>
      <c r="S2441" t="s">
        <v>360</v>
      </c>
      <c r="T2441" t="s">
        <v>385</v>
      </c>
      <c r="U2441" t="s">
        <v>14</v>
      </c>
      <c r="V2441" s="61">
        <v>45540</v>
      </c>
      <c r="W2441" t="s">
        <v>4135</v>
      </c>
    </row>
    <row r="2442" spans="1:23" x14ac:dyDescent="0.25">
      <c r="A2442">
        <v>9976811</v>
      </c>
      <c r="B2442" s="60">
        <v>45540.333333333343</v>
      </c>
      <c r="C2442" t="s">
        <v>1157</v>
      </c>
      <c r="D2442" t="s">
        <v>856</v>
      </c>
      <c r="E2442" t="s">
        <v>385</v>
      </c>
      <c r="F2442" s="60">
        <v>45540</v>
      </c>
      <c r="G2442" s="60">
        <v>45540.349305555559</v>
      </c>
      <c r="H2442" t="s">
        <v>1157</v>
      </c>
      <c r="I2442" t="s">
        <v>385</v>
      </c>
      <c r="J2442" t="s">
        <v>697</v>
      </c>
      <c r="K2442" t="s">
        <v>697</v>
      </c>
      <c r="L2442" t="s">
        <v>4508</v>
      </c>
      <c r="M2442" t="s">
        <v>992</v>
      </c>
      <c r="N2442" t="s">
        <v>1692</v>
      </c>
      <c r="O2442">
        <v>100102869850001</v>
      </c>
      <c r="P2442" t="s">
        <v>8</v>
      </c>
      <c r="Q2442" t="s">
        <v>10</v>
      </c>
      <c r="R2442" t="s">
        <v>11</v>
      </c>
      <c r="S2442" t="s">
        <v>25</v>
      </c>
      <c r="T2442" t="s">
        <v>385</v>
      </c>
      <c r="U2442" t="s">
        <v>14</v>
      </c>
      <c r="V2442" s="61">
        <v>45540</v>
      </c>
      <c r="W2442" t="s">
        <v>4135</v>
      </c>
    </row>
    <row r="2443" spans="1:23" x14ac:dyDescent="0.25">
      <c r="A2443">
        <v>9976810</v>
      </c>
      <c r="B2443" s="60">
        <v>45540.333333333343</v>
      </c>
      <c r="C2443" t="s">
        <v>1157</v>
      </c>
      <c r="D2443" t="s">
        <v>716</v>
      </c>
      <c r="E2443" t="s">
        <v>385</v>
      </c>
      <c r="F2443" s="60">
        <v>45540</v>
      </c>
      <c r="G2443" s="60">
        <v>45540.35</v>
      </c>
      <c r="H2443" t="s">
        <v>1157</v>
      </c>
      <c r="I2443" t="s">
        <v>385</v>
      </c>
      <c r="J2443" t="s">
        <v>697</v>
      </c>
      <c r="K2443" t="s">
        <v>697</v>
      </c>
      <c r="L2443" t="s">
        <v>4393</v>
      </c>
      <c r="M2443" t="s">
        <v>992</v>
      </c>
      <c r="N2443" t="s">
        <v>455</v>
      </c>
      <c r="O2443">
        <v>201032078455001</v>
      </c>
      <c r="P2443" t="s">
        <v>8</v>
      </c>
      <c r="Q2443" t="s">
        <v>10</v>
      </c>
      <c r="R2443" t="s">
        <v>11</v>
      </c>
      <c r="S2443" t="s">
        <v>36</v>
      </c>
      <c r="T2443" t="s">
        <v>385</v>
      </c>
      <c r="U2443" t="s">
        <v>14</v>
      </c>
      <c r="V2443" s="61">
        <v>45540</v>
      </c>
      <c r="W2443" t="s">
        <v>4135</v>
      </c>
    </row>
    <row r="2444" spans="1:23" x14ac:dyDescent="0.25">
      <c r="A2444">
        <v>9976809</v>
      </c>
      <c r="B2444" s="60">
        <v>45540.333333333343</v>
      </c>
      <c r="C2444" t="s">
        <v>1157</v>
      </c>
      <c r="D2444" t="s">
        <v>716</v>
      </c>
      <c r="E2444" t="s">
        <v>385</v>
      </c>
      <c r="F2444" s="60">
        <v>45540</v>
      </c>
      <c r="G2444" s="60">
        <v>45540.382638888892</v>
      </c>
      <c r="H2444" t="s">
        <v>1157</v>
      </c>
      <c r="I2444" t="s">
        <v>385</v>
      </c>
      <c r="J2444" t="s">
        <v>697</v>
      </c>
      <c r="K2444" t="s">
        <v>697</v>
      </c>
      <c r="L2444" t="s">
        <v>4509</v>
      </c>
      <c r="M2444" t="s">
        <v>992</v>
      </c>
      <c r="N2444" t="s">
        <v>455</v>
      </c>
      <c r="O2444">
        <v>201032234885001</v>
      </c>
      <c r="P2444" t="s">
        <v>8</v>
      </c>
      <c r="Q2444" t="s">
        <v>10</v>
      </c>
      <c r="R2444" t="s">
        <v>11</v>
      </c>
      <c r="S2444" t="s">
        <v>36</v>
      </c>
      <c r="T2444" t="s">
        <v>385</v>
      </c>
      <c r="U2444" t="s">
        <v>14</v>
      </c>
      <c r="V2444" s="61">
        <v>45540</v>
      </c>
      <c r="W2444" t="s">
        <v>4135</v>
      </c>
    </row>
    <row r="2445" spans="1:23" x14ac:dyDescent="0.25">
      <c r="A2445">
        <v>9976808</v>
      </c>
      <c r="B2445" s="60">
        <v>45540.333333333343</v>
      </c>
      <c r="C2445" t="s">
        <v>1157</v>
      </c>
      <c r="D2445" t="s">
        <v>46</v>
      </c>
      <c r="E2445" t="s">
        <v>385</v>
      </c>
      <c r="F2445" s="60">
        <v>45540</v>
      </c>
      <c r="G2445" s="60">
        <v>45540.397916666669</v>
      </c>
      <c r="H2445" t="s">
        <v>1157</v>
      </c>
      <c r="I2445" t="s">
        <v>385</v>
      </c>
      <c r="J2445" t="s">
        <v>697</v>
      </c>
      <c r="K2445" t="s">
        <v>697</v>
      </c>
      <c r="L2445" t="s">
        <v>3619</v>
      </c>
      <c r="M2445" t="s">
        <v>992</v>
      </c>
      <c r="N2445" t="s">
        <v>331</v>
      </c>
      <c r="O2445">
        <v>900995835310001</v>
      </c>
      <c r="P2445" t="s">
        <v>51</v>
      </c>
      <c r="Q2445" t="s">
        <v>52</v>
      </c>
      <c r="R2445" t="s">
        <v>53</v>
      </c>
      <c r="S2445" t="s">
        <v>75</v>
      </c>
      <c r="T2445" t="s">
        <v>385</v>
      </c>
      <c r="U2445" t="s">
        <v>44</v>
      </c>
      <c r="V2445" s="61">
        <v>45540</v>
      </c>
      <c r="W2445" t="s">
        <v>4135</v>
      </c>
    </row>
    <row r="2446" spans="1:23" x14ac:dyDescent="0.25">
      <c r="A2446">
        <v>9976807</v>
      </c>
      <c r="B2446" s="60">
        <v>45540.333333333343</v>
      </c>
      <c r="C2446" t="s">
        <v>1157</v>
      </c>
      <c r="D2446" t="s">
        <v>716</v>
      </c>
      <c r="E2446" t="s">
        <v>385</v>
      </c>
      <c r="F2446" s="60">
        <v>45540</v>
      </c>
      <c r="G2446" s="60">
        <v>45540.409722222219</v>
      </c>
      <c r="H2446" t="s">
        <v>1157</v>
      </c>
      <c r="I2446" t="s">
        <v>385</v>
      </c>
      <c r="J2446" t="s">
        <v>697</v>
      </c>
      <c r="K2446" t="s">
        <v>697</v>
      </c>
      <c r="L2446" t="s">
        <v>4510</v>
      </c>
      <c r="M2446" t="s">
        <v>992</v>
      </c>
      <c r="N2446" t="s">
        <v>455</v>
      </c>
      <c r="O2446">
        <v>900995836746001</v>
      </c>
      <c r="P2446" t="s">
        <v>51</v>
      </c>
      <c r="Q2446" t="s">
        <v>52</v>
      </c>
      <c r="R2446" t="s">
        <v>53</v>
      </c>
      <c r="S2446" t="s">
        <v>36</v>
      </c>
      <c r="T2446" t="s">
        <v>385</v>
      </c>
      <c r="U2446" t="s">
        <v>14</v>
      </c>
      <c r="V2446" s="61">
        <v>45540</v>
      </c>
      <c r="W2446" t="s">
        <v>4135</v>
      </c>
    </row>
    <row r="2447" spans="1:23" x14ac:dyDescent="0.25">
      <c r="A2447">
        <v>9976806</v>
      </c>
      <c r="B2447" s="60">
        <v>45540.333333333343</v>
      </c>
      <c r="C2447" t="s">
        <v>1157</v>
      </c>
      <c r="D2447" t="s">
        <v>716</v>
      </c>
      <c r="E2447" t="s">
        <v>385</v>
      </c>
      <c r="F2447" s="60">
        <v>45540</v>
      </c>
      <c r="G2447" s="60">
        <v>45540.423611111109</v>
      </c>
      <c r="H2447" t="s">
        <v>1157</v>
      </c>
      <c r="I2447" t="s">
        <v>385</v>
      </c>
      <c r="J2447" t="s">
        <v>697</v>
      </c>
      <c r="K2447" t="s">
        <v>697</v>
      </c>
      <c r="L2447" t="s">
        <v>4511</v>
      </c>
      <c r="M2447" t="s">
        <v>992</v>
      </c>
      <c r="N2447" t="s">
        <v>455</v>
      </c>
      <c r="O2447">
        <v>201032308776001</v>
      </c>
      <c r="P2447" t="s">
        <v>8</v>
      </c>
      <c r="Q2447" t="s">
        <v>10</v>
      </c>
      <c r="R2447" t="s">
        <v>11</v>
      </c>
      <c r="S2447" t="s">
        <v>36</v>
      </c>
      <c r="T2447" t="s">
        <v>385</v>
      </c>
      <c r="U2447" t="s">
        <v>14</v>
      </c>
      <c r="V2447" s="61">
        <v>45540</v>
      </c>
      <c r="W2447" t="s">
        <v>4135</v>
      </c>
    </row>
    <row r="2448" spans="1:23" x14ac:dyDescent="0.25">
      <c r="A2448">
        <v>9976805</v>
      </c>
      <c r="B2448" s="60">
        <v>45540.333333333343</v>
      </c>
      <c r="C2448" t="s">
        <v>1157</v>
      </c>
      <c r="D2448" t="s">
        <v>716</v>
      </c>
      <c r="E2448" t="s">
        <v>385</v>
      </c>
      <c r="F2448" s="60">
        <v>45540</v>
      </c>
      <c r="G2448" s="60">
        <v>45540.429166666669</v>
      </c>
      <c r="H2448" t="s">
        <v>1157</v>
      </c>
      <c r="I2448" t="s">
        <v>385</v>
      </c>
      <c r="J2448" t="s">
        <v>697</v>
      </c>
      <c r="K2448" t="s">
        <v>697</v>
      </c>
      <c r="L2448" t="s">
        <v>4512</v>
      </c>
      <c r="M2448" t="s">
        <v>992</v>
      </c>
      <c r="N2448" t="s">
        <v>455</v>
      </c>
      <c r="O2448">
        <v>900995833648001</v>
      </c>
      <c r="P2448" t="s">
        <v>8</v>
      </c>
      <c r="Q2448" t="s">
        <v>28</v>
      </c>
      <c r="R2448" t="s">
        <v>35</v>
      </c>
      <c r="S2448" t="s">
        <v>36</v>
      </c>
      <c r="T2448" t="s">
        <v>385</v>
      </c>
      <c r="U2448" t="s">
        <v>14</v>
      </c>
      <c r="V2448" s="61">
        <v>45540</v>
      </c>
      <c r="W2448" t="s">
        <v>4135</v>
      </c>
    </row>
    <row r="2449" spans="1:23" x14ac:dyDescent="0.25">
      <c r="A2449">
        <v>9976804</v>
      </c>
      <c r="B2449" s="60">
        <v>45540.333333333343</v>
      </c>
      <c r="C2449" t="s">
        <v>1117</v>
      </c>
      <c r="D2449" t="s">
        <v>856</v>
      </c>
      <c r="E2449" t="s">
        <v>385</v>
      </c>
      <c r="F2449" s="60">
        <v>45540</v>
      </c>
      <c r="G2449" s="60">
        <v>45540.39166666667</v>
      </c>
      <c r="H2449" t="s">
        <v>1117</v>
      </c>
      <c r="I2449" s="60">
        <v>45540</v>
      </c>
      <c r="J2449" t="s">
        <v>697</v>
      </c>
      <c r="K2449" t="s">
        <v>697</v>
      </c>
      <c r="L2449" t="s">
        <v>4513</v>
      </c>
      <c r="M2449" t="s">
        <v>7</v>
      </c>
      <c r="N2449" t="s">
        <v>860</v>
      </c>
      <c r="O2449" t="s">
        <v>3692</v>
      </c>
      <c r="P2449" t="s">
        <v>8</v>
      </c>
      <c r="Q2449" t="s">
        <v>10</v>
      </c>
      <c r="R2449" t="s">
        <v>11</v>
      </c>
      <c r="S2449" t="s">
        <v>25</v>
      </c>
      <c r="T2449" t="s">
        <v>730</v>
      </c>
      <c r="U2449" t="s">
        <v>44</v>
      </c>
      <c r="V2449" s="61">
        <v>45540</v>
      </c>
      <c r="W2449" t="s">
        <v>4135</v>
      </c>
    </row>
    <row r="2450" spans="1:23" x14ac:dyDescent="0.25">
      <c r="A2450">
        <v>9976803</v>
      </c>
      <c r="B2450" s="60">
        <v>45540.333333333343</v>
      </c>
      <c r="C2450" t="s">
        <v>1107</v>
      </c>
      <c r="D2450" t="s">
        <v>716</v>
      </c>
      <c r="E2450" t="s">
        <v>385</v>
      </c>
      <c r="F2450" s="60">
        <v>45540</v>
      </c>
      <c r="G2450" s="60">
        <v>45540.395138888889</v>
      </c>
      <c r="H2450" t="s">
        <v>1107</v>
      </c>
      <c r="I2450"/>
      <c r="J2450" t="s">
        <v>697</v>
      </c>
      <c r="K2450" t="s">
        <v>697</v>
      </c>
      <c r="L2450" t="s">
        <v>4160</v>
      </c>
      <c r="M2450" t="s">
        <v>7</v>
      </c>
      <c r="N2450" t="s">
        <v>855</v>
      </c>
      <c r="O2450" t="s">
        <v>2328</v>
      </c>
      <c r="P2450" t="s">
        <v>18</v>
      </c>
      <c r="Q2450" t="s">
        <v>19</v>
      </c>
      <c r="R2450" t="s">
        <v>20</v>
      </c>
      <c r="S2450" t="s">
        <v>36</v>
      </c>
      <c r="T2450" t="s">
        <v>385</v>
      </c>
      <c r="U2450" t="s">
        <v>14</v>
      </c>
      <c r="V2450" s="61">
        <v>45540</v>
      </c>
      <c r="W2450" t="s">
        <v>4135</v>
      </c>
    </row>
    <row r="2451" spans="1:23" x14ac:dyDescent="0.25">
      <c r="A2451">
        <v>9976802</v>
      </c>
      <c r="B2451" s="60">
        <v>45540.333333333343</v>
      </c>
      <c r="C2451" t="s">
        <v>1107</v>
      </c>
      <c r="D2451" t="s">
        <v>856</v>
      </c>
      <c r="E2451" t="s">
        <v>385</v>
      </c>
      <c r="F2451" s="60">
        <v>45540</v>
      </c>
      <c r="G2451" s="60">
        <v>45540.398611111108</v>
      </c>
      <c r="H2451" t="s">
        <v>1107</v>
      </c>
      <c r="I2451"/>
      <c r="J2451" t="s">
        <v>697</v>
      </c>
      <c r="K2451" t="s">
        <v>697</v>
      </c>
      <c r="L2451" t="s">
        <v>4514</v>
      </c>
      <c r="M2451" t="s">
        <v>7</v>
      </c>
      <c r="N2451" t="s">
        <v>855</v>
      </c>
      <c r="O2451" t="s">
        <v>4456</v>
      </c>
      <c r="P2451" t="s">
        <v>18</v>
      </c>
      <c r="Q2451" t="s">
        <v>19</v>
      </c>
      <c r="R2451" t="s">
        <v>20</v>
      </c>
      <c r="S2451" t="s">
        <v>75</v>
      </c>
      <c r="T2451" t="s">
        <v>398</v>
      </c>
      <c r="U2451" t="s">
        <v>44</v>
      </c>
      <c r="V2451" s="61">
        <v>45540</v>
      </c>
      <c r="W2451" t="s">
        <v>4135</v>
      </c>
    </row>
    <row r="2452" spans="1:23" x14ac:dyDescent="0.25">
      <c r="A2452">
        <v>9976801</v>
      </c>
      <c r="B2452" s="60">
        <v>45540.333333333343</v>
      </c>
      <c r="C2452" t="s">
        <v>1107</v>
      </c>
      <c r="D2452" t="s">
        <v>856</v>
      </c>
      <c r="E2452" t="s">
        <v>385</v>
      </c>
      <c r="F2452" s="60">
        <v>45540</v>
      </c>
      <c r="G2452" s="60">
        <v>45540.404166666667</v>
      </c>
      <c r="H2452" t="s">
        <v>1107</v>
      </c>
      <c r="I2452"/>
      <c r="J2452" t="s">
        <v>697</v>
      </c>
      <c r="K2452" t="s">
        <v>697</v>
      </c>
      <c r="L2452" t="s">
        <v>4515</v>
      </c>
      <c r="M2452" t="s">
        <v>7</v>
      </c>
      <c r="N2452" t="s">
        <v>855</v>
      </c>
      <c r="O2452" t="s">
        <v>3888</v>
      </c>
      <c r="P2452" t="s">
        <v>18</v>
      </c>
      <c r="Q2452" t="s">
        <v>19</v>
      </c>
      <c r="R2452" t="s">
        <v>20</v>
      </c>
      <c r="S2452" t="s">
        <v>75</v>
      </c>
      <c r="T2452" t="s">
        <v>76</v>
      </c>
      <c r="U2452" t="s">
        <v>44</v>
      </c>
      <c r="V2452" s="61">
        <v>45540</v>
      </c>
      <c r="W2452" t="s">
        <v>4135</v>
      </c>
    </row>
    <row r="2453" spans="1:23" x14ac:dyDescent="0.25">
      <c r="A2453">
        <v>9976800</v>
      </c>
      <c r="B2453" s="60">
        <v>45540.333333333343</v>
      </c>
      <c r="C2453" t="s">
        <v>1107</v>
      </c>
      <c r="D2453" t="s">
        <v>716</v>
      </c>
      <c r="E2453" t="s">
        <v>385</v>
      </c>
      <c r="F2453" s="60">
        <v>45540</v>
      </c>
      <c r="G2453" s="60">
        <v>45540.42083333333</v>
      </c>
      <c r="H2453" t="s">
        <v>1107</v>
      </c>
      <c r="I2453"/>
      <c r="J2453" t="s">
        <v>697</v>
      </c>
      <c r="K2453" t="s">
        <v>697</v>
      </c>
      <c r="L2453" t="s">
        <v>4516</v>
      </c>
      <c r="M2453" t="s">
        <v>7</v>
      </c>
      <c r="N2453" t="s">
        <v>855</v>
      </c>
      <c r="O2453" t="s">
        <v>4457</v>
      </c>
      <c r="P2453" t="s">
        <v>8</v>
      </c>
      <c r="Q2453" t="s">
        <v>10</v>
      </c>
      <c r="R2453" t="s">
        <v>11</v>
      </c>
      <c r="S2453" t="s">
        <v>36</v>
      </c>
      <c r="T2453" t="s">
        <v>385</v>
      </c>
      <c r="U2453" t="s">
        <v>14</v>
      </c>
      <c r="V2453" s="61">
        <v>45540</v>
      </c>
      <c r="W2453" t="s">
        <v>4135</v>
      </c>
    </row>
    <row r="2454" spans="1:23" x14ac:dyDescent="0.25">
      <c r="A2454">
        <v>9976799</v>
      </c>
      <c r="B2454" s="60">
        <v>45540.333333333343</v>
      </c>
      <c r="C2454" t="s">
        <v>1107</v>
      </c>
      <c r="D2454" t="s">
        <v>716</v>
      </c>
      <c r="E2454" t="s">
        <v>385</v>
      </c>
      <c r="F2454" s="60">
        <v>45540</v>
      </c>
      <c r="G2454" s="60">
        <v>45540.481944444437</v>
      </c>
      <c r="H2454" t="s">
        <v>1107</v>
      </c>
      <c r="I2454"/>
      <c r="J2454" t="s">
        <v>697</v>
      </c>
      <c r="K2454" t="s">
        <v>697</v>
      </c>
      <c r="L2454" t="s">
        <v>3965</v>
      </c>
      <c r="M2454" t="s">
        <v>7</v>
      </c>
      <c r="N2454" t="s">
        <v>855</v>
      </c>
      <c r="O2454" t="s">
        <v>3725</v>
      </c>
      <c r="P2454" t="s">
        <v>8</v>
      </c>
      <c r="Q2454" t="s">
        <v>28</v>
      </c>
      <c r="R2454" t="s">
        <v>29</v>
      </c>
      <c r="S2454" t="s">
        <v>25</v>
      </c>
      <c r="T2454"/>
      <c r="U2454" t="s">
        <v>14</v>
      </c>
      <c r="V2454" s="61">
        <v>45540</v>
      </c>
      <c r="W2454" t="s">
        <v>4135</v>
      </c>
    </row>
    <row r="2455" spans="1:23" x14ac:dyDescent="0.25">
      <c r="A2455">
        <v>9976798</v>
      </c>
      <c r="B2455" s="60">
        <v>45540.333333333343</v>
      </c>
      <c r="C2455" t="s">
        <v>1107</v>
      </c>
      <c r="D2455" t="s">
        <v>856</v>
      </c>
      <c r="E2455" t="s">
        <v>385</v>
      </c>
      <c r="F2455" s="60">
        <v>45540</v>
      </c>
      <c r="G2455" s="60">
        <v>45540.48541666667</v>
      </c>
      <c r="H2455" t="s">
        <v>1107</v>
      </c>
      <c r="I2455"/>
      <c r="J2455" t="s">
        <v>697</v>
      </c>
      <c r="K2455" t="s">
        <v>697</v>
      </c>
      <c r="L2455" t="s">
        <v>4517</v>
      </c>
      <c r="M2455" t="s">
        <v>7</v>
      </c>
      <c r="N2455" t="s">
        <v>855</v>
      </c>
      <c r="O2455" t="s">
        <v>3890</v>
      </c>
      <c r="P2455" t="s">
        <v>8</v>
      </c>
      <c r="Q2455" t="s">
        <v>15</v>
      </c>
      <c r="R2455" t="s">
        <v>381</v>
      </c>
      <c r="S2455" t="s">
        <v>25</v>
      </c>
      <c r="T2455" t="s">
        <v>385</v>
      </c>
      <c r="U2455" t="s">
        <v>14</v>
      </c>
      <c r="V2455" s="61">
        <v>45540</v>
      </c>
      <c r="W2455" t="s">
        <v>4135</v>
      </c>
    </row>
    <row r="2456" spans="1:23" x14ac:dyDescent="0.25">
      <c r="A2456">
        <v>9976797</v>
      </c>
      <c r="B2456" s="60">
        <v>45540.333333333343</v>
      </c>
      <c r="C2456" t="s">
        <v>1107</v>
      </c>
      <c r="D2456" t="s">
        <v>716</v>
      </c>
      <c r="E2456" t="s">
        <v>385</v>
      </c>
      <c r="F2456" s="60">
        <v>45540</v>
      </c>
      <c r="G2456" s="60">
        <v>45540.526388888888</v>
      </c>
      <c r="H2456" t="s">
        <v>1107</v>
      </c>
      <c r="I2456"/>
      <c r="J2456" t="s">
        <v>697</v>
      </c>
      <c r="K2456" t="s">
        <v>697</v>
      </c>
      <c r="L2456" t="s">
        <v>4518</v>
      </c>
      <c r="M2456" t="s">
        <v>7</v>
      </c>
      <c r="N2456" t="s">
        <v>855</v>
      </c>
      <c r="O2456" t="s">
        <v>4461</v>
      </c>
      <c r="P2456" t="s">
        <v>8</v>
      </c>
      <c r="Q2456" t="s">
        <v>10</v>
      </c>
      <c r="R2456" t="s">
        <v>11</v>
      </c>
      <c r="S2456" t="s">
        <v>25</v>
      </c>
      <c r="T2456"/>
      <c r="U2456" t="s">
        <v>14</v>
      </c>
      <c r="V2456" s="61">
        <v>45540</v>
      </c>
      <c r="W2456" t="s">
        <v>4135</v>
      </c>
    </row>
    <row r="2457" spans="1:23" x14ac:dyDescent="0.25">
      <c r="A2457">
        <v>9976796</v>
      </c>
      <c r="B2457" s="60">
        <v>45540.333333333343</v>
      </c>
      <c r="C2457" t="s">
        <v>1117</v>
      </c>
      <c r="D2457" t="s">
        <v>716</v>
      </c>
      <c r="E2457" t="s">
        <v>385</v>
      </c>
      <c r="F2457" s="60">
        <v>45540</v>
      </c>
      <c r="G2457" s="60">
        <v>45540.390972222223</v>
      </c>
      <c r="H2457" t="s">
        <v>1117</v>
      </c>
      <c r="I2457" s="60">
        <v>45542</v>
      </c>
      <c r="J2457" t="s">
        <v>697</v>
      </c>
      <c r="K2457" t="s">
        <v>697</v>
      </c>
      <c r="L2457" t="s">
        <v>4519</v>
      </c>
      <c r="M2457" t="s">
        <v>7</v>
      </c>
      <c r="N2457" t="s">
        <v>860</v>
      </c>
      <c r="O2457" t="s">
        <v>4467</v>
      </c>
      <c r="P2457" t="s">
        <v>8</v>
      </c>
      <c r="Q2457" t="s">
        <v>10</v>
      </c>
      <c r="R2457" t="s">
        <v>11</v>
      </c>
      <c r="S2457" t="s">
        <v>25</v>
      </c>
      <c r="T2457" t="s">
        <v>385</v>
      </c>
      <c r="U2457" t="s">
        <v>14</v>
      </c>
      <c r="V2457" s="61">
        <v>45540</v>
      </c>
      <c r="W2457" t="s">
        <v>4135</v>
      </c>
    </row>
    <row r="2458" spans="1:23" x14ac:dyDescent="0.25">
      <c r="A2458">
        <v>9976795</v>
      </c>
      <c r="B2458" s="60">
        <v>45540.333333333343</v>
      </c>
      <c r="C2458" t="s">
        <v>1110</v>
      </c>
      <c r="D2458" t="s">
        <v>856</v>
      </c>
      <c r="E2458" t="s">
        <v>385</v>
      </c>
      <c r="F2458" s="60">
        <v>45540</v>
      </c>
      <c r="G2458" s="60">
        <v>45540.397916666669</v>
      </c>
      <c r="H2458" t="s">
        <v>1110</v>
      </c>
      <c r="I2458" t="s">
        <v>385</v>
      </c>
      <c r="J2458" t="s">
        <v>697</v>
      </c>
      <c r="K2458" t="s">
        <v>697</v>
      </c>
      <c r="L2458" t="s">
        <v>3922</v>
      </c>
      <c r="M2458" t="s">
        <v>7</v>
      </c>
      <c r="N2458" t="s">
        <v>3909</v>
      </c>
      <c r="O2458" t="s">
        <v>3804</v>
      </c>
      <c r="P2458" t="s">
        <v>8</v>
      </c>
      <c r="Q2458" t="s">
        <v>10</v>
      </c>
      <c r="R2458" t="s">
        <v>11</v>
      </c>
      <c r="S2458" t="s">
        <v>43</v>
      </c>
      <c r="T2458"/>
      <c r="U2458" t="s">
        <v>14</v>
      </c>
      <c r="V2458" s="61">
        <v>45540</v>
      </c>
      <c r="W2458" t="s">
        <v>4135</v>
      </c>
    </row>
    <row r="2459" spans="1:23" x14ac:dyDescent="0.25">
      <c r="A2459">
        <v>9976794</v>
      </c>
      <c r="B2459" s="60">
        <v>45540.333333333343</v>
      </c>
      <c r="C2459" t="s">
        <v>1110</v>
      </c>
      <c r="D2459" t="s">
        <v>716</v>
      </c>
      <c r="E2459" t="s">
        <v>385</v>
      </c>
      <c r="F2459" s="60">
        <v>45540</v>
      </c>
      <c r="G2459" s="60">
        <v>45540.398611111108</v>
      </c>
      <c r="H2459" t="s">
        <v>1110</v>
      </c>
      <c r="I2459" t="s">
        <v>385</v>
      </c>
      <c r="J2459" t="s">
        <v>697</v>
      </c>
      <c r="K2459" t="s">
        <v>697</v>
      </c>
      <c r="L2459" t="s">
        <v>3922</v>
      </c>
      <c r="M2459" t="s">
        <v>7</v>
      </c>
      <c r="N2459" t="s">
        <v>3909</v>
      </c>
      <c r="O2459" t="s">
        <v>3804</v>
      </c>
      <c r="P2459" t="s">
        <v>8</v>
      </c>
      <c r="Q2459" t="s">
        <v>10</v>
      </c>
      <c r="R2459" t="s">
        <v>11</v>
      </c>
      <c r="S2459" t="s">
        <v>25</v>
      </c>
      <c r="T2459"/>
      <c r="U2459" t="s">
        <v>14</v>
      </c>
      <c r="V2459" s="61">
        <v>45540</v>
      </c>
      <c r="W2459" t="s">
        <v>4135</v>
      </c>
    </row>
    <row r="2460" spans="1:23" x14ac:dyDescent="0.25">
      <c r="A2460">
        <v>9976793</v>
      </c>
      <c r="B2460" s="60">
        <v>45540.333333333343</v>
      </c>
      <c r="C2460" t="s">
        <v>1117</v>
      </c>
      <c r="D2460" t="s">
        <v>716</v>
      </c>
      <c r="E2460" t="s">
        <v>385</v>
      </c>
      <c r="F2460" s="60">
        <v>45540</v>
      </c>
      <c r="G2460" s="60">
        <v>45540.401388888888</v>
      </c>
      <c r="H2460" t="s">
        <v>1117</v>
      </c>
      <c r="I2460" s="60">
        <v>45542</v>
      </c>
      <c r="J2460" t="s">
        <v>697</v>
      </c>
      <c r="K2460" t="s">
        <v>697</v>
      </c>
      <c r="L2460" t="s">
        <v>3967</v>
      </c>
      <c r="M2460" t="s">
        <v>7</v>
      </c>
      <c r="N2460" t="s">
        <v>860</v>
      </c>
      <c r="O2460" t="s">
        <v>3841</v>
      </c>
      <c r="P2460" t="s">
        <v>8</v>
      </c>
      <c r="Q2460" t="s">
        <v>10</v>
      </c>
      <c r="R2460" t="s">
        <v>11</v>
      </c>
      <c r="S2460" t="s">
        <v>25</v>
      </c>
      <c r="T2460" t="s">
        <v>385</v>
      </c>
      <c r="U2460" t="s">
        <v>14</v>
      </c>
      <c r="V2460" s="61">
        <v>45540</v>
      </c>
      <c r="W2460" t="s">
        <v>4135</v>
      </c>
    </row>
    <row r="2461" spans="1:23" x14ac:dyDescent="0.25">
      <c r="A2461">
        <v>9976792</v>
      </c>
      <c r="B2461" s="60">
        <v>45540.333333333343</v>
      </c>
      <c r="C2461" t="s">
        <v>1117</v>
      </c>
      <c r="D2461" t="s">
        <v>46</v>
      </c>
      <c r="E2461" t="s">
        <v>385</v>
      </c>
      <c r="F2461" s="60">
        <v>45540</v>
      </c>
      <c r="G2461" s="60">
        <v>45540.40347222222</v>
      </c>
      <c r="H2461" t="s">
        <v>1117</v>
      </c>
      <c r="I2461" t="s">
        <v>385</v>
      </c>
      <c r="J2461" t="s">
        <v>697</v>
      </c>
      <c r="K2461" t="s">
        <v>697</v>
      </c>
      <c r="L2461" t="s">
        <v>4082</v>
      </c>
      <c r="M2461" t="s">
        <v>7</v>
      </c>
      <c r="N2461" t="s">
        <v>860</v>
      </c>
      <c r="O2461" t="s">
        <v>3819</v>
      </c>
      <c r="P2461" t="s">
        <v>8</v>
      </c>
      <c r="Q2461" t="s">
        <v>15</v>
      </c>
      <c r="R2461" t="s">
        <v>69</v>
      </c>
      <c r="S2461" t="s">
        <v>360</v>
      </c>
      <c r="T2461" t="s">
        <v>385</v>
      </c>
      <c r="U2461" t="s">
        <v>14</v>
      </c>
      <c r="V2461" s="61">
        <v>45540</v>
      </c>
      <c r="W2461" t="s">
        <v>4135</v>
      </c>
    </row>
    <row r="2462" spans="1:23" x14ac:dyDescent="0.25">
      <c r="A2462">
        <v>9976791</v>
      </c>
      <c r="B2462" s="60">
        <v>45540.333333333343</v>
      </c>
      <c r="C2462" t="s">
        <v>1117</v>
      </c>
      <c r="D2462" t="s">
        <v>716</v>
      </c>
      <c r="E2462" t="s">
        <v>385</v>
      </c>
      <c r="F2462" s="60">
        <v>45540</v>
      </c>
      <c r="G2462" s="60">
        <v>45540.410416666673</v>
      </c>
      <c r="H2462" t="s">
        <v>1117</v>
      </c>
      <c r="I2462" s="60">
        <v>45542</v>
      </c>
      <c r="J2462" t="s">
        <v>697</v>
      </c>
      <c r="K2462" t="s">
        <v>697</v>
      </c>
      <c r="L2462" t="s">
        <v>4520</v>
      </c>
      <c r="M2462" t="s">
        <v>7</v>
      </c>
      <c r="N2462" t="s">
        <v>860</v>
      </c>
      <c r="O2462" t="s">
        <v>3728</v>
      </c>
      <c r="P2462" t="s">
        <v>8</v>
      </c>
      <c r="Q2462" t="s">
        <v>10</v>
      </c>
      <c r="R2462" t="s">
        <v>11</v>
      </c>
      <c r="S2462" t="s">
        <v>36</v>
      </c>
      <c r="T2462" t="s">
        <v>385</v>
      </c>
      <c r="U2462" t="s">
        <v>44</v>
      </c>
      <c r="V2462" s="61">
        <v>45540</v>
      </c>
      <c r="W2462" t="s">
        <v>4135</v>
      </c>
    </row>
    <row r="2463" spans="1:23" x14ac:dyDescent="0.25">
      <c r="A2463">
        <v>9976790</v>
      </c>
      <c r="B2463" s="60">
        <v>45540.333333333343</v>
      </c>
      <c r="C2463" t="s">
        <v>1117</v>
      </c>
      <c r="D2463" t="s">
        <v>856</v>
      </c>
      <c r="E2463" t="s">
        <v>385</v>
      </c>
      <c r="F2463" s="60">
        <v>45540</v>
      </c>
      <c r="G2463" s="60">
        <v>45540.410416666673</v>
      </c>
      <c r="H2463" t="s">
        <v>1117</v>
      </c>
      <c r="I2463" s="60">
        <v>45540</v>
      </c>
      <c r="J2463" t="s">
        <v>697</v>
      </c>
      <c r="K2463" t="s">
        <v>697</v>
      </c>
      <c r="L2463" t="s">
        <v>4520</v>
      </c>
      <c r="M2463" t="s">
        <v>7</v>
      </c>
      <c r="N2463" t="s">
        <v>860</v>
      </c>
      <c r="O2463" t="s">
        <v>3728</v>
      </c>
      <c r="P2463" t="s">
        <v>8</v>
      </c>
      <c r="Q2463" t="s">
        <v>10</v>
      </c>
      <c r="R2463" t="s">
        <v>11</v>
      </c>
      <c r="S2463" t="s">
        <v>43</v>
      </c>
      <c r="T2463" t="s">
        <v>1231</v>
      </c>
      <c r="U2463" t="s">
        <v>44</v>
      </c>
      <c r="V2463" s="61">
        <v>45540</v>
      </c>
      <c r="W2463" t="s">
        <v>4135</v>
      </c>
    </row>
    <row r="2464" spans="1:23" x14ac:dyDescent="0.25">
      <c r="A2464">
        <v>9976789</v>
      </c>
      <c r="B2464" s="60">
        <v>45540.333333333343</v>
      </c>
      <c r="C2464" t="s">
        <v>1280</v>
      </c>
      <c r="D2464" t="s">
        <v>46</v>
      </c>
      <c r="E2464" t="s">
        <v>385</v>
      </c>
      <c r="F2464" s="60">
        <v>45540</v>
      </c>
      <c r="G2464" s="60">
        <v>45540.415972222218</v>
      </c>
      <c r="H2464" t="s">
        <v>1280</v>
      </c>
      <c r="I2464" s="60">
        <v>45540</v>
      </c>
      <c r="J2464" t="s">
        <v>697</v>
      </c>
      <c r="K2464" t="s">
        <v>697</v>
      </c>
      <c r="L2464" t="s">
        <v>4490</v>
      </c>
      <c r="M2464" t="s">
        <v>2509</v>
      </c>
      <c r="N2464" t="s">
        <v>2325</v>
      </c>
      <c r="O2464">
        <v>43231440801</v>
      </c>
      <c r="P2464" t="s">
        <v>8</v>
      </c>
      <c r="Q2464" t="s">
        <v>10</v>
      </c>
      <c r="R2464" t="s">
        <v>11</v>
      </c>
      <c r="S2464" t="s">
        <v>358</v>
      </c>
      <c r="T2464"/>
      <c r="U2464" t="s">
        <v>14</v>
      </c>
      <c r="V2464" s="61">
        <v>45540</v>
      </c>
      <c r="W2464" t="s">
        <v>4135</v>
      </c>
    </row>
    <row r="2465" spans="1:23" x14ac:dyDescent="0.25">
      <c r="A2465">
        <v>9976788</v>
      </c>
      <c r="B2465" s="60">
        <v>45540.333333333343</v>
      </c>
      <c r="C2465" t="s">
        <v>1110</v>
      </c>
      <c r="D2465" t="s">
        <v>46</v>
      </c>
      <c r="E2465" t="s">
        <v>385</v>
      </c>
      <c r="F2465" s="60">
        <v>45540</v>
      </c>
      <c r="G2465" s="60">
        <v>45540.417361111111</v>
      </c>
      <c r="H2465" t="s">
        <v>1110</v>
      </c>
      <c r="I2465" t="s">
        <v>385</v>
      </c>
      <c r="J2465" t="s">
        <v>697</v>
      </c>
      <c r="K2465" t="s">
        <v>697</v>
      </c>
      <c r="L2465" t="s">
        <v>4521</v>
      </c>
      <c r="M2465" t="s">
        <v>7</v>
      </c>
      <c r="N2465" t="s">
        <v>3909</v>
      </c>
      <c r="O2465" t="s">
        <v>4273</v>
      </c>
      <c r="P2465" t="s">
        <v>8</v>
      </c>
      <c r="Q2465" t="s">
        <v>28</v>
      </c>
      <c r="R2465" t="s">
        <v>29</v>
      </c>
      <c r="S2465" t="s">
        <v>25</v>
      </c>
      <c r="T2465"/>
      <c r="U2465" t="s">
        <v>14</v>
      </c>
      <c r="V2465" s="61">
        <v>45540</v>
      </c>
      <c r="W2465" t="s">
        <v>4135</v>
      </c>
    </row>
    <row r="2466" spans="1:23" x14ac:dyDescent="0.25">
      <c r="A2466">
        <v>9976787</v>
      </c>
      <c r="B2466" s="60">
        <v>45540.333333333343</v>
      </c>
      <c r="C2466" t="s">
        <v>1117</v>
      </c>
      <c r="D2466" t="s">
        <v>856</v>
      </c>
      <c r="E2466" t="s">
        <v>385</v>
      </c>
      <c r="F2466" s="60">
        <v>45540</v>
      </c>
      <c r="G2466" s="60">
        <v>45540.430555555547</v>
      </c>
      <c r="H2466" t="s">
        <v>1117</v>
      </c>
      <c r="I2466" s="60">
        <v>45540</v>
      </c>
      <c r="J2466" t="s">
        <v>697</v>
      </c>
      <c r="K2466" t="s">
        <v>697</v>
      </c>
      <c r="L2466" t="s">
        <v>4445</v>
      </c>
      <c r="M2466" t="s">
        <v>7</v>
      </c>
      <c r="N2466" t="s">
        <v>860</v>
      </c>
      <c r="O2466" t="s">
        <v>4445</v>
      </c>
      <c r="P2466" t="s">
        <v>18</v>
      </c>
      <c r="Q2466" t="s">
        <v>19</v>
      </c>
      <c r="R2466" t="s">
        <v>21</v>
      </c>
      <c r="S2466" t="s">
        <v>43</v>
      </c>
      <c r="T2466" t="s">
        <v>98</v>
      </c>
      <c r="U2466" t="s">
        <v>44</v>
      </c>
      <c r="V2466" s="61">
        <v>45540</v>
      </c>
      <c r="W2466" t="s">
        <v>4135</v>
      </c>
    </row>
    <row r="2467" spans="1:23" x14ac:dyDescent="0.25">
      <c r="A2467">
        <v>9976786</v>
      </c>
      <c r="B2467" s="60">
        <v>45540.333333333343</v>
      </c>
      <c r="C2467" t="s">
        <v>1280</v>
      </c>
      <c r="D2467" t="s">
        <v>856</v>
      </c>
      <c r="E2467" t="s">
        <v>385</v>
      </c>
      <c r="F2467" s="60">
        <v>45540</v>
      </c>
      <c r="G2467" s="60">
        <v>45540.441666666673</v>
      </c>
      <c r="H2467" t="s">
        <v>1280</v>
      </c>
      <c r="I2467" s="60">
        <v>45540</v>
      </c>
      <c r="J2467" t="s">
        <v>697</v>
      </c>
      <c r="K2467" t="s">
        <v>697</v>
      </c>
      <c r="L2467" t="s">
        <v>4491</v>
      </c>
      <c r="M2467" t="s">
        <v>2509</v>
      </c>
      <c r="N2467" t="s">
        <v>860</v>
      </c>
      <c r="O2467">
        <v>42925144707</v>
      </c>
      <c r="P2467" t="s">
        <v>22</v>
      </c>
      <c r="Q2467" t="s">
        <v>73</v>
      </c>
      <c r="R2467" t="s">
        <v>152</v>
      </c>
      <c r="S2467" t="s">
        <v>43</v>
      </c>
      <c r="T2467" t="s">
        <v>4522</v>
      </c>
      <c r="U2467" t="s">
        <v>44</v>
      </c>
      <c r="V2467" s="61">
        <v>45540</v>
      </c>
      <c r="W2467" t="s">
        <v>4135</v>
      </c>
    </row>
    <row r="2468" spans="1:23" x14ac:dyDescent="0.25">
      <c r="A2468">
        <v>9976785</v>
      </c>
      <c r="B2468" s="60">
        <v>45540.333333333343</v>
      </c>
      <c r="C2468" t="s">
        <v>1157</v>
      </c>
      <c r="D2468" t="s">
        <v>856</v>
      </c>
      <c r="E2468" t="s">
        <v>385</v>
      </c>
      <c r="F2468" s="60">
        <v>45540</v>
      </c>
      <c r="G2468" s="60">
        <v>45540.438888888893</v>
      </c>
      <c r="H2468" t="s">
        <v>1157</v>
      </c>
      <c r="I2468" t="s">
        <v>385</v>
      </c>
      <c r="J2468" t="s">
        <v>697</v>
      </c>
      <c r="K2468" t="s">
        <v>697</v>
      </c>
      <c r="L2468" t="s">
        <v>4523</v>
      </c>
      <c r="M2468" t="s">
        <v>992</v>
      </c>
      <c r="N2468" t="s">
        <v>1692</v>
      </c>
      <c r="O2468">
        <v>201032176842001</v>
      </c>
      <c r="P2468" t="s">
        <v>8</v>
      </c>
      <c r="Q2468" t="s">
        <v>10</v>
      </c>
      <c r="R2468" t="s">
        <v>11</v>
      </c>
      <c r="S2468" t="s">
        <v>25</v>
      </c>
      <c r="T2468" t="s">
        <v>385</v>
      </c>
      <c r="U2468" t="s">
        <v>14</v>
      </c>
      <c r="V2468" s="61">
        <v>45540</v>
      </c>
      <c r="W2468" t="s">
        <v>4135</v>
      </c>
    </row>
    <row r="2469" spans="1:23" x14ac:dyDescent="0.25">
      <c r="A2469">
        <v>9976784</v>
      </c>
      <c r="B2469" s="60">
        <v>45540.333333333343</v>
      </c>
      <c r="C2469" t="s">
        <v>1157</v>
      </c>
      <c r="D2469" t="s">
        <v>46</v>
      </c>
      <c r="E2469" t="s">
        <v>385</v>
      </c>
      <c r="F2469" s="60">
        <v>45540</v>
      </c>
      <c r="G2469" s="60">
        <v>45540.447916666657</v>
      </c>
      <c r="H2469" t="s">
        <v>1157</v>
      </c>
      <c r="I2469" t="s">
        <v>385</v>
      </c>
      <c r="J2469" t="s">
        <v>697</v>
      </c>
      <c r="K2469" t="s">
        <v>697</v>
      </c>
      <c r="L2469" t="s">
        <v>4524</v>
      </c>
      <c r="M2469" t="s">
        <v>7</v>
      </c>
      <c r="N2469" t="s">
        <v>1692</v>
      </c>
      <c r="O2469" t="s">
        <v>2791</v>
      </c>
      <c r="P2469" t="s">
        <v>8</v>
      </c>
      <c r="Q2469" t="s">
        <v>10</v>
      </c>
      <c r="R2469" t="s">
        <v>397</v>
      </c>
      <c r="S2469" t="s">
        <v>25</v>
      </c>
      <c r="T2469" t="s">
        <v>385</v>
      </c>
      <c r="U2469" t="s">
        <v>14</v>
      </c>
      <c r="V2469" s="61">
        <v>45540</v>
      </c>
      <c r="W2469" t="s">
        <v>4135</v>
      </c>
    </row>
    <row r="2470" spans="1:23" x14ac:dyDescent="0.25">
      <c r="A2470">
        <v>9976783</v>
      </c>
      <c r="B2470" s="60">
        <v>45540.333333333343</v>
      </c>
      <c r="C2470" t="s">
        <v>1157</v>
      </c>
      <c r="D2470" t="s">
        <v>46</v>
      </c>
      <c r="E2470" t="s">
        <v>385</v>
      </c>
      <c r="F2470" s="60">
        <v>45540</v>
      </c>
      <c r="G2470" s="60">
        <v>45540.453472222223</v>
      </c>
      <c r="H2470" t="s">
        <v>1157</v>
      </c>
      <c r="I2470" t="s">
        <v>385</v>
      </c>
      <c r="J2470" t="s">
        <v>697</v>
      </c>
      <c r="K2470" t="s">
        <v>697</v>
      </c>
      <c r="L2470" t="s">
        <v>4525</v>
      </c>
      <c r="M2470" t="s">
        <v>7</v>
      </c>
      <c r="N2470" t="s">
        <v>455</v>
      </c>
      <c r="O2470" t="s">
        <v>4267</v>
      </c>
      <c r="P2470" t="s">
        <v>8</v>
      </c>
      <c r="Q2470" t="s">
        <v>10</v>
      </c>
      <c r="R2470" t="s">
        <v>11</v>
      </c>
      <c r="S2470" t="s">
        <v>36</v>
      </c>
      <c r="T2470" t="s">
        <v>385</v>
      </c>
      <c r="U2470" t="s">
        <v>14</v>
      </c>
      <c r="V2470" s="61">
        <v>45540</v>
      </c>
      <c r="W2470" t="s">
        <v>4135</v>
      </c>
    </row>
    <row r="2471" spans="1:23" x14ac:dyDescent="0.25">
      <c r="A2471">
        <v>9976782</v>
      </c>
      <c r="B2471" s="60">
        <v>45540.333333333343</v>
      </c>
      <c r="C2471" t="s">
        <v>1157</v>
      </c>
      <c r="D2471" t="s">
        <v>878</v>
      </c>
      <c r="E2471" t="s">
        <v>385</v>
      </c>
      <c r="F2471" s="60">
        <v>45540</v>
      </c>
      <c r="G2471" s="60">
        <v>45540.457638888889</v>
      </c>
      <c r="H2471" t="s">
        <v>1157</v>
      </c>
      <c r="I2471" t="s">
        <v>385</v>
      </c>
      <c r="J2471" t="s">
        <v>697</v>
      </c>
      <c r="K2471" t="s">
        <v>697</v>
      </c>
      <c r="L2471" t="s">
        <v>4526</v>
      </c>
      <c r="M2471" t="s">
        <v>7</v>
      </c>
      <c r="N2471" t="s">
        <v>455</v>
      </c>
      <c r="O2471" t="s">
        <v>4271</v>
      </c>
      <c r="P2471" t="s">
        <v>8</v>
      </c>
      <c r="Q2471" t="s">
        <v>28</v>
      </c>
      <c r="R2471" t="s">
        <v>29</v>
      </c>
      <c r="S2471" t="s">
        <v>36</v>
      </c>
      <c r="T2471" t="s">
        <v>385</v>
      </c>
      <c r="U2471" t="s">
        <v>14</v>
      </c>
      <c r="V2471" s="61">
        <v>45540</v>
      </c>
      <c r="W2471" t="s">
        <v>4135</v>
      </c>
    </row>
    <row r="2472" spans="1:23" x14ac:dyDescent="0.25">
      <c r="A2472">
        <v>9976781</v>
      </c>
      <c r="B2472" s="60">
        <v>45540.333333333343</v>
      </c>
      <c r="C2472" t="s">
        <v>1157</v>
      </c>
      <c r="D2472" t="s">
        <v>716</v>
      </c>
      <c r="E2472" t="s">
        <v>385</v>
      </c>
      <c r="F2472" s="60">
        <v>45540</v>
      </c>
      <c r="G2472" s="60">
        <v>45540.470833333333</v>
      </c>
      <c r="H2472" t="s">
        <v>1157</v>
      </c>
      <c r="I2472" t="s">
        <v>385</v>
      </c>
      <c r="J2472" t="s">
        <v>697</v>
      </c>
      <c r="K2472" t="s">
        <v>697</v>
      </c>
      <c r="L2472" t="s">
        <v>4527</v>
      </c>
      <c r="M2472" t="s">
        <v>7</v>
      </c>
      <c r="N2472" t="s">
        <v>455</v>
      </c>
      <c r="O2472" t="s">
        <v>4471</v>
      </c>
      <c r="P2472" t="s">
        <v>8</v>
      </c>
      <c r="Q2472" t="s">
        <v>28</v>
      </c>
      <c r="R2472" t="s">
        <v>35</v>
      </c>
      <c r="S2472" t="s">
        <v>36</v>
      </c>
      <c r="T2472" t="s">
        <v>385</v>
      </c>
      <c r="U2472" t="s">
        <v>14</v>
      </c>
      <c r="V2472" s="61">
        <v>45540</v>
      </c>
      <c r="W2472" t="s">
        <v>4135</v>
      </c>
    </row>
    <row r="2473" spans="1:23" x14ac:dyDescent="0.25">
      <c r="A2473">
        <v>9976780</v>
      </c>
      <c r="B2473" s="60">
        <v>45540.333333333343</v>
      </c>
      <c r="C2473" t="s">
        <v>1157</v>
      </c>
      <c r="D2473" t="s">
        <v>856</v>
      </c>
      <c r="E2473" t="s">
        <v>385</v>
      </c>
      <c r="F2473" s="60">
        <v>45540</v>
      </c>
      <c r="G2473" s="60">
        <v>45540.486111111109</v>
      </c>
      <c r="H2473" t="s">
        <v>1157</v>
      </c>
      <c r="I2473" t="s">
        <v>385</v>
      </c>
      <c r="J2473" t="s">
        <v>697</v>
      </c>
      <c r="K2473" t="s">
        <v>697</v>
      </c>
      <c r="L2473" t="s">
        <v>4427</v>
      </c>
      <c r="M2473" t="s">
        <v>7</v>
      </c>
      <c r="N2473" t="s">
        <v>331</v>
      </c>
      <c r="O2473" t="s">
        <v>4295</v>
      </c>
      <c r="P2473" t="s">
        <v>62</v>
      </c>
      <c r="Q2473" t="s">
        <v>393</v>
      </c>
      <c r="R2473" t="s">
        <v>115</v>
      </c>
      <c r="S2473" t="s">
        <v>43</v>
      </c>
      <c r="T2473" t="s">
        <v>385</v>
      </c>
      <c r="U2473" t="s">
        <v>44</v>
      </c>
      <c r="V2473" s="61">
        <v>45540</v>
      </c>
      <c r="W2473" t="s">
        <v>4135</v>
      </c>
    </row>
    <row r="2474" spans="1:23" x14ac:dyDescent="0.25">
      <c r="A2474">
        <v>9976779</v>
      </c>
      <c r="B2474" s="60">
        <v>45540.333333333343</v>
      </c>
      <c r="C2474" t="s">
        <v>1157</v>
      </c>
      <c r="D2474" t="s">
        <v>716</v>
      </c>
      <c r="E2474" t="s">
        <v>385</v>
      </c>
      <c r="F2474" s="60">
        <v>45540</v>
      </c>
      <c r="G2474" s="60">
        <v>45540.493055555547</v>
      </c>
      <c r="H2474" t="s">
        <v>1157</v>
      </c>
      <c r="I2474" t="s">
        <v>385</v>
      </c>
      <c r="J2474" t="s">
        <v>697</v>
      </c>
      <c r="K2474" t="s">
        <v>697</v>
      </c>
      <c r="L2474" t="s">
        <v>4528</v>
      </c>
      <c r="M2474" t="s">
        <v>7</v>
      </c>
      <c r="N2474" t="s">
        <v>455</v>
      </c>
      <c r="O2474" t="s">
        <v>3874</v>
      </c>
      <c r="P2474" t="s">
        <v>8</v>
      </c>
      <c r="Q2474" t="s">
        <v>10</v>
      </c>
      <c r="R2474" t="s">
        <v>11</v>
      </c>
      <c r="S2474" t="s">
        <v>36</v>
      </c>
      <c r="T2474" t="s">
        <v>385</v>
      </c>
      <c r="U2474" t="s">
        <v>14</v>
      </c>
      <c r="V2474" s="61">
        <v>45540</v>
      </c>
      <c r="W2474" t="s">
        <v>4135</v>
      </c>
    </row>
    <row r="2475" spans="1:23" x14ac:dyDescent="0.25">
      <c r="A2475">
        <v>9976778</v>
      </c>
      <c r="B2475" s="60">
        <v>45540.333333333343</v>
      </c>
      <c r="C2475" t="s">
        <v>1280</v>
      </c>
      <c r="D2475" t="s">
        <v>856</v>
      </c>
      <c r="E2475" t="s">
        <v>385</v>
      </c>
      <c r="F2475" s="60">
        <v>45540</v>
      </c>
      <c r="G2475" s="60">
        <v>45540.448611111111</v>
      </c>
      <c r="H2475" t="s">
        <v>1280</v>
      </c>
      <c r="I2475" s="60">
        <v>45540</v>
      </c>
      <c r="J2475" t="s">
        <v>697</v>
      </c>
      <c r="K2475" t="s">
        <v>697</v>
      </c>
      <c r="L2475" t="s">
        <v>4492</v>
      </c>
      <c r="M2475" t="s">
        <v>2509</v>
      </c>
      <c r="N2475" t="s">
        <v>2325</v>
      </c>
      <c r="O2475">
        <v>43023408313</v>
      </c>
      <c r="P2475" t="s">
        <v>22</v>
      </c>
      <c r="Q2475" t="s">
        <v>73</v>
      </c>
      <c r="R2475" t="s">
        <v>152</v>
      </c>
      <c r="S2475" t="s">
        <v>75</v>
      </c>
      <c r="T2475" t="s">
        <v>567</v>
      </c>
      <c r="U2475" t="s">
        <v>44</v>
      </c>
      <c r="V2475" s="61">
        <v>45540</v>
      </c>
      <c r="W2475" t="s">
        <v>4135</v>
      </c>
    </row>
    <row r="2476" spans="1:23" x14ac:dyDescent="0.25">
      <c r="A2476">
        <v>9976777</v>
      </c>
      <c r="B2476" s="60">
        <v>45540.333333333343</v>
      </c>
      <c r="C2476" t="s">
        <v>1117</v>
      </c>
      <c r="D2476" t="s">
        <v>716</v>
      </c>
      <c r="E2476" t="s">
        <v>385</v>
      </c>
      <c r="F2476" s="60">
        <v>45540</v>
      </c>
      <c r="G2476" s="60">
        <v>45540.447916666657</v>
      </c>
      <c r="H2476" t="s">
        <v>1117</v>
      </c>
      <c r="I2476" s="60">
        <v>45542</v>
      </c>
      <c r="J2476" t="s">
        <v>697</v>
      </c>
      <c r="K2476" t="s">
        <v>697</v>
      </c>
      <c r="L2476" t="s">
        <v>4130</v>
      </c>
      <c r="M2476" t="s">
        <v>7</v>
      </c>
      <c r="N2476" t="s">
        <v>1515</v>
      </c>
      <c r="O2476" t="s">
        <v>4129</v>
      </c>
      <c r="P2476" t="s">
        <v>8</v>
      </c>
      <c r="Q2476" t="s">
        <v>15</v>
      </c>
      <c r="R2476" t="s">
        <v>381</v>
      </c>
      <c r="S2476" t="s">
        <v>25</v>
      </c>
      <c r="T2476" t="s">
        <v>385</v>
      </c>
      <c r="U2476" t="s">
        <v>14</v>
      </c>
      <c r="V2476" s="61">
        <v>45540</v>
      </c>
      <c r="W2476" t="s">
        <v>4135</v>
      </c>
    </row>
    <row r="2477" spans="1:23" x14ac:dyDescent="0.25">
      <c r="A2477">
        <v>9976776</v>
      </c>
      <c r="B2477" s="60">
        <v>45540.333333333343</v>
      </c>
      <c r="C2477" t="s">
        <v>1110</v>
      </c>
      <c r="D2477" t="s">
        <v>46</v>
      </c>
      <c r="E2477" t="s">
        <v>385</v>
      </c>
      <c r="F2477" s="60">
        <v>45540</v>
      </c>
      <c r="G2477" s="60">
        <v>45540.447916666657</v>
      </c>
      <c r="H2477" t="s">
        <v>1110</v>
      </c>
      <c r="I2477" t="s">
        <v>385</v>
      </c>
      <c r="J2477" t="s">
        <v>697</v>
      </c>
      <c r="K2477" t="s">
        <v>697</v>
      </c>
      <c r="L2477" t="s">
        <v>4529</v>
      </c>
      <c r="M2477" t="s">
        <v>7</v>
      </c>
      <c r="N2477" t="s">
        <v>2325</v>
      </c>
      <c r="O2477" t="s">
        <v>3502</v>
      </c>
      <c r="P2477" t="s">
        <v>18</v>
      </c>
      <c r="Q2477" t="s">
        <v>19</v>
      </c>
      <c r="R2477" t="s">
        <v>20</v>
      </c>
      <c r="S2477" t="s">
        <v>36</v>
      </c>
      <c r="T2477" t="s">
        <v>385</v>
      </c>
      <c r="U2477" t="s">
        <v>14</v>
      </c>
      <c r="V2477" s="61">
        <v>45540</v>
      </c>
      <c r="W2477" t="s">
        <v>4135</v>
      </c>
    </row>
    <row r="2478" spans="1:23" x14ac:dyDescent="0.25">
      <c r="A2478">
        <v>9976775</v>
      </c>
      <c r="B2478" s="60">
        <v>45540.333333333343</v>
      </c>
      <c r="C2478" t="s">
        <v>1117</v>
      </c>
      <c r="D2478" t="s">
        <v>856</v>
      </c>
      <c r="E2478" t="s">
        <v>385</v>
      </c>
      <c r="F2478" s="60">
        <v>45540</v>
      </c>
      <c r="G2478" s="60">
        <v>45540.457638888889</v>
      </c>
      <c r="H2478" t="s">
        <v>1117</v>
      </c>
      <c r="I2478" s="60">
        <v>45540</v>
      </c>
      <c r="J2478" t="s">
        <v>697</v>
      </c>
      <c r="K2478" t="s">
        <v>697</v>
      </c>
      <c r="L2478" t="s">
        <v>3436</v>
      </c>
      <c r="M2478" t="s">
        <v>7</v>
      </c>
      <c r="N2478" t="s">
        <v>855</v>
      </c>
      <c r="O2478" t="s">
        <v>1096</v>
      </c>
      <c r="P2478" t="s">
        <v>8</v>
      </c>
      <c r="Q2478" t="s">
        <v>19</v>
      </c>
      <c r="R2478" t="s">
        <v>20</v>
      </c>
      <c r="S2478" t="s">
        <v>43</v>
      </c>
      <c r="T2478" t="s">
        <v>405</v>
      </c>
      <c r="U2478" t="s">
        <v>44</v>
      </c>
      <c r="V2478" s="61">
        <v>45540</v>
      </c>
      <c r="W2478" t="s">
        <v>4135</v>
      </c>
    </row>
    <row r="2479" spans="1:23" x14ac:dyDescent="0.25">
      <c r="A2479">
        <v>9976774</v>
      </c>
      <c r="B2479" s="60">
        <v>45540.333333333343</v>
      </c>
      <c r="C2479" t="s">
        <v>1156</v>
      </c>
      <c r="D2479" t="s">
        <v>716</v>
      </c>
      <c r="E2479" t="s">
        <v>385</v>
      </c>
      <c r="F2479" s="60">
        <v>45540</v>
      </c>
      <c r="G2479" s="60">
        <v>45540.463194444441</v>
      </c>
      <c r="H2479" t="s">
        <v>1156</v>
      </c>
      <c r="I2479"/>
      <c r="J2479" t="s">
        <v>697</v>
      </c>
      <c r="K2479" t="s">
        <v>697</v>
      </c>
      <c r="L2479" t="s">
        <v>4349</v>
      </c>
      <c r="M2479" t="s">
        <v>7</v>
      </c>
      <c r="N2479" t="s">
        <v>3766</v>
      </c>
      <c r="O2479" t="s">
        <v>4288</v>
      </c>
      <c r="P2479" t="s">
        <v>22</v>
      </c>
      <c r="Q2479" t="s">
        <v>23</v>
      </c>
      <c r="R2479" t="s">
        <v>89</v>
      </c>
      <c r="S2479" t="s">
        <v>36</v>
      </c>
      <c r="T2479" t="s">
        <v>385</v>
      </c>
      <c r="U2479" t="s">
        <v>14</v>
      </c>
      <c r="V2479" s="61">
        <v>45540</v>
      </c>
      <c r="W2479" t="s">
        <v>4135</v>
      </c>
    </row>
    <row r="2480" spans="1:23" x14ac:dyDescent="0.25">
      <c r="A2480">
        <v>9976773</v>
      </c>
      <c r="B2480" s="60">
        <v>45540.333333333343</v>
      </c>
      <c r="C2480" t="s">
        <v>1156</v>
      </c>
      <c r="D2480" t="s">
        <v>46</v>
      </c>
      <c r="E2480" t="s">
        <v>385</v>
      </c>
      <c r="F2480" s="60">
        <v>45540</v>
      </c>
      <c r="G2480" s="60">
        <v>45540.473611111112</v>
      </c>
      <c r="H2480" t="s">
        <v>1156</v>
      </c>
      <c r="I2480"/>
      <c r="J2480" t="s">
        <v>697</v>
      </c>
      <c r="K2480" t="s">
        <v>697</v>
      </c>
      <c r="L2480" t="s">
        <v>4530</v>
      </c>
      <c r="M2480" t="s">
        <v>7</v>
      </c>
      <c r="N2480" t="s">
        <v>859</v>
      </c>
      <c r="O2480" t="s">
        <v>3607</v>
      </c>
      <c r="P2480" t="s">
        <v>22</v>
      </c>
      <c r="Q2480" t="s">
        <v>23</v>
      </c>
      <c r="R2480" t="s">
        <v>89</v>
      </c>
      <c r="S2480" t="s">
        <v>360</v>
      </c>
      <c r="T2480" t="s">
        <v>385</v>
      </c>
      <c r="U2480" t="s">
        <v>14</v>
      </c>
      <c r="V2480" s="61">
        <v>45540</v>
      </c>
      <c r="W2480" t="s">
        <v>4135</v>
      </c>
    </row>
    <row r="2481" spans="1:23" x14ac:dyDescent="0.25">
      <c r="A2481">
        <v>9976772</v>
      </c>
      <c r="B2481" s="60">
        <v>45540.333333333343</v>
      </c>
      <c r="C2481" t="s">
        <v>1117</v>
      </c>
      <c r="D2481" t="s">
        <v>46</v>
      </c>
      <c r="E2481" t="s">
        <v>385</v>
      </c>
      <c r="F2481" s="60">
        <v>45540</v>
      </c>
      <c r="G2481" s="60">
        <v>45540.472916666673</v>
      </c>
      <c r="H2481" t="s">
        <v>1117</v>
      </c>
      <c r="I2481" t="s">
        <v>385</v>
      </c>
      <c r="J2481" t="s">
        <v>697</v>
      </c>
      <c r="K2481" t="s">
        <v>697</v>
      </c>
      <c r="L2481" t="s">
        <v>4494</v>
      </c>
      <c r="M2481" t="s">
        <v>7</v>
      </c>
      <c r="N2481" t="s">
        <v>855</v>
      </c>
      <c r="O2481" t="s">
        <v>3419</v>
      </c>
      <c r="P2481" t="s">
        <v>8</v>
      </c>
      <c r="Q2481" t="s">
        <v>28</v>
      </c>
      <c r="R2481" t="s">
        <v>35</v>
      </c>
      <c r="S2481" t="s">
        <v>360</v>
      </c>
      <c r="T2481" t="s">
        <v>385</v>
      </c>
      <c r="U2481" t="s">
        <v>14</v>
      </c>
      <c r="V2481" s="61">
        <v>45540</v>
      </c>
      <c r="W2481" t="s">
        <v>4135</v>
      </c>
    </row>
    <row r="2482" spans="1:23" x14ac:dyDescent="0.25">
      <c r="A2482">
        <v>9976771</v>
      </c>
      <c r="B2482" s="60">
        <v>45540.333333333343</v>
      </c>
      <c r="C2482" t="s">
        <v>1117</v>
      </c>
      <c r="D2482" t="s">
        <v>716</v>
      </c>
      <c r="E2482" t="s">
        <v>385</v>
      </c>
      <c r="F2482" s="60">
        <v>45540</v>
      </c>
      <c r="G2482" s="60">
        <v>45540.476388888892</v>
      </c>
      <c r="H2482" t="s">
        <v>1117</v>
      </c>
      <c r="I2482" s="60">
        <v>45542</v>
      </c>
      <c r="J2482" t="s">
        <v>697</v>
      </c>
      <c r="K2482" t="s">
        <v>697</v>
      </c>
      <c r="L2482" t="s">
        <v>4493</v>
      </c>
      <c r="M2482" t="s">
        <v>7</v>
      </c>
      <c r="N2482" t="s">
        <v>855</v>
      </c>
      <c r="O2482" t="s">
        <v>3420</v>
      </c>
      <c r="P2482" t="s">
        <v>18</v>
      </c>
      <c r="Q2482" t="s">
        <v>19</v>
      </c>
      <c r="R2482" t="s">
        <v>20</v>
      </c>
      <c r="S2482" t="s">
        <v>36</v>
      </c>
      <c r="T2482" t="s">
        <v>4531</v>
      </c>
      <c r="U2482" t="s">
        <v>14</v>
      </c>
      <c r="V2482" s="61">
        <v>45540</v>
      </c>
      <c r="W2482" t="s">
        <v>4135</v>
      </c>
    </row>
    <row r="2483" spans="1:23" x14ac:dyDescent="0.25">
      <c r="A2483">
        <v>9976770</v>
      </c>
      <c r="B2483" s="60">
        <v>45540.333333333343</v>
      </c>
      <c r="C2483" t="s">
        <v>1117</v>
      </c>
      <c r="D2483" t="s">
        <v>46</v>
      </c>
      <c r="E2483" t="s">
        <v>385</v>
      </c>
      <c r="F2483" s="60">
        <v>45540</v>
      </c>
      <c r="G2483" s="60">
        <v>45540.48541666667</v>
      </c>
      <c r="H2483" t="s">
        <v>1117</v>
      </c>
      <c r="I2483" t="s">
        <v>385</v>
      </c>
      <c r="J2483" t="s">
        <v>697</v>
      </c>
      <c r="K2483" t="s">
        <v>697</v>
      </c>
      <c r="L2483" t="s">
        <v>4495</v>
      </c>
      <c r="M2483" t="s">
        <v>7</v>
      </c>
      <c r="N2483" t="s">
        <v>855</v>
      </c>
      <c r="O2483" t="s">
        <v>3682</v>
      </c>
      <c r="P2483" t="s">
        <v>8</v>
      </c>
      <c r="Q2483" t="s">
        <v>28</v>
      </c>
      <c r="R2483" t="s">
        <v>35</v>
      </c>
      <c r="S2483" t="s">
        <v>360</v>
      </c>
      <c r="T2483" t="s">
        <v>385</v>
      </c>
      <c r="U2483" t="s">
        <v>14</v>
      </c>
      <c r="V2483" s="61">
        <v>45540</v>
      </c>
      <c r="W2483" t="s">
        <v>4135</v>
      </c>
    </row>
    <row r="2484" spans="1:23" x14ac:dyDescent="0.25">
      <c r="A2484">
        <v>9976769</v>
      </c>
      <c r="B2484" s="60">
        <v>45540.333333333343</v>
      </c>
      <c r="C2484" t="s">
        <v>1280</v>
      </c>
      <c r="D2484" t="s">
        <v>46</v>
      </c>
      <c r="E2484" t="s">
        <v>385</v>
      </c>
      <c r="F2484" s="60">
        <v>45540</v>
      </c>
      <c r="G2484" s="60">
        <v>45540.488194444442</v>
      </c>
      <c r="H2484" t="s">
        <v>1280</v>
      </c>
      <c r="I2484" s="60">
        <v>45540</v>
      </c>
      <c r="J2484" t="s">
        <v>697</v>
      </c>
      <c r="K2484" t="s">
        <v>697</v>
      </c>
      <c r="L2484" t="s">
        <v>2806</v>
      </c>
      <c r="M2484" t="s">
        <v>2509</v>
      </c>
      <c r="N2484" t="s">
        <v>855</v>
      </c>
      <c r="O2484">
        <v>43002150902</v>
      </c>
      <c r="P2484" t="s">
        <v>18</v>
      </c>
      <c r="Q2484" t="s">
        <v>73</v>
      </c>
      <c r="R2484" t="s">
        <v>35</v>
      </c>
      <c r="S2484" t="s">
        <v>360</v>
      </c>
      <c r="T2484"/>
      <c r="U2484" t="s">
        <v>14</v>
      </c>
      <c r="V2484" s="61">
        <v>45540</v>
      </c>
      <c r="W2484" t="s">
        <v>4135</v>
      </c>
    </row>
    <row r="2485" spans="1:23" x14ac:dyDescent="0.25">
      <c r="A2485">
        <v>9976768</v>
      </c>
      <c r="B2485" s="60">
        <v>45540.333333333343</v>
      </c>
      <c r="C2485" t="s">
        <v>1110</v>
      </c>
      <c r="D2485" t="s">
        <v>716</v>
      </c>
      <c r="E2485" t="s">
        <v>385</v>
      </c>
      <c r="F2485" s="60">
        <v>45540</v>
      </c>
      <c r="G2485" s="60">
        <v>45540.492361111108</v>
      </c>
      <c r="H2485" t="s">
        <v>1110</v>
      </c>
      <c r="I2485" t="s">
        <v>385</v>
      </c>
      <c r="J2485" t="s">
        <v>697</v>
      </c>
      <c r="K2485" t="s">
        <v>697</v>
      </c>
      <c r="L2485" t="s">
        <v>4532</v>
      </c>
      <c r="M2485" t="s">
        <v>7</v>
      </c>
      <c r="N2485" t="s">
        <v>2325</v>
      </c>
      <c r="O2485" t="s">
        <v>4472</v>
      </c>
      <c r="P2485" t="s">
        <v>8</v>
      </c>
      <c r="Q2485" t="s">
        <v>10</v>
      </c>
      <c r="R2485" t="s">
        <v>11</v>
      </c>
      <c r="S2485" t="s">
        <v>36</v>
      </c>
      <c r="T2485"/>
      <c r="U2485" t="s">
        <v>14</v>
      </c>
      <c r="V2485" s="61">
        <v>45540</v>
      </c>
      <c r="W2485" t="s">
        <v>4135</v>
      </c>
    </row>
    <row r="2486" spans="1:23" x14ac:dyDescent="0.25">
      <c r="A2486">
        <v>9976767</v>
      </c>
      <c r="B2486" s="60">
        <v>45540.333333333343</v>
      </c>
      <c r="C2486" t="s">
        <v>1147</v>
      </c>
      <c r="D2486" t="s">
        <v>1455</v>
      </c>
      <c r="E2486" t="s">
        <v>385</v>
      </c>
      <c r="F2486" s="60">
        <v>45540</v>
      </c>
      <c r="G2486" s="60">
        <v>45540.496527777781</v>
      </c>
      <c r="H2486" t="s">
        <v>1147</v>
      </c>
      <c r="I2486"/>
      <c r="J2486" t="s">
        <v>697</v>
      </c>
      <c r="K2486" t="s">
        <v>697</v>
      </c>
      <c r="L2486" t="s">
        <v>385</v>
      </c>
      <c r="M2486" t="s">
        <v>918</v>
      </c>
      <c r="N2486" t="s">
        <v>2325</v>
      </c>
      <c r="O2486" t="s">
        <v>4470</v>
      </c>
      <c r="P2486" t="s">
        <v>8</v>
      </c>
      <c r="Q2486" t="s">
        <v>10</v>
      </c>
      <c r="R2486" t="s">
        <v>11</v>
      </c>
      <c r="S2486" t="s">
        <v>360</v>
      </c>
      <c r="T2486"/>
      <c r="U2486" t="s">
        <v>14</v>
      </c>
      <c r="V2486" s="61">
        <v>45540</v>
      </c>
      <c r="W2486" t="s">
        <v>4135</v>
      </c>
    </row>
    <row r="2487" spans="1:23" x14ac:dyDescent="0.25">
      <c r="A2487">
        <v>9976766</v>
      </c>
      <c r="B2487" s="60">
        <v>45540.333333333343</v>
      </c>
      <c r="C2487" t="s">
        <v>1117</v>
      </c>
      <c r="D2487" t="s">
        <v>856</v>
      </c>
      <c r="E2487" t="s">
        <v>385</v>
      </c>
      <c r="F2487" s="60">
        <v>45540</v>
      </c>
      <c r="G2487" s="60">
        <v>45540.499305555553</v>
      </c>
      <c r="H2487" t="s">
        <v>1117</v>
      </c>
      <c r="I2487" s="60">
        <v>45540</v>
      </c>
      <c r="J2487" t="s">
        <v>697</v>
      </c>
      <c r="K2487" t="s">
        <v>697</v>
      </c>
      <c r="L2487" t="s">
        <v>4533</v>
      </c>
      <c r="M2487" t="s">
        <v>7</v>
      </c>
      <c r="N2487" t="s">
        <v>859</v>
      </c>
      <c r="O2487" t="s">
        <v>4446</v>
      </c>
      <c r="P2487" t="s">
        <v>8</v>
      </c>
      <c r="Q2487" t="s">
        <v>28</v>
      </c>
      <c r="R2487" t="s">
        <v>35</v>
      </c>
      <c r="S2487" t="s">
        <v>43</v>
      </c>
      <c r="T2487" t="s">
        <v>4534</v>
      </c>
      <c r="U2487" t="s">
        <v>44</v>
      </c>
      <c r="V2487" s="61">
        <v>45540</v>
      </c>
      <c r="W2487" t="s">
        <v>4135</v>
      </c>
    </row>
    <row r="2488" spans="1:23" x14ac:dyDescent="0.25">
      <c r="A2488">
        <v>9976765</v>
      </c>
      <c r="B2488" s="60">
        <v>45540.333333333343</v>
      </c>
      <c r="C2488" t="s">
        <v>1110</v>
      </c>
      <c r="D2488" t="s">
        <v>1455</v>
      </c>
      <c r="E2488" t="s">
        <v>385</v>
      </c>
      <c r="F2488" s="60">
        <v>45540</v>
      </c>
      <c r="G2488" s="60">
        <v>45540.525694444441</v>
      </c>
      <c r="H2488" t="s">
        <v>1110</v>
      </c>
      <c r="I2488" t="s">
        <v>385</v>
      </c>
      <c r="J2488" t="s">
        <v>697</v>
      </c>
      <c r="K2488" t="s">
        <v>697</v>
      </c>
      <c r="L2488" t="s">
        <v>3378</v>
      </c>
      <c r="M2488" t="s">
        <v>7</v>
      </c>
      <c r="N2488" t="s">
        <v>2325</v>
      </c>
      <c r="O2488" t="s">
        <v>2896</v>
      </c>
      <c r="P2488" t="s">
        <v>8</v>
      </c>
      <c r="Q2488" t="s">
        <v>28</v>
      </c>
      <c r="R2488" t="s">
        <v>29</v>
      </c>
      <c r="S2488" t="s">
        <v>36</v>
      </c>
      <c r="T2488"/>
      <c r="U2488" t="s">
        <v>14</v>
      </c>
      <c r="V2488" s="61">
        <v>45540</v>
      </c>
      <c r="W2488" t="s">
        <v>4135</v>
      </c>
    </row>
    <row r="2489" spans="1:23" x14ac:dyDescent="0.25">
      <c r="A2489">
        <v>9976764</v>
      </c>
      <c r="B2489" s="60">
        <v>45540.333333333343</v>
      </c>
      <c r="C2489" t="s">
        <v>1117</v>
      </c>
      <c r="D2489" t="s">
        <v>856</v>
      </c>
      <c r="E2489" t="s">
        <v>385</v>
      </c>
      <c r="F2489" s="60">
        <v>45540</v>
      </c>
      <c r="G2489" s="60">
        <v>45540.525694444441</v>
      </c>
      <c r="H2489" t="s">
        <v>1117</v>
      </c>
      <c r="I2489" s="60">
        <v>45542</v>
      </c>
      <c r="J2489" t="s">
        <v>697</v>
      </c>
      <c r="K2489" t="s">
        <v>697</v>
      </c>
      <c r="L2489" t="s">
        <v>3997</v>
      </c>
      <c r="M2489" t="s">
        <v>7</v>
      </c>
      <c r="N2489" t="s">
        <v>855</v>
      </c>
      <c r="O2489" t="s">
        <v>3838</v>
      </c>
      <c r="P2489" t="s">
        <v>8</v>
      </c>
      <c r="Q2489" t="s">
        <v>15</v>
      </c>
      <c r="R2489" t="s">
        <v>381</v>
      </c>
      <c r="S2489" t="s">
        <v>25</v>
      </c>
      <c r="T2489" t="s">
        <v>385</v>
      </c>
      <c r="U2489" t="s">
        <v>44</v>
      </c>
      <c r="V2489" s="61">
        <v>45540</v>
      </c>
      <c r="W2489" t="s">
        <v>4135</v>
      </c>
    </row>
    <row r="2490" spans="1:23" x14ac:dyDescent="0.25">
      <c r="A2490">
        <v>9976763</v>
      </c>
      <c r="B2490" s="60">
        <v>45540.333333333343</v>
      </c>
      <c r="C2490" t="s">
        <v>1117</v>
      </c>
      <c r="D2490" t="s">
        <v>856</v>
      </c>
      <c r="E2490" t="s">
        <v>385</v>
      </c>
      <c r="F2490" s="60">
        <v>45540</v>
      </c>
      <c r="G2490" s="60">
        <v>45540.527777777781</v>
      </c>
      <c r="H2490" t="s">
        <v>1117</v>
      </c>
      <c r="I2490" s="60">
        <v>45540</v>
      </c>
      <c r="J2490" t="s">
        <v>697</v>
      </c>
      <c r="K2490" t="s">
        <v>697</v>
      </c>
      <c r="L2490" t="s">
        <v>3997</v>
      </c>
      <c r="M2490" t="s">
        <v>7</v>
      </c>
      <c r="N2490" t="s">
        <v>855</v>
      </c>
      <c r="O2490" t="s">
        <v>3838</v>
      </c>
      <c r="P2490" t="s">
        <v>8</v>
      </c>
      <c r="Q2490" t="s">
        <v>15</v>
      </c>
      <c r="R2490" t="s">
        <v>381</v>
      </c>
      <c r="S2490" t="s">
        <v>43</v>
      </c>
      <c r="T2490" t="s">
        <v>730</v>
      </c>
      <c r="U2490" t="s">
        <v>44</v>
      </c>
      <c r="V2490" s="61">
        <v>45540</v>
      </c>
      <c r="W2490" t="s">
        <v>4135</v>
      </c>
    </row>
    <row r="2491" spans="1:23" x14ac:dyDescent="0.25">
      <c r="A2491">
        <v>9976762</v>
      </c>
      <c r="B2491" s="60">
        <v>45540.333333333343</v>
      </c>
      <c r="C2491" t="s">
        <v>1110</v>
      </c>
      <c r="D2491" t="s">
        <v>716</v>
      </c>
      <c r="E2491" t="s">
        <v>385</v>
      </c>
      <c r="F2491" s="60">
        <v>45540</v>
      </c>
      <c r="G2491" s="60">
        <v>45540.533333333333</v>
      </c>
      <c r="H2491" t="s">
        <v>1110</v>
      </c>
      <c r="I2491" t="s">
        <v>385</v>
      </c>
      <c r="J2491" t="s">
        <v>697</v>
      </c>
      <c r="K2491" t="s">
        <v>697</v>
      </c>
      <c r="L2491" t="s">
        <v>4535</v>
      </c>
      <c r="M2491" t="s">
        <v>7</v>
      </c>
      <c r="N2491" t="s">
        <v>2325</v>
      </c>
      <c r="O2491" t="s">
        <v>4473</v>
      </c>
      <c r="P2491" t="s">
        <v>8</v>
      </c>
      <c r="Q2491" t="s">
        <v>10</v>
      </c>
      <c r="R2491" t="s">
        <v>11</v>
      </c>
      <c r="S2491" t="s">
        <v>25</v>
      </c>
      <c r="T2491"/>
      <c r="U2491" t="s">
        <v>14</v>
      </c>
      <c r="V2491" s="61">
        <v>45540</v>
      </c>
      <c r="W2491" t="s">
        <v>4135</v>
      </c>
    </row>
    <row r="2492" spans="1:23" x14ac:dyDescent="0.25">
      <c r="A2492">
        <v>9976761</v>
      </c>
      <c r="B2492" s="60">
        <v>45540.333333333343</v>
      </c>
      <c r="C2492" t="s">
        <v>1110</v>
      </c>
      <c r="D2492" t="s">
        <v>716</v>
      </c>
      <c r="E2492" t="s">
        <v>385</v>
      </c>
      <c r="F2492" s="60">
        <v>45540</v>
      </c>
      <c r="G2492" s="60">
        <v>45540.539583333331</v>
      </c>
      <c r="H2492" t="s">
        <v>1110</v>
      </c>
      <c r="I2492" s="60">
        <v>45542</v>
      </c>
      <c r="J2492" t="s">
        <v>697</v>
      </c>
      <c r="K2492" t="s">
        <v>697</v>
      </c>
      <c r="L2492" t="s">
        <v>4536</v>
      </c>
      <c r="M2492" t="s">
        <v>7</v>
      </c>
      <c r="N2492" t="s">
        <v>2325</v>
      </c>
      <c r="O2492" t="s">
        <v>4474</v>
      </c>
      <c r="P2492" t="s">
        <v>8</v>
      </c>
      <c r="Q2492" t="s">
        <v>10</v>
      </c>
      <c r="R2492" t="s">
        <v>11</v>
      </c>
      <c r="S2492" t="s">
        <v>36</v>
      </c>
      <c r="T2492"/>
      <c r="U2492" t="s">
        <v>14</v>
      </c>
      <c r="V2492" s="61">
        <v>45540</v>
      </c>
      <c r="W2492" t="s">
        <v>4135</v>
      </c>
    </row>
    <row r="2493" spans="1:23" x14ac:dyDescent="0.25">
      <c r="A2493">
        <v>9976760</v>
      </c>
      <c r="B2493" s="60">
        <v>45540.333333333343</v>
      </c>
      <c r="C2493" t="s">
        <v>1107</v>
      </c>
      <c r="D2493" t="s">
        <v>1455</v>
      </c>
      <c r="E2493" t="s">
        <v>385</v>
      </c>
      <c r="F2493" s="60">
        <v>45540</v>
      </c>
      <c r="G2493" s="60">
        <v>45540.556944444441</v>
      </c>
      <c r="H2493" t="s">
        <v>1107</v>
      </c>
      <c r="I2493"/>
      <c r="J2493" t="s">
        <v>697</v>
      </c>
      <c r="K2493" t="s">
        <v>697</v>
      </c>
      <c r="L2493" t="s">
        <v>3282</v>
      </c>
      <c r="M2493" t="s">
        <v>7</v>
      </c>
      <c r="N2493" t="s">
        <v>855</v>
      </c>
      <c r="O2493" t="s">
        <v>3189</v>
      </c>
      <c r="P2493" t="s">
        <v>8</v>
      </c>
      <c r="Q2493" t="s">
        <v>28</v>
      </c>
      <c r="R2493" t="s">
        <v>29</v>
      </c>
      <c r="S2493" t="s">
        <v>75</v>
      </c>
      <c r="T2493" t="s">
        <v>296</v>
      </c>
      <c r="U2493" t="s">
        <v>44</v>
      </c>
      <c r="V2493" s="61">
        <v>45540</v>
      </c>
      <c r="W2493" t="s">
        <v>4135</v>
      </c>
    </row>
    <row r="2494" spans="1:23" x14ac:dyDescent="0.25">
      <c r="A2494">
        <v>9976759</v>
      </c>
      <c r="B2494" s="60">
        <v>45540.333333333343</v>
      </c>
      <c r="C2494" t="s">
        <v>1107</v>
      </c>
      <c r="D2494" t="s">
        <v>1455</v>
      </c>
      <c r="E2494" t="s">
        <v>385</v>
      </c>
      <c r="F2494" s="60">
        <v>45540</v>
      </c>
      <c r="G2494" s="60">
        <v>45540.556944444441</v>
      </c>
      <c r="H2494" t="s">
        <v>1107</v>
      </c>
      <c r="I2494"/>
      <c r="J2494" t="s">
        <v>697</v>
      </c>
      <c r="K2494" t="s">
        <v>697</v>
      </c>
      <c r="L2494" t="s">
        <v>3282</v>
      </c>
      <c r="M2494" t="s">
        <v>7</v>
      </c>
      <c r="N2494" t="s">
        <v>855</v>
      </c>
      <c r="O2494" t="s">
        <v>3189</v>
      </c>
      <c r="P2494" t="s">
        <v>8</v>
      </c>
      <c r="Q2494" t="s">
        <v>28</v>
      </c>
      <c r="R2494" t="s">
        <v>29</v>
      </c>
      <c r="S2494" t="s">
        <v>36</v>
      </c>
      <c r="T2494" t="s">
        <v>296</v>
      </c>
      <c r="U2494" t="s">
        <v>44</v>
      </c>
      <c r="V2494" s="61">
        <v>45540</v>
      </c>
      <c r="W2494" t="s">
        <v>4135</v>
      </c>
    </row>
    <row r="2495" spans="1:23" x14ac:dyDescent="0.25">
      <c r="A2495">
        <v>9976758</v>
      </c>
      <c r="B2495" s="60">
        <v>45540.333333333343</v>
      </c>
      <c r="C2495" t="s">
        <v>1107</v>
      </c>
      <c r="D2495" t="s">
        <v>1455</v>
      </c>
      <c r="E2495" t="s">
        <v>385</v>
      </c>
      <c r="F2495" s="60">
        <v>45540</v>
      </c>
      <c r="G2495" s="60">
        <v>45540.556944444441</v>
      </c>
      <c r="H2495" t="s">
        <v>1107</v>
      </c>
      <c r="I2495"/>
      <c r="J2495" t="s">
        <v>697</v>
      </c>
      <c r="K2495" t="s">
        <v>697</v>
      </c>
      <c r="L2495" t="s">
        <v>3282</v>
      </c>
      <c r="M2495" t="s">
        <v>7</v>
      </c>
      <c r="N2495" t="s">
        <v>855</v>
      </c>
      <c r="O2495" t="s">
        <v>3189</v>
      </c>
      <c r="P2495" t="s">
        <v>8</v>
      </c>
      <c r="Q2495" t="s">
        <v>28</v>
      </c>
      <c r="R2495" t="s">
        <v>29</v>
      </c>
      <c r="S2495" t="s">
        <v>25</v>
      </c>
      <c r="T2495" t="s">
        <v>296</v>
      </c>
      <c r="U2495" t="s">
        <v>44</v>
      </c>
      <c r="V2495" s="61">
        <v>45540</v>
      </c>
      <c r="W2495" t="s">
        <v>4135</v>
      </c>
    </row>
    <row r="2496" spans="1:23" x14ac:dyDescent="0.25">
      <c r="A2496">
        <v>9976757</v>
      </c>
      <c r="B2496" s="60">
        <v>45540.333333333343</v>
      </c>
      <c r="C2496" t="s">
        <v>1147</v>
      </c>
      <c r="D2496" t="s">
        <v>716</v>
      </c>
      <c r="E2496" t="s">
        <v>385</v>
      </c>
      <c r="F2496" s="60">
        <v>45540</v>
      </c>
      <c r="G2496" s="60">
        <v>45540.556944444441</v>
      </c>
      <c r="H2496" t="s">
        <v>1147</v>
      </c>
      <c r="I2496"/>
      <c r="J2496" t="s">
        <v>697</v>
      </c>
      <c r="K2496" t="s">
        <v>697</v>
      </c>
      <c r="L2496" t="s">
        <v>4080</v>
      </c>
      <c r="M2496" t="s">
        <v>737</v>
      </c>
      <c r="N2496" t="s">
        <v>860</v>
      </c>
      <c r="O2496" t="s">
        <v>4081</v>
      </c>
      <c r="P2496" t="s">
        <v>8</v>
      </c>
      <c r="Q2496" t="s">
        <v>28</v>
      </c>
      <c r="R2496" t="s">
        <v>35</v>
      </c>
      <c r="S2496" t="s">
        <v>360</v>
      </c>
      <c r="T2496"/>
      <c r="U2496" t="s">
        <v>14</v>
      </c>
      <c r="V2496" s="61">
        <v>45540</v>
      </c>
      <c r="W2496" t="s">
        <v>4135</v>
      </c>
    </row>
    <row r="2497" spans="1:23" x14ac:dyDescent="0.25">
      <c r="A2497">
        <v>9976756</v>
      </c>
      <c r="B2497" s="60">
        <v>45540.333333333343</v>
      </c>
      <c r="C2497" t="s">
        <v>1110</v>
      </c>
      <c r="D2497" t="s">
        <v>716</v>
      </c>
      <c r="E2497" t="s">
        <v>385</v>
      </c>
      <c r="F2497" s="60">
        <v>45540</v>
      </c>
      <c r="G2497" s="60">
        <v>45540.564583333333</v>
      </c>
      <c r="H2497" t="s">
        <v>1110</v>
      </c>
      <c r="I2497" s="60">
        <v>45540</v>
      </c>
      <c r="J2497" t="s">
        <v>697</v>
      </c>
      <c r="K2497" t="s">
        <v>697</v>
      </c>
      <c r="L2497" t="s">
        <v>2953</v>
      </c>
      <c r="M2497" t="s">
        <v>7</v>
      </c>
      <c r="N2497" t="s">
        <v>860</v>
      </c>
      <c r="O2497" t="s">
        <v>2334</v>
      </c>
      <c r="P2497" t="s">
        <v>18</v>
      </c>
      <c r="Q2497" t="s">
        <v>19</v>
      </c>
      <c r="R2497" t="s">
        <v>20</v>
      </c>
      <c r="S2497" t="s">
        <v>36</v>
      </c>
      <c r="T2497"/>
      <c r="U2497" t="s">
        <v>14</v>
      </c>
      <c r="V2497" s="61">
        <v>45540</v>
      </c>
      <c r="W2497" t="s">
        <v>4135</v>
      </c>
    </row>
    <row r="2498" spans="1:23" x14ac:dyDescent="0.25">
      <c r="A2498">
        <v>9976755</v>
      </c>
      <c r="B2498" s="60">
        <v>45540.333333333343</v>
      </c>
      <c r="C2498" t="s">
        <v>1117</v>
      </c>
      <c r="D2498" t="s">
        <v>716</v>
      </c>
      <c r="E2498" t="s">
        <v>385</v>
      </c>
      <c r="F2498" s="60">
        <v>45540</v>
      </c>
      <c r="G2498" s="60">
        <v>45540.572916666657</v>
      </c>
      <c r="H2498" t="s">
        <v>1117</v>
      </c>
      <c r="I2498" s="60">
        <v>45542</v>
      </c>
      <c r="J2498" t="s">
        <v>697</v>
      </c>
      <c r="K2498" t="s">
        <v>697</v>
      </c>
      <c r="L2498" t="s">
        <v>4537</v>
      </c>
      <c r="M2498" t="s">
        <v>7</v>
      </c>
      <c r="N2498" t="s">
        <v>859</v>
      </c>
      <c r="O2498" t="s">
        <v>4447</v>
      </c>
      <c r="P2498" t="s">
        <v>8</v>
      </c>
      <c r="Q2498" t="s">
        <v>10</v>
      </c>
      <c r="R2498" t="s">
        <v>11</v>
      </c>
      <c r="S2498" t="s">
        <v>36</v>
      </c>
      <c r="T2498" t="s">
        <v>385</v>
      </c>
      <c r="U2498" t="s">
        <v>14</v>
      </c>
      <c r="V2498" s="61">
        <v>45540</v>
      </c>
      <c r="W2498" t="s">
        <v>4135</v>
      </c>
    </row>
    <row r="2499" spans="1:23" x14ac:dyDescent="0.25">
      <c r="A2499">
        <v>9976754</v>
      </c>
      <c r="B2499" s="60">
        <v>45540.333333333343</v>
      </c>
      <c r="C2499" t="s">
        <v>1110</v>
      </c>
      <c r="D2499" t="s">
        <v>716</v>
      </c>
      <c r="E2499" t="s">
        <v>385</v>
      </c>
      <c r="F2499" s="60">
        <v>45540</v>
      </c>
      <c r="G2499" s="60">
        <v>45540.577777777777</v>
      </c>
      <c r="H2499" t="s">
        <v>1110</v>
      </c>
      <c r="I2499" t="s">
        <v>385</v>
      </c>
      <c r="J2499" t="s">
        <v>697</v>
      </c>
      <c r="K2499" t="s">
        <v>697</v>
      </c>
      <c r="L2499" t="s">
        <v>4538</v>
      </c>
      <c r="M2499" t="s">
        <v>7</v>
      </c>
      <c r="N2499" t="s">
        <v>860</v>
      </c>
      <c r="O2499" t="s">
        <v>2589</v>
      </c>
      <c r="P2499" t="s">
        <v>8</v>
      </c>
      <c r="Q2499" t="s">
        <v>28</v>
      </c>
      <c r="R2499" t="s">
        <v>29</v>
      </c>
      <c r="S2499" t="s">
        <v>25</v>
      </c>
      <c r="T2499"/>
      <c r="U2499" t="s">
        <v>14</v>
      </c>
      <c r="V2499" s="61">
        <v>45540</v>
      </c>
      <c r="W2499" t="s">
        <v>4135</v>
      </c>
    </row>
    <row r="2500" spans="1:23" x14ac:dyDescent="0.25">
      <c r="A2500">
        <v>9976753</v>
      </c>
      <c r="B2500" s="60">
        <v>45540.333333333343</v>
      </c>
      <c r="C2500" t="s">
        <v>1110</v>
      </c>
      <c r="D2500" t="s">
        <v>1455</v>
      </c>
      <c r="E2500" t="s">
        <v>385</v>
      </c>
      <c r="F2500" s="60">
        <v>45540</v>
      </c>
      <c r="G2500" s="60">
        <v>45540.581250000003</v>
      </c>
      <c r="H2500" t="s">
        <v>1110</v>
      </c>
      <c r="I2500" t="s">
        <v>385</v>
      </c>
      <c r="J2500" t="s">
        <v>697</v>
      </c>
      <c r="K2500" t="s">
        <v>697</v>
      </c>
      <c r="L2500" t="s">
        <v>4229</v>
      </c>
      <c r="M2500" t="s">
        <v>7</v>
      </c>
      <c r="N2500" t="s">
        <v>860</v>
      </c>
      <c r="O2500" t="s">
        <v>3221</v>
      </c>
      <c r="P2500" t="s">
        <v>8</v>
      </c>
      <c r="Q2500" t="s">
        <v>28</v>
      </c>
      <c r="R2500" t="s">
        <v>29</v>
      </c>
      <c r="S2500" t="s">
        <v>25</v>
      </c>
      <c r="T2500"/>
      <c r="U2500" t="s">
        <v>14</v>
      </c>
      <c r="V2500" s="61">
        <v>45540</v>
      </c>
      <c r="W2500" t="s">
        <v>4135</v>
      </c>
    </row>
    <row r="2501" spans="1:23" x14ac:dyDescent="0.25">
      <c r="A2501">
        <v>9976752</v>
      </c>
      <c r="B2501" s="60">
        <v>45540.333333333343</v>
      </c>
      <c r="C2501" t="s">
        <v>1110</v>
      </c>
      <c r="D2501" t="s">
        <v>1455</v>
      </c>
      <c r="E2501" t="s">
        <v>385</v>
      </c>
      <c r="F2501" s="60">
        <v>45540</v>
      </c>
      <c r="G2501" s="60">
        <v>45540.582638888889</v>
      </c>
      <c r="H2501" t="s">
        <v>1110</v>
      </c>
      <c r="I2501" t="s">
        <v>385</v>
      </c>
      <c r="J2501" t="s">
        <v>697</v>
      </c>
      <c r="K2501" t="s">
        <v>697</v>
      </c>
      <c r="L2501" t="s">
        <v>4229</v>
      </c>
      <c r="M2501" t="s">
        <v>7</v>
      </c>
      <c r="N2501" t="s">
        <v>860</v>
      </c>
      <c r="O2501" t="s">
        <v>3221</v>
      </c>
      <c r="P2501" t="s">
        <v>8</v>
      </c>
      <c r="Q2501" t="s">
        <v>28</v>
      </c>
      <c r="R2501" t="s">
        <v>29</v>
      </c>
      <c r="S2501" t="s">
        <v>36</v>
      </c>
      <c r="T2501"/>
      <c r="U2501" t="s">
        <v>14</v>
      </c>
      <c r="V2501" s="61">
        <v>45540</v>
      </c>
      <c r="W2501" t="s">
        <v>4135</v>
      </c>
    </row>
    <row r="2502" spans="1:23" x14ac:dyDescent="0.25">
      <c r="A2502">
        <v>9976751</v>
      </c>
      <c r="B2502" s="60">
        <v>45540.333333333343</v>
      </c>
      <c r="C2502" t="s">
        <v>1110</v>
      </c>
      <c r="D2502" t="s">
        <v>1455</v>
      </c>
      <c r="E2502" t="s">
        <v>385</v>
      </c>
      <c r="F2502" s="60">
        <v>45540</v>
      </c>
      <c r="G2502" s="60">
        <v>45540.588194444441</v>
      </c>
      <c r="H2502" t="s">
        <v>1110</v>
      </c>
      <c r="I2502" t="s">
        <v>385</v>
      </c>
      <c r="J2502" t="s">
        <v>697</v>
      </c>
      <c r="K2502" t="s">
        <v>697</v>
      </c>
      <c r="L2502" t="s">
        <v>4539</v>
      </c>
      <c r="M2502" t="s">
        <v>7</v>
      </c>
      <c r="N2502" t="s">
        <v>860</v>
      </c>
      <c r="O2502" t="s">
        <v>3223</v>
      </c>
      <c r="P2502" t="s">
        <v>8</v>
      </c>
      <c r="Q2502" t="s">
        <v>28</v>
      </c>
      <c r="R2502" t="s">
        <v>29</v>
      </c>
      <c r="S2502" t="s">
        <v>36</v>
      </c>
      <c r="T2502"/>
      <c r="U2502" t="s">
        <v>14</v>
      </c>
      <c r="V2502" s="61">
        <v>45540</v>
      </c>
      <c r="W2502" t="s">
        <v>4135</v>
      </c>
    </row>
    <row r="2503" spans="1:23" x14ac:dyDescent="0.25">
      <c r="A2503">
        <v>9976750</v>
      </c>
      <c r="B2503" s="60">
        <v>45540.333333333343</v>
      </c>
      <c r="C2503" t="s">
        <v>1110</v>
      </c>
      <c r="D2503" t="s">
        <v>716</v>
      </c>
      <c r="E2503" t="s">
        <v>385</v>
      </c>
      <c r="F2503" s="60">
        <v>45540</v>
      </c>
      <c r="G2503" s="60">
        <v>45540.594444444447</v>
      </c>
      <c r="H2503" t="s">
        <v>1110</v>
      </c>
      <c r="I2503" t="s">
        <v>385</v>
      </c>
      <c r="J2503" t="s">
        <v>697</v>
      </c>
      <c r="K2503" t="s">
        <v>697</v>
      </c>
      <c r="L2503" t="s">
        <v>4540</v>
      </c>
      <c r="M2503" t="s">
        <v>7</v>
      </c>
      <c r="N2503" t="s">
        <v>860</v>
      </c>
      <c r="O2503" t="s">
        <v>4294</v>
      </c>
      <c r="P2503" t="s">
        <v>8</v>
      </c>
      <c r="Q2503" t="s">
        <v>10</v>
      </c>
      <c r="R2503" t="s">
        <v>11</v>
      </c>
      <c r="S2503" t="s">
        <v>25</v>
      </c>
      <c r="T2503"/>
      <c r="U2503" t="s">
        <v>14</v>
      </c>
      <c r="V2503" s="61">
        <v>45540</v>
      </c>
      <c r="W2503" t="s">
        <v>4135</v>
      </c>
    </row>
    <row r="2504" spans="1:23" x14ac:dyDescent="0.25">
      <c r="A2504">
        <v>9976830</v>
      </c>
      <c r="B2504" s="60">
        <v>45541</v>
      </c>
      <c r="C2504" t="s">
        <v>1111</v>
      </c>
      <c r="D2504" t="s">
        <v>716</v>
      </c>
      <c r="E2504" t="s">
        <v>385</v>
      </c>
      <c r="F2504" s="60">
        <v>45541</v>
      </c>
      <c r="G2504" s="60">
        <v>45541.349305555559</v>
      </c>
      <c r="H2504" t="s">
        <v>1111</v>
      </c>
      <c r="I2504" t="s">
        <v>385</v>
      </c>
      <c r="J2504" t="s">
        <v>697</v>
      </c>
      <c r="K2504" t="s">
        <v>697</v>
      </c>
      <c r="L2504" t="s">
        <v>4611</v>
      </c>
      <c r="M2504" t="s">
        <v>7</v>
      </c>
      <c r="N2504" t="s">
        <v>1515</v>
      </c>
      <c r="O2504" t="s">
        <v>4544</v>
      </c>
      <c r="P2504" t="s">
        <v>18</v>
      </c>
      <c r="Q2504" t="s">
        <v>19</v>
      </c>
      <c r="R2504" t="s">
        <v>21</v>
      </c>
      <c r="S2504" t="s">
        <v>36</v>
      </c>
      <c r="T2504" t="s">
        <v>385</v>
      </c>
      <c r="U2504" t="s">
        <v>14</v>
      </c>
      <c r="V2504" s="61">
        <v>45541</v>
      </c>
      <c r="W2504" t="s">
        <v>4135</v>
      </c>
    </row>
    <row r="2505" spans="1:23" x14ac:dyDescent="0.25">
      <c r="A2505">
        <v>9976829</v>
      </c>
      <c r="B2505" s="60">
        <v>45541</v>
      </c>
      <c r="C2505" t="s">
        <v>1111</v>
      </c>
      <c r="D2505" t="s">
        <v>716</v>
      </c>
      <c r="E2505" t="s">
        <v>385</v>
      </c>
      <c r="F2505" s="60">
        <v>45541</v>
      </c>
      <c r="G2505" s="60">
        <v>45541.423611111109</v>
      </c>
      <c r="H2505" t="s">
        <v>1111</v>
      </c>
      <c r="I2505" t="s">
        <v>385</v>
      </c>
      <c r="J2505" t="s">
        <v>697</v>
      </c>
      <c r="K2505" t="s">
        <v>697</v>
      </c>
      <c r="L2505" t="s">
        <v>4032</v>
      </c>
      <c r="M2505" t="s">
        <v>7</v>
      </c>
      <c r="N2505" t="s">
        <v>860</v>
      </c>
      <c r="O2505" t="s">
        <v>3847</v>
      </c>
      <c r="P2505" t="s">
        <v>8</v>
      </c>
      <c r="Q2505" t="s">
        <v>28</v>
      </c>
      <c r="R2505" t="s">
        <v>35</v>
      </c>
      <c r="S2505" t="s">
        <v>36</v>
      </c>
      <c r="T2505" t="s">
        <v>385</v>
      </c>
      <c r="U2505" t="s">
        <v>14</v>
      </c>
      <c r="V2505" s="61">
        <v>45541</v>
      </c>
      <c r="W2505" t="s">
        <v>4135</v>
      </c>
    </row>
    <row r="2506" spans="1:23" x14ac:dyDescent="0.25">
      <c r="A2506">
        <v>9976828</v>
      </c>
      <c r="B2506" s="60">
        <v>45541</v>
      </c>
      <c r="C2506" t="s">
        <v>1111</v>
      </c>
      <c r="D2506" t="s">
        <v>716</v>
      </c>
      <c r="E2506" t="s">
        <v>385</v>
      </c>
      <c r="F2506" s="60">
        <v>45541</v>
      </c>
      <c r="G2506" s="60">
        <v>45541.431944444441</v>
      </c>
      <c r="H2506" t="s">
        <v>1111</v>
      </c>
      <c r="I2506" t="s">
        <v>385</v>
      </c>
      <c r="J2506" t="s">
        <v>697</v>
      </c>
      <c r="K2506" t="s">
        <v>697</v>
      </c>
      <c r="L2506" t="s">
        <v>4607</v>
      </c>
      <c r="M2506" t="s">
        <v>7</v>
      </c>
      <c r="N2506" t="s">
        <v>860</v>
      </c>
      <c r="O2506" t="s">
        <v>4385</v>
      </c>
      <c r="P2506" t="s">
        <v>8</v>
      </c>
      <c r="Q2506" t="s">
        <v>10</v>
      </c>
      <c r="R2506" t="s">
        <v>11</v>
      </c>
      <c r="S2506" t="s">
        <v>36</v>
      </c>
      <c r="T2506" t="s">
        <v>385</v>
      </c>
      <c r="U2506" t="s">
        <v>14</v>
      </c>
      <c r="V2506" s="61">
        <v>45541</v>
      </c>
      <c r="W2506" t="s">
        <v>4135</v>
      </c>
    </row>
    <row r="2507" spans="1:23" x14ac:dyDescent="0.25">
      <c r="A2507">
        <v>9976827</v>
      </c>
      <c r="B2507" s="60">
        <v>45541</v>
      </c>
      <c r="C2507" t="s">
        <v>1111</v>
      </c>
      <c r="D2507" t="s">
        <v>716</v>
      </c>
      <c r="E2507" t="s">
        <v>385</v>
      </c>
      <c r="F2507" s="60">
        <v>45541</v>
      </c>
      <c r="G2507" s="60">
        <v>45541.459027777782</v>
      </c>
      <c r="H2507" t="s">
        <v>1111</v>
      </c>
      <c r="I2507" t="s">
        <v>385</v>
      </c>
      <c r="J2507" t="s">
        <v>697</v>
      </c>
      <c r="K2507" t="s">
        <v>697</v>
      </c>
      <c r="L2507" t="s">
        <v>3761</v>
      </c>
      <c r="M2507" t="s">
        <v>7</v>
      </c>
      <c r="N2507" t="s">
        <v>855</v>
      </c>
      <c r="O2507" t="s">
        <v>3720</v>
      </c>
      <c r="P2507" t="s">
        <v>18</v>
      </c>
      <c r="Q2507" t="s">
        <v>19</v>
      </c>
      <c r="R2507" t="s">
        <v>20</v>
      </c>
      <c r="S2507" t="s">
        <v>36</v>
      </c>
      <c r="T2507" t="s">
        <v>385</v>
      </c>
      <c r="U2507" t="s">
        <v>14</v>
      </c>
      <c r="V2507" s="61">
        <v>45541</v>
      </c>
      <c r="W2507" t="s">
        <v>4135</v>
      </c>
    </row>
    <row r="2508" spans="1:23" x14ac:dyDescent="0.25">
      <c r="A2508">
        <v>9976826</v>
      </c>
      <c r="B2508" s="60">
        <v>45541</v>
      </c>
      <c r="C2508" t="s">
        <v>1117</v>
      </c>
      <c r="D2508" t="s">
        <v>46</v>
      </c>
      <c r="E2508" t="s">
        <v>385</v>
      </c>
      <c r="F2508" s="60">
        <v>45541</v>
      </c>
      <c r="G2508" s="60">
        <v>45541.344444444447</v>
      </c>
      <c r="H2508" t="s">
        <v>1117</v>
      </c>
      <c r="I2508" t="s">
        <v>385</v>
      </c>
      <c r="J2508" t="s">
        <v>697</v>
      </c>
      <c r="K2508" t="s">
        <v>697</v>
      </c>
      <c r="L2508" t="s">
        <v>4612</v>
      </c>
      <c r="M2508" t="s">
        <v>7</v>
      </c>
      <c r="N2508" t="s">
        <v>860</v>
      </c>
      <c r="O2508" t="s">
        <v>2590</v>
      </c>
      <c r="P2508" t="s">
        <v>22</v>
      </c>
      <c r="Q2508" t="s">
        <v>23</v>
      </c>
      <c r="R2508" t="s">
        <v>24</v>
      </c>
      <c r="S2508" t="s">
        <v>360</v>
      </c>
      <c r="T2508" t="s">
        <v>385</v>
      </c>
      <c r="U2508" t="s">
        <v>14</v>
      </c>
      <c r="V2508" s="61">
        <v>45541</v>
      </c>
      <c r="W2508" t="s">
        <v>4135</v>
      </c>
    </row>
    <row r="2509" spans="1:23" x14ac:dyDescent="0.25">
      <c r="A2509">
        <v>9976825</v>
      </c>
      <c r="B2509" s="60">
        <v>45541</v>
      </c>
      <c r="C2509" t="s">
        <v>1110</v>
      </c>
      <c r="D2509" t="s">
        <v>716</v>
      </c>
      <c r="E2509" t="s">
        <v>385</v>
      </c>
      <c r="F2509" s="60">
        <v>45541</v>
      </c>
      <c r="G2509" s="60">
        <v>45541.347916666673</v>
      </c>
      <c r="H2509" t="s">
        <v>1110</v>
      </c>
      <c r="I2509" t="s">
        <v>385</v>
      </c>
      <c r="J2509" t="s">
        <v>697</v>
      </c>
      <c r="K2509" t="s">
        <v>697</v>
      </c>
      <c r="L2509" t="s">
        <v>3008</v>
      </c>
      <c r="M2509" t="s">
        <v>7</v>
      </c>
      <c r="N2509" t="s">
        <v>860</v>
      </c>
      <c r="O2509" t="s">
        <v>1706</v>
      </c>
      <c r="P2509" t="s">
        <v>8</v>
      </c>
      <c r="Q2509" t="s">
        <v>15</v>
      </c>
      <c r="R2509" t="s">
        <v>27</v>
      </c>
      <c r="S2509" t="s">
        <v>25</v>
      </c>
      <c r="T2509"/>
      <c r="U2509" t="s">
        <v>14</v>
      </c>
      <c r="V2509" s="61">
        <v>45541</v>
      </c>
      <c r="W2509" t="s">
        <v>4135</v>
      </c>
    </row>
    <row r="2510" spans="1:23" x14ac:dyDescent="0.25">
      <c r="A2510">
        <v>9976824</v>
      </c>
      <c r="B2510" s="60">
        <v>45541</v>
      </c>
      <c r="C2510" t="s">
        <v>1110</v>
      </c>
      <c r="D2510" t="s">
        <v>716</v>
      </c>
      <c r="E2510" t="s">
        <v>385</v>
      </c>
      <c r="F2510" s="60">
        <v>45541</v>
      </c>
      <c r="G2510" s="60">
        <v>45541.349305555559</v>
      </c>
      <c r="H2510" t="s">
        <v>1110</v>
      </c>
      <c r="I2510" t="s">
        <v>385</v>
      </c>
      <c r="J2510" t="s">
        <v>697</v>
      </c>
      <c r="K2510" t="s">
        <v>697</v>
      </c>
      <c r="L2510" t="s">
        <v>3008</v>
      </c>
      <c r="M2510" t="s">
        <v>7</v>
      </c>
      <c r="N2510" t="s">
        <v>860</v>
      </c>
      <c r="O2510" t="s">
        <v>1706</v>
      </c>
      <c r="P2510" t="s">
        <v>8</v>
      </c>
      <c r="Q2510" t="s">
        <v>15</v>
      </c>
      <c r="R2510" t="s">
        <v>27</v>
      </c>
      <c r="S2510" t="s">
        <v>43</v>
      </c>
      <c r="T2510"/>
      <c r="U2510" t="s">
        <v>14</v>
      </c>
      <c r="V2510" s="61">
        <v>45541</v>
      </c>
      <c r="W2510" t="s">
        <v>4135</v>
      </c>
    </row>
    <row r="2511" spans="1:23" x14ac:dyDescent="0.25">
      <c r="A2511">
        <v>9976823</v>
      </c>
      <c r="B2511" s="60">
        <v>45541</v>
      </c>
      <c r="C2511" t="s">
        <v>1107</v>
      </c>
      <c r="D2511" t="s">
        <v>716</v>
      </c>
      <c r="E2511" t="s">
        <v>385</v>
      </c>
      <c r="F2511" s="60">
        <v>45541</v>
      </c>
      <c r="G2511" s="60">
        <v>45541.352777777778</v>
      </c>
      <c r="H2511" t="s">
        <v>1107</v>
      </c>
      <c r="I2511" t="s">
        <v>385</v>
      </c>
      <c r="J2511" t="s">
        <v>697</v>
      </c>
      <c r="K2511" t="s">
        <v>697</v>
      </c>
      <c r="L2511" t="s">
        <v>4613</v>
      </c>
      <c r="M2511" t="s">
        <v>7</v>
      </c>
      <c r="N2511" t="s">
        <v>855</v>
      </c>
      <c r="O2511" t="s">
        <v>4379</v>
      </c>
      <c r="P2511" t="s">
        <v>18</v>
      </c>
      <c r="Q2511" t="s">
        <v>19</v>
      </c>
      <c r="R2511" t="s">
        <v>20</v>
      </c>
      <c r="S2511" t="s">
        <v>36</v>
      </c>
      <c r="T2511"/>
      <c r="U2511" t="s">
        <v>14</v>
      </c>
      <c r="V2511" s="61">
        <v>45541</v>
      </c>
      <c r="W2511" t="s">
        <v>4135</v>
      </c>
    </row>
    <row r="2512" spans="1:23" x14ac:dyDescent="0.25">
      <c r="A2512">
        <v>9976822</v>
      </c>
      <c r="B2512" s="60">
        <v>45541</v>
      </c>
      <c r="C2512" t="s">
        <v>1158</v>
      </c>
      <c r="D2512" t="s">
        <v>716</v>
      </c>
      <c r="E2512" t="s">
        <v>385</v>
      </c>
      <c r="F2512" s="60">
        <v>45541.354861111111</v>
      </c>
      <c r="G2512" s="60">
        <v>45541.354861111111</v>
      </c>
      <c r="H2512" t="s">
        <v>1158</v>
      </c>
      <c r="I2512" s="60">
        <v>45545</v>
      </c>
      <c r="J2512" t="s">
        <v>697</v>
      </c>
      <c r="K2512" t="s">
        <v>697</v>
      </c>
      <c r="L2512" t="s">
        <v>4262</v>
      </c>
      <c r="M2512" t="s">
        <v>3122</v>
      </c>
      <c r="N2512" t="s">
        <v>853</v>
      </c>
      <c r="O2512">
        <v>7576006</v>
      </c>
      <c r="P2512" t="s">
        <v>22</v>
      </c>
      <c r="Q2512" t="s">
        <v>23</v>
      </c>
      <c r="R2512" t="s">
        <v>24</v>
      </c>
      <c r="S2512" t="s">
        <v>36</v>
      </c>
      <c r="T2512" t="s">
        <v>385</v>
      </c>
      <c r="U2512" t="s">
        <v>14</v>
      </c>
      <c r="V2512" s="61">
        <v>45541</v>
      </c>
      <c r="W2512" t="s">
        <v>4135</v>
      </c>
    </row>
    <row r="2513" spans="1:23" x14ac:dyDescent="0.25">
      <c r="A2513">
        <v>9976821</v>
      </c>
      <c r="B2513" s="60">
        <v>45541</v>
      </c>
      <c r="C2513" t="s">
        <v>1158</v>
      </c>
      <c r="D2513" t="s">
        <v>46</v>
      </c>
      <c r="E2513" t="s">
        <v>385</v>
      </c>
      <c r="F2513" s="60">
        <v>45541.382638888892</v>
      </c>
      <c r="G2513" s="60">
        <v>45541.382638888892</v>
      </c>
      <c r="H2513" t="s">
        <v>1158</v>
      </c>
      <c r="I2513" t="s">
        <v>385</v>
      </c>
      <c r="J2513" t="s">
        <v>697</v>
      </c>
      <c r="K2513" t="s">
        <v>697</v>
      </c>
      <c r="L2513" t="s">
        <v>3924</v>
      </c>
      <c r="M2513" t="s">
        <v>3122</v>
      </c>
      <c r="N2513" t="s">
        <v>853</v>
      </c>
      <c r="O2513">
        <v>7588100</v>
      </c>
      <c r="P2513" t="s">
        <v>18</v>
      </c>
      <c r="Q2513" t="s">
        <v>19</v>
      </c>
      <c r="R2513" t="s">
        <v>20</v>
      </c>
      <c r="S2513" t="s">
        <v>360</v>
      </c>
      <c r="T2513" t="s">
        <v>385</v>
      </c>
      <c r="U2513" t="s">
        <v>14</v>
      </c>
      <c r="V2513" s="61">
        <v>45541</v>
      </c>
      <c r="W2513" t="s">
        <v>4135</v>
      </c>
    </row>
    <row r="2514" spans="1:23" x14ac:dyDescent="0.25">
      <c r="A2514">
        <v>9976820</v>
      </c>
      <c r="B2514" s="60">
        <v>45541</v>
      </c>
      <c r="C2514" t="s">
        <v>1158</v>
      </c>
      <c r="D2514" t="s">
        <v>46</v>
      </c>
      <c r="E2514" t="s">
        <v>385</v>
      </c>
      <c r="F2514" s="60">
        <v>45541.411111111112</v>
      </c>
      <c r="G2514" s="60">
        <v>45541.411111111112</v>
      </c>
      <c r="H2514" t="s">
        <v>1158</v>
      </c>
      <c r="I2514" t="s">
        <v>385</v>
      </c>
      <c r="J2514" t="s">
        <v>697</v>
      </c>
      <c r="K2514" t="s">
        <v>697</v>
      </c>
      <c r="L2514" t="s">
        <v>4614</v>
      </c>
      <c r="M2514" t="s">
        <v>3122</v>
      </c>
      <c r="N2514" t="s">
        <v>853</v>
      </c>
      <c r="O2514">
        <v>7638184</v>
      </c>
      <c r="P2514" t="s">
        <v>8</v>
      </c>
      <c r="Q2514" t="s">
        <v>10</v>
      </c>
      <c r="R2514" t="s">
        <v>11</v>
      </c>
      <c r="S2514" t="s">
        <v>360</v>
      </c>
      <c r="T2514" t="s">
        <v>385</v>
      </c>
      <c r="U2514" t="s">
        <v>14</v>
      </c>
      <c r="V2514" s="61">
        <v>45541</v>
      </c>
      <c r="W2514" t="s">
        <v>4135</v>
      </c>
    </row>
    <row r="2515" spans="1:23" x14ac:dyDescent="0.25">
      <c r="A2515">
        <v>9976819</v>
      </c>
      <c r="B2515" s="60">
        <v>45541</v>
      </c>
      <c r="C2515" t="s">
        <v>1158</v>
      </c>
      <c r="D2515" t="s">
        <v>46</v>
      </c>
      <c r="E2515" t="s">
        <v>385</v>
      </c>
      <c r="F2515" s="60">
        <v>45541.51458333333</v>
      </c>
      <c r="G2515" s="60">
        <v>45541.51458333333</v>
      </c>
      <c r="H2515" t="s">
        <v>1158</v>
      </c>
      <c r="I2515" t="s">
        <v>385</v>
      </c>
      <c r="J2515" t="s">
        <v>697</v>
      </c>
      <c r="K2515" t="s">
        <v>697</v>
      </c>
      <c r="L2515" t="s">
        <v>898</v>
      </c>
      <c r="M2515" t="s">
        <v>737</v>
      </c>
      <c r="N2515" t="s">
        <v>853</v>
      </c>
      <c r="O2515" t="s">
        <v>779</v>
      </c>
      <c r="P2515" t="s">
        <v>18</v>
      </c>
      <c r="Q2515" t="s">
        <v>19</v>
      </c>
      <c r="R2515" t="s">
        <v>21</v>
      </c>
      <c r="S2515" t="s">
        <v>360</v>
      </c>
      <c r="T2515" t="s">
        <v>385</v>
      </c>
      <c r="U2515" t="s">
        <v>14</v>
      </c>
      <c r="V2515" s="61">
        <v>45541</v>
      </c>
      <c r="W2515" t="s">
        <v>4135</v>
      </c>
    </row>
    <row r="2516" spans="1:23" x14ac:dyDescent="0.25">
      <c r="A2516">
        <v>9976818</v>
      </c>
      <c r="B2516" s="60">
        <v>45541</v>
      </c>
      <c r="C2516" t="s">
        <v>1158</v>
      </c>
      <c r="D2516" t="s">
        <v>716</v>
      </c>
      <c r="E2516" t="s">
        <v>385</v>
      </c>
      <c r="F2516" s="60">
        <v>45541.537499999999</v>
      </c>
      <c r="G2516" s="60">
        <v>45541.537499999999</v>
      </c>
      <c r="H2516" t="s">
        <v>1158</v>
      </c>
      <c r="I2516" t="s">
        <v>385</v>
      </c>
      <c r="J2516" t="s">
        <v>697</v>
      </c>
      <c r="K2516" t="s">
        <v>697</v>
      </c>
      <c r="L2516" t="s">
        <v>4402</v>
      </c>
      <c r="M2516" t="s">
        <v>737</v>
      </c>
      <c r="N2516" t="s">
        <v>853</v>
      </c>
      <c r="O2516" t="s">
        <v>3034</v>
      </c>
      <c r="P2516" t="s">
        <v>18</v>
      </c>
      <c r="Q2516" t="s">
        <v>19</v>
      </c>
      <c r="R2516" t="s">
        <v>20</v>
      </c>
      <c r="S2516" t="s">
        <v>981</v>
      </c>
      <c r="T2516" t="s">
        <v>385</v>
      </c>
      <c r="U2516" t="s">
        <v>14</v>
      </c>
      <c r="V2516" s="61">
        <v>45541</v>
      </c>
      <c r="W2516" t="s">
        <v>4135</v>
      </c>
    </row>
    <row r="2517" spans="1:23" x14ac:dyDescent="0.25">
      <c r="A2517">
        <v>9976817</v>
      </c>
      <c r="B2517" s="60">
        <v>45541</v>
      </c>
      <c r="C2517" t="s">
        <v>1158</v>
      </c>
      <c r="D2517" t="s">
        <v>716</v>
      </c>
      <c r="E2517" t="s">
        <v>385</v>
      </c>
      <c r="F2517" s="60">
        <v>45541.55</v>
      </c>
      <c r="G2517" s="60">
        <v>45541.55</v>
      </c>
      <c r="H2517" t="s">
        <v>1158</v>
      </c>
      <c r="I2517" t="s">
        <v>385</v>
      </c>
      <c r="J2517" t="s">
        <v>697</v>
      </c>
      <c r="K2517" t="s">
        <v>697</v>
      </c>
      <c r="L2517" t="s">
        <v>4615</v>
      </c>
      <c r="M2517" t="s">
        <v>737</v>
      </c>
      <c r="N2517" t="s">
        <v>853</v>
      </c>
      <c r="O2517" t="s">
        <v>4616</v>
      </c>
      <c r="P2517" t="s">
        <v>18</v>
      </c>
      <c r="Q2517" t="s">
        <v>19</v>
      </c>
      <c r="R2517" t="s">
        <v>129</v>
      </c>
      <c r="S2517" t="s">
        <v>36</v>
      </c>
      <c r="T2517" t="s">
        <v>385</v>
      </c>
      <c r="U2517" t="s">
        <v>14</v>
      </c>
      <c r="V2517" s="61">
        <v>45541</v>
      </c>
      <c r="W2517" t="s">
        <v>4135</v>
      </c>
    </row>
    <row r="2518" spans="1:23" x14ac:dyDescent="0.25">
      <c r="A2518">
        <v>9976816</v>
      </c>
      <c r="B2518" s="60">
        <v>45541</v>
      </c>
      <c r="C2518" t="s">
        <v>1158</v>
      </c>
      <c r="D2518" t="s">
        <v>716</v>
      </c>
      <c r="E2518" t="s">
        <v>385</v>
      </c>
      <c r="F2518" s="60">
        <v>45541.556250000001</v>
      </c>
      <c r="G2518" s="60">
        <v>45541.556250000001</v>
      </c>
      <c r="H2518" t="s">
        <v>1158</v>
      </c>
      <c r="I2518" s="60">
        <v>45545</v>
      </c>
      <c r="J2518" t="s">
        <v>697</v>
      </c>
      <c r="K2518" t="s">
        <v>697</v>
      </c>
      <c r="L2518" t="s">
        <v>4617</v>
      </c>
      <c r="M2518" t="s">
        <v>737</v>
      </c>
      <c r="N2518" t="s">
        <v>853</v>
      </c>
      <c r="O2518" t="s">
        <v>3707</v>
      </c>
      <c r="P2518" t="s">
        <v>18</v>
      </c>
      <c r="Q2518" t="s">
        <v>19</v>
      </c>
      <c r="R2518" t="s">
        <v>129</v>
      </c>
      <c r="S2518" t="s">
        <v>36</v>
      </c>
      <c r="T2518" t="s">
        <v>4618</v>
      </c>
      <c r="U2518" t="s">
        <v>14</v>
      </c>
      <c r="V2518" s="61">
        <v>45541</v>
      </c>
      <c r="W2518" t="s">
        <v>4135</v>
      </c>
    </row>
    <row r="2519" spans="1:23" x14ac:dyDescent="0.25">
      <c r="A2519">
        <v>9976815</v>
      </c>
      <c r="B2519" s="60">
        <v>45541</v>
      </c>
      <c r="C2519" t="s">
        <v>1158</v>
      </c>
      <c r="D2519" t="s">
        <v>716</v>
      </c>
      <c r="E2519" t="s">
        <v>385</v>
      </c>
      <c r="F2519" s="60">
        <v>45541.556250000001</v>
      </c>
      <c r="G2519" s="60">
        <v>45541.556250000001</v>
      </c>
      <c r="H2519" t="s">
        <v>1158</v>
      </c>
      <c r="I2519" s="60">
        <v>45545</v>
      </c>
      <c r="J2519" t="s">
        <v>697</v>
      </c>
      <c r="K2519" t="s">
        <v>697</v>
      </c>
      <c r="L2519" t="s">
        <v>4617</v>
      </c>
      <c r="M2519" t="s">
        <v>737</v>
      </c>
      <c r="N2519" t="s">
        <v>853</v>
      </c>
      <c r="O2519" t="s">
        <v>3707</v>
      </c>
      <c r="P2519" t="s">
        <v>18</v>
      </c>
      <c r="Q2519" t="s">
        <v>19</v>
      </c>
      <c r="R2519" t="s">
        <v>129</v>
      </c>
      <c r="S2519" t="s">
        <v>36</v>
      </c>
      <c r="T2519" t="s">
        <v>4619</v>
      </c>
      <c r="U2519" t="s">
        <v>14</v>
      </c>
      <c r="V2519" s="61">
        <v>45541</v>
      </c>
      <c r="W2519" t="s">
        <v>4135</v>
      </c>
    </row>
    <row r="2520" spans="1:23" x14ac:dyDescent="0.25">
      <c r="A2520">
        <v>9976814</v>
      </c>
      <c r="B2520" s="60">
        <v>45541</v>
      </c>
      <c r="C2520" t="s">
        <v>1158</v>
      </c>
      <c r="D2520" t="s">
        <v>856</v>
      </c>
      <c r="E2520" t="s">
        <v>385</v>
      </c>
      <c r="F2520" s="60">
        <v>45541.579861111109</v>
      </c>
      <c r="G2520" s="60">
        <v>45541.579861111109</v>
      </c>
      <c r="H2520" t="s">
        <v>1158</v>
      </c>
      <c r="I2520" s="60">
        <v>45545</v>
      </c>
      <c r="J2520" t="s">
        <v>697</v>
      </c>
      <c r="K2520" t="s">
        <v>697</v>
      </c>
      <c r="L2520" t="s">
        <v>4620</v>
      </c>
      <c r="M2520" t="s">
        <v>992</v>
      </c>
      <c r="N2520" t="s">
        <v>3766</v>
      </c>
      <c r="O2520">
        <v>201032132908001</v>
      </c>
      <c r="P2520" t="s">
        <v>8</v>
      </c>
      <c r="Q2520" t="s">
        <v>10</v>
      </c>
      <c r="R2520" t="s">
        <v>11</v>
      </c>
      <c r="S2520" t="s">
        <v>25</v>
      </c>
      <c r="T2520" t="s">
        <v>385</v>
      </c>
      <c r="U2520" t="s">
        <v>14</v>
      </c>
      <c r="V2520" s="61">
        <v>45541</v>
      </c>
      <c r="W2520" t="s">
        <v>4135</v>
      </c>
    </row>
    <row r="2521" spans="1:23" x14ac:dyDescent="0.25">
      <c r="A2521">
        <v>9976813</v>
      </c>
      <c r="B2521" s="60">
        <v>45541</v>
      </c>
      <c r="C2521" t="s">
        <v>1158</v>
      </c>
      <c r="D2521" t="s">
        <v>856</v>
      </c>
      <c r="E2521" t="s">
        <v>385</v>
      </c>
      <c r="F2521" s="60">
        <v>45541.584027777782</v>
      </c>
      <c r="G2521" s="60">
        <v>45541.584027777782</v>
      </c>
      <c r="H2521" t="s">
        <v>1158</v>
      </c>
      <c r="I2521" s="60">
        <v>45545</v>
      </c>
      <c r="J2521" t="s">
        <v>697</v>
      </c>
      <c r="K2521" t="s">
        <v>697</v>
      </c>
      <c r="L2521" t="s">
        <v>4621</v>
      </c>
      <c r="M2521" t="s">
        <v>992</v>
      </c>
      <c r="N2521" t="s">
        <v>3766</v>
      </c>
      <c r="O2521">
        <v>201032340484001</v>
      </c>
      <c r="P2521" t="s">
        <v>18</v>
      </c>
      <c r="Q2521" t="s">
        <v>19</v>
      </c>
      <c r="R2521" t="s">
        <v>24</v>
      </c>
      <c r="S2521" t="s">
        <v>43</v>
      </c>
      <c r="T2521" t="s">
        <v>99</v>
      </c>
      <c r="U2521" t="s">
        <v>44</v>
      </c>
      <c r="V2521" s="61">
        <v>45541</v>
      </c>
      <c r="W2521" t="s">
        <v>4135</v>
      </c>
    </row>
    <row r="2522" spans="1:23" x14ac:dyDescent="0.25">
      <c r="A2522">
        <v>9976812</v>
      </c>
      <c r="B2522" s="60">
        <v>45541</v>
      </c>
      <c r="C2522" t="s">
        <v>1158</v>
      </c>
      <c r="D2522" t="s">
        <v>856</v>
      </c>
      <c r="E2522" t="s">
        <v>385</v>
      </c>
      <c r="F2522" s="60">
        <v>45541.591666666667</v>
      </c>
      <c r="G2522" s="60">
        <v>45541.591666666667</v>
      </c>
      <c r="H2522" t="s">
        <v>1158</v>
      </c>
      <c r="I2522" s="60">
        <v>45545</v>
      </c>
      <c r="J2522" t="s">
        <v>697</v>
      </c>
      <c r="K2522" t="s">
        <v>697</v>
      </c>
      <c r="L2522" t="s">
        <v>4622</v>
      </c>
      <c r="M2522" t="s">
        <v>992</v>
      </c>
      <c r="N2522" t="s">
        <v>853</v>
      </c>
      <c r="O2522">
        <v>201032118151001</v>
      </c>
      <c r="P2522" t="s">
        <v>8</v>
      </c>
      <c r="Q2522" t="s">
        <v>10</v>
      </c>
      <c r="R2522" t="s">
        <v>11</v>
      </c>
      <c r="S2522" t="s">
        <v>25</v>
      </c>
      <c r="T2522" t="s">
        <v>385</v>
      </c>
      <c r="U2522" t="s">
        <v>14</v>
      </c>
      <c r="V2522" s="61">
        <v>45541</v>
      </c>
      <c r="W2522" t="s">
        <v>4135</v>
      </c>
    </row>
    <row r="2523" spans="1:23" x14ac:dyDescent="0.25">
      <c r="A2523">
        <v>9976811</v>
      </c>
      <c r="B2523" s="60">
        <v>45541</v>
      </c>
      <c r="C2523" t="s">
        <v>1111</v>
      </c>
      <c r="D2523" t="s">
        <v>856</v>
      </c>
      <c r="E2523" t="s">
        <v>385</v>
      </c>
      <c r="F2523" s="60">
        <v>45541</v>
      </c>
      <c r="G2523" s="60">
        <v>45541.488194444442</v>
      </c>
      <c r="H2523" t="s">
        <v>1111</v>
      </c>
      <c r="I2523" s="60">
        <v>45541</v>
      </c>
      <c r="J2523" t="s">
        <v>697</v>
      </c>
      <c r="K2523" t="s">
        <v>697</v>
      </c>
      <c r="L2523" t="s">
        <v>4623</v>
      </c>
      <c r="M2523" t="s">
        <v>7</v>
      </c>
      <c r="N2523" t="s">
        <v>855</v>
      </c>
      <c r="O2523" t="s">
        <v>4554</v>
      </c>
      <c r="P2523" t="s">
        <v>18</v>
      </c>
      <c r="Q2523" t="s">
        <v>19</v>
      </c>
      <c r="R2523" t="s">
        <v>20</v>
      </c>
      <c r="S2523" t="s">
        <v>43</v>
      </c>
      <c r="T2523" t="s">
        <v>537</v>
      </c>
      <c r="U2523" t="s">
        <v>44</v>
      </c>
      <c r="V2523" s="61">
        <v>45541</v>
      </c>
      <c r="W2523" t="s">
        <v>4135</v>
      </c>
    </row>
    <row r="2524" spans="1:23" x14ac:dyDescent="0.25">
      <c r="A2524">
        <v>9976810</v>
      </c>
      <c r="B2524" s="60">
        <v>45541</v>
      </c>
      <c r="C2524" t="s">
        <v>1111</v>
      </c>
      <c r="D2524" t="s">
        <v>716</v>
      </c>
      <c r="E2524" t="s">
        <v>385</v>
      </c>
      <c r="F2524" s="60">
        <v>45541</v>
      </c>
      <c r="G2524" s="60">
        <v>45541.497916666667</v>
      </c>
      <c r="H2524" t="s">
        <v>1111</v>
      </c>
      <c r="I2524" t="s">
        <v>385</v>
      </c>
      <c r="J2524" t="s">
        <v>697</v>
      </c>
      <c r="K2524" t="s">
        <v>697</v>
      </c>
      <c r="L2524" t="s">
        <v>4624</v>
      </c>
      <c r="M2524" t="s">
        <v>7</v>
      </c>
      <c r="N2524" t="s">
        <v>855</v>
      </c>
      <c r="O2524" t="s">
        <v>4555</v>
      </c>
      <c r="P2524" t="s">
        <v>8</v>
      </c>
      <c r="Q2524" t="s">
        <v>10</v>
      </c>
      <c r="R2524" t="s">
        <v>11</v>
      </c>
      <c r="S2524" t="s">
        <v>25</v>
      </c>
      <c r="T2524" t="s">
        <v>385</v>
      </c>
      <c r="U2524" t="s">
        <v>14</v>
      </c>
      <c r="V2524" s="61">
        <v>45541</v>
      </c>
      <c r="W2524" t="s">
        <v>4135</v>
      </c>
    </row>
    <row r="2525" spans="1:23" x14ac:dyDescent="0.25">
      <c r="A2525">
        <v>9976809</v>
      </c>
      <c r="B2525" s="60">
        <v>45541</v>
      </c>
      <c r="C2525" t="s">
        <v>1111</v>
      </c>
      <c r="D2525" t="s">
        <v>46</v>
      </c>
      <c r="E2525" t="s">
        <v>385</v>
      </c>
      <c r="F2525" s="60">
        <v>45541.525694444441</v>
      </c>
      <c r="G2525" s="60">
        <v>45541.525694444441</v>
      </c>
      <c r="H2525" t="s">
        <v>1111</v>
      </c>
      <c r="I2525" t="s">
        <v>385</v>
      </c>
      <c r="J2525" t="s">
        <v>697</v>
      </c>
      <c r="K2525" t="s">
        <v>697</v>
      </c>
      <c r="L2525" t="s">
        <v>4625</v>
      </c>
      <c r="M2525" t="s">
        <v>7</v>
      </c>
      <c r="N2525" t="s">
        <v>855</v>
      </c>
      <c r="O2525" t="s">
        <v>3846</v>
      </c>
      <c r="P2525" t="s">
        <v>18</v>
      </c>
      <c r="Q2525" t="s">
        <v>19</v>
      </c>
      <c r="R2525" t="s">
        <v>21</v>
      </c>
      <c r="S2525" t="s">
        <v>358</v>
      </c>
      <c r="T2525" t="s">
        <v>385</v>
      </c>
      <c r="U2525" t="s">
        <v>14</v>
      </c>
      <c r="V2525" s="61">
        <v>45541</v>
      </c>
      <c r="W2525" t="s">
        <v>4135</v>
      </c>
    </row>
    <row r="2526" spans="1:23" x14ac:dyDescent="0.25">
      <c r="A2526">
        <v>9976808</v>
      </c>
      <c r="B2526" s="60">
        <v>45541</v>
      </c>
      <c r="C2526" t="s">
        <v>1280</v>
      </c>
      <c r="D2526" t="s">
        <v>46</v>
      </c>
      <c r="E2526"/>
      <c r="F2526" s="60">
        <v>45541.355555555558</v>
      </c>
      <c r="G2526" s="60">
        <v>45541.355555555558</v>
      </c>
      <c r="H2526" t="s">
        <v>1280</v>
      </c>
      <c r="I2526" s="60">
        <v>45541</v>
      </c>
      <c r="J2526" t="s">
        <v>697</v>
      </c>
      <c r="K2526" t="s">
        <v>697</v>
      </c>
      <c r="L2526" t="s">
        <v>4605</v>
      </c>
      <c r="M2526" t="s">
        <v>1064</v>
      </c>
      <c r="N2526" t="s">
        <v>853</v>
      </c>
      <c r="O2526">
        <v>43338376101</v>
      </c>
      <c r="P2526" t="s">
        <v>22</v>
      </c>
      <c r="Q2526" t="s">
        <v>23</v>
      </c>
      <c r="R2526" t="s">
        <v>89</v>
      </c>
      <c r="S2526" t="s">
        <v>358</v>
      </c>
      <c r="T2526" t="s">
        <v>385</v>
      </c>
      <c r="U2526" t="s">
        <v>14</v>
      </c>
      <c r="V2526" s="61">
        <v>45541</v>
      </c>
      <c r="W2526" t="s">
        <v>4135</v>
      </c>
    </row>
    <row r="2527" spans="1:23" x14ac:dyDescent="0.25">
      <c r="A2527">
        <v>9976807</v>
      </c>
      <c r="B2527" s="60">
        <v>45541</v>
      </c>
      <c r="C2527" t="s">
        <v>1110</v>
      </c>
      <c r="D2527" t="s">
        <v>46</v>
      </c>
      <c r="E2527" t="s">
        <v>385</v>
      </c>
      <c r="F2527" s="60">
        <v>45541</v>
      </c>
      <c r="G2527" s="60">
        <v>45541.356249999997</v>
      </c>
      <c r="H2527" t="s">
        <v>1110</v>
      </c>
      <c r="I2527" t="s">
        <v>385</v>
      </c>
      <c r="J2527" t="s">
        <v>697</v>
      </c>
      <c r="K2527" t="s">
        <v>697</v>
      </c>
      <c r="L2527" t="s">
        <v>4626</v>
      </c>
      <c r="M2527" t="s">
        <v>7</v>
      </c>
      <c r="N2527" t="s">
        <v>860</v>
      </c>
      <c r="O2527" t="s">
        <v>3827</v>
      </c>
      <c r="P2527" t="s">
        <v>8</v>
      </c>
      <c r="Q2527" t="s">
        <v>28</v>
      </c>
      <c r="R2527" t="s">
        <v>35</v>
      </c>
      <c r="S2527" t="s">
        <v>36</v>
      </c>
      <c r="T2527"/>
      <c r="U2527" t="s">
        <v>14</v>
      </c>
      <c r="V2527" s="61">
        <v>45541</v>
      </c>
      <c r="W2527" t="s">
        <v>4135</v>
      </c>
    </row>
    <row r="2528" spans="1:23" x14ac:dyDescent="0.25">
      <c r="A2528">
        <v>9976806</v>
      </c>
      <c r="B2528" s="60">
        <v>45541</v>
      </c>
      <c r="C2528" t="s">
        <v>1107</v>
      </c>
      <c r="D2528" t="s">
        <v>46</v>
      </c>
      <c r="E2528" t="s">
        <v>385</v>
      </c>
      <c r="F2528" s="60">
        <v>45541</v>
      </c>
      <c r="G2528" s="60">
        <v>45541.356944444437</v>
      </c>
      <c r="H2528" t="s">
        <v>1107</v>
      </c>
      <c r="I2528"/>
      <c r="J2528" t="s">
        <v>697</v>
      </c>
      <c r="K2528" t="s">
        <v>697</v>
      </c>
      <c r="L2528" t="s">
        <v>3519</v>
      </c>
      <c r="M2528" t="s">
        <v>7</v>
      </c>
      <c r="N2528" t="s">
        <v>855</v>
      </c>
      <c r="O2528" t="s">
        <v>3233</v>
      </c>
      <c r="P2528" t="s">
        <v>8</v>
      </c>
      <c r="Q2528" t="s">
        <v>10</v>
      </c>
      <c r="R2528" t="s">
        <v>11</v>
      </c>
      <c r="S2528" t="s">
        <v>25</v>
      </c>
      <c r="T2528" t="s">
        <v>385</v>
      </c>
      <c r="U2528" t="s">
        <v>14</v>
      </c>
      <c r="V2528" s="61">
        <v>45541</v>
      </c>
      <c r="W2528" t="s">
        <v>4135</v>
      </c>
    </row>
    <row r="2529" spans="1:23" x14ac:dyDescent="0.25">
      <c r="A2529">
        <v>9976805</v>
      </c>
      <c r="B2529" s="60">
        <v>45541</v>
      </c>
      <c r="C2529" t="s">
        <v>1107</v>
      </c>
      <c r="D2529" t="s">
        <v>856</v>
      </c>
      <c r="E2529" t="s">
        <v>385</v>
      </c>
      <c r="F2529" s="60">
        <v>45541</v>
      </c>
      <c r="G2529" s="60">
        <v>45541.368750000001</v>
      </c>
      <c r="H2529" t="s">
        <v>1107</v>
      </c>
      <c r="I2529"/>
      <c r="J2529" t="s">
        <v>697</v>
      </c>
      <c r="K2529" t="s">
        <v>697</v>
      </c>
      <c r="L2529" t="s">
        <v>4495</v>
      </c>
      <c r="M2529" t="s">
        <v>7</v>
      </c>
      <c r="N2529" t="s">
        <v>855</v>
      </c>
      <c r="O2529" t="s">
        <v>3682</v>
      </c>
      <c r="P2529" t="s">
        <v>8</v>
      </c>
      <c r="Q2529" t="s">
        <v>28</v>
      </c>
      <c r="R2529" t="s">
        <v>35</v>
      </c>
      <c r="S2529" t="s">
        <v>75</v>
      </c>
      <c r="T2529" t="s">
        <v>477</v>
      </c>
      <c r="U2529" t="s">
        <v>44</v>
      </c>
      <c r="V2529" s="61">
        <v>45541</v>
      </c>
      <c r="W2529" t="s">
        <v>4135</v>
      </c>
    </row>
    <row r="2530" spans="1:23" x14ac:dyDescent="0.25">
      <c r="A2530">
        <v>9976804</v>
      </c>
      <c r="B2530" s="60">
        <v>45541</v>
      </c>
      <c r="C2530" t="s">
        <v>1107</v>
      </c>
      <c r="D2530" t="s">
        <v>856</v>
      </c>
      <c r="E2530" t="s">
        <v>385</v>
      </c>
      <c r="F2530" s="60">
        <v>45541</v>
      </c>
      <c r="G2530" s="60">
        <v>45541.372916666667</v>
      </c>
      <c r="H2530" t="s">
        <v>1107</v>
      </c>
      <c r="I2530"/>
      <c r="J2530" t="s">
        <v>697</v>
      </c>
      <c r="K2530" t="s">
        <v>697</v>
      </c>
      <c r="L2530" t="s">
        <v>4627</v>
      </c>
      <c r="M2530" t="s">
        <v>7</v>
      </c>
      <c r="N2530" t="s">
        <v>855</v>
      </c>
      <c r="O2530" t="s">
        <v>4546</v>
      </c>
      <c r="P2530" t="s">
        <v>18</v>
      </c>
      <c r="Q2530" t="s">
        <v>19</v>
      </c>
      <c r="R2530" t="s">
        <v>21</v>
      </c>
      <c r="S2530" t="s">
        <v>75</v>
      </c>
      <c r="T2530" t="s">
        <v>98</v>
      </c>
      <c r="U2530" t="s">
        <v>44</v>
      </c>
      <c r="V2530" s="61">
        <v>45541</v>
      </c>
      <c r="W2530" t="s">
        <v>4135</v>
      </c>
    </row>
    <row r="2531" spans="1:23" x14ac:dyDescent="0.25">
      <c r="A2531">
        <v>9976803</v>
      </c>
      <c r="B2531" s="60">
        <v>45541</v>
      </c>
      <c r="C2531" t="s">
        <v>1107</v>
      </c>
      <c r="D2531" t="s">
        <v>716</v>
      </c>
      <c r="E2531" t="s">
        <v>385</v>
      </c>
      <c r="F2531" s="60">
        <v>45541</v>
      </c>
      <c r="G2531" s="60">
        <v>45541.390972222223</v>
      </c>
      <c r="H2531" t="s">
        <v>1107</v>
      </c>
      <c r="I2531"/>
      <c r="J2531" t="s">
        <v>697</v>
      </c>
      <c r="K2531" t="s">
        <v>697</v>
      </c>
      <c r="L2531" t="s">
        <v>4628</v>
      </c>
      <c r="M2531" t="s">
        <v>7</v>
      </c>
      <c r="N2531" t="s">
        <v>855</v>
      </c>
      <c r="O2531" t="s">
        <v>4264</v>
      </c>
      <c r="P2531" t="s">
        <v>8</v>
      </c>
      <c r="Q2531" t="s">
        <v>10</v>
      </c>
      <c r="R2531" t="s">
        <v>11</v>
      </c>
      <c r="S2531" t="s">
        <v>25</v>
      </c>
      <c r="T2531" t="s">
        <v>385</v>
      </c>
      <c r="U2531" t="s">
        <v>14</v>
      </c>
      <c r="V2531" s="61">
        <v>45541</v>
      </c>
      <c r="W2531" t="s">
        <v>4135</v>
      </c>
    </row>
    <row r="2532" spans="1:23" x14ac:dyDescent="0.25">
      <c r="A2532">
        <v>9976802</v>
      </c>
      <c r="B2532" s="60">
        <v>45541</v>
      </c>
      <c r="C2532" t="s">
        <v>1107</v>
      </c>
      <c r="D2532" t="s">
        <v>716</v>
      </c>
      <c r="E2532" t="s">
        <v>385</v>
      </c>
      <c r="F2532" s="60">
        <v>45541</v>
      </c>
      <c r="G2532" s="60">
        <v>45541.407638888893</v>
      </c>
      <c r="H2532" t="s">
        <v>1107</v>
      </c>
      <c r="I2532"/>
      <c r="J2532" t="s">
        <v>697</v>
      </c>
      <c r="K2532" t="s">
        <v>697</v>
      </c>
      <c r="L2532" t="s">
        <v>4629</v>
      </c>
      <c r="M2532" t="s">
        <v>7</v>
      </c>
      <c r="N2532" t="s">
        <v>855</v>
      </c>
      <c r="O2532" t="s">
        <v>4270</v>
      </c>
      <c r="P2532" t="s">
        <v>18</v>
      </c>
      <c r="Q2532" t="s">
        <v>19</v>
      </c>
      <c r="R2532" t="s">
        <v>20</v>
      </c>
      <c r="S2532" t="s">
        <v>36</v>
      </c>
      <c r="T2532" t="s">
        <v>385</v>
      </c>
      <c r="U2532" t="s">
        <v>14</v>
      </c>
      <c r="V2532" s="61">
        <v>45541</v>
      </c>
      <c r="W2532" t="s">
        <v>4135</v>
      </c>
    </row>
    <row r="2533" spans="1:23" x14ac:dyDescent="0.25">
      <c r="A2533">
        <v>9976801</v>
      </c>
      <c r="B2533" s="60">
        <v>45541</v>
      </c>
      <c r="C2533" t="s">
        <v>1107</v>
      </c>
      <c r="D2533" t="s">
        <v>856</v>
      </c>
      <c r="E2533" t="s">
        <v>385</v>
      </c>
      <c r="F2533" s="60">
        <v>45541</v>
      </c>
      <c r="G2533" s="60">
        <v>45541.443749999999</v>
      </c>
      <c r="H2533" t="s">
        <v>1107</v>
      </c>
      <c r="I2533"/>
      <c r="J2533" t="s">
        <v>697</v>
      </c>
      <c r="K2533" t="s">
        <v>697</v>
      </c>
      <c r="L2533" t="s">
        <v>4630</v>
      </c>
      <c r="M2533" t="s">
        <v>7</v>
      </c>
      <c r="N2533" t="s">
        <v>855</v>
      </c>
      <c r="O2533" t="s">
        <v>4558</v>
      </c>
      <c r="P2533" t="s">
        <v>8</v>
      </c>
      <c r="Q2533" t="s">
        <v>10</v>
      </c>
      <c r="R2533" t="s">
        <v>11</v>
      </c>
      <c r="S2533" t="s">
        <v>25</v>
      </c>
      <c r="T2533"/>
      <c r="U2533" t="s">
        <v>14</v>
      </c>
      <c r="V2533" s="61">
        <v>45541</v>
      </c>
      <c r="W2533" t="s">
        <v>4135</v>
      </c>
    </row>
    <row r="2534" spans="1:23" x14ac:dyDescent="0.25">
      <c r="A2534">
        <v>9976800</v>
      </c>
      <c r="B2534" s="60">
        <v>45541</v>
      </c>
      <c r="C2534" t="s">
        <v>1107</v>
      </c>
      <c r="D2534" t="s">
        <v>716</v>
      </c>
      <c r="E2534" t="s">
        <v>385</v>
      </c>
      <c r="F2534" s="60">
        <v>45541</v>
      </c>
      <c r="G2534" s="60">
        <v>45541.447916666657</v>
      </c>
      <c r="H2534" t="s">
        <v>1107</v>
      </c>
      <c r="I2534"/>
      <c r="J2534" t="s">
        <v>697</v>
      </c>
      <c r="K2534" t="s">
        <v>697</v>
      </c>
      <c r="L2534" t="s">
        <v>4631</v>
      </c>
      <c r="M2534" t="s">
        <v>7</v>
      </c>
      <c r="N2534" t="s">
        <v>855</v>
      </c>
      <c r="O2534" t="s">
        <v>4559</v>
      </c>
      <c r="P2534" t="s">
        <v>8</v>
      </c>
      <c r="Q2534" t="s">
        <v>28</v>
      </c>
      <c r="R2534" t="s">
        <v>35</v>
      </c>
      <c r="S2534" t="s">
        <v>36</v>
      </c>
      <c r="T2534"/>
      <c r="U2534" t="s">
        <v>14</v>
      </c>
      <c r="V2534" s="61">
        <v>45541</v>
      </c>
      <c r="W2534" t="s">
        <v>4135</v>
      </c>
    </row>
    <row r="2535" spans="1:23" x14ac:dyDescent="0.25">
      <c r="A2535">
        <v>9976799</v>
      </c>
      <c r="B2535" s="60">
        <v>45541</v>
      </c>
      <c r="C2535" t="s">
        <v>1107</v>
      </c>
      <c r="D2535" t="s">
        <v>716</v>
      </c>
      <c r="E2535" t="s">
        <v>385</v>
      </c>
      <c r="F2535" s="60">
        <v>45541</v>
      </c>
      <c r="G2535" s="60">
        <v>45541.470138888893</v>
      </c>
      <c r="H2535" t="s">
        <v>1107</v>
      </c>
      <c r="I2535"/>
      <c r="J2535" t="s">
        <v>697</v>
      </c>
      <c r="K2535" t="s">
        <v>697</v>
      </c>
      <c r="L2535" t="s">
        <v>4609</v>
      </c>
      <c r="M2535" t="s">
        <v>7</v>
      </c>
      <c r="N2535" t="s">
        <v>855</v>
      </c>
      <c r="O2535" t="s">
        <v>4560</v>
      </c>
      <c r="P2535" t="s">
        <v>8</v>
      </c>
      <c r="Q2535" t="s">
        <v>10</v>
      </c>
      <c r="R2535" t="s">
        <v>11</v>
      </c>
      <c r="S2535" t="s">
        <v>36</v>
      </c>
      <c r="T2535"/>
      <c r="U2535" t="s">
        <v>14</v>
      </c>
      <c r="V2535" s="61">
        <v>45541</v>
      </c>
      <c r="W2535" t="s">
        <v>4135</v>
      </c>
    </row>
    <row r="2536" spans="1:23" x14ac:dyDescent="0.25">
      <c r="A2536">
        <v>9976798</v>
      </c>
      <c r="B2536" s="60">
        <v>45541</v>
      </c>
      <c r="C2536" t="s">
        <v>1107</v>
      </c>
      <c r="D2536" t="s">
        <v>716</v>
      </c>
      <c r="E2536" t="s">
        <v>385</v>
      </c>
      <c r="F2536" s="60">
        <v>45541</v>
      </c>
      <c r="G2536" s="60">
        <v>45541.536111111112</v>
      </c>
      <c r="H2536" t="s">
        <v>1107</v>
      </c>
      <c r="I2536"/>
      <c r="J2536" t="s">
        <v>697</v>
      </c>
      <c r="K2536" t="s">
        <v>697</v>
      </c>
      <c r="L2536" t="s">
        <v>4632</v>
      </c>
      <c r="M2536" t="s">
        <v>7</v>
      </c>
      <c r="N2536" t="s">
        <v>855</v>
      </c>
      <c r="O2536" t="s">
        <v>4562</v>
      </c>
      <c r="P2536" t="s">
        <v>22</v>
      </c>
      <c r="Q2536" t="s">
        <v>23</v>
      </c>
      <c r="R2536" t="s">
        <v>89</v>
      </c>
      <c r="S2536" t="s">
        <v>36</v>
      </c>
      <c r="T2536"/>
      <c r="U2536" t="s">
        <v>14</v>
      </c>
      <c r="V2536" s="61">
        <v>45541</v>
      </c>
      <c r="W2536" t="s">
        <v>4135</v>
      </c>
    </row>
    <row r="2537" spans="1:23" x14ac:dyDescent="0.25">
      <c r="A2537">
        <v>9976797</v>
      </c>
      <c r="B2537" s="60">
        <v>45541</v>
      </c>
      <c r="C2537" t="s">
        <v>1107</v>
      </c>
      <c r="D2537" t="s">
        <v>716</v>
      </c>
      <c r="E2537" t="s">
        <v>385</v>
      </c>
      <c r="F2537" s="60">
        <v>45541</v>
      </c>
      <c r="G2537" s="60">
        <v>45541.538888888892</v>
      </c>
      <c r="H2537" t="s">
        <v>1107</v>
      </c>
      <c r="I2537"/>
      <c r="J2537" t="s">
        <v>697</v>
      </c>
      <c r="K2537" t="s">
        <v>697</v>
      </c>
      <c r="L2537" t="s">
        <v>4633</v>
      </c>
      <c r="M2537" t="s">
        <v>7</v>
      </c>
      <c r="N2537" t="s">
        <v>855</v>
      </c>
      <c r="O2537" t="s">
        <v>4563</v>
      </c>
      <c r="P2537" t="s">
        <v>8</v>
      </c>
      <c r="Q2537" t="s">
        <v>10</v>
      </c>
      <c r="R2537" t="s">
        <v>11</v>
      </c>
      <c r="S2537" t="s">
        <v>36</v>
      </c>
      <c r="T2537"/>
      <c r="U2537" t="s">
        <v>14</v>
      </c>
      <c r="V2537" s="61">
        <v>45541</v>
      </c>
      <c r="W2537" t="s">
        <v>4135</v>
      </c>
    </row>
    <row r="2538" spans="1:23" x14ac:dyDescent="0.25">
      <c r="A2538">
        <v>9976796</v>
      </c>
      <c r="B2538" s="60">
        <v>45541</v>
      </c>
      <c r="C2538" t="s">
        <v>1110</v>
      </c>
      <c r="D2538" t="s">
        <v>46</v>
      </c>
      <c r="E2538" t="s">
        <v>385</v>
      </c>
      <c r="F2538" s="60">
        <v>45541</v>
      </c>
      <c r="G2538" s="60">
        <v>45541.362500000003</v>
      </c>
      <c r="H2538" t="s">
        <v>1110</v>
      </c>
      <c r="I2538" t="s">
        <v>385</v>
      </c>
      <c r="J2538" t="s">
        <v>697</v>
      </c>
      <c r="K2538" t="s">
        <v>697</v>
      </c>
      <c r="L2538" t="s">
        <v>4634</v>
      </c>
      <c r="M2538" t="s">
        <v>7</v>
      </c>
      <c r="N2538" t="s">
        <v>860</v>
      </c>
      <c r="O2538" t="s">
        <v>974</v>
      </c>
      <c r="P2538" t="s">
        <v>18</v>
      </c>
      <c r="Q2538" t="s">
        <v>19</v>
      </c>
      <c r="R2538" t="s">
        <v>129</v>
      </c>
      <c r="S2538" t="s">
        <v>36</v>
      </c>
      <c r="T2538"/>
      <c r="U2538" t="s">
        <v>14</v>
      </c>
      <c r="V2538" s="61">
        <v>45541</v>
      </c>
      <c r="W2538" t="s">
        <v>4135</v>
      </c>
    </row>
    <row r="2539" spans="1:23" x14ac:dyDescent="0.25">
      <c r="A2539">
        <v>9976795</v>
      </c>
      <c r="B2539" s="60">
        <v>45541</v>
      </c>
      <c r="C2539" t="s">
        <v>1117</v>
      </c>
      <c r="D2539" t="s">
        <v>856</v>
      </c>
      <c r="E2539" t="s">
        <v>385</v>
      </c>
      <c r="F2539" s="60">
        <v>45541</v>
      </c>
      <c r="G2539" s="60">
        <v>45541.333333333343</v>
      </c>
      <c r="H2539" t="s">
        <v>1117</v>
      </c>
      <c r="I2539" s="60">
        <v>45543</v>
      </c>
      <c r="J2539" t="s">
        <v>697</v>
      </c>
      <c r="K2539" t="s">
        <v>697</v>
      </c>
      <c r="L2539" t="s">
        <v>4635</v>
      </c>
      <c r="M2539" t="s">
        <v>7</v>
      </c>
      <c r="N2539" t="s">
        <v>860</v>
      </c>
      <c r="O2539" t="s">
        <v>481</v>
      </c>
      <c r="P2539" t="s">
        <v>22</v>
      </c>
      <c r="Q2539" t="s">
        <v>23</v>
      </c>
      <c r="R2539" t="s">
        <v>24</v>
      </c>
      <c r="S2539" t="s">
        <v>25</v>
      </c>
      <c r="T2539" t="s">
        <v>385</v>
      </c>
      <c r="U2539" t="s">
        <v>14</v>
      </c>
      <c r="V2539" s="61">
        <v>45541</v>
      </c>
      <c r="W2539" t="s">
        <v>4135</v>
      </c>
    </row>
    <row r="2540" spans="1:23" x14ac:dyDescent="0.25">
      <c r="A2540">
        <v>9976794</v>
      </c>
      <c r="B2540" s="60">
        <v>45541</v>
      </c>
      <c r="C2540" t="s">
        <v>1111</v>
      </c>
      <c r="D2540" t="s">
        <v>856</v>
      </c>
      <c r="E2540" t="s">
        <v>385</v>
      </c>
      <c r="F2540" s="60">
        <v>45541</v>
      </c>
      <c r="G2540" s="60">
        <v>45541.368750000001</v>
      </c>
      <c r="H2540" t="s">
        <v>1111</v>
      </c>
      <c r="I2540" s="60">
        <v>45541</v>
      </c>
      <c r="J2540" t="s">
        <v>697</v>
      </c>
      <c r="K2540" t="s">
        <v>697</v>
      </c>
      <c r="L2540" t="s">
        <v>4636</v>
      </c>
      <c r="M2540" t="s">
        <v>7</v>
      </c>
      <c r="N2540" t="s">
        <v>1515</v>
      </c>
      <c r="O2540" t="s">
        <v>4547</v>
      </c>
      <c r="P2540" t="s">
        <v>22</v>
      </c>
      <c r="Q2540" t="s">
        <v>23</v>
      </c>
      <c r="R2540" t="s">
        <v>26</v>
      </c>
      <c r="S2540" t="s">
        <v>43</v>
      </c>
      <c r="T2540" t="s">
        <v>411</v>
      </c>
      <c r="U2540" t="s">
        <v>44</v>
      </c>
      <c r="V2540" s="61">
        <v>45541</v>
      </c>
      <c r="W2540" t="s">
        <v>4135</v>
      </c>
    </row>
    <row r="2541" spans="1:23" x14ac:dyDescent="0.25">
      <c r="A2541">
        <v>9976793</v>
      </c>
      <c r="B2541" s="60">
        <v>45541</v>
      </c>
      <c r="C2541" t="s">
        <v>1157</v>
      </c>
      <c r="D2541" t="s">
        <v>46</v>
      </c>
      <c r="E2541" t="s">
        <v>385</v>
      </c>
      <c r="F2541" s="60">
        <v>45541</v>
      </c>
      <c r="G2541" s="60">
        <v>45541.350694444453</v>
      </c>
      <c r="H2541" t="s">
        <v>1157</v>
      </c>
      <c r="I2541" t="s">
        <v>385</v>
      </c>
      <c r="J2541" t="s">
        <v>697</v>
      </c>
      <c r="K2541" t="s">
        <v>697</v>
      </c>
      <c r="L2541" t="s">
        <v>4637</v>
      </c>
      <c r="M2541" t="s">
        <v>992</v>
      </c>
      <c r="N2541" t="s">
        <v>455</v>
      </c>
      <c r="O2541">
        <v>201032454071001</v>
      </c>
      <c r="P2541" t="s">
        <v>22</v>
      </c>
      <c r="Q2541" t="s">
        <v>23</v>
      </c>
      <c r="R2541" t="s">
        <v>89</v>
      </c>
      <c r="S2541" t="s">
        <v>36</v>
      </c>
      <c r="T2541" t="s">
        <v>385</v>
      </c>
      <c r="U2541" t="s">
        <v>14</v>
      </c>
      <c r="V2541" s="61">
        <v>45541</v>
      </c>
      <c r="W2541" t="s">
        <v>4135</v>
      </c>
    </row>
    <row r="2542" spans="1:23" x14ac:dyDescent="0.25">
      <c r="A2542">
        <v>9976792</v>
      </c>
      <c r="B2542" s="60">
        <v>45541</v>
      </c>
      <c r="C2542" t="s">
        <v>1157</v>
      </c>
      <c r="D2542" t="s">
        <v>878</v>
      </c>
      <c r="E2542" t="s">
        <v>385</v>
      </c>
      <c r="F2542" s="60">
        <v>45541</v>
      </c>
      <c r="G2542" s="60">
        <v>45541.364583333343</v>
      </c>
      <c r="H2542" t="s">
        <v>1157</v>
      </c>
      <c r="I2542" t="s">
        <v>385</v>
      </c>
      <c r="J2542" t="s">
        <v>697</v>
      </c>
      <c r="K2542" t="s">
        <v>697</v>
      </c>
      <c r="L2542" t="s">
        <v>4638</v>
      </c>
      <c r="M2542" t="s">
        <v>992</v>
      </c>
      <c r="N2542" t="s">
        <v>455</v>
      </c>
      <c r="O2542">
        <v>201032248082001</v>
      </c>
      <c r="P2542" t="s">
        <v>18</v>
      </c>
      <c r="Q2542" t="s">
        <v>19</v>
      </c>
      <c r="R2542" t="s">
        <v>21</v>
      </c>
      <c r="S2542" t="s">
        <v>36</v>
      </c>
      <c r="T2542" t="s">
        <v>385</v>
      </c>
      <c r="U2542" t="s">
        <v>14</v>
      </c>
      <c r="V2542" s="61">
        <v>45541</v>
      </c>
      <c r="W2542" t="s">
        <v>4135</v>
      </c>
    </row>
    <row r="2543" spans="1:23" x14ac:dyDescent="0.25">
      <c r="A2543">
        <v>9976791</v>
      </c>
      <c r="B2543" s="60">
        <v>45541</v>
      </c>
      <c r="C2543" t="s">
        <v>1157</v>
      </c>
      <c r="D2543" t="s">
        <v>46</v>
      </c>
      <c r="E2543" t="s">
        <v>385</v>
      </c>
      <c r="F2543" s="60">
        <v>45541</v>
      </c>
      <c r="G2543" s="60">
        <v>45541.369444444441</v>
      </c>
      <c r="H2543" t="s">
        <v>1157</v>
      </c>
      <c r="I2543" t="s">
        <v>385</v>
      </c>
      <c r="J2543" t="s">
        <v>697</v>
      </c>
      <c r="K2543" t="s">
        <v>697</v>
      </c>
      <c r="L2543" t="s">
        <v>4603</v>
      </c>
      <c r="M2543" t="s">
        <v>992</v>
      </c>
      <c r="N2543" t="s">
        <v>455</v>
      </c>
      <c r="O2543">
        <v>201032002407001</v>
      </c>
      <c r="P2543" t="s">
        <v>8</v>
      </c>
      <c r="Q2543" t="s">
        <v>28</v>
      </c>
      <c r="R2543" t="s">
        <v>35</v>
      </c>
      <c r="S2543" t="s">
        <v>36</v>
      </c>
      <c r="T2543" t="s">
        <v>385</v>
      </c>
      <c r="U2543" t="s">
        <v>14</v>
      </c>
      <c r="V2543" s="61">
        <v>45541</v>
      </c>
      <c r="W2543" t="s">
        <v>4135</v>
      </c>
    </row>
    <row r="2544" spans="1:23" x14ac:dyDescent="0.25">
      <c r="A2544">
        <v>9976790</v>
      </c>
      <c r="B2544" s="60">
        <v>45541</v>
      </c>
      <c r="C2544" t="s">
        <v>1157</v>
      </c>
      <c r="D2544" t="s">
        <v>856</v>
      </c>
      <c r="E2544" t="s">
        <v>385</v>
      </c>
      <c r="F2544" s="60">
        <v>45541</v>
      </c>
      <c r="G2544" s="60">
        <v>45541.39166666667</v>
      </c>
      <c r="H2544" t="s">
        <v>1157</v>
      </c>
      <c r="I2544" t="s">
        <v>385</v>
      </c>
      <c r="J2544" t="s">
        <v>697</v>
      </c>
      <c r="K2544" t="s">
        <v>697</v>
      </c>
      <c r="L2544" t="s">
        <v>4639</v>
      </c>
      <c r="M2544" t="s">
        <v>992</v>
      </c>
      <c r="N2544" t="s">
        <v>4640</v>
      </c>
      <c r="O2544">
        <v>201032176899001</v>
      </c>
      <c r="P2544" t="s">
        <v>8</v>
      </c>
      <c r="Q2544" t="s">
        <v>10</v>
      </c>
      <c r="R2544" t="s">
        <v>11</v>
      </c>
      <c r="S2544" t="s">
        <v>25</v>
      </c>
      <c r="T2544" t="s">
        <v>385</v>
      </c>
      <c r="U2544" t="s">
        <v>14</v>
      </c>
      <c r="V2544" s="61">
        <v>45541</v>
      </c>
      <c r="W2544" t="s">
        <v>4135</v>
      </c>
    </row>
    <row r="2545" spans="1:23" x14ac:dyDescent="0.25">
      <c r="A2545">
        <v>9976789</v>
      </c>
      <c r="B2545" s="60">
        <v>45541</v>
      </c>
      <c r="C2545" t="s">
        <v>1157</v>
      </c>
      <c r="D2545" t="s">
        <v>856</v>
      </c>
      <c r="E2545" t="s">
        <v>385</v>
      </c>
      <c r="F2545" s="60">
        <v>45541</v>
      </c>
      <c r="G2545" s="60">
        <v>45541.395138888889</v>
      </c>
      <c r="H2545" t="s">
        <v>1157</v>
      </c>
      <c r="I2545" t="s">
        <v>385</v>
      </c>
      <c r="J2545" t="s">
        <v>697</v>
      </c>
      <c r="K2545" t="s">
        <v>697</v>
      </c>
      <c r="L2545" t="s">
        <v>4501</v>
      </c>
      <c r="M2545" t="s">
        <v>992</v>
      </c>
      <c r="N2545" t="s">
        <v>4640</v>
      </c>
      <c r="O2545">
        <v>201031594741001</v>
      </c>
      <c r="P2545" t="s">
        <v>8</v>
      </c>
      <c r="Q2545" t="s">
        <v>10</v>
      </c>
      <c r="R2545" t="s">
        <v>11</v>
      </c>
      <c r="S2545" t="s">
        <v>25</v>
      </c>
      <c r="T2545" t="s">
        <v>385</v>
      </c>
      <c r="U2545" t="s">
        <v>14</v>
      </c>
      <c r="V2545" s="61">
        <v>45541</v>
      </c>
      <c r="W2545" t="s">
        <v>4135</v>
      </c>
    </row>
    <row r="2546" spans="1:23" x14ac:dyDescent="0.25">
      <c r="A2546">
        <v>9976788</v>
      </c>
      <c r="B2546" s="60">
        <v>45541</v>
      </c>
      <c r="C2546" t="s">
        <v>1157</v>
      </c>
      <c r="D2546" t="s">
        <v>46</v>
      </c>
      <c r="E2546" t="s">
        <v>385</v>
      </c>
      <c r="F2546" s="60">
        <v>45541</v>
      </c>
      <c r="G2546" s="60">
        <v>45541.402777777781</v>
      </c>
      <c r="H2546" t="s">
        <v>1157</v>
      </c>
      <c r="I2546" t="s">
        <v>385</v>
      </c>
      <c r="J2546" t="s">
        <v>697</v>
      </c>
      <c r="K2546" t="s">
        <v>697</v>
      </c>
      <c r="L2546" t="s">
        <v>4641</v>
      </c>
      <c r="M2546" t="s">
        <v>992</v>
      </c>
      <c r="N2546" t="s">
        <v>455</v>
      </c>
      <c r="O2546">
        <v>900995831293005</v>
      </c>
      <c r="P2546" t="s">
        <v>51</v>
      </c>
      <c r="Q2546" t="s">
        <v>52</v>
      </c>
      <c r="R2546" t="s">
        <v>172</v>
      </c>
      <c r="S2546" t="s">
        <v>36</v>
      </c>
      <c r="T2546" t="s">
        <v>385</v>
      </c>
      <c r="U2546" t="s">
        <v>14</v>
      </c>
      <c r="V2546" s="61">
        <v>45541</v>
      </c>
      <c r="W2546" t="s">
        <v>4135</v>
      </c>
    </row>
    <row r="2547" spans="1:23" x14ac:dyDescent="0.25">
      <c r="A2547">
        <v>9976787</v>
      </c>
      <c r="B2547" s="60">
        <v>45541</v>
      </c>
      <c r="C2547" t="s">
        <v>1157</v>
      </c>
      <c r="D2547" t="s">
        <v>716</v>
      </c>
      <c r="E2547" t="s">
        <v>385</v>
      </c>
      <c r="F2547" s="60">
        <v>45541</v>
      </c>
      <c r="G2547" s="60">
        <v>45541.404166666667</v>
      </c>
      <c r="H2547" t="s">
        <v>1157</v>
      </c>
      <c r="I2547" t="s">
        <v>385</v>
      </c>
      <c r="J2547" t="s">
        <v>697</v>
      </c>
      <c r="K2547" t="s">
        <v>697</v>
      </c>
      <c r="L2547" t="s">
        <v>4642</v>
      </c>
      <c r="M2547" t="s">
        <v>992</v>
      </c>
      <c r="N2547" t="s">
        <v>455</v>
      </c>
      <c r="O2547">
        <v>900995831293005</v>
      </c>
      <c r="P2547" t="s">
        <v>51</v>
      </c>
      <c r="Q2547" t="s">
        <v>52</v>
      </c>
      <c r="R2547" t="s">
        <v>53</v>
      </c>
      <c r="S2547" t="s">
        <v>36</v>
      </c>
      <c r="T2547" t="s">
        <v>385</v>
      </c>
      <c r="U2547" t="s">
        <v>14</v>
      </c>
      <c r="V2547" s="61">
        <v>45541</v>
      </c>
      <c r="W2547" t="s">
        <v>4135</v>
      </c>
    </row>
    <row r="2548" spans="1:23" x14ac:dyDescent="0.25">
      <c r="A2548">
        <v>9976786</v>
      </c>
      <c r="B2548" s="60">
        <v>45541</v>
      </c>
      <c r="C2548" t="s">
        <v>1157</v>
      </c>
      <c r="D2548" t="s">
        <v>716</v>
      </c>
      <c r="E2548" t="s">
        <v>385</v>
      </c>
      <c r="F2548" s="60">
        <v>45541</v>
      </c>
      <c r="G2548" s="60">
        <v>45541.425000000003</v>
      </c>
      <c r="H2548" t="s">
        <v>1157</v>
      </c>
      <c r="I2548" t="s">
        <v>385</v>
      </c>
      <c r="J2548" t="s">
        <v>697</v>
      </c>
      <c r="K2548" t="s">
        <v>697</v>
      </c>
      <c r="L2548" t="s">
        <v>4643</v>
      </c>
      <c r="M2548" t="s">
        <v>992</v>
      </c>
      <c r="N2548" t="s">
        <v>4640</v>
      </c>
      <c r="O2548">
        <v>201032294507001</v>
      </c>
      <c r="P2548" t="s">
        <v>8</v>
      </c>
      <c r="Q2548" t="s">
        <v>15</v>
      </c>
      <c r="R2548" t="s">
        <v>27</v>
      </c>
      <c r="S2548" t="s">
        <v>25</v>
      </c>
      <c r="T2548" t="s">
        <v>385</v>
      </c>
      <c r="U2548" t="s">
        <v>14</v>
      </c>
      <c r="V2548" s="61">
        <v>45541</v>
      </c>
      <c r="W2548" t="s">
        <v>4135</v>
      </c>
    </row>
    <row r="2549" spans="1:23" x14ac:dyDescent="0.25">
      <c r="A2549">
        <v>9976785</v>
      </c>
      <c r="B2549" s="60">
        <v>45541</v>
      </c>
      <c r="C2549" t="s">
        <v>1157</v>
      </c>
      <c r="D2549" t="s">
        <v>716</v>
      </c>
      <c r="E2549" t="s">
        <v>385</v>
      </c>
      <c r="F2549" s="60">
        <v>45541</v>
      </c>
      <c r="G2549" s="60">
        <v>45541.429166666669</v>
      </c>
      <c r="H2549" t="s">
        <v>1157</v>
      </c>
      <c r="I2549" t="s">
        <v>385</v>
      </c>
      <c r="J2549" t="s">
        <v>697</v>
      </c>
      <c r="K2549" t="s">
        <v>697</v>
      </c>
      <c r="L2549" t="s">
        <v>4644</v>
      </c>
      <c r="M2549" t="s">
        <v>992</v>
      </c>
      <c r="N2549" t="s">
        <v>455</v>
      </c>
      <c r="O2549">
        <v>900995836662002</v>
      </c>
      <c r="P2549" t="s">
        <v>8</v>
      </c>
      <c r="Q2549" t="s">
        <v>28</v>
      </c>
      <c r="R2549" t="s">
        <v>35</v>
      </c>
      <c r="S2549" t="s">
        <v>36</v>
      </c>
      <c r="T2549" t="s">
        <v>385</v>
      </c>
      <c r="U2549" t="s">
        <v>14</v>
      </c>
      <c r="V2549" s="61">
        <v>45541</v>
      </c>
      <c r="W2549" t="s">
        <v>4135</v>
      </c>
    </row>
    <row r="2550" spans="1:23" x14ac:dyDescent="0.25">
      <c r="A2550">
        <v>9976784</v>
      </c>
      <c r="B2550" s="60">
        <v>45541</v>
      </c>
      <c r="C2550" t="s">
        <v>1117</v>
      </c>
      <c r="D2550" t="s">
        <v>856</v>
      </c>
      <c r="E2550" t="s">
        <v>385</v>
      </c>
      <c r="F2550" s="60">
        <v>45541</v>
      </c>
      <c r="G2550" s="60">
        <v>45541.371527777781</v>
      </c>
      <c r="H2550" t="s">
        <v>1117</v>
      </c>
      <c r="I2550" s="60">
        <v>45543</v>
      </c>
      <c r="J2550" t="s">
        <v>697</v>
      </c>
      <c r="K2550" t="s">
        <v>697</v>
      </c>
      <c r="L2550" t="s">
        <v>4429</v>
      </c>
      <c r="M2550" t="s">
        <v>7</v>
      </c>
      <c r="N2550" t="s">
        <v>2325</v>
      </c>
      <c r="O2550" t="s">
        <v>977</v>
      </c>
      <c r="P2550" t="s">
        <v>8</v>
      </c>
      <c r="Q2550" t="s">
        <v>10</v>
      </c>
      <c r="R2550" t="s">
        <v>11</v>
      </c>
      <c r="S2550" t="s">
        <v>25</v>
      </c>
      <c r="T2550" t="s">
        <v>385</v>
      </c>
      <c r="U2550" t="s">
        <v>14</v>
      </c>
      <c r="V2550" s="61">
        <v>45541</v>
      </c>
      <c r="W2550" t="s">
        <v>4135</v>
      </c>
    </row>
    <row r="2551" spans="1:23" x14ac:dyDescent="0.25">
      <c r="A2551">
        <v>9976783</v>
      </c>
      <c r="B2551" s="60">
        <v>45541</v>
      </c>
      <c r="C2551" t="s">
        <v>1280</v>
      </c>
      <c r="D2551" t="s">
        <v>46</v>
      </c>
      <c r="E2551" t="s">
        <v>385</v>
      </c>
      <c r="F2551" s="60">
        <v>45541</v>
      </c>
      <c r="G2551" s="60">
        <v>45541.375</v>
      </c>
      <c r="H2551" t="s">
        <v>1280</v>
      </c>
      <c r="I2551" s="60">
        <v>45541</v>
      </c>
      <c r="J2551" t="s">
        <v>697</v>
      </c>
      <c r="K2551" t="s">
        <v>697</v>
      </c>
      <c r="L2551" t="s">
        <v>3173</v>
      </c>
      <c r="M2551" t="s">
        <v>2509</v>
      </c>
      <c r="N2551" t="s">
        <v>853</v>
      </c>
      <c r="O2551">
        <v>42877837901</v>
      </c>
      <c r="P2551" t="s">
        <v>22</v>
      </c>
      <c r="Q2551" t="s">
        <v>73</v>
      </c>
      <c r="R2551" t="s">
        <v>152</v>
      </c>
      <c r="S2551" t="s">
        <v>358</v>
      </c>
      <c r="T2551" t="s">
        <v>385</v>
      </c>
      <c r="U2551" t="s">
        <v>14</v>
      </c>
      <c r="V2551" s="61">
        <v>45541</v>
      </c>
      <c r="W2551" t="s">
        <v>4135</v>
      </c>
    </row>
    <row r="2552" spans="1:23" x14ac:dyDescent="0.25">
      <c r="A2552">
        <v>9976782</v>
      </c>
      <c r="B2552" s="60">
        <v>45541</v>
      </c>
      <c r="C2552" t="s">
        <v>1110</v>
      </c>
      <c r="D2552" t="s">
        <v>856</v>
      </c>
      <c r="E2552" t="s">
        <v>385</v>
      </c>
      <c r="F2552" s="60">
        <v>45541</v>
      </c>
      <c r="G2552" s="60">
        <v>45541.384722222218</v>
      </c>
      <c r="H2552" t="s">
        <v>1110</v>
      </c>
      <c r="I2552" t="s">
        <v>385</v>
      </c>
      <c r="J2552" t="s">
        <v>697</v>
      </c>
      <c r="K2552" t="s">
        <v>697</v>
      </c>
      <c r="L2552" t="s">
        <v>4421</v>
      </c>
      <c r="M2552" t="s">
        <v>7</v>
      </c>
      <c r="N2552" t="s">
        <v>2325</v>
      </c>
      <c r="O2552" t="s">
        <v>3207</v>
      </c>
      <c r="P2552" t="s">
        <v>8</v>
      </c>
      <c r="Q2552" t="s">
        <v>10</v>
      </c>
      <c r="R2552" t="s">
        <v>11</v>
      </c>
      <c r="S2552" t="s">
        <v>43</v>
      </c>
      <c r="T2552" t="s">
        <v>385</v>
      </c>
      <c r="U2552" t="s">
        <v>14</v>
      </c>
      <c r="V2552" s="61">
        <v>45541</v>
      </c>
      <c r="W2552" t="s">
        <v>4135</v>
      </c>
    </row>
    <row r="2553" spans="1:23" x14ac:dyDescent="0.25">
      <c r="A2553">
        <v>9976781</v>
      </c>
      <c r="B2553" s="60">
        <v>45541</v>
      </c>
      <c r="C2553" t="s">
        <v>1111</v>
      </c>
      <c r="D2553" t="s">
        <v>856</v>
      </c>
      <c r="E2553" t="s">
        <v>385</v>
      </c>
      <c r="F2553" s="60">
        <v>45541</v>
      </c>
      <c r="G2553" s="60">
        <v>45541.384722222218</v>
      </c>
      <c r="H2553" t="s">
        <v>1111</v>
      </c>
      <c r="I2553" t="s">
        <v>385</v>
      </c>
      <c r="J2553" t="s">
        <v>697</v>
      </c>
      <c r="K2553" t="s">
        <v>697</v>
      </c>
      <c r="L2553" t="s">
        <v>4645</v>
      </c>
      <c r="M2553" t="s">
        <v>7</v>
      </c>
      <c r="N2553" t="s">
        <v>855</v>
      </c>
      <c r="O2553" t="s">
        <v>4548</v>
      </c>
      <c r="P2553" t="s">
        <v>8</v>
      </c>
      <c r="Q2553" t="s">
        <v>10</v>
      </c>
      <c r="R2553" t="s">
        <v>11</v>
      </c>
      <c r="S2553" t="s">
        <v>25</v>
      </c>
      <c r="T2553" t="s">
        <v>385</v>
      </c>
      <c r="U2553" t="s">
        <v>14</v>
      </c>
      <c r="V2553" s="61">
        <v>45541</v>
      </c>
      <c r="W2553" t="s">
        <v>4135</v>
      </c>
    </row>
    <row r="2554" spans="1:23" x14ac:dyDescent="0.25">
      <c r="A2554">
        <v>9976780</v>
      </c>
      <c r="B2554" s="60">
        <v>45541</v>
      </c>
      <c r="C2554" t="s">
        <v>1111</v>
      </c>
      <c r="D2554" t="s">
        <v>856</v>
      </c>
      <c r="E2554" t="s">
        <v>385</v>
      </c>
      <c r="F2554" s="60">
        <v>45541</v>
      </c>
      <c r="G2554" s="60">
        <v>45541.388888888891</v>
      </c>
      <c r="H2554" t="s">
        <v>1111</v>
      </c>
      <c r="I2554" t="s">
        <v>385</v>
      </c>
      <c r="J2554" t="s">
        <v>697</v>
      </c>
      <c r="K2554" t="s">
        <v>697</v>
      </c>
      <c r="L2554" t="s">
        <v>4646</v>
      </c>
      <c r="M2554" t="s">
        <v>7</v>
      </c>
      <c r="N2554" t="s">
        <v>855</v>
      </c>
      <c r="O2554" t="s">
        <v>4549</v>
      </c>
      <c r="P2554" t="s">
        <v>8</v>
      </c>
      <c r="Q2554" t="s">
        <v>10</v>
      </c>
      <c r="R2554" t="s">
        <v>11</v>
      </c>
      <c r="S2554" t="s">
        <v>25</v>
      </c>
      <c r="T2554" t="s">
        <v>385</v>
      </c>
      <c r="U2554" t="s">
        <v>14</v>
      </c>
      <c r="V2554" s="61">
        <v>45541</v>
      </c>
      <c r="W2554" t="s">
        <v>4135</v>
      </c>
    </row>
    <row r="2555" spans="1:23" x14ac:dyDescent="0.25">
      <c r="A2555">
        <v>9976779</v>
      </c>
      <c r="B2555" s="60">
        <v>45541</v>
      </c>
      <c r="C2555" t="s">
        <v>1111</v>
      </c>
      <c r="D2555" t="s">
        <v>856</v>
      </c>
      <c r="E2555" t="s">
        <v>385</v>
      </c>
      <c r="F2555" s="60">
        <v>45541</v>
      </c>
      <c r="G2555" s="60">
        <v>45541.393750000003</v>
      </c>
      <c r="H2555" t="s">
        <v>1111</v>
      </c>
      <c r="I2555" t="s">
        <v>385</v>
      </c>
      <c r="J2555" t="s">
        <v>697</v>
      </c>
      <c r="K2555" t="s">
        <v>697</v>
      </c>
      <c r="L2555" t="s">
        <v>4647</v>
      </c>
      <c r="M2555" t="s">
        <v>7</v>
      </c>
      <c r="N2555" t="s">
        <v>855</v>
      </c>
      <c r="O2555" t="s">
        <v>4550</v>
      </c>
      <c r="P2555" t="s">
        <v>8</v>
      </c>
      <c r="Q2555" t="s">
        <v>10</v>
      </c>
      <c r="R2555" t="s">
        <v>11</v>
      </c>
      <c r="S2555" t="s">
        <v>25</v>
      </c>
      <c r="T2555" t="s">
        <v>385</v>
      </c>
      <c r="U2555" t="s">
        <v>14</v>
      </c>
      <c r="V2555" s="61">
        <v>45541</v>
      </c>
      <c r="W2555" t="s">
        <v>4135</v>
      </c>
    </row>
    <row r="2556" spans="1:23" x14ac:dyDescent="0.25">
      <c r="A2556">
        <v>9976778</v>
      </c>
      <c r="B2556" s="60">
        <v>45541</v>
      </c>
      <c r="C2556" t="s">
        <v>1111</v>
      </c>
      <c r="D2556" t="s">
        <v>716</v>
      </c>
      <c r="E2556" t="s">
        <v>385</v>
      </c>
      <c r="F2556" s="60">
        <v>45541</v>
      </c>
      <c r="G2556" s="60">
        <v>45541.397222222222</v>
      </c>
      <c r="H2556" t="s">
        <v>1111</v>
      </c>
      <c r="I2556" t="s">
        <v>385</v>
      </c>
      <c r="J2556" t="s">
        <v>697</v>
      </c>
      <c r="K2556" t="s">
        <v>697</v>
      </c>
      <c r="L2556" t="s">
        <v>4648</v>
      </c>
      <c r="M2556" t="s">
        <v>7</v>
      </c>
      <c r="N2556" t="s">
        <v>855</v>
      </c>
      <c r="O2556" t="s">
        <v>4552</v>
      </c>
      <c r="P2556" t="s">
        <v>8</v>
      </c>
      <c r="Q2556" t="s">
        <v>10</v>
      </c>
      <c r="R2556" t="s">
        <v>11</v>
      </c>
      <c r="S2556" t="s">
        <v>25</v>
      </c>
      <c r="T2556" t="s">
        <v>385</v>
      </c>
      <c r="U2556" t="s">
        <v>14</v>
      </c>
      <c r="V2556" s="61">
        <v>45541</v>
      </c>
      <c r="W2556" t="s">
        <v>4135</v>
      </c>
    </row>
    <row r="2557" spans="1:23" x14ac:dyDescent="0.25">
      <c r="A2557">
        <v>9976777</v>
      </c>
      <c r="B2557" s="60">
        <v>45541</v>
      </c>
      <c r="C2557" t="s">
        <v>1111</v>
      </c>
      <c r="D2557" t="s">
        <v>856</v>
      </c>
      <c r="E2557" t="s">
        <v>385</v>
      </c>
      <c r="F2557" s="60">
        <v>45541</v>
      </c>
      <c r="G2557" s="60">
        <v>45541.401388888888</v>
      </c>
      <c r="H2557" t="s">
        <v>1111</v>
      </c>
      <c r="I2557" t="s">
        <v>385</v>
      </c>
      <c r="J2557" t="s">
        <v>697</v>
      </c>
      <c r="K2557" t="s">
        <v>697</v>
      </c>
      <c r="L2557" t="s">
        <v>4649</v>
      </c>
      <c r="M2557" t="s">
        <v>7</v>
      </c>
      <c r="N2557" t="s">
        <v>855</v>
      </c>
      <c r="O2557" t="s">
        <v>4551</v>
      </c>
      <c r="P2557" t="s">
        <v>8</v>
      </c>
      <c r="Q2557" t="s">
        <v>10</v>
      </c>
      <c r="R2557" t="s">
        <v>11</v>
      </c>
      <c r="S2557" t="s">
        <v>25</v>
      </c>
      <c r="T2557" t="s">
        <v>385</v>
      </c>
      <c r="U2557"/>
      <c r="V2557" s="61">
        <v>45541</v>
      </c>
      <c r="W2557" t="s">
        <v>4135</v>
      </c>
    </row>
    <row r="2558" spans="1:23" x14ac:dyDescent="0.25">
      <c r="A2558">
        <v>9976776</v>
      </c>
      <c r="B2558" s="60">
        <v>45541</v>
      </c>
      <c r="C2558" t="s">
        <v>1110</v>
      </c>
      <c r="D2558" t="s">
        <v>856</v>
      </c>
      <c r="E2558" t="s">
        <v>385</v>
      </c>
      <c r="F2558" s="60">
        <v>45541</v>
      </c>
      <c r="G2558" s="60">
        <v>45541.405555555553</v>
      </c>
      <c r="H2558" t="s">
        <v>1110</v>
      </c>
      <c r="I2558" t="s">
        <v>385</v>
      </c>
      <c r="J2558" t="s">
        <v>697</v>
      </c>
      <c r="K2558" t="s">
        <v>697</v>
      </c>
      <c r="L2558" t="s">
        <v>4650</v>
      </c>
      <c r="M2558" t="s">
        <v>7</v>
      </c>
      <c r="N2558" t="s">
        <v>2325</v>
      </c>
      <c r="O2558" t="s">
        <v>4565</v>
      </c>
      <c r="P2558" t="s">
        <v>8</v>
      </c>
      <c r="Q2558" t="s">
        <v>10</v>
      </c>
      <c r="R2558" t="s">
        <v>11</v>
      </c>
      <c r="S2558" t="s">
        <v>25</v>
      </c>
      <c r="T2558" t="s">
        <v>385</v>
      </c>
      <c r="U2558" t="s">
        <v>14</v>
      </c>
      <c r="V2558" s="61">
        <v>45541</v>
      </c>
      <c r="W2558" t="s">
        <v>4135</v>
      </c>
    </row>
    <row r="2559" spans="1:23" x14ac:dyDescent="0.25">
      <c r="A2559">
        <v>9976775</v>
      </c>
      <c r="B2559" s="60">
        <v>45541</v>
      </c>
      <c r="C2559" t="s">
        <v>1117</v>
      </c>
      <c r="D2559" t="s">
        <v>716</v>
      </c>
      <c r="E2559" t="s">
        <v>385</v>
      </c>
      <c r="F2559" s="60">
        <v>45541</v>
      </c>
      <c r="G2559" s="60">
        <v>45541.430555555547</v>
      </c>
      <c r="H2559" t="s">
        <v>1117</v>
      </c>
      <c r="I2559" s="60">
        <v>45541</v>
      </c>
      <c r="J2559" t="s">
        <v>697</v>
      </c>
      <c r="K2559" t="s">
        <v>697</v>
      </c>
      <c r="L2559" t="s">
        <v>4608</v>
      </c>
      <c r="M2559" t="s">
        <v>7</v>
      </c>
      <c r="N2559" t="s">
        <v>860</v>
      </c>
      <c r="O2559" t="s">
        <v>4564</v>
      </c>
      <c r="P2559" t="s">
        <v>8</v>
      </c>
      <c r="Q2559" t="s">
        <v>15</v>
      </c>
      <c r="R2559" t="s">
        <v>69</v>
      </c>
      <c r="S2559" t="s">
        <v>36</v>
      </c>
      <c r="T2559" t="s">
        <v>385</v>
      </c>
      <c r="U2559" t="s">
        <v>14</v>
      </c>
      <c r="V2559" s="61">
        <v>45541</v>
      </c>
      <c r="W2559" t="s">
        <v>4135</v>
      </c>
    </row>
    <row r="2560" spans="1:23" x14ac:dyDescent="0.25">
      <c r="A2560">
        <v>9976774</v>
      </c>
      <c r="B2560" s="60">
        <v>45541</v>
      </c>
      <c r="C2560" t="s">
        <v>1117</v>
      </c>
      <c r="D2560" t="s">
        <v>716</v>
      </c>
      <c r="E2560" t="s">
        <v>385</v>
      </c>
      <c r="F2560" s="60">
        <v>45541</v>
      </c>
      <c r="G2560" s="60">
        <v>45541.42083333333</v>
      </c>
      <c r="H2560" t="s">
        <v>1117</v>
      </c>
      <c r="I2560" s="60">
        <v>45543</v>
      </c>
      <c r="J2560" t="s">
        <v>697</v>
      </c>
      <c r="K2560" t="s">
        <v>697</v>
      </c>
      <c r="L2560" t="s">
        <v>4610</v>
      </c>
      <c r="M2560" t="s">
        <v>7</v>
      </c>
      <c r="N2560" t="s">
        <v>860</v>
      </c>
      <c r="O2560" t="s">
        <v>3553</v>
      </c>
      <c r="P2560" t="s">
        <v>18</v>
      </c>
      <c r="Q2560" t="s">
        <v>19</v>
      </c>
      <c r="R2560" t="s">
        <v>20</v>
      </c>
      <c r="S2560" t="s">
        <v>36</v>
      </c>
      <c r="T2560" t="s">
        <v>385</v>
      </c>
      <c r="U2560" t="s">
        <v>14</v>
      </c>
      <c r="V2560" s="61">
        <v>45541</v>
      </c>
      <c r="W2560" t="s">
        <v>4135</v>
      </c>
    </row>
    <row r="2561" spans="1:23" x14ac:dyDescent="0.25">
      <c r="A2561">
        <v>9976773</v>
      </c>
      <c r="B2561" s="60">
        <v>45541</v>
      </c>
      <c r="C2561" t="s">
        <v>1157</v>
      </c>
      <c r="D2561" t="s">
        <v>856</v>
      </c>
      <c r="E2561" t="s">
        <v>385</v>
      </c>
      <c r="F2561" s="60">
        <v>45541</v>
      </c>
      <c r="G2561" s="60">
        <v>45541.430555555547</v>
      </c>
      <c r="H2561" t="s">
        <v>1157</v>
      </c>
      <c r="I2561" t="s">
        <v>385</v>
      </c>
      <c r="J2561" t="s">
        <v>697</v>
      </c>
      <c r="K2561" t="s">
        <v>697</v>
      </c>
      <c r="L2561" t="s">
        <v>4651</v>
      </c>
      <c r="M2561" t="s">
        <v>992</v>
      </c>
      <c r="N2561" t="s">
        <v>331</v>
      </c>
      <c r="O2561">
        <v>201030814183001</v>
      </c>
      <c r="P2561" t="s">
        <v>22</v>
      </c>
      <c r="Q2561" t="s">
        <v>73</v>
      </c>
      <c r="R2561" t="s">
        <v>152</v>
      </c>
      <c r="S2561" t="s">
        <v>43</v>
      </c>
      <c r="T2561" t="s">
        <v>385</v>
      </c>
      <c r="U2561" t="s">
        <v>44</v>
      </c>
      <c r="V2561" s="61">
        <v>45541</v>
      </c>
      <c r="W2561" t="s">
        <v>4135</v>
      </c>
    </row>
    <row r="2562" spans="1:23" x14ac:dyDescent="0.25">
      <c r="A2562">
        <v>9976772</v>
      </c>
      <c r="B2562" s="60">
        <v>45541</v>
      </c>
      <c r="C2562" t="s">
        <v>1157</v>
      </c>
      <c r="D2562" t="s">
        <v>716</v>
      </c>
      <c r="E2562" t="s">
        <v>385</v>
      </c>
      <c r="F2562" s="60">
        <v>45541</v>
      </c>
      <c r="G2562" s="60">
        <v>45541.432638888888</v>
      </c>
      <c r="H2562" t="s">
        <v>1157</v>
      </c>
      <c r="I2562" t="s">
        <v>385</v>
      </c>
      <c r="J2562" t="s">
        <v>697</v>
      </c>
      <c r="K2562" t="s">
        <v>697</v>
      </c>
      <c r="L2562" t="s">
        <v>4405</v>
      </c>
      <c r="M2562" t="s">
        <v>992</v>
      </c>
      <c r="N2562" t="s">
        <v>455</v>
      </c>
      <c r="O2562">
        <v>201031911197001</v>
      </c>
      <c r="P2562" t="s">
        <v>18</v>
      </c>
      <c r="Q2562" t="s">
        <v>19</v>
      </c>
      <c r="R2562" t="s">
        <v>20</v>
      </c>
      <c r="S2562" t="s">
        <v>36</v>
      </c>
      <c r="T2562" t="s">
        <v>385</v>
      </c>
      <c r="U2562" t="s">
        <v>14</v>
      </c>
      <c r="V2562" s="61">
        <v>45541</v>
      </c>
      <c r="W2562" t="s">
        <v>4135</v>
      </c>
    </row>
    <row r="2563" spans="1:23" x14ac:dyDescent="0.25">
      <c r="A2563">
        <v>9976771</v>
      </c>
      <c r="B2563" s="60">
        <v>45541</v>
      </c>
      <c r="C2563" t="s">
        <v>1157</v>
      </c>
      <c r="D2563" t="s">
        <v>46</v>
      </c>
      <c r="E2563" t="s">
        <v>385</v>
      </c>
      <c r="F2563" s="60">
        <v>45541</v>
      </c>
      <c r="G2563" s="60">
        <v>45541.461111111108</v>
      </c>
      <c r="H2563" t="s">
        <v>1157</v>
      </c>
      <c r="I2563" t="s">
        <v>385</v>
      </c>
      <c r="J2563" t="s">
        <v>697</v>
      </c>
      <c r="K2563" t="s">
        <v>697</v>
      </c>
      <c r="L2563" t="s">
        <v>4488</v>
      </c>
      <c r="M2563" t="s">
        <v>992</v>
      </c>
      <c r="N2563" t="s">
        <v>455</v>
      </c>
      <c r="O2563">
        <v>201032286668001</v>
      </c>
      <c r="P2563" t="s">
        <v>8</v>
      </c>
      <c r="Q2563" t="s">
        <v>10</v>
      </c>
      <c r="R2563" t="s">
        <v>11</v>
      </c>
      <c r="S2563" t="s">
        <v>36</v>
      </c>
      <c r="T2563" t="s">
        <v>385</v>
      </c>
      <c r="U2563" t="s">
        <v>14</v>
      </c>
      <c r="V2563" s="61">
        <v>45541</v>
      </c>
      <c r="W2563" t="s">
        <v>4135</v>
      </c>
    </row>
    <row r="2564" spans="1:23" x14ac:dyDescent="0.25">
      <c r="A2564">
        <v>9976770</v>
      </c>
      <c r="B2564" s="60">
        <v>45541</v>
      </c>
      <c r="C2564" t="s">
        <v>1157</v>
      </c>
      <c r="D2564" t="s">
        <v>716</v>
      </c>
      <c r="E2564" t="s">
        <v>385</v>
      </c>
      <c r="F2564" s="60">
        <v>45541</v>
      </c>
      <c r="G2564" s="60">
        <v>45541.46597222222</v>
      </c>
      <c r="H2564" t="s">
        <v>1157</v>
      </c>
      <c r="I2564" t="s">
        <v>385</v>
      </c>
      <c r="J2564" t="s">
        <v>697</v>
      </c>
      <c r="K2564" t="s">
        <v>697</v>
      </c>
      <c r="L2564" t="s">
        <v>4652</v>
      </c>
      <c r="M2564" t="s">
        <v>992</v>
      </c>
      <c r="N2564" t="s">
        <v>4640</v>
      </c>
      <c r="O2564">
        <v>201032097900001</v>
      </c>
      <c r="P2564" t="s">
        <v>8</v>
      </c>
      <c r="Q2564" t="s">
        <v>10</v>
      </c>
      <c r="R2564" t="s">
        <v>11</v>
      </c>
      <c r="S2564" t="s">
        <v>25</v>
      </c>
      <c r="T2564" t="s">
        <v>385</v>
      </c>
      <c r="U2564" t="s">
        <v>14</v>
      </c>
      <c r="V2564" s="61">
        <v>45541</v>
      </c>
      <c r="W2564" t="s">
        <v>4135</v>
      </c>
    </row>
    <row r="2565" spans="1:23" x14ac:dyDescent="0.25">
      <c r="A2565">
        <v>9976769</v>
      </c>
      <c r="B2565" s="60">
        <v>45541</v>
      </c>
      <c r="C2565" t="s">
        <v>1117</v>
      </c>
      <c r="D2565" t="s">
        <v>856</v>
      </c>
      <c r="E2565" t="s">
        <v>385</v>
      </c>
      <c r="F2565" s="60">
        <v>45541</v>
      </c>
      <c r="G2565" s="60">
        <v>45541.458333333343</v>
      </c>
      <c r="H2565" t="s">
        <v>1117</v>
      </c>
      <c r="I2565" s="60">
        <v>45541</v>
      </c>
      <c r="J2565" t="s">
        <v>697</v>
      </c>
      <c r="K2565" t="s">
        <v>697</v>
      </c>
      <c r="L2565" t="s">
        <v>3367</v>
      </c>
      <c r="M2565" t="s">
        <v>7</v>
      </c>
      <c r="N2565" t="s">
        <v>855</v>
      </c>
      <c r="O2565" t="s">
        <v>3368</v>
      </c>
      <c r="P2565" t="s">
        <v>18</v>
      </c>
      <c r="Q2565" t="s">
        <v>19</v>
      </c>
      <c r="R2565" t="s">
        <v>20</v>
      </c>
      <c r="S2565" t="s">
        <v>43</v>
      </c>
      <c r="T2565" t="s">
        <v>537</v>
      </c>
      <c r="U2565" t="s">
        <v>44</v>
      </c>
      <c r="V2565" s="61">
        <v>45541</v>
      </c>
      <c r="W2565" t="s">
        <v>4135</v>
      </c>
    </row>
    <row r="2566" spans="1:23" x14ac:dyDescent="0.25">
      <c r="A2566">
        <v>9976768</v>
      </c>
      <c r="B2566" s="60">
        <v>45541</v>
      </c>
      <c r="C2566" t="s">
        <v>1157</v>
      </c>
      <c r="D2566" t="s">
        <v>716</v>
      </c>
      <c r="E2566" t="s">
        <v>385</v>
      </c>
      <c r="F2566" s="60">
        <v>45541</v>
      </c>
      <c r="G2566" s="60">
        <v>45541.478472222218</v>
      </c>
      <c r="H2566" t="s">
        <v>1157</v>
      </c>
      <c r="I2566" t="s">
        <v>385</v>
      </c>
      <c r="J2566" t="s">
        <v>697</v>
      </c>
      <c r="K2566" t="s">
        <v>697</v>
      </c>
      <c r="L2566" t="s">
        <v>4487</v>
      </c>
      <c r="M2566"/>
      <c r="N2566" t="s">
        <v>1692</v>
      </c>
      <c r="O2566">
        <v>900995835362004</v>
      </c>
      <c r="P2566" t="s">
        <v>8</v>
      </c>
      <c r="Q2566" t="s">
        <v>15</v>
      </c>
      <c r="R2566" t="s">
        <v>106</v>
      </c>
      <c r="S2566" t="s">
        <v>25</v>
      </c>
      <c r="T2566" t="s">
        <v>385</v>
      </c>
      <c r="U2566" t="s">
        <v>14</v>
      </c>
      <c r="V2566" s="61">
        <v>45541</v>
      </c>
      <c r="W2566" t="s">
        <v>4135</v>
      </c>
    </row>
    <row r="2567" spans="1:23" x14ac:dyDescent="0.25">
      <c r="A2567">
        <v>9976767</v>
      </c>
      <c r="B2567" s="60">
        <v>45541</v>
      </c>
      <c r="C2567" t="s">
        <v>1157</v>
      </c>
      <c r="D2567" t="s">
        <v>716</v>
      </c>
      <c r="E2567" t="s">
        <v>385</v>
      </c>
      <c r="F2567" s="60">
        <v>45541</v>
      </c>
      <c r="G2567" s="60">
        <v>45541.479861111111</v>
      </c>
      <c r="H2567" t="s">
        <v>1157</v>
      </c>
      <c r="I2567" t="s">
        <v>385</v>
      </c>
      <c r="J2567" t="s">
        <v>697</v>
      </c>
      <c r="K2567" t="s">
        <v>697</v>
      </c>
      <c r="L2567" t="s">
        <v>4487</v>
      </c>
      <c r="M2567" t="s">
        <v>992</v>
      </c>
      <c r="N2567" t="s">
        <v>455</v>
      </c>
      <c r="O2567">
        <v>900995835362004</v>
      </c>
      <c r="P2567" t="s">
        <v>8</v>
      </c>
      <c r="Q2567" t="s">
        <v>15</v>
      </c>
      <c r="R2567" t="s">
        <v>106</v>
      </c>
      <c r="S2567" t="s">
        <v>36</v>
      </c>
      <c r="T2567" t="s">
        <v>385</v>
      </c>
      <c r="U2567" t="s">
        <v>14</v>
      </c>
      <c r="V2567" s="61">
        <v>45541</v>
      </c>
      <c r="W2567" t="s">
        <v>4135</v>
      </c>
    </row>
    <row r="2568" spans="1:23" x14ac:dyDescent="0.25">
      <c r="A2568">
        <v>9976766</v>
      </c>
      <c r="B2568" s="60">
        <v>45541</v>
      </c>
      <c r="C2568" t="s">
        <v>1117</v>
      </c>
      <c r="D2568" t="s">
        <v>856</v>
      </c>
      <c r="E2568" t="s">
        <v>385</v>
      </c>
      <c r="F2568" s="60">
        <v>45541</v>
      </c>
      <c r="G2568" s="60">
        <v>45541.480555555558</v>
      </c>
      <c r="H2568" t="s">
        <v>1117</v>
      </c>
      <c r="I2568" s="60">
        <v>45543</v>
      </c>
      <c r="J2568" t="s">
        <v>697</v>
      </c>
      <c r="K2568" t="s">
        <v>697</v>
      </c>
      <c r="L2568" t="s">
        <v>2964</v>
      </c>
      <c r="M2568" t="s">
        <v>7</v>
      </c>
      <c r="N2568" t="s">
        <v>860</v>
      </c>
      <c r="O2568" t="s">
        <v>1089</v>
      </c>
      <c r="P2568" t="s">
        <v>8</v>
      </c>
      <c r="Q2568" t="s">
        <v>15</v>
      </c>
      <c r="R2568" t="s">
        <v>381</v>
      </c>
      <c r="S2568" t="s">
        <v>25</v>
      </c>
      <c r="T2568"/>
      <c r="U2568" t="s">
        <v>44</v>
      </c>
      <c r="V2568" s="61">
        <v>45541</v>
      </c>
      <c r="W2568" t="s">
        <v>4135</v>
      </c>
    </row>
    <row r="2569" spans="1:23" x14ac:dyDescent="0.25">
      <c r="A2569">
        <v>9976765</v>
      </c>
      <c r="B2569" s="60">
        <v>45541</v>
      </c>
      <c r="C2569" t="s">
        <v>1117</v>
      </c>
      <c r="D2569" t="s">
        <v>856</v>
      </c>
      <c r="E2569" t="s">
        <v>385</v>
      </c>
      <c r="F2569" s="60">
        <v>45541</v>
      </c>
      <c r="G2569" s="60">
        <v>45541.481944444437</v>
      </c>
      <c r="H2569" t="s">
        <v>1117</v>
      </c>
      <c r="I2569" s="60">
        <v>45541</v>
      </c>
      <c r="J2569" t="s">
        <v>697</v>
      </c>
      <c r="K2569" t="s">
        <v>697</v>
      </c>
      <c r="L2569" t="s">
        <v>2964</v>
      </c>
      <c r="M2569" t="s">
        <v>7</v>
      </c>
      <c r="N2569" t="s">
        <v>860</v>
      </c>
      <c r="O2569" t="s">
        <v>1089</v>
      </c>
      <c r="P2569" t="s">
        <v>8</v>
      </c>
      <c r="Q2569" t="s">
        <v>15</v>
      </c>
      <c r="R2569" t="s">
        <v>381</v>
      </c>
      <c r="S2569" t="s">
        <v>43</v>
      </c>
      <c r="T2569" t="s">
        <v>730</v>
      </c>
      <c r="U2569" t="s">
        <v>44</v>
      </c>
      <c r="V2569" s="61">
        <v>45541</v>
      </c>
      <c r="W2569" t="s">
        <v>4135</v>
      </c>
    </row>
    <row r="2570" spans="1:23" x14ac:dyDescent="0.25">
      <c r="A2570">
        <v>9976764</v>
      </c>
      <c r="B2570" s="60">
        <v>45541</v>
      </c>
      <c r="C2570" t="s">
        <v>1157</v>
      </c>
      <c r="D2570" t="s">
        <v>716</v>
      </c>
      <c r="E2570" t="s">
        <v>385</v>
      </c>
      <c r="F2570" s="60">
        <v>45541</v>
      </c>
      <c r="G2570" s="60">
        <v>45541.484722222223</v>
      </c>
      <c r="H2570" t="s">
        <v>1157</v>
      </c>
      <c r="I2570" t="s">
        <v>385</v>
      </c>
      <c r="J2570" t="s">
        <v>697</v>
      </c>
      <c r="K2570" t="s">
        <v>697</v>
      </c>
      <c r="L2570" t="s">
        <v>4653</v>
      </c>
      <c r="M2570" t="s">
        <v>992</v>
      </c>
      <c r="N2570" t="s">
        <v>455</v>
      </c>
      <c r="O2570">
        <v>201032505404001</v>
      </c>
      <c r="P2570" t="s">
        <v>22</v>
      </c>
      <c r="Q2570" t="s">
        <v>23</v>
      </c>
      <c r="R2570" t="s">
        <v>89</v>
      </c>
      <c r="S2570" t="s">
        <v>36</v>
      </c>
      <c r="T2570" t="s">
        <v>385</v>
      </c>
      <c r="U2570" t="s">
        <v>14</v>
      </c>
      <c r="V2570" s="61">
        <v>45541</v>
      </c>
      <c r="W2570" t="s">
        <v>4135</v>
      </c>
    </row>
    <row r="2571" spans="1:23" x14ac:dyDescent="0.25">
      <c r="A2571">
        <v>9976763</v>
      </c>
      <c r="B2571" s="60">
        <v>45541</v>
      </c>
      <c r="C2571" t="s">
        <v>1157</v>
      </c>
      <c r="D2571" t="s">
        <v>716</v>
      </c>
      <c r="E2571" t="s">
        <v>385</v>
      </c>
      <c r="F2571" s="60">
        <v>45541</v>
      </c>
      <c r="G2571" s="60">
        <v>45541.486111111109</v>
      </c>
      <c r="H2571" t="s">
        <v>1157</v>
      </c>
      <c r="I2571" t="s">
        <v>385</v>
      </c>
      <c r="J2571" t="s">
        <v>697</v>
      </c>
      <c r="K2571" t="s">
        <v>697</v>
      </c>
      <c r="L2571" t="s">
        <v>4392</v>
      </c>
      <c r="M2571" t="s">
        <v>992</v>
      </c>
      <c r="N2571" t="s">
        <v>455</v>
      </c>
      <c r="O2571">
        <v>201031902695001</v>
      </c>
      <c r="P2571" t="s">
        <v>22</v>
      </c>
      <c r="Q2571" t="s">
        <v>23</v>
      </c>
      <c r="R2571" t="s">
        <v>89</v>
      </c>
      <c r="S2571" t="s">
        <v>36</v>
      </c>
      <c r="T2571" t="s">
        <v>385</v>
      </c>
      <c r="U2571" t="s">
        <v>14</v>
      </c>
      <c r="V2571" s="61">
        <v>45541</v>
      </c>
      <c r="W2571" t="s">
        <v>4135</v>
      </c>
    </row>
    <row r="2572" spans="1:23" x14ac:dyDescent="0.25">
      <c r="A2572">
        <v>9976762</v>
      </c>
      <c r="B2572" s="60">
        <v>45541</v>
      </c>
      <c r="C2572" t="s">
        <v>1157</v>
      </c>
      <c r="D2572" t="s">
        <v>716</v>
      </c>
      <c r="E2572" t="s">
        <v>385</v>
      </c>
      <c r="F2572" s="60">
        <v>45541</v>
      </c>
      <c r="G2572" s="60">
        <v>45541.491666666669</v>
      </c>
      <c r="H2572" t="s">
        <v>1157</v>
      </c>
      <c r="I2572" t="s">
        <v>385</v>
      </c>
      <c r="J2572" t="s">
        <v>697</v>
      </c>
      <c r="K2572" t="s">
        <v>697</v>
      </c>
      <c r="L2572" t="s">
        <v>4654</v>
      </c>
      <c r="M2572" t="s">
        <v>992</v>
      </c>
      <c r="N2572" t="s">
        <v>455</v>
      </c>
      <c r="O2572">
        <v>900995837160001</v>
      </c>
      <c r="P2572" t="s">
        <v>51</v>
      </c>
      <c r="Q2572" t="s">
        <v>52</v>
      </c>
      <c r="R2572" t="s">
        <v>53</v>
      </c>
      <c r="S2572" t="s">
        <v>36</v>
      </c>
      <c r="T2572" t="s">
        <v>385</v>
      </c>
      <c r="U2572" t="s">
        <v>14</v>
      </c>
      <c r="V2572" s="61">
        <v>45541</v>
      </c>
      <c r="W2572" t="s">
        <v>4135</v>
      </c>
    </row>
    <row r="2573" spans="1:23" x14ac:dyDescent="0.25">
      <c r="A2573">
        <v>9976761</v>
      </c>
      <c r="B2573" s="60">
        <v>45541</v>
      </c>
      <c r="C2573" t="s">
        <v>1117</v>
      </c>
      <c r="D2573" t="s">
        <v>856</v>
      </c>
      <c r="E2573" t="s">
        <v>385</v>
      </c>
      <c r="F2573" s="60">
        <v>45541</v>
      </c>
      <c r="G2573" s="60">
        <v>45541.531944444447</v>
      </c>
      <c r="H2573" t="s">
        <v>1117</v>
      </c>
      <c r="I2573" s="60">
        <v>45541</v>
      </c>
      <c r="J2573" t="s">
        <v>697</v>
      </c>
      <c r="K2573" t="s">
        <v>697</v>
      </c>
      <c r="L2573" t="s">
        <v>4655</v>
      </c>
      <c r="M2573" t="s">
        <v>7</v>
      </c>
      <c r="N2573" t="s">
        <v>855</v>
      </c>
      <c r="O2573" t="s">
        <v>4265</v>
      </c>
      <c r="P2573" t="s">
        <v>8</v>
      </c>
      <c r="Q2573" t="s">
        <v>10</v>
      </c>
      <c r="R2573" t="s">
        <v>11</v>
      </c>
      <c r="S2573" t="s">
        <v>43</v>
      </c>
      <c r="T2573" t="s">
        <v>730</v>
      </c>
      <c r="U2573" t="s">
        <v>44</v>
      </c>
      <c r="V2573" s="61">
        <v>45541</v>
      </c>
      <c r="W2573" t="s">
        <v>4135</v>
      </c>
    </row>
    <row r="2574" spans="1:23" x14ac:dyDescent="0.25">
      <c r="A2574">
        <v>9976760</v>
      </c>
      <c r="B2574" s="60">
        <v>45541</v>
      </c>
      <c r="C2574" t="s">
        <v>1157</v>
      </c>
      <c r="D2574" t="s">
        <v>46</v>
      </c>
      <c r="E2574" t="s">
        <v>385</v>
      </c>
      <c r="F2574" s="60">
        <v>45541</v>
      </c>
      <c r="G2574" s="60">
        <v>45541.526388888888</v>
      </c>
      <c r="H2574" t="s">
        <v>1157</v>
      </c>
      <c r="I2574" t="s">
        <v>385</v>
      </c>
      <c r="J2574" t="s">
        <v>697</v>
      </c>
      <c r="K2574" t="s">
        <v>697</v>
      </c>
      <c r="L2574" t="s">
        <v>4004</v>
      </c>
      <c r="M2574" t="s">
        <v>992</v>
      </c>
      <c r="N2574" t="s">
        <v>455</v>
      </c>
      <c r="O2574">
        <v>900995835331001</v>
      </c>
      <c r="P2574" t="s">
        <v>51</v>
      </c>
      <c r="Q2574" t="s">
        <v>52</v>
      </c>
      <c r="R2574" t="s">
        <v>53</v>
      </c>
      <c r="S2574" t="s">
        <v>36</v>
      </c>
      <c r="T2574" t="s">
        <v>385</v>
      </c>
      <c r="U2574" t="s">
        <v>14</v>
      </c>
      <c r="V2574" s="61">
        <v>45541</v>
      </c>
      <c r="W2574" t="s">
        <v>4135</v>
      </c>
    </row>
    <row r="2575" spans="1:23" x14ac:dyDescent="0.25">
      <c r="A2575">
        <v>9976759</v>
      </c>
      <c r="B2575" s="60">
        <v>45541</v>
      </c>
      <c r="C2575" t="s">
        <v>1157</v>
      </c>
      <c r="D2575" t="s">
        <v>716</v>
      </c>
      <c r="E2575" t="s">
        <v>385</v>
      </c>
      <c r="F2575" s="60">
        <v>45541</v>
      </c>
      <c r="G2575" s="60">
        <v>45541.563194444447</v>
      </c>
      <c r="H2575" t="s">
        <v>1157</v>
      </c>
      <c r="I2575" t="s">
        <v>385</v>
      </c>
      <c r="J2575" t="s">
        <v>697</v>
      </c>
      <c r="K2575" t="s">
        <v>697</v>
      </c>
      <c r="L2575" t="s">
        <v>4656</v>
      </c>
      <c r="M2575" t="s">
        <v>992</v>
      </c>
      <c r="N2575" t="s">
        <v>455</v>
      </c>
      <c r="O2575">
        <v>201029769125001</v>
      </c>
      <c r="P2575" t="s">
        <v>18</v>
      </c>
      <c r="Q2575" t="s">
        <v>19</v>
      </c>
      <c r="R2575" t="s">
        <v>21</v>
      </c>
      <c r="S2575" t="s">
        <v>36</v>
      </c>
      <c r="T2575" t="s">
        <v>385</v>
      </c>
      <c r="U2575" t="s">
        <v>14</v>
      </c>
      <c r="V2575" s="61">
        <v>45541</v>
      </c>
      <c r="W2575" t="s">
        <v>4135</v>
      </c>
    </row>
    <row r="2576" spans="1:23" x14ac:dyDescent="0.25">
      <c r="A2576">
        <v>9976758</v>
      </c>
      <c r="B2576" s="60">
        <v>45541</v>
      </c>
      <c r="C2576" t="s">
        <v>1157</v>
      </c>
      <c r="D2576" t="s">
        <v>716</v>
      </c>
      <c r="E2576"/>
      <c r="F2576" s="60">
        <v>45541</v>
      </c>
      <c r="G2576" s="60">
        <v>45541.574999999997</v>
      </c>
      <c r="H2576" t="s">
        <v>1157</v>
      </c>
      <c r="I2576" t="s">
        <v>385</v>
      </c>
      <c r="J2576" t="s">
        <v>697</v>
      </c>
      <c r="K2576" t="s">
        <v>697</v>
      </c>
      <c r="L2576" t="s">
        <v>4657</v>
      </c>
      <c r="M2576" t="s">
        <v>992</v>
      </c>
      <c r="N2576" t="s">
        <v>455</v>
      </c>
      <c r="O2576">
        <v>900995834132001</v>
      </c>
      <c r="P2576" t="s">
        <v>8</v>
      </c>
      <c r="Q2576" t="s">
        <v>28</v>
      </c>
      <c r="R2576" t="s">
        <v>35</v>
      </c>
      <c r="S2576" t="s">
        <v>36</v>
      </c>
      <c r="T2576" t="s">
        <v>385</v>
      </c>
      <c r="U2576" t="s">
        <v>14</v>
      </c>
      <c r="V2576" s="61">
        <v>45541</v>
      </c>
      <c r="W2576" t="s">
        <v>4135</v>
      </c>
    </row>
    <row r="2577" spans="1:23" x14ac:dyDescent="0.25">
      <c r="A2577">
        <v>9976757</v>
      </c>
      <c r="B2577" s="60">
        <v>45542</v>
      </c>
      <c r="C2577" t="s">
        <v>1107</v>
      </c>
      <c r="D2577"/>
      <c r="E2577"/>
      <c r="F2577" s="60">
        <v>45542</v>
      </c>
      <c r="G2577" s="60">
        <v>45542.38958333333</v>
      </c>
      <c r="H2577" t="s">
        <v>1107</v>
      </c>
      <c r="I2577"/>
      <c r="J2577" t="s">
        <v>697</v>
      </c>
      <c r="K2577" t="s">
        <v>697</v>
      </c>
      <c r="L2577" t="s">
        <v>3306</v>
      </c>
      <c r="M2577" t="s">
        <v>7</v>
      </c>
      <c r="N2577" t="s">
        <v>1515</v>
      </c>
      <c r="O2577" t="s">
        <v>2907</v>
      </c>
      <c r="P2577" t="s">
        <v>18</v>
      </c>
      <c r="Q2577" t="s">
        <v>19</v>
      </c>
      <c r="R2577" t="s">
        <v>21</v>
      </c>
      <c r="S2577" t="s">
        <v>36</v>
      </c>
      <c r="T2577"/>
      <c r="U2577" t="s">
        <v>14</v>
      </c>
      <c r="V2577" s="61">
        <v>45542</v>
      </c>
      <c r="W2577" t="s">
        <v>4135</v>
      </c>
    </row>
    <row r="2578" spans="1:23" x14ac:dyDescent="0.25">
      <c r="A2578">
        <v>9976756</v>
      </c>
      <c r="B2578" s="60">
        <v>45542</v>
      </c>
      <c r="C2578" t="s">
        <v>1110</v>
      </c>
      <c r="D2578" t="s">
        <v>716</v>
      </c>
      <c r="E2578"/>
      <c r="F2578" s="60">
        <v>45542</v>
      </c>
      <c r="G2578" s="60">
        <v>45542.38958333333</v>
      </c>
      <c r="H2578" t="s">
        <v>1110</v>
      </c>
      <c r="I2578" t="s">
        <v>385</v>
      </c>
      <c r="J2578" t="s">
        <v>697</v>
      </c>
      <c r="K2578" t="s">
        <v>697</v>
      </c>
      <c r="L2578" t="s">
        <v>4179</v>
      </c>
      <c r="M2578" t="s">
        <v>7</v>
      </c>
      <c r="N2578" t="s">
        <v>3766</v>
      </c>
      <c r="O2578" t="s">
        <v>3809</v>
      </c>
      <c r="P2578" t="s">
        <v>8</v>
      </c>
      <c r="Q2578" t="s">
        <v>28</v>
      </c>
      <c r="R2578" t="s">
        <v>29</v>
      </c>
      <c r="S2578" t="s">
        <v>25</v>
      </c>
      <c r="T2578"/>
      <c r="U2578" t="s">
        <v>14</v>
      </c>
      <c r="V2578" s="61">
        <v>45542</v>
      </c>
      <c r="W2578" t="s">
        <v>4135</v>
      </c>
    </row>
    <row r="2579" spans="1:23" x14ac:dyDescent="0.25">
      <c r="A2579">
        <v>9976755</v>
      </c>
      <c r="B2579" s="60">
        <v>45542</v>
      </c>
      <c r="C2579" t="s">
        <v>1107</v>
      </c>
      <c r="D2579" t="s">
        <v>716</v>
      </c>
      <c r="E2579"/>
      <c r="F2579" s="60">
        <v>45542</v>
      </c>
      <c r="G2579" s="60">
        <v>45542.38958333333</v>
      </c>
      <c r="H2579" t="s">
        <v>1107</v>
      </c>
      <c r="I2579"/>
      <c r="J2579" t="s">
        <v>697</v>
      </c>
      <c r="K2579" t="s">
        <v>697</v>
      </c>
      <c r="L2579" t="s">
        <v>3306</v>
      </c>
      <c r="M2579" t="s">
        <v>7</v>
      </c>
      <c r="N2579" t="s">
        <v>1515</v>
      </c>
      <c r="O2579" t="s">
        <v>2907</v>
      </c>
      <c r="P2579" t="s">
        <v>18</v>
      </c>
      <c r="Q2579" t="s">
        <v>19</v>
      </c>
      <c r="R2579" t="s">
        <v>21</v>
      </c>
      <c r="S2579" t="s">
        <v>36</v>
      </c>
      <c r="T2579" t="s">
        <v>385</v>
      </c>
      <c r="U2579" t="s">
        <v>14</v>
      </c>
      <c r="V2579" s="61">
        <v>45542</v>
      </c>
      <c r="W2579" t="s">
        <v>4135</v>
      </c>
    </row>
    <row r="2580" spans="1:23" x14ac:dyDescent="0.25">
      <c r="A2580">
        <v>9976754</v>
      </c>
      <c r="B2580" s="60">
        <v>45542</v>
      </c>
      <c r="C2580" t="s">
        <v>1107</v>
      </c>
      <c r="D2580" t="s">
        <v>716</v>
      </c>
      <c r="E2580"/>
      <c r="F2580" s="60">
        <v>45542</v>
      </c>
      <c r="G2580" s="60">
        <v>45542.443749999999</v>
      </c>
      <c r="H2580" t="s">
        <v>1107</v>
      </c>
      <c r="I2580"/>
      <c r="J2580" t="s">
        <v>697</v>
      </c>
      <c r="K2580" t="s">
        <v>697</v>
      </c>
      <c r="L2580" t="s">
        <v>4658</v>
      </c>
      <c r="M2580" t="s">
        <v>7</v>
      </c>
      <c r="N2580" t="s">
        <v>1515</v>
      </c>
      <c r="O2580" t="s">
        <v>3892</v>
      </c>
      <c r="P2580" t="s">
        <v>18</v>
      </c>
      <c r="Q2580" t="s">
        <v>19</v>
      </c>
      <c r="R2580" t="s">
        <v>21</v>
      </c>
      <c r="S2580" t="s">
        <v>36</v>
      </c>
      <c r="T2580" t="s">
        <v>385</v>
      </c>
      <c r="U2580" t="s">
        <v>14</v>
      </c>
      <c r="V2580" s="61">
        <v>45542</v>
      </c>
      <c r="W2580" t="s">
        <v>4135</v>
      </c>
    </row>
    <row r="2581" spans="1:23" x14ac:dyDescent="0.25">
      <c r="A2581">
        <v>9976753</v>
      </c>
      <c r="B2581" s="60">
        <v>45542</v>
      </c>
      <c r="C2581" t="s">
        <v>1107</v>
      </c>
      <c r="D2581" t="s">
        <v>856</v>
      </c>
      <c r="E2581"/>
      <c r="F2581" s="60">
        <v>45542</v>
      </c>
      <c r="G2581" s="60">
        <v>45542.451388888891</v>
      </c>
      <c r="H2581" t="s">
        <v>1107</v>
      </c>
      <c r="I2581"/>
      <c r="J2581" t="s">
        <v>697</v>
      </c>
      <c r="K2581" t="s">
        <v>697</v>
      </c>
      <c r="L2581" t="s">
        <v>4659</v>
      </c>
      <c r="M2581" t="s">
        <v>7</v>
      </c>
      <c r="N2581" t="s">
        <v>1515</v>
      </c>
      <c r="O2581" t="s">
        <v>4582</v>
      </c>
      <c r="P2581" t="s">
        <v>8</v>
      </c>
      <c r="Q2581" t="s">
        <v>30</v>
      </c>
      <c r="R2581" t="s">
        <v>47</v>
      </c>
      <c r="S2581" t="s">
        <v>25</v>
      </c>
      <c r="T2581"/>
      <c r="U2581" t="s">
        <v>14</v>
      </c>
      <c r="V2581" s="61">
        <v>45542</v>
      </c>
      <c r="W2581" t="s">
        <v>4135</v>
      </c>
    </row>
    <row r="2582" spans="1:23" x14ac:dyDescent="0.25">
      <c r="A2582">
        <v>9976752</v>
      </c>
      <c r="B2582" s="60">
        <v>45542</v>
      </c>
      <c r="C2582" t="s">
        <v>1107</v>
      </c>
      <c r="D2582" t="s">
        <v>716</v>
      </c>
      <c r="E2582"/>
      <c r="F2582" s="60">
        <v>45542</v>
      </c>
      <c r="G2582" s="60">
        <v>45542.479861111111</v>
      </c>
      <c r="H2582" t="s">
        <v>1107</v>
      </c>
      <c r="I2582"/>
      <c r="J2582" t="s">
        <v>697</v>
      </c>
      <c r="K2582" t="s">
        <v>697</v>
      </c>
      <c r="L2582" t="s">
        <v>3062</v>
      </c>
      <c r="M2582" t="s">
        <v>7</v>
      </c>
      <c r="N2582" t="s">
        <v>1515</v>
      </c>
      <c r="O2582" t="s">
        <v>2764</v>
      </c>
      <c r="P2582" t="s">
        <v>22</v>
      </c>
      <c r="Q2582" t="s">
        <v>23</v>
      </c>
      <c r="R2582" t="s">
        <v>89</v>
      </c>
      <c r="S2582" t="s">
        <v>36</v>
      </c>
      <c r="T2582" t="s">
        <v>385</v>
      </c>
      <c r="U2582" t="s">
        <v>14</v>
      </c>
      <c r="V2582" s="61">
        <v>45542</v>
      </c>
      <c r="W2582" t="s">
        <v>4135</v>
      </c>
    </row>
    <row r="2583" spans="1:23" x14ac:dyDescent="0.25">
      <c r="A2583">
        <v>9976751</v>
      </c>
      <c r="B2583" s="60">
        <v>45542</v>
      </c>
      <c r="C2583" t="s">
        <v>1107</v>
      </c>
      <c r="D2583" t="s">
        <v>716</v>
      </c>
      <c r="E2583"/>
      <c r="F2583" s="60">
        <v>45542</v>
      </c>
      <c r="G2583" s="60">
        <v>45542.495138888888</v>
      </c>
      <c r="H2583" t="s">
        <v>1107</v>
      </c>
      <c r="I2583"/>
      <c r="J2583" t="s">
        <v>697</v>
      </c>
      <c r="K2583" t="s">
        <v>697</v>
      </c>
      <c r="L2583" t="s">
        <v>3922</v>
      </c>
      <c r="M2583" t="s">
        <v>7</v>
      </c>
      <c r="N2583" t="s">
        <v>1515</v>
      </c>
      <c r="O2583" t="s">
        <v>3804</v>
      </c>
      <c r="P2583" t="s">
        <v>8</v>
      </c>
      <c r="Q2583" t="s">
        <v>10</v>
      </c>
      <c r="R2583" t="s">
        <v>11</v>
      </c>
      <c r="S2583" t="s">
        <v>36</v>
      </c>
      <c r="T2583"/>
      <c r="U2583" t="s">
        <v>14</v>
      </c>
      <c r="V2583" s="61">
        <v>45542</v>
      </c>
      <c r="W2583" t="s">
        <v>4135</v>
      </c>
    </row>
    <row r="2584" spans="1:23" x14ac:dyDescent="0.25">
      <c r="A2584">
        <v>9976750</v>
      </c>
      <c r="B2584" s="60">
        <v>45542</v>
      </c>
      <c r="C2584" t="s">
        <v>1107</v>
      </c>
      <c r="D2584" t="s">
        <v>716</v>
      </c>
      <c r="E2584"/>
      <c r="F2584" s="60">
        <v>45542</v>
      </c>
      <c r="G2584" s="60">
        <v>45542.519444444442</v>
      </c>
      <c r="H2584" t="s">
        <v>1107</v>
      </c>
      <c r="I2584"/>
      <c r="J2584" t="s">
        <v>697</v>
      </c>
      <c r="K2584" t="s">
        <v>697</v>
      </c>
      <c r="L2584" t="s">
        <v>4660</v>
      </c>
      <c r="M2584" t="s">
        <v>7</v>
      </c>
      <c r="N2584" t="s">
        <v>1515</v>
      </c>
      <c r="O2584" t="s">
        <v>4296</v>
      </c>
      <c r="P2584" t="s">
        <v>8</v>
      </c>
      <c r="Q2584" t="s">
        <v>28</v>
      </c>
      <c r="R2584" t="s">
        <v>29</v>
      </c>
      <c r="S2584" t="s">
        <v>36</v>
      </c>
      <c r="T2584"/>
      <c r="U2584" t="s">
        <v>14</v>
      </c>
      <c r="V2584" s="61">
        <v>45542</v>
      </c>
      <c r="W2584" t="s">
        <v>4135</v>
      </c>
    </row>
    <row r="2585" spans="1:23" x14ac:dyDescent="0.25">
      <c r="A2585">
        <v>9976749</v>
      </c>
      <c r="B2585" s="60">
        <v>45542</v>
      </c>
      <c r="C2585" t="s">
        <v>1107</v>
      </c>
      <c r="D2585" t="s">
        <v>878</v>
      </c>
      <c r="E2585"/>
      <c r="F2585" s="60">
        <v>45542</v>
      </c>
      <c r="G2585" s="60">
        <v>45542.519444444442</v>
      </c>
      <c r="H2585" t="s">
        <v>1107</v>
      </c>
      <c r="I2585"/>
      <c r="J2585" t="s">
        <v>697</v>
      </c>
      <c r="K2585" t="s">
        <v>697</v>
      </c>
      <c r="L2585" t="s">
        <v>4660</v>
      </c>
      <c r="M2585" t="s">
        <v>7</v>
      </c>
      <c r="N2585" t="s">
        <v>1515</v>
      </c>
      <c r="O2585" t="s">
        <v>4296</v>
      </c>
      <c r="P2585" t="s">
        <v>8</v>
      </c>
      <c r="Q2585" t="s">
        <v>28</v>
      </c>
      <c r="R2585" t="s">
        <v>29</v>
      </c>
      <c r="S2585" t="s">
        <v>25</v>
      </c>
      <c r="T2585"/>
      <c r="U2585" t="s">
        <v>14</v>
      </c>
      <c r="V2585" s="61">
        <v>45542</v>
      </c>
      <c r="W2585" t="s">
        <v>4135</v>
      </c>
    </row>
    <row r="2586" spans="1:23" x14ac:dyDescent="0.25">
      <c r="A2586">
        <v>9976748</v>
      </c>
      <c r="B2586" s="60">
        <v>45542</v>
      </c>
      <c r="C2586" t="s">
        <v>1107</v>
      </c>
      <c r="D2586" t="s">
        <v>716</v>
      </c>
      <c r="E2586"/>
      <c r="F2586" s="60">
        <v>45542</v>
      </c>
      <c r="G2586" s="60">
        <v>45542.550694444442</v>
      </c>
      <c r="H2586" t="s">
        <v>1107</v>
      </c>
      <c r="I2586"/>
      <c r="J2586" t="s">
        <v>697</v>
      </c>
      <c r="K2586" t="s">
        <v>697</v>
      </c>
      <c r="L2586" t="s">
        <v>4661</v>
      </c>
      <c r="M2586" t="s">
        <v>7</v>
      </c>
      <c r="N2586" t="s">
        <v>1515</v>
      </c>
      <c r="O2586" t="s">
        <v>3803</v>
      </c>
      <c r="P2586" t="s">
        <v>8</v>
      </c>
      <c r="Q2586" t="s">
        <v>28</v>
      </c>
      <c r="R2586" t="s">
        <v>35</v>
      </c>
      <c r="S2586" t="s">
        <v>36</v>
      </c>
      <c r="T2586"/>
      <c r="U2586" t="s">
        <v>14</v>
      </c>
      <c r="V2586" s="61">
        <v>45542</v>
      </c>
      <c r="W2586" t="s">
        <v>4135</v>
      </c>
    </row>
    <row r="2587" spans="1:23" x14ac:dyDescent="0.25">
      <c r="A2587">
        <v>9976747</v>
      </c>
      <c r="B2587" s="60">
        <v>45542</v>
      </c>
      <c r="C2587" t="s">
        <v>1107</v>
      </c>
      <c r="D2587" t="s">
        <v>716</v>
      </c>
      <c r="E2587"/>
      <c r="F2587" s="60">
        <v>45542</v>
      </c>
      <c r="G2587" s="60">
        <v>45542.553472222222</v>
      </c>
      <c r="H2587" t="s">
        <v>1107</v>
      </c>
      <c r="I2587"/>
      <c r="J2587" t="s">
        <v>697</v>
      </c>
      <c r="K2587" t="s">
        <v>697</v>
      </c>
      <c r="L2587" t="s">
        <v>4662</v>
      </c>
      <c r="M2587" t="s">
        <v>7</v>
      </c>
      <c r="N2587" t="s">
        <v>1515</v>
      </c>
      <c r="O2587" t="s">
        <v>4377</v>
      </c>
      <c r="P2587" t="s">
        <v>8</v>
      </c>
      <c r="Q2587" t="s">
        <v>15</v>
      </c>
      <c r="R2587" t="s">
        <v>381</v>
      </c>
      <c r="S2587" t="s">
        <v>25</v>
      </c>
      <c r="T2587" t="s">
        <v>475</v>
      </c>
      <c r="U2587" t="s">
        <v>44</v>
      </c>
      <c r="V2587" s="61">
        <v>45542</v>
      </c>
      <c r="W2587" t="s">
        <v>4135</v>
      </c>
    </row>
    <row r="2588" spans="1:23" x14ac:dyDescent="0.25">
      <c r="A2588">
        <v>9976746</v>
      </c>
      <c r="B2588" s="60">
        <v>45542</v>
      </c>
      <c r="C2588" t="s">
        <v>1107</v>
      </c>
      <c r="D2588" t="s">
        <v>856</v>
      </c>
      <c r="E2588"/>
      <c r="F2588" s="60">
        <v>45542</v>
      </c>
      <c r="G2588" s="60">
        <v>45542.553472222222</v>
      </c>
      <c r="H2588" t="s">
        <v>1107</v>
      </c>
      <c r="I2588"/>
      <c r="J2588" t="s">
        <v>697</v>
      </c>
      <c r="K2588" t="s">
        <v>697</v>
      </c>
      <c r="L2588" t="s">
        <v>4662</v>
      </c>
      <c r="M2588" t="s">
        <v>7</v>
      </c>
      <c r="N2588" t="s">
        <v>1515</v>
      </c>
      <c r="O2588" t="s">
        <v>4377</v>
      </c>
      <c r="P2588" t="s">
        <v>8</v>
      </c>
      <c r="Q2588" t="s">
        <v>15</v>
      </c>
      <c r="R2588" t="s">
        <v>381</v>
      </c>
      <c r="S2588" t="s">
        <v>43</v>
      </c>
      <c r="T2588" t="s">
        <v>475</v>
      </c>
      <c r="U2588" t="s">
        <v>44</v>
      </c>
      <c r="V2588" s="61">
        <v>45542</v>
      </c>
      <c r="W2588" t="s">
        <v>4135</v>
      </c>
    </row>
    <row r="2589" spans="1:23" x14ac:dyDescent="0.25">
      <c r="A2589">
        <v>9976745</v>
      </c>
      <c r="B2589" s="60">
        <v>45542</v>
      </c>
      <c r="C2589" t="s">
        <v>1107</v>
      </c>
      <c r="D2589" t="s">
        <v>716</v>
      </c>
      <c r="E2589"/>
      <c r="F2589" s="60">
        <v>45542</v>
      </c>
      <c r="G2589" s="60">
        <v>45542.558333333327</v>
      </c>
      <c r="H2589" t="s">
        <v>1107</v>
      </c>
      <c r="I2589"/>
      <c r="J2589" t="s">
        <v>697</v>
      </c>
      <c r="K2589" t="s">
        <v>697</v>
      </c>
      <c r="L2589" t="s">
        <v>4663</v>
      </c>
      <c r="M2589" t="s">
        <v>7</v>
      </c>
      <c r="N2589" t="s">
        <v>1515</v>
      </c>
      <c r="O2589" t="s">
        <v>4476</v>
      </c>
      <c r="P2589" t="s">
        <v>18</v>
      </c>
      <c r="Q2589" t="s">
        <v>19</v>
      </c>
      <c r="R2589" t="s">
        <v>20</v>
      </c>
      <c r="S2589" t="s">
        <v>36</v>
      </c>
      <c r="T2589" t="s">
        <v>385</v>
      </c>
      <c r="U2589" t="s">
        <v>14</v>
      </c>
      <c r="V2589" s="61">
        <v>45542</v>
      </c>
      <c r="W2589" t="s">
        <v>4135</v>
      </c>
    </row>
    <row r="2590" spans="1:23" x14ac:dyDescent="0.25">
      <c r="A2590">
        <v>9976744</v>
      </c>
      <c r="B2590" s="60">
        <v>45542</v>
      </c>
      <c r="C2590" t="s">
        <v>1107</v>
      </c>
      <c r="D2590" t="s">
        <v>716</v>
      </c>
      <c r="E2590"/>
      <c r="F2590" s="60">
        <v>45542</v>
      </c>
      <c r="G2590" s="60">
        <v>45542.572222222218</v>
      </c>
      <c r="H2590" t="s">
        <v>1107</v>
      </c>
      <c r="I2590"/>
      <c r="J2590" t="s">
        <v>697</v>
      </c>
      <c r="K2590" t="s">
        <v>697</v>
      </c>
      <c r="L2590" t="s">
        <v>4664</v>
      </c>
      <c r="M2590" t="s">
        <v>7</v>
      </c>
      <c r="N2590" t="s">
        <v>1515</v>
      </c>
      <c r="O2590" t="s">
        <v>4589</v>
      </c>
      <c r="P2590" t="s">
        <v>22</v>
      </c>
      <c r="Q2590" t="s">
        <v>23</v>
      </c>
      <c r="R2590" t="s">
        <v>89</v>
      </c>
      <c r="S2590" t="s">
        <v>36</v>
      </c>
      <c r="T2590" t="s">
        <v>385</v>
      </c>
      <c r="U2590" t="s">
        <v>14</v>
      </c>
      <c r="V2590" s="61">
        <v>45542</v>
      </c>
      <c r="W2590" t="s">
        <v>4135</v>
      </c>
    </row>
    <row r="2591" spans="1:23" x14ac:dyDescent="0.25">
      <c r="A2591">
        <v>9976743</v>
      </c>
      <c r="B2591" s="60">
        <v>45542</v>
      </c>
      <c r="C2591" t="s">
        <v>1107</v>
      </c>
      <c r="D2591" t="s">
        <v>716</v>
      </c>
      <c r="E2591"/>
      <c r="F2591" s="60">
        <v>45542</v>
      </c>
      <c r="G2591" s="60">
        <v>45542.597222222219</v>
      </c>
      <c r="H2591" t="s">
        <v>1107</v>
      </c>
      <c r="I2591"/>
      <c r="J2591" t="s">
        <v>697</v>
      </c>
      <c r="K2591" t="s">
        <v>697</v>
      </c>
      <c r="L2591" t="s">
        <v>4439</v>
      </c>
      <c r="M2591" t="s">
        <v>7</v>
      </c>
      <c r="N2591" t="s">
        <v>1515</v>
      </c>
      <c r="O2591" t="s">
        <v>3200</v>
      </c>
      <c r="P2591" t="s">
        <v>8</v>
      </c>
      <c r="Q2591" t="s">
        <v>10</v>
      </c>
      <c r="R2591" t="s">
        <v>11</v>
      </c>
      <c r="S2591" t="s">
        <v>75</v>
      </c>
      <c r="T2591" t="s">
        <v>475</v>
      </c>
      <c r="U2591" t="s">
        <v>44</v>
      </c>
      <c r="V2591" s="61">
        <v>45542</v>
      </c>
      <c r="W2591" t="s">
        <v>4135</v>
      </c>
    </row>
    <row r="2592" spans="1:23" x14ac:dyDescent="0.25">
      <c r="A2592">
        <v>9976742</v>
      </c>
      <c r="B2592" t="s">
        <v>4665</v>
      </c>
      <c r="C2592" t="s">
        <v>1156</v>
      </c>
      <c r="D2592"/>
      <c r="E2592"/>
      <c r="F2592" s="60">
        <v>45542</v>
      </c>
      <c r="G2592" s="60">
        <v>45542.40625</v>
      </c>
      <c r="H2592" t="s">
        <v>1156</v>
      </c>
      <c r="I2592"/>
      <c r="J2592" t="s">
        <v>697</v>
      </c>
      <c r="K2592" t="s">
        <v>697</v>
      </c>
      <c r="L2592"/>
      <c r="M2592" t="s">
        <v>992</v>
      </c>
      <c r="N2592" t="s">
        <v>1105</v>
      </c>
      <c r="O2592">
        <v>201031844232001</v>
      </c>
      <c r="P2592" t="s">
        <v>18</v>
      </c>
      <c r="Q2592" t="s">
        <v>19</v>
      </c>
      <c r="R2592" t="s">
        <v>21</v>
      </c>
      <c r="S2592" t="s">
        <v>360</v>
      </c>
      <c r="T2592" t="s">
        <v>385</v>
      </c>
      <c r="U2592" t="s">
        <v>14</v>
      </c>
      <c r="V2592" s="61">
        <v>45542</v>
      </c>
      <c r="W2592" t="s">
        <v>4135</v>
      </c>
    </row>
    <row r="2593" spans="1:23" x14ac:dyDescent="0.25">
      <c r="A2593">
        <v>9976741</v>
      </c>
      <c r="B2593" t="s">
        <v>4665</v>
      </c>
      <c r="C2593" t="s">
        <v>1110</v>
      </c>
      <c r="D2593" t="s">
        <v>856</v>
      </c>
      <c r="E2593" t="s">
        <v>385</v>
      </c>
      <c r="F2593" s="60">
        <v>45542</v>
      </c>
      <c r="G2593" s="60">
        <v>45542.427083333343</v>
      </c>
      <c r="H2593" t="s">
        <v>1110</v>
      </c>
      <c r="I2593" t="s">
        <v>385</v>
      </c>
      <c r="J2593" t="s">
        <v>697</v>
      </c>
      <c r="K2593" t="s">
        <v>697</v>
      </c>
      <c r="L2593" t="s">
        <v>4666</v>
      </c>
      <c r="M2593" t="s">
        <v>7</v>
      </c>
      <c r="N2593" t="s">
        <v>3766</v>
      </c>
      <c r="O2593" t="s">
        <v>3848</v>
      </c>
      <c r="P2593" t="s">
        <v>8</v>
      </c>
      <c r="Q2593" t="s">
        <v>10</v>
      </c>
      <c r="R2593" t="s">
        <v>11</v>
      </c>
      <c r="S2593" t="s">
        <v>25</v>
      </c>
      <c r="T2593"/>
      <c r="U2593"/>
      <c r="V2593" s="61">
        <v>45542</v>
      </c>
      <c r="W2593" t="s">
        <v>4135</v>
      </c>
    </row>
    <row r="2594" spans="1:23" x14ac:dyDescent="0.25">
      <c r="A2594">
        <v>9976740</v>
      </c>
      <c r="B2594" s="60">
        <v>45542</v>
      </c>
      <c r="C2594" t="s">
        <v>1156</v>
      </c>
      <c r="D2594" t="s">
        <v>716</v>
      </c>
      <c r="E2594"/>
      <c r="F2594" s="60">
        <v>45542</v>
      </c>
      <c r="G2594" s="60">
        <v>45542.428472222222</v>
      </c>
      <c r="H2594" t="s">
        <v>1156</v>
      </c>
      <c r="I2594"/>
      <c r="J2594" t="s">
        <v>697</v>
      </c>
      <c r="K2594" t="s">
        <v>697</v>
      </c>
      <c r="L2594" t="s">
        <v>4667</v>
      </c>
      <c r="M2594" t="s">
        <v>992</v>
      </c>
      <c r="N2594" t="s">
        <v>1105</v>
      </c>
      <c r="O2594">
        <v>201032310452001</v>
      </c>
      <c r="P2594" t="s">
        <v>8</v>
      </c>
      <c r="Q2594" t="s">
        <v>28</v>
      </c>
      <c r="R2594" t="s">
        <v>35</v>
      </c>
      <c r="S2594" t="s">
        <v>36</v>
      </c>
      <c r="T2594"/>
      <c r="U2594"/>
      <c r="V2594" s="61">
        <v>45542</v>
      </c>
      <c r="W2594" t="s">
        <v>4135</v>
      </c>
    </row>
    <row r="2595" spans="1:23" x14ac:dyDescent="0.25">
      <c r="A2595">
        <v>9976739</v>
      </c>
      <c r="B2595" s="60">
        <v>45542</v>
      </c>
      <c r="C2595" t="s">
        <v>1110</v>
      </c>
      <c r="D2595" t="s">
        <v>716</v>
      </c>
      <c r="E2595" t="s">
        <v>385</v>
      </c>
      <c r="F2595" s="60">
        <v>45542</v>
      </c>
      <c r="G2595" s="60">
        <v>45542.43472222222</v>
      </c>
      <c r="H2595" t="s">
        <v>1110</v>
      </c>
      <c r="I2595"/>
      <c r="J2595" t="s">
        <v>697</v>
      </c>
      <c r="K2595" t="s">
        <v>697</v>
      </c>
      <c r="L2595" t="s">
        <v>4668</v>
      </c>
      <c r="M2595" t="s">
        <v>7</v>
      </c>
      <c r="N2595" t="s">
        <v>3766</v>
      </c>
      <c r="O2595" t="s">
        <v>4579</v>
      </c>
      <c r="P2595" t="s">
        <v>18</v>
      </c>
      <c r="Q2595" t="s">
        <v>19</v>
      </c>
      <c r="R2595" t="s">
        <v>21</v>
      </c>
      <c r="S2595" t="s">
        <v>36</v>
      </c>
      <c r="T2595"/>
      <c r="U2595"/>
      <c r="V2595" s="61">
        <v>45542</v>
      </c>
      <c r="W2595" t="s">
        <v>4135</v>
      </c>
    </row>
    <row r="2596" spans="1:23" x14ac:dyDescent="0.25">
      <c r="A2596">
        <v>9976738</v>
      </c>
      <c r="B2596" s="60">
        <v>45542</v>
      </c>
      <c r="C2596" t="s">
        <v>1110</v>
      </c>
      <c r="D2596" t="s">
        <v>856</v>
      </c>
      <c r="E2596" t="s">
        <v>385</v>
      </c>
      <c r="F2596" s="60">
        <v>45542</v>
      </c>
      <c r="G2596" s="60">
        <v>45542.445138888892</v>
      </c>
      <c r="H2596" t="s">
        <v>1110</v>
      </c>
      <c r="I2596" t="s">
        <v>385</v>
      </c>
      <c r="J2596" t="s">
        <v>697</v>
      </c>
      <c r="K2596" t="s">
        <v>697</v>
      </c>
      <c r="L2596" t="s">
        <v>4669</v>
      </c>
      <c r="M2596" t="s">
        <v>7</v>
      </c>
      <c r="N2596" t="s">
        <v>3766</v>
      </c>
      <c r="O2596" t="s">
        <v>3716</v>
      </c>
      <c r="P2596" t="s">
        <v>8</v>
      </c>
      <c r="Q2596" t="s">
        <v>10</v>
      </c>
      <c r="R2596" t="s">
        <v>11</v>
      </c>
      <c r="S2596" t="s">
        <v>25</v>
      </c>
      <c r="T2596"/>
      <c r="U2596"/>
      <c r="V2596" s="61">
        <v>45542</v>
      </c>
      <c r="W2596" t="s">
        <v>4135</v>
      </c>
    </row>
    <row r="2597" spans="1:23" x14ac:dyDescent="0.25">
      <c r="A2597">
        <v>9976737</v>
      </c>
      <c r="B2597" s="60">
        <v>45542</v>
      </c>
      <c r="C2597" t="s">
        <v>1106</v>
      </c>
      <c r="D2597" t="s">
        <v>856</v>
      </c>
      <c r="E2597" t="s">
        <v>385</v>
      </c>
      <c r="F2597" s="60">
        <v>45542</v>
      </c>
      <c r="G2597" s="60">
        <v>45542.477777777778</v>
      </c>
      <c r="H2597" t="s">
        <v>1106</v>
      </c>
      <c r="I2597" t="s">
        <v>385</v>
      </c>
      <c r="J2597" t="s">
        <v>697</v>
      </c>
      <c r="K2597" t="s">
        <v>697</v>
      </c>
      <c r="L2597" t="s">
        <v>4670</v>
      </c>
      <c r="M2597" t="s">
        <v>4671</v>
      </c>
      <c r="N2597" t="s">
        <v>881</v>
      </c>
      <c r="O2597">
        <v>2000009188802470</v>
      </c>
      <c r="P2597" t="s">
        <v>8</v>
      </c>
      <c r="Q2597" t="s">
        <v>28</v>
      </c>
      <c r="R2597" t="s">
        <v>92</v>
      </c>
      <c r="S2597" t="s">
        <v>75</v>
      </c>
      <c r="T2597" t="s">
        <v>385</v>
      </c>
      <c r="U2597" t="s">
        <v>44</v>
      </c>
      <c r="V2597" s="61">
        <v>45542</v>
      </c>
      <c r="W2597" t="s">
        <v>4135</v>
      </c>
    </row>
    <row r="2598" spans="1:23" x14ac:dyDescent="0.25">
      <c r="A2598">
        <v>9976736</v>
      </c>
      <c r="B2598" s="60">
        <v>45542</v>
      </c>
      <c r="C2598" t="s">
        <v>1156</v>
      </c>
      <c r="D2598" t="s">
        <v>856</v>
      </c>
      <c r="E2598" t="s">
        <v>385</v>
      </c>
      <c r="F2598" s="60">
        <v>45542</v>
      </c>
      <c r="G2598" s="60">
        <v>45542.484027777777</v>
      </c>
      <c r="H2598" t="s">
        <v>1156</v>
      </c>
      <c r="I2598"/>
      <c r="J2598" t="s">
        <v>697</v>
      </c>
      <c r="K2598" t="s">
        <v>697</v>
      </c>
      <c r="L2598" t="s">
        <v>4672</v>
      </c>
      <c r="M2598" t="s">
        <v>992</v>
      </c>
      <c r="N2598" t="s">
        <v>853</v>
      </c>
      <c r="O2598">
        <v>201028379870001</v>
      </c>
      <c r="P2598" t="s">
        <v>18</v>
      </c>
      <c r="Q2598" t="s">
        <v>19</v>
      </c>
      <c r="R2598" t="s">
        <v>21</v>
      </c>
      <c r="S2598" t="s">
        <v>36</v>
      </c>
      <c r="T2598" t="s">
        <v>385</v>
      </c>
      <c r="U2598" t="s">
        <v>14</v>
      </c>
      <c r="V2598" s="61">
        <v>45542</v>
      </c>
      <c r="W2598" t="s">
        <v>4135</v>
      </c>
    </row>
    <row r="2599" spans="1:23" x14ac:dyDescent="0.25">
      <c r="A2599">
        <v>9976735</v>
      </c>
      <c r="B2599" s="60">
        <v>45542</v>
      </c>
      <c r="C2599" t="s">
        <v>1110</v>
      </c>
      <c r="D2599" t="s">
        <v>856</v>
      </c>
      <c r="E2599" t="s">
        <v>385</v>
      </c>
      <c r="F2599" s="60">
        <v>45542</v>
      </c>
      <c r="G2599" s="60">
        <v>45542.493750000001</v>
      </c>
      <c r="H2599" t="s">
        <v>1110</v>
      </c>
      <c r="I2599" t="s">
        <v>385</v>
      </c>
      <c r="J2599" t="s">
        <v>697</v>
      </c>
      <c r="K2599" t="s">
        <v>697</v>
      </c>
      <c r="L2599" t="s">
        <v>4673</v>
      </c>
      <c r="M2599" t="s">
        <v>7</v>
      </c>
      <c r="N2599" t="s">
        <v>3766</v>
      </c>
      <c r="O2599" t="s">
        <v>4583</v>
      </c>
      <c r="P2599" t="s">
        <v>8</v>
      </c>
      <c r="Q2599" t="s">
        <v>10</v>
      </c>
      <c r="R2599" t="s">
        <v>11</v>
      </c>
      <c r="S2599" t="s">
        <v>25</v>
      </c>
      <c r="T2599"/>
      <c r="U2599"/>
      <c r="V2599" s="61">
        <v>45542</v>
      </c>
      <c r="W2599" t="s">
        <v>4135</v>
      </c>
    </row>
    <row r="2600" spans="1:23" x14ac:dyDescent="0.25">
      <c r="A2600">
        <v>9976734</v>
      </c>
      <c r="B2600" s="60">
        <v>45542</v>
      </c>
      <c r="C2600" t="s">
        <v>1156</v>
      </c>
      <c r="D2600" t="s">
        <v>856</v>
      </c>
      <c r="E2600" t="s">
        <v>385</v>
      </c>
      <c r="F2600" s="60">
        <v>45542</v>
      </c>
      <c r="G2600" s="60">
        <v>45542.540277777778</v>
      </c>
      <c r="H2600" t="s">
        <v>1156</v>
      </c>
      <c r="I2600"/>
      <c r="J2600" t="s">
        <v>697</v>
      </c>
      <c r="K2600" t="s">
        <v>697</v>
      </c>
      <c r="L2600" t="s">
        <v>3988</v>
      </c>
      <c r="M2600" t="s">
        <v>992</v>
      </c>
      <c r="N2600" t="s">
        <v>855</v>
      </c>
      <c r="O2600">
        <v>201031872711001</v>
      </c>
      <c r="P2600" t="s">
        <v>8</v>
      </c>
      <c r="Q2600" t="s">
        <v>10</v>
      </c>
      <c r="R2600" t="s">
        <v>27</v>
      </c>
      <c r="S2600" t="s">
        <v>25</v>
      </c>
      <c r="T2600" t="s">
        <v>385</v>
      </c>
      <c r="U2600" t="s">
        <v>14</v>
      </c>
      <c r="V2600" s="61">
        <v>45542</v>
      </c>
      <c r="W2600" t="s">
        <v>4135</v>
      </c>
    </row>
    <row r="2601" spans="1:23" x14ac:dyDescent="0.25">
      <c r="A2601">
        <v>9976733</v>
      </c>
      <c r="B2601" s="60">
        <v>45542</v>
      </c>
      <c r="C2601" t="s">
        <v>1110</v>
      </c>
      <c r="D2601" t="s">
        <v>46</v>
      </c>
      <c r="E2601" t="s">
        <v>385</v>
      </c>
      <c r="F2601" s="60">
        <v>45542</v>
      </c>
      <c r="G2601" s="60">
        <v>45542.543749999997</v>
      </c>
      <c r="H2601" t="s">
        <v>1110</v>
      </c>
      <c r="I2601" t="s">
        <v>385</v>
      </c>
      <c r="J2601" t="s">
        <v>697</v>
      </c>
      <c r="K2601" t="s">
        <v>697</v>
      </c>
      <c r="L2601" t="s">
        <v>4674</v>
      </c>
      <c r="M2601" t="s">
        <v>7</v>
      </c>
      <c r="N2601" t="s">
        <v>855</v>
      </c>
      <c r="O2601" t="s">
        <v>4276</v>
      </c>
      <c r="P2601" t="s">
        <v>8</v>
      </c>
      <c r="Q2601" t="s">
        <v>10</v>
      </c>
      <c r="R2601" t="s">
        <v>27</v>
      </c>
      <c r="S2601" t="s">
        <v>36</v>
      </c>
      <c r="T2601"/>
      <c r="U2601"/>
      <c r="V2601" s="61">
        <v>45542</v>
      </c>
      <c r="W2601" t="s">
        <v>4135</v>
      </c>
    </row>
    <row r="2602" spans="1:23" x14ac:dyDescent="0.25">
      <c r="A2602">
        <v>9976732</v>
      </c>
      <c r="B2602" s="60">
        <v>45542</v>
      </c>
      <c r="C2602" t="s">
        <v>1156</v>
      </c>
      <c r="D2602" t="s">
        <v>46</v>
      </c>
      <c r="E2602"/>
      <c r="F2602" s="60">
        <v>45542</v>
      </c>
      <c r="G2602" s="60">
        <v>45542.563194444447</v>
      </c>
      <c r="H2602" t="s">
        <v>1156</v>
      </c>
      <c r="I2602"/>
      <c r="J2602" t="s">
        <v>697</v>
      </c>
      <c r="K2602" t="s">
        <v>697</v>
      </c>
      <c r="L2602" t="s">
        <v>1638</v>
      </c>
      <c r="M2602" t="s">
        <v>992</v>
      </c>
      <c r="N2602" t="s">
        <v>855</v>
      </c>
      <c r="O2602">
        <v>201031527299002</v>
      </c>
      <c r="P2602" t="s">
        <v>8</v>
      </c>
      <c r="Q2602" t="s">
        <v>28</v>
      </c>
      <c r="R2602" t="s">
        <v>35</v>
      </c>
      <c r="S2602" t="s">
        <v>360</v>
      </c>
      <c r="T2602"/>
      <c r="U2602"/>
      <c r="V2602" s="61">
        <v>45542</v>
      </c>
      <c r="W2602" t="s">
        <v>4135</v>
      </c>
    </row>
    <row r="2603" spans="1:23" x14ac:dyDescent="0.25">
      <c r="A2603">
        <v>9976731</v>
      </c>
      <c r="B2603" s="60">
        <v>45542</v>
      </c>
      <c r="C2603" t="s">
        <v>1106</v>
      </c>
      <c r="D2603" t="s">
        <v>716</v>
      </c>
      <c r="E2603" t="s">
        <v>385</v>
      </c>
      <c r="F2603" s="60">
        <v>45542</v>
      </c>
      <c r="G2603" s="60">
        <v>45542.568749999999</v>
      </c>
      <c r="H2603" t="s">
        <v>1106</v>
      </c>
      <c r="I2603" t="s">
        <v>385</v>
      </c>
      <c r="J2603" t="s">
        <v>697</v>
      </c>
      <c r="K2603" t="s">
        <v>697</v>
      </c>
      <c r="L2603" t="s">
        <v>4675</v>
      </c>
      <c r="M2603" t="s">
        <v>4671</v>
      </c>
      <c r="N2603" t="s">
        <v>4676</v>
      </c>
      <c r="O2603">
        <v>2000009207542640</v>
      </c>
      <c r="P2603" t="s">
        <v>22</v>
      </c>
      <c r="Q2603" t="s">
        <v>60</v>
      </c>
      <c r="R2603" t="s">
        <v>61</v>
      </c>
      <c r="S2603" t="s">
        <v>36</v>
      </c>
      <c r="T2603" t="s">
        <v>385</v>
      </c>
      <c r="U2603" t="s">
        <v>14</v>
      </c>
      <c r="V2603" s="61">
        <v>45542</v>
      </c>
      <c r="W2603" t="s">
        <v>4135</v>
      </c>
    </row>
    <row r="2604" spans="1:23" x14ac:dyDescent="0.25">
      <c r="A2604">
        <v>9976730</v>
      </c>
      <c r="B2604" s="60">
        <v>45542</v>
      </c>
      <c r="C2604" t="s">
        <v>1110</v>
      </c>
      <c r="D2604" t="s">
        <v>716</v>
      </c>
      <c r="E2604" t="s">
        <v>385</v>
      </c>
      <c r="F2604" s="60">
        <v>45542</v>
      </c>
      <c r="G2604" s="60">
        <v>45542.606249999997</v>
      </c>
      <c r="H2604" t="s">
        <v>1110</v>
      </c>
      <c r="I2604" t="s">
        <v>385</v>
      </c>
      <c r="J2604" t="s">
        <v>697</v>
      </c>
      <c r="K2604" t="s">
        <v>697</v>
      </c>
      <c r="L2604" t="s">
        <v>4677</v>
      </c>
      <c r="M2604" t="s">
        <v>7</v>
      </c>
      <c r="N2604" t="s">
        <v>855</v>
      </c>
      <c r="O2604" t="s">
        <v>4464</v>
      </c>
      <c r="P2604" t="s">
        <v>8</v>
      </c>
      <c r="Q2604" t="s">
        <v>10</v>
      </c>
      <c r="R2604" t="s">
        <v>27</v>
      </c>
      <c r="S2604" t="s">
        <v>36</v>
      </c>
      <c r="T2604"/>
      <c r="U2604"/>
      <c r="V2604" s="61">
        <v>45542</v>
      </c>
      <c r="W2604" t="s">
        <v>4135</v>
      </c>
    </row>
    <row r="2605" spans="1:23" x14ac:dyDescent="0.25">
      <c r="A2605">
        <v>9976729</v>
      </c>
      <c r="B2605" s="60">
        <v>45542</v>
      </c>
      <c r="C2605" t="s">
        <v>1110</v>
      </c>
      <c r="D2605" t="s">
        <v>716</v>
      </c>
      <c r="E2605" t="s">
        <v>385</v>
      </c>
      <c r="F2605" s="60">
        <v>45542</v>
      </c>
      <c r="G2605" s="60">
        <v>45542.613194444442</v>
      </c>
      <c r="H2605" t="s">
        <v>1110</v>
      </c>
      <c r="I2605" s="60">
        <v>45548</v>
      </c>
      <c r="J2605" t="s">
        <v>697</v>
      </c>
      <c r="K2605" t="s">
        <v>697</v>
      </c>
      <c r="L2605" t="s">
        <v>4678</v>
      </c>
      <c r="M2605" t="s">
        <v>7</v>
      </c>
      <c r="N2605" t="s">
        <v>860</v>
      </c>
      <c r="O2605" t="s">
        <v>4586</v>
      </c>
      <c r="P2605" t="s">
        <v>8</v>
      </c>
      <c r="Q2605" t="s">
        <v>10</v>
      </c>
      <c r="R2605" t="s">
        <v>27</v>
      </c>
      <c r="S2605" t="s">
        <v>25</v>
      </c>
      <c r="T2605"/>
      <c r="U2605"/>
      <c r="V2605" s="61">
        <v>45542</v>
      </c>
      <c r="W2605" t="s">
        <v>4135</v>
      </c>
    </row>
    <row r="2606" spans="1:23" x14ac:dyDescent="0.25">
      <c r="A2606">
        <v>9976728</v>
      </c>
      <c r="B2606" s="60">
        <v>45542</v>
      </c>
      <c r="C2606" t="s">
        <v>1110</v>
      </c>
      <c r="D2606" t="s">
        <v>856</v>
      </c>
      <c r="E2606" t="s">
        <v>385</v>
      </c>
      <c r="F2606" s="60">
        <v>45542</v>
      </c>
      <c r="G2606" s="60">
        <v>45542.618055555547</v>
      </c>
      <c r="H2606" t="s">
        <v>1110</v>
      </c>
      <c r="I2606" s="60">
        <v>45544</v>
      </c>
      <c r="J2606" t="s">
        <v>697</v>
      </c>
      <c r="K2606" t="s">
        <v>697</v>
      </c>
      <c r="L2606" t="s">
        <v>4679</v>
      </c>
      <c r="M2606" t="s">
        <v>7</v>
      </c>
      <c r="N2606" t="s">
        <v>860</v>
      </c>
      <c r="O2606" t="s">
        <v>4587</v>
      </c>
      <c r="P2606" t="s">
        <v>8</v>
      </c>
      <c r="Q2606" t="s">
        <v>10</v>
      </c>
      <c r="R2606" t="s">
        <v>27</v>
      </c>
      <c r="S2606" t="s">
        <v>25</v>
      </c>
      <c r="T2606"/>
      <c r="U2606"/>
      <c r="V2606" s="61">
        <v>45542</v>
      </c>
      <c r="W2606" t="s">
        <v>4135</v>
      </c>
    </row>
    <row r="2607" spans="1:23" x14ac:dyDescent="0.25">
      <c r="A2607">
        <v>9976727</v>
      </c>
      <c r="B2607" s="60">
        <v>45542</v>
      </c>
      <c r="C2607" t="s">
        <v>1110</v>
      </c>
      <c r="D2607" t="s">
        <v>716</v>
      </c>
      <c r="E2607" t="s">
        <v>385</v>
      </c>
      <c r="F2607" s="60">
        <v>45542</v>
      </c>
      <c r="G2607" s="60">
        <v>45542.625</v>
      </c>
      <c r="H2607" t="s">
        <v>1110</v>
      </c>
      <c r="I2607" s="60">
        <v>45544</v>
      </c>
      <c r="J2607" t="s">
        <v>697</v>
      </c>
      <c r="K2607" t="s">
        <v>697</v>
      </c>
      <c r="L2607" t="s">
        <v>4680</v>
      </c>
      <c r="M2607" t="s">
        <v>7</v>
      </c>
      <c r="N2607" t="s">
        <v>860</v>
      </c>
      <c r="O2607" t="s">
        <v>4588</v>
      </c>
      <c r="P2607" t="s">
        <v>18</v>
      </c>
      <c r="Q2607" t="s">
        <v>19</v>
      </c>
      <c r="R2607" t="s">
        <v>129</v>
      </c>
      <c r="S2607" t="s">
        <v>36</v>
      </c>
      <c r="T2607"/>
      <c r="U2607"/>
      <c r="V2607" s="61">
        <v>45542</v>
      </c>
      <c r="W2607" t="s">
        <v>4135</v>
      </c>
    </row>
    <row r="2608" spans="1:23" x14ac:dyDescent="0.25">
      <c r="A2608">
        <v>9976726</v>
      </c>
      <c r="B2608" s="60">
        <v>45542</v>
      </c>
      <c r="C2608" t="s">
        <v>1156</v>
      </c>
      <c r="D2608" t="s">
        <v>46</v>
      </c>
      <c r="E2608"/>
      <c r="F2608" s="60">
        <v>45542</v>
      </c>
      <c r="G2608" s="60">
        <v>45542.631944444453</v>
      </c>
      <c r="H2608" t="s">
        <v>1156</v>
      </c>
      <c r="I2608"/>
      <c r="J2608" t="s">
        <v>697</v>
      </c>
      <c r="K2608" t="s">
        <v>697</v>
      </c>
      <c r="L2608" t="s">
        <v>4405</v>
      </c>
      <c r="M2608" t="s">
        <v>992</v>
      </c>
      <c r="N2608" t="s">
        <v>853</v>
      </c>
      <c r="O2608">
        <v>201031911197001</v>
      </c>
      <c r="P2608" t="s">
        <v>18</v>
      </c>
      <c r="Q2608" t="s">
        <v>19</v>
      </c>
      <c r="R2608" t="s">
        <v>20</v>
      </c>
      <c r="S2608" t="s">
        <v>360</v>
      </c>
      <c r="T2608"/>
      <c r="U2608"/>
      <c r="V2608" s="61">
        <v>45542</v>
      </c>
      <c r="W2608" t="s">
        <v>4135</v>
      </c>
    </row>
    <row r="2609" spans="1:23" x14ac:dyDescent="0.25">
      <c r="A2609">
        <v>9976725</v>
      </c>
      <c r="B2609" s="60">
        <v>45543</v>
      </c>
      <c r="C2609" t="s">
        <v>1111</v>
      </c>
      <c r="D2609" t="s">
        <v>856</v>
      </c>
      <c r="E2609" t="s">
        <v>385</v>
      </c>
      <c r="F2609" s="60">
        <v>45543</v>
      </c>
      <c r="G2609" s="60">
        <v>45543.394444444442</v>
      </c>
      <c r="H2609" t="s">
        <v>1111</v>
      </c>
      <c r="I2609" s="60">
        <v>45544</v>
      </c>
      <c r="J2609" t="s">
        <v>697</v>
      </c>
      <c r="K2609" t="s">
        <v>697</v>
      </c>
      <c r="L2609" t="s">
        <v>4681</v>
      </c>
      <c r="M2609" t="s">
        <v>7</v>
      </c>
      <c r="N2609" t="s">
        <v>855</v>
      </c>
      <c r="O2609" t="s">
        <v>1322</v>
      </c>
      <c r="P2609" t="s">
        <v>8</v>
      </c>
      <c r="Q2609" t="s">
        <v>10</v>
      </c>
      <c r="R2609" t="s">
        <v>11</v>
      </c>
      <c r="S2609" t="s">
        <v>43</v>
      </c>
      <c r="T2609" t="s">
        <v>4682</v>
      </c>
      <c r="U2609" t="s">
        <v>44</v>
      </c>
      <c r="V2609" s="61">
        <v>45543</v>
      </c>
      <c r="W2609" t="s">
        <v>4135</v>
      </c>
    </row>
    <row r="2610" spans="1:23" x14ac:dyDescent="0.25">
      <c r="A2610">
        <v>9976724</v>
      </c>
      <c r="B2610" s="60">
        <v>45543</v>
      </c>
      <c r="C2610" t="s">
        <v>1111</v>
      </c>
      <c r="D2610" t="s">
        <v>856</v>
      </c>
      <c r="E2610" t="s">
        <v>385</v>
      </c>
      <c r="F2610" s="60">
        <v>45543</v>
      </c>
      <c r="G2610" s="60">
        <v>45543.405555555553</v>
      </c>
      <c r="H2610" t="s">
        <v>1111</v>
      </c>
      <c r="I2610" s="60">
        <v>45544</v>
      </c>
      <c r="J2610" t="s">
        <v>697</v>
      </c>
      <c r="K2610" t="s">
        <v>697</v>
      </c>
      <c r="L2610" t="s">
        <v>4683</v>
      </c>
      <c r="M2610" t="s">
        <v>7</v>
      </c>
      <c r="N2610" t="s">
        <v>855</v>
      </c>
      <c r="O2610" t="s">
        <v>2786</v>
      </c>
      <c r="P2610" t="s">
        <v>18</v>
      </c>
      <c r="Q2610" t="s">
        <v>19</v>
      </c>
      <c r="R2610" t="s">
        <v>21</v>
      </c>
      <c r="S2610" t="s">
        <v>43</v>
      </c>
      <c r="T2610" t="s">
        <v>1085</v>
      </c>
      <c r="U2610" t="s">
        <v>44</v>
      </c>
      <c r="V2610" s="61">
        <v>45543</v>
      </c>
      <c r="W2610" t="s">
        <v>4135</v>
      </c>
    </row>
    <row r="2611" spans="1:23" x14ac:dyDescent="0.25">
      <c r="A2611">
        <v>9976723</v>
      </c>
      <c r="B2611" s="60">
        <v>45543</v>
      </c>
      <c r="C2611" t="s">
        <v>1111</v>
      </c>
      <c r="D2611" t="s">
        <v>856</v>
      </c>
      <c r="E2611" t="s">
        <v>385</v>
      </c>
      <c r="F2611" s="60">
        <v>45543</v>
      </c>
      <c r="G2611" s="60">
        <v>45543.409722222219</v>
      </c>
      <c r="H2611" t="s">
        <v>1111</v>
      </c>
      <c r="I2611" s="60">
        <v>45545</v>
      </c>
      <c r="J2611" t="s">
        <v>697</v>
      </c>
      <c r="K2611" t="s">
        <v>697</v>
      </c>
      <c r="L2611" t="s">
        <v>4684</v>
      </c>
      <c r="M2611" t="s">
        <v>7</v>
      </c>
      <c r="N2611" t="s">
        <v>855</v>
      </c>
      <c r="O2611" t="s">
        <v>4479</v>
      </c>
      <c r="P2611" t="s">
        <v>8</v>
      </c>
      <c r="Q2611" t="s">
        <v>15</v>
      </c>
      <c r="R2611" t="s">
        <v>381</v>
      </c>
      <c r="S2611" t="s">
        <v>25</v>
      </c>
      <c r="T2611" t="s">
        <v>385</v>
      </c>
      <c r="U2611" t="s">
        <v>14</v>
      </c>
      <c r="V2611" s="61">
        <v>45543</v>
      </c>
      <c r="W2611" t="s">
        <v>4135</v>
      </c>
    </row>
    <row r="2612" spans="1:23" x14ac:dyDescent="0.25">
      <c r="A2612">
        <v>9976722</v>
      </c>
      <c r="B2612" s="60">
        <v>45543</v>
      </c>
      <c r="C2612" t="s">
        <v>1111</v>
      </c>
      <c r="D2612" t="s">
        <v>716</v>
      </c>
      <c r="E2612" t="s">
        <v>385</v>
      </c>
      <c r="F2612" s="60">
        <v>45543</v>
      </c>
      <c r="G2612" s="60">
        <v>45543.449305555558</v>
      </c>
      <c r="H2612" t="s">
        <v>1111</v>
      </c>
      <c r="I2612" t="s">
        <v>385</v>
      </c>
      <c r="J2612" t="s">
        <v>697</v>
      </c>
      <c r="K2612" t="s">
        <v>697</v>
      </c>
      <c r="L2612" t="s">
        <v>4685</v>
      </c>
      <c r="M2612" t="s">
        <v>7</v>
      </c>
      <c r="N2612" t="s">
        <v>855</v>
      </c>
      <c r="O2612" t="s">
        <v>4591</v>
      </c>
      <c r="P2612" t="s">
        <v>8</v>
      </c>
      <c r="Q2612" t="s">
        <v>10</v>
      </c>
      <c r="R2612" t="s">
        <v>11</v>
      </c>
      <c r="S2612" t="s">
        <v>25</v>
      </c>
      <c r="T2612" t="s">
        <v>385</v>
      </c>
      <c r="U2612" t="s">
        <v>14</v>
      </c>
      <c r="V2612" s="61">
        <v>45543</v>
      </c>
      <c r="W2612" t="s">
        <v>4135</v>
      </c>
    </row>
    <row r="2613" spans="1:23" x14ac:dyDescent="0.25">
      <c r="A2613">
        <v>9976721</v>
      </c>
      <c r="B2613" s="60">
        <v>45543</v>
      </c>
      <c r="C2613" t="s">
        <v>1111</v>
      </c>
      <c r="D2613" t="s">
        <v>716</v>
      </c>
      <c r="E2613" t="s">
        <v>385</v>
      </c>
      <c r="F2613" s="60">
        <v>45543</v>
      </c>
      <c r="G2613" s="60">
        <v>45543.459027777782</v>
      </c>
      <c r="H2613" t="s">
        <v>1111</v>
      </c>
      <c r="I2613" t="s">
        <v>385</v>
      </c>
      <c r="J2613" t="s">
        <v>697</v>
      </c>
      <c r="K2613" t="s">
        <v>697</v>
      </c>
      <c r="L2613" t="s">
        <v>4686</v>
      </c>
      <c r="M2613" t="s">
        <v>7</v>
      </c>
      <c r="N2613" t="s">
        <v>855</v>
      </c>
      <c r="O2613" t="s">
        <v>4593</v>
      </c>
      <c r="P2613" t="s">
        <v>8</v>
      </c>
      <c r="Q2613" t="s">
        <v>10</v>
      </c>
      <c r="R2613" t="s">
        <v>11</v>
      </c>
      <c r="S2613" t="s">
        <v>36</v>
      </c>
      <c r="T2613" t="s">
        <v>385</v>
      </c>
      <c r="U2613" t="s">
        <v>14</v>
      </c>
      <c r="V2613" s="61">
        <v>45543</v>
      </c>
      <c r="W2613" t="s">
        <v>4135</v>
      </c>
    </row>
    <row r="2614" spans="1:23" x14ac:dyDescent="0.25">
      <c r="A2614">
        <v>9976720</v>
      </c>
      <c r="B2614" s="60">
        <v>45543</v>
      </c>
      <c r="C2614" t="s">
        <v>1158</v>
      </c>
      <c r="D2614" t="s">
        <v>856</v>
      </c>
      <c r="E2614" t="s">
        <v>385</v>
      </c>
      <c r="F2614" s="60">
        <v>45543.399305555547</v>
      </c>
      <c r="G2614" s="60">
        <v>45543.399305555547</v>
      </c>
      <c r="H2614" t="s">
        <v>1158</v>
      </c>
      <c r="I2614" s="60">
        <v>45545</v>
      </c>
      <c r="J2614" t="s">
        <v>697</v>
      </c>
      <c r="K2614" t="s">
        <v>697</v>
      </c>
      <c r="L2614" t="s">
        <v>3456</v>
      </c>
      <c r="M2614" t="s">
        <v>992</v>
      </c>
      <c r="N2614" t="s">
        <v>889</v>
      </c>
      <c r="O2614">
        <v>201031850343001</v>
      </c>
      <c r="P2614" t="s">
        <v>8</v>
      </c>
      <c r="Q2614" t="s">
        <v>15</v>
      </c>
      <c r="R2614" t="s">
        <v>69</v>
      </c>
      <c r="S2614" t="s">
        <v>25</v>
      </c>
      <c r="T2614" t="s">
        <v>385</v>
      </c>
      <c r="U2614" t="s">
        <v>14</v>
      </c>
      <c r="V2614" s="61">
        <v>45543</v>
      </c>
      <c r="W2614" t="s">
        <v>4135</v>
      </c>
    </row>
    <row r="2615" spans="1:23" x14ac:dyDescent="0.25">
      <c r="A2615">
        <v>9976719</v>
      </c>
      <c r="B2615" s="60">
        <v>45543</v>
      </c>
      <c r="C2615" t="s">
        <v>1158</v>
      </c>
      <c r="D2615" t="s">
        <v>878</v>
      </c>
      <c r="E2615" t="s">
        <v>385</v>
      </c>
      <c r="F2615" s="60">
        <v>45543.415277777778</v>
      </c>
      <c r="G2615" s="60">
        <v>45543.415277777778</v>
      </c>
      <c r="H2615" t="s">
        <v>1158</v>
      </c>
      <c r="I2615" s="60">
        <v>45545</v>
      </c>
      <c r="J2615" t="s">
        <v>697</v>
      </c>
      <c r="K2615" t="s">
        <v>697</v>
      </c>
      <c r="L2615" t="s">
        <v>4183</v>
      </c>
      <c r="M2615" t="s">
        <v>992</v>
      </c>
      <c r="N2615" t="s">
        <v>889</v>
      </c>
      <c r="O2615">
        <v>201031590837001</v>
      </c>
      <c r="P2615" t="s">
        <v>8</v>
      </c>
      <c r="Q2615" t="s">
        <v>15</v>
      </c>
      <c r="R2615" t="s">
        <v>27</v>
      </c>
      <c r="S2615" t="s">
        <v>962</v>
      </c>
      <c r="T2615" t="s">
        <v>4687</v>
      </c>
      <c r="U2615" t="s">
        <v>44</v>
      </c>
      <c r="V2615" s="61">
        <v>45543</v>
      </c>
      <c r="W2615" t="s">
        <v>4135</v>
      </c>
    </row>
    <row r="2616" spans="1:23" x14ac:dyDescent="0.25">
      <c r="A2616">
        <v>9976718</v>
      </c>
      <c r="B2616" s="60">
        <v>45543</v>
      </c>
      <c r="C2616" t="s">
        <v>1158</v>
      </c>
      <c r="D2616" t="s">
        <v>716</v>
      </c>
      <c r="E2616" t="s">
        <v>385</v>
      </c>
      <c r="F2616" s="60">
        <v>45543.415277777778</v>
      </c>
      <c r="G2616" s="60">
        <v>45543.415277777778</v>
      </c>
      <c r="H2616" t="s">
        <v>1158</v>
      </c>
      <c r="I2616" s="60">
        <v>45545</v>
      </c>
      <c r="J2616" t="s">
        <v>697</v>
      </c>
      <c r="K2616" t="s">
        <v>697</v>
      </c>
      <c r="L2616" t="s">
        <v>4688</v>
      </c>
      <c r="M2616" t="s">
        <v>992</v>
      </c>
      <c r="N2616" t="s">
        <v>3018</v>
      </c>
      <c r="O2616">
        <v>201032403437001</v>
      </c>
      <c r="P2616" t="s">
        <v>8</v>
      </c>
      <c r="Q2616" t="s">
        <v>15</v>
      </c>
      <c r="R2616" t="s">
        <v>27</v>
      </c>
      <c r="S2616" t="s">
        <v>25</v>
      </c>
      <c r="T2616" t="s">
        <v>385</v>
      </c>
      <c r="U2616" t="s">
        <v>14</v>
      </c>
      <c r="V2616" s="61">
        <v>45543</v>
      </c>
      <c r="W2616" t="s">
        <v>4135</v>
      </c>
    </row>
    <row r="2617" spans="1:23" x14ac:dyDescent="0.25">
      <c r="A2617">
        <v>9976717</v>
      </c>
      <c r="B2617" s="60">
        <v>45543</v>
      </c>
      <c r="C2617" t="s">
        <v>1158</v>
      </c>
      <c r="D2617" t="s">
        <v>716</v>
      </c>
      <c r="E2617" t="s">
        <v>385</v>
      </c>
      <c r="F2617" s="60">
        <v>45543.42291666667</v>
      </c>
      <c r="G2617" s="60">
        <v>45543.42291666667</v>
      </c>
      <c r="H2617" t="s">
        <v>1158</v>
      </c>
      <c r="I2617" s="60">
        <v>45545</v>
      </c>
      <c r="J2617" t="s">
        <v>697</v>
      </c>
      <c r="K2617" t="s">
        <v>697</v>
      </c>
      <c r="L2617" t="s">
        <v>4689</v>
      </c>
      <c r="M2617" t="s">
        <v>992</v>
      </c>
      <c r="N2617" t="s">
        <v>3018</v>
      </c>
      <c r="O2617">
        <v>201032408769001</v>
      </c>
      <c r="P2617" t="s">
        <v>18</v>
      </c>
      <c r="Q2617" t="s">
        <v>19</v>
      </c>
      <c r="R2617" t="s">
        <v>20</v>
      </c>
      <c r="S2617" t="s">
        <v>36</v>
      </c>
      <c r="T2617" t="s">
        <v>385</v>
      </c>
      <c r="U2617" t="s">
        <v>14</v>
      </c>
      <c r="V2617" s="61">
        <v>45543</v>
      </c>
      <c r="W2617" t="s">
        <v>4135</v>
      </c>
    </row>
    <row r="2618" spans="1:23" x14ac:dyDescent="0.25">
      <c r="A2618">
        <v>9976716</v>
      </c>
      <c r="B2618" s="60">
        <v>45543</v>
      </c>
      <c r="C2618" t="s">
        <v>1158</v>
      </c>
      <c r="D2618" t="s">
        <v>716</v>
      </c>
      <c r="E2618" t="s">
        <v>385</v>
      </c>
      <c r="F2618" s="60">
        <v>45543.434027777781</v>
      </c>
      <c r="G2618" s="60">
        <v>45543.434027777781</v>
      </c>
      <c r="H2618" t="s">
        <v>1158</v>
      </c>
      <c r="I2618" s="60">
        <v>45545</v>
      </c>
      <c r="J2618" t="s">
        <v>697</v>
      </c>
      <c r="K2618" t="s">
        <v>697</v>
      </c>
      <c r="L2618" t="s">
        <v>4690</v>
      </c>
      <c r="M2618" t="s">
        <v>992</v>
      </c>
      <c r="N2618" t="s">
        <v>3018</v>
      </c>
      <c r="O2618">
        <v>201032539601001</v>
      </c>
      <c r="P2618" t="s">
        <v>22</v>
      </c>
      <c r="Q2618" t="s">
        <v>72</v>
      </c>
      <c r="R2618" t="s">
        <v>61</v>
      </c>
      <c r="S2618" t="s">
        <v>36</v>
      </c>
      <c r="T2618" t="s">
        <v>385</v>
      </c>
      <c r="U2618" t="s">
        <v>14</v>
      </c>
      <c r="V2618" s="61">
        <v>45543</v>
      </c>
      <c r="W2618" t="s">
        <v>4135</v>
      </c>
    </row>
    <row r="2619" spans="1:23" x14ac:dyDescent="0.25">
      <c r="A2619">
        <v>9976715</v>
      </c>
      <c r="B2619" s="60">
        <v>45543</v>
      </c>
      <c r="C2619" t="s">
        <v>1111</v>
      </c>
      <c r="D2619" t="s">
        <v>856</v>
      </c>
      <c r="E2619" t="s">
        <v>385</v>
      </c>
      <c r="F2619" s="60">
        <v>45543</v>
      </c>
      <c r="G2619" s="60">
        <v>45543.461805555547</v>
      </c>
      <c r="H2619" t="s">
        <v>1111</v>
      </c>
      <c r="I2619" s="60">
        <v>45545</v>
      </c>
      <c r="J2619" t="s">
        <v>697</v>
      </c>
      <c r="K2619" t="s">
        <v>697</v>
      </c>
      <c r="L2619" t="s">
        <v>4518</v>
      </c>
      <c r="M2619" t="s">
        <v>7</v>
      </c>
      <c r="N2619" t="s">
        <v>855</v>
      </c>
      <c r="O2619" t="s">
        <v>4461</v>
      </c>
      <c r="P2619" t="s">
        <v>8</v>
      </c>
      <c r="Q2619" t="s">
        <v>10</v>
      </c>
      <c r="R2619" t="s">
        <v>11</v>
      </c>
      <c r="S2619" t="s">
        <v>25</v>
      </c>
      <c r="T2619" t="s">
        <v>385</v>
      </c>
      <c r="U2619" t="s">
        <v>14</v>
      </c>
      <c r="V2619" s="61">
        <v>45543</v>
      </c>
      <c r="W2619" t="s">
        <v>4135</v>
      </c>
    </row>
    <row r="2620" spans="1:23" x14ac:dyDescent="0.25">
      <c r="A2620">
        <v>9976714</v>
      </c>
      <c r="B2620" s="60">
        <v>45543</v>
      </c>
      <c r="C2620" t="s">
        <v>1111</v>
      </c>
      <c r="D2620" t="s">
        <v>716</v>
      </c>
      <c r="E2620" t="s">
        <v>385</v>
      </c>
      <c r="F2620" s="60">
        <v>45543</v>
      </c>
      <c r="G2620" s="60">
        <v>45543.472916666673</v>
      </c>
      <c r="H2620" t="s">
        <v>1111</v>
      </c>
      <c r="I2620" s="60">
        <v>45545</v>
      </c>
      <c r="J2620" t="s">
        <v>697</v>
      </c>
      <c r="K2620" t="s">
        <v>697</v>
      </c>
      <c r="L2620" t="s">
        <v>4691</v>
      </c>
      <c r="M2620" t="s">
        <v>7</v>
      </c>
      <c r="N2620" t="s">
        <v>855</v>
      </c>
      <c r="O2620" t="s">
        <v>4594</v>
      </c>
      <c r="P2620" t="s">
        <v>8</v>
      </c>
      <c r="Q2620" t="s">
        <v>10</v>
      </c>
      <c r="R2620" t="s">
        <v>11</v>
      </c>
      <c r="S2620" t="s">
        <v>36</v>
      </c>
      <c r="T2620" t="s">
        <v>385</v>
      </c>
      <c r="U2620" t="s">
        <v>14</v>
      </c>
      <c r="V2620" s="61">
        <v>45543</v>
      </c>
      <c r="W2620" t="s">
        <v>4135</v>
      </c>
    </row>
    <row r="2621" spans="1:23" x14ac:dyDescent="0.25">
      <c r="A2621">
        <v>9976713</v>
      </c>
      <c r="B2621" s="60">
        <v>45543</v>
      </c>
      <c r="C2621" t="s">
        <v>1111</v>
      </c>
      <c r="D2621" t="s">
        <v>716</v>
      </c>
      <c r="E2621" t="s">
        <v>385</v>
      </c>
      <c r="F2621" s="60">
        <v>45543</v>
      </c>
      <c r="G2621" s="60">
        <v>45543.495138888888</v>
      </c>
      <c r="H2621" t="s">
        <v>1111</v>
      </c>
      <c r="I2621" s="60">
        <v>45545</v>
      </c>
      <c r="J2621" t="s">
        <v>697</v>
      </c>
      <c r="K2621" t="s">
        <v>697</v>
      </c>
      <c r="L2621" t="s">
        <v>4692</v>
      </c>
      <c r="M2621" t="s">
        <v>7</v>
      </c>
      <c r="N2621" t="s">
        <v>855</v>
      </c>
      <c r="O2621" t="s">
        <v>4595</v>
      </c>
      <c r="P2621" t="s">
        <v>8</v>
      </c>
      <c r="Q2621" t="s">
        <v>10</v>
      </c>
      <c r="R2621" t="s">
        <v>11</v>
      </c>
      <c r="S2621" t="s">
        <v>25</v>
      </c>
      <c r="T2621" t="s">
        <v>385</v>
      </c>
      <c r="U2621" t="s">
        <v>14</v>
      </c>
      <c r="V2621" s="61">
        <v>45543</v>
      </c>
      <c r="W2621" t="s">
        <v>4135</v>
      </c>
    </row>
    <row r="2622" spans="1:23" x14ac:dyDescent="0.25">
      <c r="A2622">
        <v>9976712</v>
      </c>
      <c r="B2622" s="60">
        <v>45543</v>
      </c>
      <c r="C2622" t="s">
        <v>1111</v>
      </c>
      <c r="D2622" t="s">
        <v>716</v>
      </c>
      <c r="E2622" t="s">
        <v>385</v>
      </c>
      <c r="F2622" s="60">
        <v>45543</v>
      </c>
      <c r="G2622" s="60">
        <v>45543.519444444442</v>
      </c>
      <c r="H2622" t="s">
        <v>1111</v>
      </c>
      <c r="I2622" s="60">
        <v>45545</v>
      </c>
      <c r="J2622" t="s">
        <v>697</v>
      </c>
      <c r="K2622" t="s">
        <v>697</v>
      </c>
      <c r="L2622" t="s">
        <v>4693</v>
      </c>
      <c r="M2622" t="s">
        <v>7</v>
      </c>
      <c r="N2622" t="s">
        <v>860</v>
      </c>
      <c r="O2622" t="s">
        <v>3609</v>
      </c>
      <c r="P2622" t="s">
        <v>8</v>
      </c>
      <c r="Q2622" t="s">
        <v>28</v>
      </c>
      <c r="R2622" t="s">
        <v>35</v>
      </c>
      <c r="S2622" t="s">
        <v>36</v>
      </c>
      <c r="T2622" t="s">
        <v>385</v>
      </c>
      <c r="U2622" t="s">
        <v>14</v>
      </c>
      <c r="V2622" s="61">
        <v>45543</v>
      </c>
      <c r="W2622" t="s">
        <v>4135</v>
      </c>
    </row>
    <row r="2623" spans="1:23" x14ac:dyDescent="0.25">
      <c r="A2623">
        <v>9976711</v>
      </c>
      <c r="B2623" s="60">
        <v>45543</v>
      </c>
      <c r="C2623" t="s">
        <v>1111</v>
      </c>
      <c r="D2623" t="s">
        <v>878</v>
      </c>
      <c r="E2623" t="s">
        <v>385</v>
      </c>
      <c r="F2623" s="60">
        <v>45543</v>
      </c>
      <c r="G2623" s="60">
        <v>45543.540972222218</v>
      </c>
      <c r="H2623" t="s">
        <v>1111</v>
      </c>
      <c r="I2623" t="s">
        <v>385</v>
      </c>
      <c r="J2623" t="s">
        <v>697</v>
      </c>
      <c r="K2623" t="s">
        <v>697</v>
      </c>
      <c r="L2623" t="s">
        <v>4242</v>
      </c>
      <c r="M2623" t="s">
        <v>7</v>
      </c>
      <c r="N2623" t="s">
        <v>860</v>
      </c>
      <c r="O2623" t="s">
        <v>3878</v>
      </c>
      <c r="P2623" t="s">
        <v>8</v>
      </c>
      <c r="Q2623" t="s">
        <v>28</v>
      </c>
      <c r="R2623" t="s">
        <v>35</v>
      </c>
      <c r="S2623" t="s">
        <v>36</v>
      </c>
      <c r="T2623" t="s">
        <v>385</v>
      </c>
      <c r="U2623" t="s">
        <v>14</v>
      </c>
      <c r="V2623" s="61">
        <v>45543</v>
      </c>
      <c r="W2623" t="s">
        <v>4135</v>
      </c>
    </row>
    <row r="2624" spans="1:23" x14ac:dyDescent="0.25">
      <c r="A2624">
        <v>9976710</v>
      </c>
      <c r="B2624" s="60">
        <v>45543</v>
      </c>
      <c r="C2624" t="s">
        <v>1158</v>
      </c>
      <c r="D2624" t="s">
        <v>716</v>
      </c>
      <c r="E2624" t="s">
        <v>385</v>
      </c>
      <c r="F2624" s="60">
        <v>45543.499305555553</v>
      </c>
      <c r="G2624" s="60">
        <v>45543.499305555553</v>
      </c>
      <c r="H2624" t="s">
        <v>1158</v>
      </c>
      <c r="I2624" s="60">
        <v>45545</v>
      </c>
      <c r="J2624" t="s">
        <v>697</v>
      </c>
      <c r="K2624" t="s">
        <v>697</v>
      </c>
      <c r="L2624" t="s">
        <v>3906</v>
      </c>
      <c r="M2624" t="s">
        <v>3122</v>
      </c>
      <c r="N2624" t="s">
        <v>853</v>
      </c>
      <c r="O2624">
        <v>7631734</v>
      </c>
      <c r="P2624" t="s">
        <v>18</v>
      </c>
      <c r="Q2624" t="s">
        <v>19</v>
      </c>
      <c r="R2624" t="s">
        <v>20</v>
      </c>
      <c r="S2624" t="s">
        <v>981</v>
      </c>
      <c r="T2624" t="s">
        <v>981</v>
      </c>
      <c r="U2624" t="s">
        <v>44</v>
      </c>
      <c r="V2624" s="61">
        <v>45543</v>
      </c>
      <c r="W2624" t="s">
        <v>4135</v>
      </c>
    </row>
    <row r="2625" spans="1:23" x14ac:dyDescent="0.25">
      <c r="A2625">
        <v>9976709</v>
      </c>
      <c r="B2625" s="60">
        <v>45543</v>
      </c>
      <c r="C2625" t="s">
        <v>1111</v>
      </c>
      <c r="D2625" t="s">
        <v>716</v>
      </c>
      <c r="E2625" t="s">
        <v>385</v>
      </c>
      <c r="F2625" s="60">
        <v>45543</v>
      </c>
      <c r="G2625" s="60">
        <v>45543.604166666657</v>
      </c>
      <c r="H2625" t="s">
        <v>1111</v>
      </c>
      <c r="I2625" s="60">
        <v>45545</v>
      </c>
      <c r="J2625" t="s">
        <v>697</v>
      </c>
      <c r="K2625" t="s">
        <v>697</v>
      </c>
      <c r="L2625" t="s">
        <v>4694</v>
      </c>
      <c r="M2625" t="s">
        <v>7</v>
      </c>
      <c r="N2625" t="s">
        <v>860</v>
      </c>
      <c r="O2625" t="s">
        <v>4601</v>
      </c>
      <c r="P2625" t="s">
        <v>8</v>
      </c>
      <c r="Q2625" t="s">
        <v>10</v>
      </c>
      <c r="R2625" t="s">
        <v>11</v>
      </c>
      <c r="S2625" t="s">
        <v>25</v>
      </c>
      <c r="T2625" t="s">
        <v>385</v>
      </c>
      <c r="U2625" t="s">
        <v>14</v>
      </c>
      <c r="V2625" s="61">
        <v>45543</v>
      </c>
      <c r="W2625" t="s">
        <v>4135</v>
      </c>
    </row>
    <row r="2626" spans="1:23" x14ac:dyDescent="0.25">
      <c r="A2626">
        <v>9976708</v>
      </c>
      <c r="B2626" s="60">
        <v>45543</v>
      </c>
      <c r="C2626" t="s">
        <v>1158</v>
      </c>
      <c r="D2626" t="s">
        <v>716</v>
      </c>
      <c r="E2626" t="s">
        <v>385</v>
      </c>
      <c r="F2626" s="60">
        <v>45543.551388888889</v>
      </c>
      <c r="G2626" s="60">
        <v>45543.551388888889</v>
      </c>
      <c r="H2626" t="s">
        <v>1158</v>
      </c>
      <c r="I2626" s="60">
        <v>45545</v>
      </c>
      <c r="J2626" t="s">
        <v>697</v>
      </c>
      <c r="K2626" t="s">
        <v>697</v>
      </c>
      <c r="L2626" t="s">
        <v>4695</v>
      </c>
      <c r="M2626" t="s">
        <v>992</v>
      </c>
      <c r="N2626" t="s">
        <v>889</v>
      </c>
      <c r="O2626"/>
      <c r="P2626" t="s">
        <v>8</v>
      </c>
      <c r="Q2626" t="s">
        <v>28</v>
      </c>
      <c r="R2626" t="s">
        <v>29</v>
      </c>
      <c r="S2626" t="s">
        <v>962</v>
      </c>
      <c r="T2626" t="s">
        <v>962</v>
      </c>
      <c r="U2626" t="s">
        <v>44</v>
      </c>
      <c r="V2626" s="61">
        <v>45543</v>
      </c>
      <c r="W2626" t="s">
        <v>4135</v>
      </c>
    </row>
    <row r="2627" spans="1:23" x14ac:dyDescent="0.25">
      <c r="A2627">
        <v>9976707</v>
      </c>
      <c r="B2627" s="60">
        <v>45543</v>
      </c>
      <c r="C2627" t="s">
        <v>1158</v>
      </c>
      <c r="D2627" t="s">
        <v>46</v>
      </c>
      <c r="E2627" t="s">
        <v>385</v>
      </c>
      <c r="F2627" s="60">
        <v>45543.551388888889</v>
      </c>
      <c r="G2627" s="60">
        <v>45543.551388888889</v>
      </c>
      <c r="H2627" t="s">
        <v>1158</v>
      </c>
      <c r="I2627" t="s">
        <v>385</v>
      </c>
      <c r="J2627" t="s">
        <v>697</v>
      </c>
      <c r="K2627" t="s">
        <v>697</v>
      </c>
      <c r="L2627" t="s">
        <v>3251</v>
      </c>
      <c r="M2627" t="s">
        <v>992</v>
      </c>
      <c r="N2627" t="s">
        <v>889</v>
      </c>
      <c r="O2627">
        <v>201031653459001</v>
      </c>
      <c r="P2627" t="s">
        <v>8</v>
      </c>
      <c r="Q2627" t="s">
        <v>10</v>
      </c>
      <c r="R2627" t="s">
        <v>11</v>
      </c>
      <c r="S2627" t="s">
        <v>360</v>
      </c>
      <c r="T2627" t="s">
        <v>385</v>
      </c>
      <c r="U2627" t="s">
        <v>14</v>
      </c>
      <c r="V2627" s="61">
        <v>45543</v>
      </c>
      <c r="W2627" t="s">
        <v>4135</v>
      </c>
    </row>
    <row r="2628" spans="1:23" x14ac:dyDescent="0.25">
      <c r="A2628">
        <v>9976706</v>
      </c>
      <c r="B2628" s="60">
        <v>45543</v>
      </c>
      <c r="C2628" t="s">
        <v>1158</v>
      </c>
      <c r="D2628" t="s">
        <v>46</v>
      </c>
      <c r="E2628" t="s">
        <v>385</v>
      </c>
      <c r="F2628" s="60">
        <v>45543.637499999997</v>
      </c>
      <c r="G2628" s="60">
        <v>45543.637499999997</v>
      </c>
      <c r="H2628" t="s">
        <v>1158</v>
      </c>
      <c r="I2628" t="s">
        <v>385</v>
      </c>
      <c r="J2628" t="s">
        <v>697</v>
      </c>
      <c r="K2628" t="s">
        <v>697</v>
      </c>
      <c r="L2628" t="s">
        <v>4393</v>
      </c>
      <c r="M2628" t="s">
        <v>992</v>
      </c>
      <c r="N2628" t="s">
        <v>853</v>
      </c>
      <c r="O2628">
        <v>201032078455001</v>
      </c>
      <c r="P2628" t="s">
        <v>8</v>
      </c>
      <c r="Q2628" t="s">
        <v>10</v>
      </c>
      <c r="R2628" t="s">
        <v>11</v>
      </c>
      <c r="S2628" t="s">
        <v>360</v>
      </c>
      <c r="T2628" t="s">
        <v>385</v>
      </c>
      <c r="U2628" t="s">
        <v>14</v>
      </c>
      <c r="V2628" s="61">
        <v>45543</v>
      </c>
      <c r="W2628" t="s">
        <v>4135</v>
      </c>
    </row>
    <row r="2629" spans="1:23" x14ac:dyDescent="0.25">
      <c r="A2629">
        <v>9976705</v>
      </c>
      <c r="B2629" s="60">
        <v>45544</v>
      </c>
      <c r="C2629" t="s">
        <v>1111</v>
      </c>
      <c r="D2629" t="s">
        <v>716</v>
      </c>
      <c r="E2629" t="s">
        <v>385</v>
      </c>
      <c r="F2629" s="60">
        <v>45544</v>
      </c>
      <c r="G2629" s="60">
        <v>45544.337500000001</v>
      </c>
      <c r="H2629" t="s">
        <v>1111</v>
      </c>
      <c r="I2629" s="60">
        <v>45546</v>
      </c>
      <c r="J2629" t="s">
        <v>697</v>
      </c>
      <c r="K2629" t="s">
        <v>697</v>
      </c>
      <c r="L2629" t="s">
        <v>4758</v>
      </c>
      <c r="M2629" t="s">
        <v>7</v>
      </c>
      <c r="N2629" t="s">
        <v>855</v>
      </c>
      <c r="O2629" t="s">
        <v>4596</v>
      </c>
      <c r="P2629" t="s">
        <v>8</v>
      </c>
      <c r="Q2629" t="s">
        <v>10</v>
      </c>
      <c r="R2629" t="s">
        <v>11</v>
      </c>
      <c r="S2629" t="s">
        <v>36</v>
      </c>
      <c r="T2629" t="s">
        <v>385</v>
      </c>
      <c r="U2629" t="s">
        <v>14</v>
      </c>
      <c r="V2629" s="61">
        <v>45544</v>
      </c>
      <c r="W2629" t="s">
        <v>4135</v>
      </c>
    </row>
    <row r="2630" spans="1:23" x14ac:dyDescent="0.25">
      <c r="A2630">
        <v>9976704</v>
      </c>
      <c r="B2630" s="60">
        <v>45544</v>
      </c>
      <c r="C2630" t="s">
        <v>1111</v>
      </c>
      <c r="D2630" t="s">
        <v>46</v>
      </c>
      <c r="E2630" t="s">
        <v>385</v>
      </c>
      <c r="F2630" s="60">
        <v>45544</v>
      </c>
      <c r="G2630" s="60">
        <v>45544.35</v>
      </c>
      <c r="H2630" t="s">
        <v>1111</v>
      </c>
      <c r="I2630" t="s">
        <v>385</v>
      </c>
      <c r="J2630" t="s">
        <v>697</v>
      </c>
      <c r="K2630" t="s">
        <v>697</v>
      </c>
      <c r="L2630" t="s">
        <v>4755</v>
      </c>
      <c r="M2630" t="s">
        <v>7</v>
      </c>
      <c r="N2630" t="s">
        <v>855</v>
      </c>
      <c r="O2630" t="s">
        <v>2581</v>
      </c>
      <c r="P2630" t="s">
        <v>18</v>
      </c>
      <c r="Q2630" t="s">
        <v>19</v>
      </c>
      <c r="R2630" t="s">
        <v>129</v>
      </c>
      <c r="S2630" t="s">
        <v>36</v>
      </c>
      <c r="T2630" t="s">
        <v>385</v>
      </c>
      <c r="U2630" t="s">
        <v>14</v>
      </c>
      <c r="V2630" s="61">
        <v>45544</v>
      </c>
      <c r="W2630" t="s">
        <v>4135</v>
      </c>
    </row>
    <row r="2631" spans="1:23" x14ac:dyDescent="0.25">
      <c r="A2631">
        <v>9976703</v>
      </c>
      <c r="B2631" s="60">
        <v>45544</v>
      </c>
      <c r="C2631" t="s">
        <v>1111</v>
      </c>
      <c r="D2631" t="s">
        <v>716</v>
      </c>
      <c r="E2631" t="s">
        <v>385</v>
      </c>
      <c r="F2631" s="60">
        <v>45544</v>
      </c>
      <c r="G2631" s="60">
        <v>45544.356944444437</v>
      </c>
      <c r="H2631" t="s">
        <v>1111</v>
      </c>
      <c r="I2631" s="60">
        <v>45546</v>
      </c>
      <c r="J2631" t="s">
        <v>697</v>
      </c>
      <c r="K2631" t="s">
        <v>697</v>
      </c>
      <c r="L2631" t="s">
        <v>3484</v>
      </c>
      <c r="M2631" t="s">
        <v>7</v>
      </c>
      <c r="N2631" t="s">
        <v>855</v>
      </c>
      <c r="O2631" t="s">
        <v>3485</v>
      </c>
      <c r="P2631" t="s">
        <v>8</v>
      </c>
      <c r="Q2631" t="s">
        <v>28</v>
      </c>
      <c r="R2631" t="s">
        <v>35</v>
      </c>
      <c r="S2631" t="s">
        <v>36</v>
      </c>
      <c r="T2631" t="s">
        <v>385</v>
      </c>
      <c r="U2631" t="s">
        <v>14</v>
      </c>
      <c r="V2631" s="61">
        <v>45544</v>
      </c>
      <c r="W2631" t="s">
        <v>4135</v>
      </c>
    </row>
    <row r="2632" spans="1:23" x14ac:dyDescent="0.25">
      <c r="A2632">
        <v>9976702</v>
      </c>
      <c r="B2632" s="60">
        <v>45544</v>
      </c>
      <c r="C2632" t="s">
        <v>1106</v>
      </c>
      <c r="D2632" t="s">
        <v>716</v>
      </c>
      <c r="E2632" t="s">
        <v>385</v>
      </c>
      <c r="F2632" s="60">
        <v>45544.478472222218</v>
      </c>
      <c r="G2632" s="60">
        <v>45544.478472222218</v>
      </c>
      <c r="H2632" t="s">
        <v>1158</v>
      </c>
      <c r="I2632" s="60">
        <v>45546</v>
      </c>
      <c r="J2632" t="s">
        <v>697</v>
      </c>
      <c r="K2632" t="s">
        <v>697</v>
      </c>
      <c r="L2632" t="s">
        <v>4759</v>
      </c>
      <c r="M2632" t="s">
        <v>3122</v>
      </c>
      <c r="N2632" t="s">
        <v>853</v>
      </c>
      <c r="O2632">
        <v>7688681</v>
      </c>
      <c r="P2632" t="s">
        <v>22</v>
      </c>
      <c r="Q2632" t="s">
        <v>23</v>
      </c>
      <c r="R2632" t="s">
        <v>89</v>
      </c>
      <c r="S2632" t="s">
        <v>36</v>
      </c>
      <c r="T2632" t="s">
        <v>385</v>
      </c>
      <c r="U2632" t="s">
        <v>14</v>
      </c>
      <c r="V2632" s="61">
        <v>45544</v>
      </c>
      <c r="W2632" t="s">
        <v>4135</v>
      </c>
    </row>
    <row r="2633" spans="1:23" x14ac:dyDescent="0.25">
      <c r="A2633">
        <v>9976701</v>
      </c>
      <c r="B2633" s="60">
        <v>45544</v>
      </c>
      <c r="C2633" t="s">
        <v>1110</v>
      </c>
      <c r="D2633" t="s">
        <v>46</v>
      </c>
      <c r="E2633" t="s">
        <v>385</v>
      </c>
      <c r="F2633" s="60">
        <v>45544.478472222218</v>
      </c>
      <c r="G2633" s="60">
        <v>45544.478472222218</v>
      </c>
      <c r="H2633" t="s">
        <v>1110</v>
      </c>
      <c r="I2633" t="s">
        <v>385</v>
      </c>
      <c r="J2633" t="s">
        <v>697</v>
      </c>
      <c r="K2633" t="s">
        <v>697</v>
      </c>
      <c r="L2633" t="s">
        <v>4132</v>
      </c>
      <c r="M2633" t="s">
        <v>7</v>
      </c>
      <c r="N2633" t="s">
        <v>860</v>
      </c>
      <c r="O2633" t="s">
        <v>2174</v>
      </c>
      <c r="P2633" t="s">
        <v>18</v>
      </c>
      <c r="Q2633" t="s">
        <v>19</v>
      </c>
      <c r="R2633" t="s">
        <v>20</v>
      </c>
      <c r="S2633" t="s">
        <v>36</v>
      </c>
      <c r="T2633"/>
      <c r="U2633" t="s">
        <v>14</v>
      </c>
      <c r="V2633" s="61">
        <v>45544</v>
      </c>
      <c r="W2633" t="s">
        <v>4135</v>
      </c>
    </row>
    <row r="2634" spans="1:23" x14ac:dyDescent="0.25">
      <c r="A2634">
        <v>9976700</v>
      </c>
      <c r="B2634" s="60">
        <v>45544</v>
      </c>
      <c r="C2634" t="s">
        <v>1156</v>
      </c>
      <c r="D2634" t="s">
        <v>716</v>
      </c>
      <c r="E2634" t="s">
        <v>385</v>
      </c>
      <c r="F2634" s="60">
        <v>45544</v>
      </c>
      <c r="G2634" s="60">
        <v>45544.347916666673</v>
      </c>
      <c r="H2634" t="s">
        <v>1156</v>
      </c>
      <c r="I2634"/>
      <c r="J2634" t="s">
        <v>697</v>
      </c>
      <c r="K2634" t="s">
        <v>697</v>
      </c>
      <c r="L2634" t="s">
        <v>4760</v>
      </c>
      <c r="M2634" t="s">
        <v>992</v>
      </c>
      <c r="N2634" t="s">
        <v>853</v>
      </c>
      <c r="O2634">
        <v>201032338261001</v>
      </c>
      <c r="P2634" t="s">
        <v>8</v>
      </c>
      <c r="Q2634" t="s">
        <v>28</v>
      </c>
      <c r="R2634" t="s">
        <v>35</v>
      </c>
      <c r="S2634" t="s">
        <v>36</v>
      </c>
      <c r="T2634" t="s">
        <v>385</v>
      </c>
      <c r="U2634" t="s">
        <v>14</v>
      </c>
      <c r="V2634" s="61">
        <v>45544</v>
      </c>
      <c r="W2634" t="s">
        <v>4135</v>
      </c>
    </row>
    <row r="2635" spans="1:23" x14ac:dyDescent="0.25">
      <c r="A2635">
        <v>9976699</v>
      </c>
      <c r="B2635" s="60">
        <v>45544</v>
      </c>
      <c r="C2635" t="s">
        <v>1111</v>
      </c>
      <c r="D2635" t="s">
        <v>716</v>
      </c>
      <c r="E2635" t="s">
        <v>385</v>
      </c>
      <c r="F2635" s="60">
        <v>45544</v>
      </c>
      <c r="G2635" s="60">
        <v>45544.370138888888</v>
      </c>
      <c r="H2635" t="s">
        <v>1111</v>
      </c>
      <c r="I2635" t="s">
        <v>385</v>
      </c>
      <c r="J2635" t="s">
        <v>697</v>
      </c>
      <c r="K2635" t="s">
        <v>697</v>
      </c>
      <c r="L2635" t="s">
        <v>3249</v>
      </c>
      <c r="M2635" t="s">
        <v>7</v>
      </c>
      <c r="N2635" t="s">
        <v>855</v>
      </c>
      <c r="O2635" t="s">
        <v>2601</v>
      </c>
      <c r="P2635" t="s">
        <v>8</v>
      </c>
      <c r="Q2635" t="s">
        <v>10</v>
      </c>
      <c r="R2635" t="s">
        <v>11</v>
      </c>
      <c r="S2635" t="s">
        <v>25</v>
      </c>
      <c r="T2635" t="s">
        <v>385</v>
      </c>
      <c r="U2635" t="s">
        <v>14</v>
      </c>
      <c r="V2635" s="61">
        <v>45544</v>
      </c>
      <c r="W2635" t="s">
        <v>4135</v>
      </c>
    </row>
    <row r="2636" spans="1:23" x14ac:dyDescent="0.25">
      <c r="A2636">
        <v>9976698</v>
      </c>
      <c r="B2636" s="60">
        <v>45544</v>
      </c>
      <c r="C2636" t="s">
        <v>1111</v>
      </c>
      <c r="D2636" t="s">
        <v>716</v>
      </c>
      <c r="E2636" t="s">
        <v>385</v>
      </c>
      <c r="F2636" s="60">
        <v>45544</v>
      </c>
      <c r="G2636" s="60">
        <v>45544.384027777778</v>
      </c>
      <c r="H2636" t="s">
        <v>1111</v>
      </c>
      <c r="I2636" s="60">
        <v>45546</v>
      </c>
      <c r="J2636" t="s">
        <v>697</v>
      </c>
      <c r="K2636" t="s">
        <v>697</v>
      </c>
      <c r="L2636" t="s">
        <v>4333</v>
      </c>
      <c r="M2636" t="s">
        <v>7</v>
      </c>
      <c r="N2636" t="s">
        <v>855</v>
      </c>
      <c r="O2636" t="s">
        <v>2912</v>
      </c>
      <c r="P2636" t="s">
        <v>8</v>
      </c>
      <c r="Q2636" t="s">
        <v>28</v>
      </c>
      <c r="R2636" t="s">
        <v>29</v>
      </c>
      <c r="S2636" t="s">
        <v>25</v>
      </c>
      <c r="T2636" t="s">
        <v>385</v>
      </c>
      <c r="U2636" t="s">
        <v>14</v>
      </c>
      <c r="V2636" s="61">
        <v>45544</v>
      </c>
      <c r="W2636" t="s">
        <v>4135</v>
      </c>
    </row>
    <row r="2637" spans="1:23" x14ac:dyDescent="0.25">
      <c r="A2637">
        <v>9976697</v>
      </c>
      <c r="B2637" s="60">
        <v>45544</v>
      </c>
      <c r="C2637" t="s">
        <v>1111</v>
      </c>
      <c r="D2637" t="s">
        <v>716</v>
      </c>
      <c r="E2637" t="s">
        <v>385</v>
      </c>
      <c r="F2637" s="60">
        <v>45544</v>
      </c>
      <c r="G2637" s="60">
        <v>45544.388888888891</v>
      </c>
      <c r="H2637" t="s">
        <v>1111</v>
      </c>
      <c r="I2637" s="60">
        <v>45545</v>
      </c>
      <c r="J2637" t="s">
        <v>697</v>
      </c>
      <c r="K2637" t="s">
        <v>697</v>
      </c>
      <c r="L2637" t="s">
        <v>4624</v>
      </c>
      <c r="M2637" t="s">
        <v>7</v>
      </c>
      <c r="N2637" t="s">
        <v>855</v>
      </c>
      <c r="O2637" t="s">
        <v>4555</v>
      </c>
      <c r="P2637" t="s">
        <v>8</v>
      </c>
      <c r="Q2637" t="s">
        <v>10</v>
      </c>
      <c r="R2637" t="s">
        <v>11</v>
      </c>
      <c r="S2637" t="s">
        <v>25</v>
      </c>
      <c r="T2637" t="s">
        <v>385</v>
      </c>
      <c r="U2637" t="s">
        <v>14</v>
      </c>
      <c r="V2637" s="61">
        <v>45544</v>
      </c>
      <c r="W2637" t="s">
        <v>4135</v>
      </c>
    </row>
    <row r="2638" spans="1:23" x14ac:dyDescent="0.25">
      <c r="A2638">
        <v>9976696</v>
      </c>
      <c r="B2638" s="60">
        <v>45544</v>
      </c>
      <c r="C2638" t="s">
        <v>1111</v>
      </c>
      <c r="D2638" t="s">
        <v>46</v>
      </c>
      <c r="E2638" t="s">
        <v>385</v>
      </c>
      <c r="F2638" s="60">
        <v>45544</v>
      </c>
      <c r="G2638" s="60">
        <v>45544.427777777782</v>
      </c>
      <c r="H2638" t="s">
        <v>1111</v>
      </c>
      <c r="I2638" t="s">
        <v>385</v>
      </c>
      <c r="J2638" t="s">
        <v>697</v>
      </c>
      <c r="K2638" t="s">
        <v>697</v>
      </c>
      <c r="L2638" t="s">
        <v>4761</v>
      </c>
      <c r="M2638" t="s">
        <v>7</v>
      </c>
      <c r="N2638" t="s">
        <v>855</v>
      </c>
      <c r="O2638" t="s">
        <v>4380</v>
      </c>
      <c r="P2638" t="s">
        <v>22</v>
      </c>
      <c r="Q2638" t="s">
        <v>72</v>
      </c>
      <c r="R2638" t="s">
        <v>61</v>
      </c>
      <c r="S2638" t="s">
        <v>358</v>
      </c>
      <c r="T2638" t="s">
        <v>385</v>
      </c>
      <c r="U2638" t="s">
        <v>14</v>
      </c>
      <c r="V2638" s="61">
        <v>45544</v>
      </c>
      <c r="W2638" t="s">
        <v>4135</v>
      </c>
    </row>
    <row r="2639" spans="1:23" x14ac:dyDescent="0.25">
      <c r="A2639">
        <v>9976695</v>
      </c>
      <c r="B2639" s="60">
        <v>45544</v>
      </c>
      <c r="C2639" t="s">
        <v>1111</v>
      </c>
      <c r="D2639" t="s">
        <v>716</v>
      </c>
      <c r="E2639" t="s">
        <v>385</v>
      </c>
      <c r="F2639" s="60">
        <v>45544</v>
      </c>
      <c r="G2639" s="60">
        <v>45544.449305555558</v>
      </c>
      <c r="H2639" t="s">
        <v>1111</v>
      </c>
      <c r="I2639" s="60">
        <v>45546</v>
      </c>
      <c r="J2639" t="s">
        <v>697</v>
      </c>
      <c r="K2639" t="s">
        <v>697</v>
      </c>
      <c r="L2639" t="s">
        <v>4762</v>
      </c>
      <c r="M2639" t="s">
        <v>7</v>
      </c>
      <c r="N2639" t="s">
        <v>855</v>
      </c>
      <c r="O2639" t="s">
        <v>4478</v>
      </c>
      <c r="P2639" t="s">
        <v>8</v>
      </c>
      <c r="Q2639" t="s">
        <v>28</v>
      </c>
      <c r="R2639" t="s">
        <v>29</v>
      </c>
      <c r="S2639" t="s">
        <v>25</v>
      </c>
      <c r="T2639" t="s">
        <v>385</v>
      </c>
      <c r="U2639" t="s">
        <v>14</v>
      </c>
      <c r="V2639" s="61">
        <v>45544</v>
      </c>
      <c r="W2639" t="s">
        <v>4135</v>
      </c>
    </row>
    <row r="2640" spans="1:23" x14ac:dyDescent="0.25">
      <c r="A2640">
        <v>9976694</v>
      </c>
      <c r="B2640" s="60">
        <v>45544</v>
      </c>
      <c r="C2640" t="s">
        <v>1117</v>
      </c>
      <c r="D2640" t="s">
        <v>716</v>
      </c>
      <c r="E2640" t="s">
        <v>385</v>
      </c>
      <c r="F2640" s="60">
        <v>45544</v>
      </c>
      <c r="G2640" s="60">
        <v>45544.365277777782</v>
      </c>
      <c r="H2640" t="s">
        <v>1117</v>
      </c>
      <c r="I2640" s="60">
        <v>45547</v>
      </c>
      <c r="J2640" t="s">
        <v>697</v>
      </c>
      <c r="K2640" t="s">
        <v>697</v>
      </c>
      <c r="L2640" t="s">
        <v>4763</v>
      </c>
      <c r="M2640" t="s">
        <v>7</v>
      </c>
      <c r="N2640" t="s">
        <v>860</v>
      </c>
      <c r="O2640" t="s">
        <v>4722</v>
      </c>
      <c r="P2640" t="s">
        <v>8</v>
      </c>
      <c r="Q2640" t="s">
        <v>28</v>
      </c>
      <c r="R2640" t="s">
        <v>35</v>
      </c>
      <c r="S2640" t="s">
        <v>36</v>
      </c>
      <c r="T2640" t="s">
        <v>385</v>
      </c>
      <c r="U2640" t="s">
        <v>14</v>
      </c>
      <c r="V2640" s="61">
        <v>45544</v>
      </c>
      <c r="W2640" t="s">
        <v>4135</v>
      </c>
    </row>
    <row r="2641" spans="1:23" x14ac:dyDescent="0.25">
      <c r="A2641">
        <v>9976693</v>
      </c>
      <c r="B2641" s="60">
        <v>45544</v>
      </c>
      <c r="C2641" t="s">
        <v>1158</v>
      </c>
      <c r="D2641" t="s">
        <v>716</v>
      </c>
      <c r="E2641" t="s">
        <v>385</v>
      </c>
      <c r="F2641" s="60">
        <v>45544.365277777782</v>
      </c>
      <c r="G2641" s="60">
        <v>45544.365277777782</v>
      </c>
      <c r="H2641" t="s">
        <v>1158</v>
      </c>
      <c r="I2641" s="60">
        <v>45544</v>
      </c>
      <c r="J2641" t="s">
        <v>697</v>
      </c>
      <c r="K2641" t="s">
        <v>697</v>
      </c>
      <c r="L2641" t="s">
        <v>4764</v>
      </c>
      <c r="M2641" t="s">
        <v>737</v>
      </c>
      <c r="N2641" t="s">
        <v>853</v>
      </c>
      <c r="O2641" t="s">
        <v>4114</v>
      </c>
      <c r="P2641" t="s">
        <v>8</v>
      </c>
      <c r="Q2641" t="s">
        <v>28</v>
      </c>
      <c r="R2641" t="s">
        <v>92</v>
      </c>
      <c r="S2641" t="s">
        <v>25</v>
      </c>
      <c r="T2641" t="s">
        <v>385</v>
      </c>
      <c r="U2641" t="s">
        <v>14</v>
      </c>
      <c r="V2641" s="61">
        <v>45544</v>
      </c>
      <c r="W2641" t="s">
        <v>4135</v>
      </c>
    </row>
    <row r="2642" spans="1:23" x14ac:dyDescent="0.25">
      <c r="A2642">
        <v>9976692</v>
      </c>
      <c r="B2642" s="60">
        <v>45544</v>
      </c>
      <c r="C2642" t="s">
        <v>1280</v>
      </c>
      <c r="D2642" t="s">
        <v>46</v>
      </c>
      <c r="E2642" t="s">
        <v>385</v>
      </c>
      <c r="F2642" s="60">
        <v>45544.365972222222</v>
      </c>
      <c r="G2642" s="60">
        <v>45544.365972222222</v>
      </c>
      <c r="H2642" t="s">
        <v>1280</v>
      </c>
      <c r="I2642" s="60">
        <v>45544</v>
      </c>
      <c r="J2642" t="s">
        <v>697</v>
      </c>
      <c r="K2642" t="s">
        <v>697</v>
      </c>
      <c r="L2642" t="s">
        <v>4753</v>
      </c>
      <c r="M2642" t="s">
        <v>2509</v>
      </c>
      <c r="N2642" t="s">
        <v>860</v>
      </c>
      <c r="O2642">
        <v>42656971301</v>
      </c>
      <c r="P2642" t="s">
        <v>8</v>
      </c>
      <c r="Q2642" t="s">
        <v>28</v>
      </c>
      <c r="R2642" t="s">
        <v>35</v>
      </c>
      <c r="S2642" t="s">
        <v>360</v>
      </c>
      <c r="T2642" t="s">
        <v>385</v>
      </c>
      <c r="U2642" t="s">
        <v>14</v>
      </c>
      <c r="V2642" s="61">
        <v>45544</v>
      </c>
      <c r="W2642" t="s">
        <v>4135</v>
      </c>
    </row>
    <row r="2643" spans="1:23" x14ac:dyDescent="0.25">
      <c r="A2643">
        <v>9976691</v>
      </c>
      <c r="B2643" s="60">
        <v>45544</v>
      </c>
      <c r="C2643" t="s">
        <v>1157</v>
      </c>
      <c r="D2643" t="s">
        <v>856</v>
      </c>
      <c r="E2643" t="s">
        <v>385</v>
      </c>
      <c r="F2643" s="60">
        <v>45544</v>
      </c>
      <c r="G2643" s="60">
        <v>45544.348611111112</v>
      </c>
      <c r="H2643" t="s">
        <v>1157</v>
      </c>
      <c r="I2643" t="s">
        <v>385</v>
      </c>
      <c r="J2643" t="s">
        <v>697</v>
      </c>
      <c r="K2643" t="s">
        <v>697</v>
      </c>
      <c r="L2643" t="s">
        <v>4765</v>
      </c>
      <c r="M2643" t="s">
        <v>992</v>
      </c>
      <c r="N2643" t="s">
        <v>1692</v>
      </c>
      <c r="O2643">
        <v>201030752949001</v>
      </c>
      <c r="P2643" t="s">
        <v>8</v>
      </c>
      <c r="Q2643" t="s">
        <v>10</v>
      </c>
      <c r="R2643" t="s">
        <v>11</v>
      </c>
      <c r="S2643" t="s">
        <v>25</v>
      </c>
      <c r="T2643" t="s">
        <v>385</v>
      </c>
      <c r="U2643" t="s">
        <v>14</v>
      </c>
      <c r="V2643" s="61">
        <v>45544</v>
      </c>
      <c r="W2643" t="s">
        <v>4135</v>
      </c>
    </row>
    <row r="2644" spans="1:23" x14ac:dyDescent="0.25">
      <c r="A2644">
        <v>9976690</v>
      </c>
      <c r="B2644" s="60">
        <v>45544</v>
      </c>
      <c r="C2644" t="s">
        <v>1157</v>
      </c>
      <c r="D2644" t="s">
        <v>716</v>
      </c>
      <c r="E2644" t="s">
        <v>385</v>
      </c>
      <c r="F2644" s="60">
        <v>45544</v>
      </c>
      <c r="G2644" s="60">
        <v>45544.349305555559</v>
      </c>
      <c r="H2644" t="s">
        <v>1157</v>
      </c>
      <c r="I2644" t="s">
        <v>385</v>
      </c>
      <c r="J2644" t="s">
        <v>697</v>
      </c>
      <c r="K2644" t="s">
        <v>697</v>
      </c>
      <c r="L2644" t="s">
        <v>4766</v>
      </c>
      <c r="M2644" t="s">
        <v>992</v>
      </c>
      <c r="N2644" t="s">
        <v>455</v>
      </c>
      <c r="O2644">
        <v>201032477801001</v>
      </c>
      <c r="P2644" t="s">
        <v>8</v>
      </c>
      <c r="Q2644" t="s">
        <v>10</v>
      </c>
      <c r="R2644" t="s">
        <v>11</v>
      </c>
      <c r="S2644" t="s">
        <v>36</v>
      </c>
      <c r="T2644" t="s">
        <v>385</v>
      </c>
      <c r="U2644" t="s">
        <v>14</v>
      </c>
      <c r="V2644" s="61">
        <v>45544</v>
      </c>
      <c r="W2644" t="s">
        <v>4135</v>
      </c>
    </row>
    <row r="2645" spans="1:23" x14ac:dyDescent="0.25">
      <c r="A2645">
        <v>9976689</v>
      </c>
      <c r="B2645" s="60">
        <v>45544</v>
      </c>
      <c r="C2645" t="s">
        <v>1157</v>
      </c>
      <c r="D2645" t="s">
        <v>856</v>
      </c>
      <c r="E2645" t="s">
        <v>385</v>
      </c>
      <c r="F2645" s="60">
        <v>45544</v>
      </c>
      <c r="G2645" s="60">
        <v>45544.402777777781</v>
      </c>
      <c r="H2645" t="s">
        <v>1157</v>
      </c>
      <c r="I2645" t="s">
        <v>385</v>
      </c>
      <c r="J2645" t="s">
        <v>697</v>
      </c>
      <c r="K2645" t="s">
        <v>697</v>
      </c>
      <c r="L2645" t="s">
        <v>4183</v>
      </c>
      <c r="M2645" t="s">
        <v>992</v>
      </c>
      <c r="N2645" t="s">
        <v>331</v>
      </c>
      <c r="O2645">
        <v>201031590837001</v>
      </c>
      <c r="P2645" t="s">
        <v>8</v>
      </c>
      <c r="Q2645" t="s">
        <v>15</v>
      </c>
      <c r="R2645" t="s">
        <v>27</v>
      </c>
      <c r="S2645" t="s">
        <v>43</v>
      </c>
      <c r="T2645" t="s">
        <v>385</v>
      </c>
      <c r="U2645" t="s">
        <v>44</v>
      </c>
      <c r="V2645" s="61">
        <v>45544</v>
      </c>
      <c r="W2645" t="s">
        <v>4135</v>
      </c>
    </row>
    <row r="2646" spans="1:23" x14ac:dyDescent="0.25">
      <c r="A2646">
        <v>9976688</v>
      </c>
      <c r="B2646" s="60">
        <v>45544</v>
      </c>
      <c r="C2646" t="s">
        <v>1157</v>
      </c>
      <c r="D2646" t="s">
        <v>716</v>
      </c>
      <c r="E2646" t="s">
        <v>385</v>
      </c>
      <c r="F2646" s="60">
        <v>45544</v>
      </c>
      <c r="G2646" s="60">
        <v>45544.40347222222</v>
      </c>
      <c r="H2646" t="s">
        <v>1157</v>
      </c>
      <c r="I2646" t="s">
        <v>385</v>
      </c>
      <c r="J2646" t="s">
        <v>697</v>
      </c>
      <c r="K2646" t="s">
        <v>697</v>
      </c>
      <c r="L2646" t="s">
        <v>4183</v>
      </c>
      <c r="M2646" t="s">
        <v>992</v>
      </c>
      <c r="N2646" t="s">
        <v>1692</v>
      </c>
      <c r="O2646">
        <v>201031590837001</v>
      </c>
      <c r="P2646" t="s">
        <v>8</v>
      </c>
      <c r="Q2646" t="s">
        <v>15</v>
      </c>
      <c r="R2646" t="s">
        <v>27</v>
      </c>
      <c r="S2646" t="s">
        <v>25</v>
      </c>
      <c r="T2646" t="s">
        <v>385</v>
      </c>
      <c r="U2646" t="s">
        <v>14</v>
      </c>
      <c r="V2646" s="61">
        <v>45544</v>
      </c>
      <c r="W2646" t="s">
        <v>4135</v>
      </c>
    </row>
    <row r="2647" spans="1:23" x14ac:dyDescent="0.25">
      <c r="A2647">
        <v>9976687</v>
      </c>
      <c r="B2647" s="60">
        <v>45544</v>
      </c>
      <c r="C2647" t="s">
        <v>1157</v>
      </c>
      <c r="D2647" t="s">
        <v>716</v>
      </c>
      <c r="E2647" t="s">
        <v>385</v>
      </c>
      <c r="F2647" s="60">
        <v>45544</v>
      </c>
      <c r="G2647" s="60">
        <v>45544.409722222219</v>
      </c>
      <c r="H2647" t="s">
        <v>1157</v>
      </c>
      <c r="I2647" t="s">
        <v>385</v>
      </c>
      <c r="J2647" t="s">
        <v>697</v>
      </c>
      <c r="K2647" t="s">
        <v>697</v>
      </c>
      <c r="L2647" t="s">
        <v>4652</v>
      </c>
      <c r="M2647" t="s">
        <v>992</v>
      </c>
      <c r="N2647" t="s">
        <v>1692</v>
      </c>
      <c r="O2647">
        <v>201032097900001</v>
      </c>
      <c r="P2647" t="s">
        <v>8</v>
      </c>
      <c r="Q2647" t="s">
        <v>10</v>
      </c>
      <c r="R2647" t="s">
        <v>11</v>
      </c>
      <c r="S2647" t="s">
        <v>25</v>
      </c>
      <c r="T2647" t="s">
        <v>385</v>
      </c>
      <c r="U2647" t="s">
        <v>14</v>
      </c>
      <c r="V2647" s="61">
        <v>45544</v>
      </c>
      <c r="W2647" t="s">
        <v>4135</v>
      </c>
    </row>
    <row r="2648" spans="1:23" x14ac:dyDescent="0.25">
      <c r="A2648">
        <v>9976686</v>
      </c>
      <c r="B2648" s="60">
        <v>45544</v>
      </c>
      <c r="C2648" t="s">
        <v>1157</v>
      </c>
      <c r="D2648" t="s">
        <v>46</v>
      </c>
      <c r="E2648" t="s">
        <v>385</v>
      </c>
      <c r="F2648" s="60">
        <v>45544</v>
      </c>
      <c r="G2648" s="60">
        <v>45544.415277777778</v>
      </c>
      <c r="H2648" t="s">
        <v>1157</v>
      </c>
      <c r="I2648" t="s">
        <v>385</v>
      </c>
      <c r="J2648" t="s">
        <v>697</v>
      </c>
      <c r="K2648" t="s">
        <v>697</v>
      </c>
      <c r="L2648" t="s">
        <v>4220</v>
      </c>
      <c r="M2648" t="s">
        <v>992</v>
      </c>
      <c r="N2648" t="s">
        <v>455</v>
      </c>
      <c r="O2648">
        <v>201031922225007</v>
      </c>
      <c r="P2648" t="s">
        <v>8</v>
      </c>
      <c r="Q2648" t="s">
        <v>28</v>
      </c>
      <c r="R2648" t="s">
        <v>35</v>
      </c>
      <c r="S2648" t="s">
        <v>36</v>
      </c>
      <c r="T2648" t="s">
        <v>385</v>
      </c>
      <c r="U2648" t="s">
        <v>14</v>
      </c>
      <c r="V2648" s="61">
        <v>45544</v>
      </c>
      <c r="W2648" t="s">
        <v>4135</v>
      </c>
    </row>
    <row r="2649" spans="1:23" x14ac:dyDescent="0.25">
      <c r="A2649">
        <v>9976685</v>
      </c>
      <c r="B2649" s="60">
        <v>45544</v>
      </c>
      <c r="C2649" t="s">
        <v>1157</v>
      </c>
      <c r="D2649" t="s">
        <v>716</v>
      </c>
      <c r="E2649" t="s">
        <v>385</v>
      </c>
      <c r="F2649" s="60">
        <v>45544</v>
      </c>
      <c r="G2649" s="60">
        <v>45544.42083333333</v>
      </c>
      <c r="H2649" t="s">
        <v>1157</v>
      </c>
      <c r="I2649" t="s">
        <v>385</v>
      </c>
      <c r="J2649" t="s">
        <v>697</v>
      </c>
      <c r="K2649" t="s">
        <v>697</v>
      </c>
      <c r="L2649" t="s">
        <v>4767</v>
      </c>
      <c r="M2649" t="s">
        <v>992</v>
      </c>
      <c r="N2649" t="s">
        <v>455</v>
      </c>
      <c r="O2649">
        <v>201032355653001</v>
      </c>
      <c r="P2649" t="s">
        <v>8</v>
      </c>
      <c r="Q2649" t="s">
        <v>10</v>
      </c>
      <c r="R2649" t="s">
        <v>11</v>
      </c>
      <c r="S2649" t="s">
        <v>36</v>
      </c>
      <c r="T2649" t="s">
        <v>385</v>
      </c>
      <c r="U2649" t="s">
        <v>14</v>
      </c>
      <c r="V2649" s="61">
        <v>45544</v>
      </c>
      <c r="W2649" t="s">
        <v>4135</v>
      </c>
    </row>
    <row r="2650" spans="1:23" x14ac:dyDescent="0.25">
      <c r="A2650">
        <v>9976684</v>
      </c>
      <c r="B2650" s="60">
        <v>45544</v>
      </c>
      <c r="C2650" t="s">
        <v>1157</v>
      </c>
      <c r="D2650" t="s">
        <v>46</v>
      </c>
      <c r="E2650" t="s">
        <v>385</v>
      </c>
      <c r="F2650" s="60">
        <v>45544</v>
      </c>
      <c r="G2650" s="60">
        <v>45544.444444444453</v>
      </c>
      <c r="H2650" t="s">
        <v>1157</v>
      </c>
      <c r="I2650" t="s">
        <v>385</v>
      </c>
      <c r="J2650" t="s">
        <v>697</v>
      </c>
      <c r="K2650" t="s">
        <v>697</v>
      </c>
      <c r="L2650" t="s">
        <v>4033</v>
      </c>
      <c r="M2650" t="s">
        <v>992</v>
      </c>
      <c r="N2650" t="s">
        <v>455</v>
      </c>
      <c r="O2650">
        <v>201031853418001</v>
      </c>
      <c r="P2650" t="s">
        <v>18</v>
      </c>
      <c r="Q2650" t="s">
        <v>19</v>
      </c>
      <c r="R2650" t="s">
        <v>21</v>
      </c>
      <c r="S2650" t="s">
        <v>36</v>
      </c>
      <c r="T2650" t="s">
        <v>385</v>
      </c>
      <c r="U2650" t="s">
        <v>14</v>
      </c>
      <c r="V2650" s="61">
        <v>45544</v>
      </c>
      <c r="W2650" t="s">
        <v>4135</v>
      </c>
    </row>
    <row r="2651" spans="1:23" x14ac:dyDescent="0.25">
      <c r="A2651">
        <v>9976683</v>
      </c>
      <c r="B2651" s="60">
        <v>45544</v>
      </c>
      <c r="C2651" t="s">
        <v>1157</v>
      </c>
      <c r="D2651" t="s">
        <v>716</v>
      </c>
      <c r="E2651" t="s">
        <v>385</v>
      </c>
      <c r="F2651" s="60">
        <v>45544</v>
      </c>
      <c r="G2651" s="60">
        <v>45544.452777777777</v>
      </c>
      <c r="H2651" t="s">
        <v>1157</v>
      </c>
      <c r="I2651" t="s">
        <v>385</v>
      </c>
      <c r="J2651" t="s">
        <v>697</v>
      </c>
      <c r="K2651" t="s">
        <v>697</v>
      </c>
      <c r="L2651" t="s">
        <v>4768</v>
      </c>
      <c r="M2651" t="s">
        <v>992</v>
      </c>
      <c r="N2651" t="s">
        <v>455</v>
      </c>
      <c r="O2651">
        <v>201032279769001</v>
      </c>
      <c r="P2651" t="s">
        <v>8</v>
      </c>
      <c r="Q2651" t="s">
        <v>10</v>
      </c>
      <c r="R2651" t="s">
        <v>11</v>
      </c>
      <c r="S2651" t="s">
        <v>36</v>
      </c>
      <c r="T2651" t="s">
        <v>385</v>
      </c>
      <c r="U2651" t="s">
        <v>14</v>
      </c>
      <c r="V2651" s="61">
        <v>45544</v>
      </c>
      <c r="W2651" t="s">
        <v>4135</v>
      </c>
    </row>
    <row r="2652" spans="1:23" x14ac:dyDescent="0.25">
      <c r="A2652">
        <v>9976682</v>
      </c>
      <c r="B2652" s="60">
        <v>45544</v>
      </c>
      <c r="C2652" t="s">
        <v>1157</v>
      </c>
      <c r="D2652" t="s">
        <v>716</v>
      </c>
      <c r="E2652" t="s">
        <v>385</v>
      </c>
      <c r="F2652" s="60">
        <v>45544</v>
      </c>
      <c r="G2652" s="60">
        <v>45544.481249999997</v>
      </c>
      <c r="H2652" t="s">
        <v>1157</v>
      </c>
      <c r="I2652" t="s">
        <v>385</v>
      </c>
      <c r="J2652" t="s">
        <v>697</v>
      </c>
      <c r="K2652" t="s">
        <v>697</v>
      </c>
      <c r="L2652" t="s">
        <v>4745</v>
      </c>
      <c r="M2652" t="s">
        <v>992</v>
      </c>
      <c r="N2652" t="s">
        <v>455</v>
      </c>
      <c r="O2652">
        <v>201032089685001</v>
      </c>
      <c r="P2652" t="s">
        <v>18</v>
      </c>
      <c r="Q2652" t="s">
        <v>19</v>
      </c>
      <c r="R2652" t="s">
        <v>129</v>
      </c>
      <c r="S2652" t="s">
        <v>36</v>
      </c>
      <c r="T2652" t="s">
        <v>385</v>
      </c>
      <c r="U2652" t="s">
        <v>14</v>
      </c>
      <c r="V2652" s="61">
        <v>45544</v>
      </c>
      <c r="W2652" t="s">
        <v>4135</v>
      </c>
    </row>
    <row r="2653" spans="1:23" x14ac:dyDescent="0.25">
      <c r="A2653">
        <v>9976681</v>
      </c>
      <c r="B2653" s="60">
        <v>45544</v>
      </c>
      <c r="C2653" t="s">
        <v>1110</v>
      </c>
      <c r="D2653" t="s">
        <v>716</v>
      </c>
      <c r="E2653" t="s">
        <v>385</v>
      </c>
      <c r="F2653" s="60">
        <v>45544</v>
      </c>
      <c r="G2653" s="60">
        <v>45544.370833333327</v>
      </c>
      <c r="H2653" t="s">
        <v>1110</v>
      </c>
      <c r="I2653" t="s">
        <v>385</v>
      </c>
      <c r="J2653" t="s">
        <v>697</v>
      </c>
      <c r="K2653" t="s">
        <v>697</v>
      </c>
      <c r="L2653" t="s">
        <v>4610</v>
      </c>
      <c r="M2653" t="s">
        <v>7</v>
      </c>
      <c r="N2653" t="s">
        <v>860</v>
      </c>
      <c r="O2653" t="s">
        <v>3553</v>
      </c>
      <c r="P2653" t="s">
        <v>18</v>
      </c>
      <c r="Q2653" t="s">
        <v>19</v>
      </c>
      <c r="R2653" t="s">
        <v>21</v>
      </c>
      <c r="S2653" t="s">
        <v>36</v>
      </c>
      <c r="T2653" t="s">
        <v>385</v>
      </c>
      <c r="U2653" t="s">
        <v>14</v>
      </c>
      <c r="V2653" s="61">
        <v>45544</v>
      </c>
      <c r="W2653" t="s">
        <v>4135</v>
      </c>
    </row>
    <row r="2654" spans="1:23" x14ac:dyDescent="0.25">
      <c r="A2654">
        <v>9976680</v>
      </c>
      <c r="B2654" s="60">
        <v>45544</v>
      </c>
      <c r="C2654" t="s">
        <v>1156</v>
      </c>
      <c r="D2654" t="s">
        <v>716</v>
      </c>
      <c r="E2654"/>
      <c r="F2654" s="60">
        <v>45544</v>
      </c>
      <c r="G2654" s="60">
        <v>45544.37222222222</v>
      </c>
      <c r="H2654" t="s">
        <v>1156</v>
      </c>
      <c r="I2654"/>
      <c r="J2654" t="s">
        <v>697</v>
      </c>
      <c r="K2654" t="s">
        <v>697</v>
      </c>
      <c r="L2654" t="s">
        <v>4769</v>
      </c>
      <c r="M2654" t="s">
        <v>992</v>
      </c>
      <c r="N2654" t="s">
        <v>1105</v>
      </c>
      <c r="O2654">
        <v>201032362884001</v>
      </c>
      <c r="P2654" t="s">
        <v>8</v>
      </c>
      <c r="Q2654" t="s">
        <v>28</v>
      </c>
      <c r="R2654" t="s">
        <v>35</v>
      </c>
      <c r="S2654" t="s">
        <v>36</v>
      </c>
      <c r="T2654" t="s">
        <v>385</v>
      </c>
      <c r="U2654" t="s">
        <v>14</v>
      </c>
      <c r="V2654" s="61">
        <v>45544</v>
      </c>
      <c r="W2654" t="s">
        <v>4135</v>
      </c>
    </row>
    <row r="2655" spans="1:23" x14ac:dyDescent="0.25">
      <c r="A2655">
        <v>9976679</v>
      </c>
      <c r="B2655" s="60">
        <v>45544</v>
      </c>
      <c r="C2655" t="s">
        <v>1158</v>
      </c>
      <c r="D2655" t="s">
        <v>716</v>
      </c>
      <c r="E2655" t="s">
        <v>385</v>
      </c>
      <c r="F2655" s="60">
        <v>45544.372916666667</v>
      </c>
      <c r="G2655" s="60">
        <v>45544.372916666667</v>
      </c>
      <c r="H2655" t="s">
        <v>1158</v>
      </c>
      <c r="I2655" s="60">
        <v>45546</v>
      </c>
      <c r="J2655" t="s">
        <v>697</v>
      </c>
      <c r="K2655" t="s">
        <v>697</v>
      </c>
      <c r="L2655" t="s">
        <v>4770</v>
      </c>
      <c r="M2655" t="s">
        <v>737</v>
      </c>
      <c r="N2655" t="s">
        <v>853</v>
      </c>
      <c r="O2655" t="s">
        <v>4740</v>
      </c>
      <c r="P2655"/>
      <c r="Q2655"/>
      <c r="R2655"/>
      <c r="S2655"/>
      <c r="T2655" t="s">
        <v>385</v>
      </c>
      <c r="U2655" t="s">
        <v>14</v>
      </c>
      <c r="V2655" s="61">
        <v>45544</v>
      </c>
      <c r="W2655" t="s">
        <v>4135</v>
      </c>
    </row>
    <row r="2656" spans="1:23" x14ac:dyDescent="0.25">
      <c r="A2656">
        <v>9976678</v>
      </c>
      <c r="B2656" s="60">
        <v>45544</v>
      </c>
      <c r="C2656" t="s">
        <v>1107</v>
      </c>
      <c r="D2656" t="s">
        <v>3280</v>
      </c>
      <c r="E2656"/>
      <c r="F2656" s="60">
        <v>45544</v>
      </c>
      <c r="G2656" s="60">
        <v>45544.372916666667</v>
      </c>
      <c r="H2656" t="s">
        <v>1107</v>
      </c>
      <c r="I2656"/>
      <c r="J2656" t="s">
        <v>697</v>
      </c>
      <c r="K2656" t="s">
        <v>697</v>
      </c>
      <c r="L2656" t="s">
        <v>4771</v>
      </c>
      <c r="M2656" t="s">
        <v>7</v>
      </c>
      <c r="N2656" t="s">
        <v>855</v>
      </c>
      <c r="O2656" t="s">
        <v>3686</v>
      </c>
      <c r="P2656" t="s">
        <v>18</v>
      </c>
      <c r="Q2656" t="s">
        <v>19</v>
      </c>
      <c r="R2656" t="s">
        <v>21</v>
      </c>
      <c r="S2656" t="s">
        <v>75</v>
      </c>
      <c r="T2656" t="s">
        <v>404</v>
      </c>
      <c r="U2656" t="s">
        <v>44</v>
      </c>
      <c r="V2656" s="61">
        <v>45544</v>
      </c>
      <c r="W2656" t="s">
        <v>4135</v>
      </c>
    </row>
    <row r="2657" spans="1:23" x14ac:dyDescent="0.25">
      <c r="A2657">
        <v>9976677</v>
      </c>
      <c r="B2657" s="60">
        <v>45544</v>
      </c>
      <c r="C2657" t="s">
        <v>1280</v>
      </c>
      <c r="D2657" t="s">
        <v>46</v>
      </c>
      <c r="E2657"/>
      <c r="F2657" s="60">
        <v>45544</v>
      </c>
      <c r="G2657" s="60">
        <v>45544.37222222222</v>
      </c>
      <c r="H2657" t="s">
        <v>1280</v>
      </c>
      <c r="I2657" s="60">
        <v>45544</v>
      </c>
      <c r="J2657" t="s">
        <v>697</v>
      </c>
      <c r="K2657" t="s">
        <v>697</v>
      </c>
      <c r="L2657" t="s">
        <v>4754</v>
      </c>
      <c r="M2657" t="s">
        <v>1064</v>
      </c>
      <c r="N2657" t="s">
        <v>860</v>
      </c>
      <c r="O2657">
        <v>42868090501</v>
      </c>
      <c r="P2657" t="s">
        <v>8</v>
      </c>
      <c r="Q2657" t="s">
        <v>28</v>
      </c>
      <c r="R2657" t="s">
        <v>35</v>
      </c>
      <c r="S2657" t="s">
        <v>360</v>
      </c>
      <c r="T2657" t="s">
        <v>385</v>
      </c>
      <c r="U2657" t="s">
        <v>14</v>
      </c>
      <c r="V2657" s="61">
        <v>45544</v>
      </c>
      <c r="W2657" t="s">
        <v>4135</v>
      </c>
    </row>
    <row r="2658" spans="1:23" x14ac:dyDescent="0.25">
      <c r="A2658">
        <v>9976676</v>
      </c>
      <c r="B2658" s="60">
        <v>45544</v>
      </c>
      <c r="C2658" t="s">
        <v>1117</v>
      </c>
      <c r="D2658" t="s">
        <v>716</v>
      </c>
      <c r="E2658" t="s">
        <v>385</v>
      </c>
      <c r="F2658" s="60">
        <v>45544</v>
      </c>
      <c r="G2658" s="60">
        <v>45544.388194444437</v>
      </c>
      <c r="H2658" t="s">
        <v>1117</v>
      </c>
      <c r="I2658" s="60">
        <v>45546</v>
      </c>
      <c r="J2658" t="s">
        <v>697</v>
      </c>
      <c r="K2658" t="s">
        <v>697</v>
      </c>
      <c r="L2658" t="s">
        <v>4772</v>
      </c>
      <c r="M2658" t="s">
        <v>7</v>
      </c>
      <c r="N2658" t="s">
        <v>860</v>
      </c>
      <c r="O2658" t="s">
        <v>4717</v>
      </c>
      <c r="P2658" t="s">
        <v>22</v>
      </c>
      <c r="Q2658" t="s">
        <v>23</v>
      </c>
      <c r="R2658" t="s">
        <v>24</v>
      </c>
      <c r="S2658" t="s">
        <v>36</v>
      </c>
      <c r="T2658" t="s">
        <v>385</v>
      </c>
      <c r="U2658" t="s">
        <v>14</v>
      </c>
      <c r="V2658" s="61">
        <v>45544</v>
      </c>
      <c r="W2658" t="s">
        <v>4135</v>
      </c>
    </row>
    <row r="2659" spans="1:23" x14ac:dyDescent="0.25">
      <c r="A2659">
        <v>9976675</v>
      </c>
      <c r="B2659" s="60">
        <v>45544</v>
      </c>
      <c r="C2659" t="s">
        <v>1117</v>
      </c>
      <c r="D2659" t="s">
        <v>716</v>
      </c>
      <c r="E2659" t="s">
        <v>385</v>
      </c>
      <c r="F2659" s="60">
        <v>45544</v>
      </c>
      <c r="G2659" s="60">
        <v>45544.390972222223</v>
      </c>
      <c r="H2659" t="s">
        <v>1117</v>
      </c>
      <c r="I2659" s="60">
        <v>45546</v>
      </c>
      <c r="J2659" t="s">
        <v>697</v>
      </c>
      <c r="K2659" t="s">
        <v>697</v>
      </c>
      <c r="L2659" t="s">
        <v>4773</v>
      </c>
      <c r="M2659" t="s">
        <v>7</v>
      </c>
      <c r="N2659" t="s">
        <v>860</v>
      </c>
      <c r="O2659" t="s">
        <v>4718</v>
      </c>
      <c r="P2659" t="s">
        <v>8</v>
      </c>
      <c r="Q2659" t="s">
        <v>10</v>
      </c>
      <c r="R2659" t="s">
        <v>11</v>
      </c>
      <c r="S2659" t="s">
        <v>36</v>
      </c>
      <c r="T2659" t="s">
        <v>385</v>
      </c>
      <c r="U2659" t="s">
        <v>14</v>
      </c>
      <c r="V2659" s="61">
        <v>45544</v>
      </c>
      <c r="W2659" t="s">
        <v>4135</v>
      </c>
    </row>
    <row r="2660" spans="1:23" x14ac:dyDescent="0.25">
      <c r="A2660">
        <v>9976674</v>
      </c>
      <c r="B2660" s="60">
        <v>45544</v>
      </c>
      <c r="C2660" t="s">
        <v>1110</v>
      </c>
      <c r="D2660" t="s">
        <v>716</v>
      </c>
      <c r="E2660" t="s">
        <v>385</v>
      </c>
      <c r="F2660" s="60">
        <v>45544</v>
      </c>
      <c r="G2660" s="60">
        <v>45544.390972222223</v>
      </c>
      <c r="H2660" t="s">
        <v>1110</v>
      </c>
      <c r="I2660" s="60">
        <v>45546</v>
      </c>
      <c r="J2660" t="s">
        <v>697</v>
      </c>
      <c r="K2660" t="s">
        <v>697</v>
      </c>
      <c r="L2660" t="s">
        <v>4774</v>
      </c>
      <c r="M2660" t="s">
        <v>7</v>
      </c>
      <c r="N2660" t="s">
        <v>860</v>
      </c>
      <c r="O2660" t="s">
        <v>4569</v>
      </c>
      <c r="P2660" t="s">
        <v>8</v>
      </c>
      <c r="Q2660" t="s">
        <v>15</v>
      </c>
      <c r="R2660" t="s">
        <v>27</v>
      </c>
      <c r="S2660" t="s">
        <v>25</v>
      </c>
      <c r="T2660" t="s">
        <v>385</v>
      </c>
      <c r="U2660" t="s">
        <v>14</v>
      </c>
      <c r="V2660" s="61">
        <v>45544</v>
      </c>
      <c r="W2660" t="s">
        <v>4135</v>
      </c>
    </row>
    <row r="2661" spans="1:23" x14ac:dyDescent="0.25">
      <c r="A2661">
        <v>9976673</v>
      </c>
      <c r="B2661" s="60">
        <v>45544</v>
      </c>
      <c r="C2661" t="s">
        <v>1107</v>
      </c>
      <c r="D2661" t="s">
        <v>716</v>
      </c>
      <c r="E2661" t="s">
        <v>385</v>
      </c>
      <c r="F2661" s="60">
        <v>45544</v>
      </c>
      <c r="G2661" s="60">
        <v>45544.395833333343</v>
      </c>
      <c r="H2661" t="s">
        <v>1107</v>
      </c>
      <c r="I2661"/>
      <c r="J2661" t="s">
        <v>697</v>
      </c>
      <c r="K2661" t="s">
        <v>697</v>
      </c>
      <c r="L2661" t="s">
        <v>4775</v>
      </c>
      <c r="M2661" t="s">
        <v>7</v>
      </c>
      <c r="N2661" t="s">
        <v>855</v>
      </c>
      <c r="O2661" t="s">
        <v>4381</v>
      </c>
      <c r="P2661" t="s">
        <v>8</v>
      </c>
      <c r="Q2661" t="s">
        <v>15</v>
      </c>
      <c r="R2661" t="s">
        <v>27</v>
      </c>
      <c r="S2661" t="s">
        <v>25</v>
      </c>
      <c r="T2661" t="s">
        <v>385</v>
      </c>
      <c r="U2661" t="s">
        <v>14</v>
      </c>
      <c r="V2661" s="61">
        <v>45544</v>
      </c>
      <c r="W2661" t="s">
        <v>4135</v>
      </c>
    </row>
    <row r="2662" spans="1:23" x14ac:dyDescent="0.25">
      <c r="A2662">
        <v>9976672</v>
      </c>
      <c r="B2662" s="60">
        <v>45544</v>
      </c>
      <c r="C2662" t="s">
        <v>1107</v>
      </c>
      <c r="D2662" t="s">
        <v>716</v>
      </c>
      <c r="E2662" t="s">
        <v>385</v>
      </c>
      <c r="F2662" s="60">
        <v>45544</v>
      </c>
      <c r="G2662" s="60">
        <v>45544.410416666673</v>
      </c>
      <c r="H2662" t="s">
        <v>1107</v>
      </c>
      <c r="I2662"/>
      <c r="J2662" t="s">
        <v>697</v>
      </c>
      <c r="K2662" t="s">
        <v>697</v>
      </c>
      <c r="L2662" t="s">
        <v>4776</v>
      </c>
      <c r="M2662" t="s">
        <v>7</v>
      </c>
      <c r="N2662" t="s">
        <v>855</v>
      </c>
      <c r="O2662" t="s">
        <v>4707</v>
      </c>
      <c r="P2662" t="s">
        <v>8</v>
      </c>
      <c r="Q2662" t="s">
        <v>28</v>
      </c>
      <c r="R2662" t="s">
        <v>35</v>
      </c>
      <c r="S2662" t="s">
        <v>36</v>
      </c>
      <c r="T2662" t="s">
        <v>385</v>
      </c>
      <c r="U2662" t="s">
        <v>14</v>
      </c>
      <c r="V2662" s="61">
        <v>45544</v>
      </c>
      <c r="W2662" t="s">
        <v>4135</v>
      </c>
    </row>
    <row r="2663" spans="1:23" x14ac:dyDescent="0.25">
      <c r="A2663">
        <v>9976671</v>
      </c>
      <c r="B2663" s="60">
        <v>45544</v>
      </c>
      <c r="C2663" t="s">
        <v>1107</v>
      </c>
      <c r="D2663" t="s">
        <v>3280</v>
      </c>
      <c r="E2663" t="s">
        <v>385</v>
      </c>
      <c r="F2663" s="60">
        <v>45544</v>
      </c>
      <c r="G2663" s="60">
        <v>45544.431250000001</v>
      </c>
      <c r="H2663" t="s">
        <v>1107</v>
      </c>
      <c r="I2663"/>
      <c r="J2663" t="s">
        <v>697</v>
      </c>
      <c r="K2663" t="s">
        <v>697</v>
      </c>
      <c r="L2663" t="s">
        <v>4777</v>
      </c>
      <c r="M2663" t="s">
        <v>7</v>
      </c>
      <c r="N2663" t="s">
        <v>855</v>
      </c>
      <c r="O2663" t="s">
        <v>4543</v>
      </c>
      <c r="P2663" t="s">
        <v>18</v>
      </c>
      <c r="Q2663" t="s">
        <v>19</v>
      </c>
      <c r="R2663" t="s">
        <v>21</v>
      </c>
      <c r="S2663" t="s">
        <v>75</v>
      </c>
      <c r="T2663" t="s">
        <v>404</v>
      </c>
      <c r="U2663" t="s">
        <v>44</v>
      </c>
      <c r="V2663" s="61">
        <v>45544</v>
      </c>
      <c r="W2663" t="s">
        <v>4135</v>
      </c>
    </row>
    <row r="2664" spans="1:23" x14ac:dyDescent="0.25">
      <c r="A2664">
        <v>9976670</v>
      </c>
      <c r="B2664" s="60">
        <v>45544</v>
      </c>
      <c r="C2664" t="s">
        <v>1107</v>
      </c>
      <c r="D2664" t="s">
        <v>716</v>
      </c>
      <c r="E2664" t="s">
        <v>385</v>
      </c>
      <c r="F2664" s="60">
        <v>45544</v>
      </c>
      <c r="G2664" s="60">
        <v>45544.468055555553</v>
      </c>
      <c r="H2664" t="s">
        <v>1107</v>
      </c>
      <c r="I2664"/>
      <c r="J2664" t="s">
        <v>697</v>
      </c>
      <c r="K2664" t="s">
        <v>697</v>
      </c>
      <c r="L2664" t="s">
        <v>4778</v>
      </c>
      <c r="M2664" t="s">
        <v>7</v>
      </c>
      <c r="N2664" t="s">
        <v>855</v>
      </c>
      <c r="O2664" t="s">
        <v>2889</v>
      </c>
      <c r="P2664" t="s">
        <v>8</v>
      </c>
      <c r="Q2664" t="s">
        <v>28</v>
      </c>
      <c r="R2664" t="s">
        <v>29</v>
      </c>
      <c r="S2664" t="s">
        <v>25</v>
      </c>
      <c r="T2664" t="s">
        <v>385</v>
      </c>
      <c r="U2664" t="s">
        <v>14</v>
      </c>
      <c r="V2664" s="61">
        <v>45544</v>
      </c>
      <c r="W2664" t="s">
        <v>4135</v>
      </c>
    </row>
    <row r="2665" spans="1:23" x14ac:dyDescent="0.25">
      <c r="A2665">
        <v>9976669</v>
      </c>
      <c r="B2665" s="60">
        <v>45544</v>
      </c>
      <c r="C2665" t="s">
        <v>1107</v>
      </c>
      <c r="D2665" t="s">
        <v>46</v>
      </c>
      <c r="E2665" t="s">
        <v>385</v>
      </c>
      <c r="F2665" s="60">
        <v>45544</v>
      </c>
      <c r="G2665" s="60">
        <v>45544.522222222222</v>
      </c>
      <c r="H2665" t="s">
        <v>1107</v>
      </c>
      <c r="I2665"/>
      <c r="J2665" t="s">
        <v>697</v>
      </c>
      <c r="K2665" t="s">
        <v>697</v>
      </c>
      <c r="L2665" t="s">
        <v>4779</v>
      </c>
      <c r="M2665" t="s">
        <v>7</v>
      </c>
      <c r="N2665" t="s">
        <v>855</v>
      </c>
      <c r="O2665" t="s">
        <v>2787</v>
      </c>
      <c r="P2665" t="s">
        <v>8</v>
      </c>
      <c r="Q2665" t="s">
        <v>28</v>
      </c>
      <c r="R2665" t="s">
        <v>35</v>
      </c>
      <c r="S2665" t="s">
        <v>36</v>
      </c>
      <c r="T2665" t="s">
        <v>385</v>
      </c>
      <c r="U2665" t="s">
        <v>14</v>
      </c>
      <c r="V2665" s="61">
        <v>45544</v>
      </c>
      <c r="W2665" t="s">
        <v>4135</v>
      </c>
    </row>
    <row r="2666" spans="1:23" x14ac:dyDescent="0.25">
      <c r="A2666">
        <v>9976668</v>
      </c>
      <c r="B2666" s="60">
        <v>45544</v>
      </c>
      <c r="C2666" t="s">
        <v>1107</v>
      </c>
      <c r="D2666" t="s">
        <v>46</v>
      </c>
      <c r="E2666" t="s">
        <v>385</v>
      </c>
      <c r="F2666" s="60">
        <v>45544</v>
      </c>
      <c r="G2666" s="60">
        <v>45544.534722222219</v>
      </c>
      <c r="H2666" t="s">
        <v>1107</v>
      </c>
      <c r="I2666"/>
      <c r="J2666" t="s">
        <v>697</v>
      </c>
      <c r="K2666" t="s">
        <v>697</v>
      </c>
      <c r="L2666" t="s">
        <v>4780</v>
      </c>
      <c r="M2666" t="s">
        <v>7</v>
      </c>
      <c r="N2666" t="s">
        <v>855</v>
      </c>
      <c r="O2666" t="s">
        <v>3889</v>
      </c>
      <c r="P2666" t="s">
        <v>18</v>
      </c>
      <c r="Q2666" t="s">
        <v>19</v>
      </c>
      <c r="R2666" t="s">
        <v>24</v>
      </c>
      <c r="S2666" t="s">
        <v>36</v>
      </c>
      <c r="T2666" t="s">
        <v>385</v>
      </c>
      <c r="U2666" t="s">
        <v>14</v>
      </c>
      <c r="V2666" s="61">
        <v>45544</v>
      </c>
      <c r="W2666" t="s">
        <v>4135</v>
      </c>
    </row>
    <row r="2667" spans="1:23" x14ac:dyDescent="0.25">
      <c r="A2667">
        <v>9976667</v>
      </c>
      <c r="B2667" s="60">
        <v>45544</v>
      </c>
      <c r="C2667" t="s">
        <v>1107</v>
      </c>
      <c r="D2667" t="s">
        <v>716</v>
      </c>
      <c r="E2667" t="s">
        <v>385</v>
      </c>
      <c r="F2667" s="60">
        <v>45544</v>
      </c>
      <c r="G2667" s="60">
        <v>45544.568749999999</v>
      </c>
      <c r="H2667" t="s">
        <v>1107</v>
      </c>
      <c r="I2667"/>
      <c r="J2667" t="s">
        <v>697</v>
      </c>
      <c r="K2667" t="s">
        <v>697</v>
      </c>
      <c r="L2667" t="s">
        <v>4781</v>
      </c>
      <c r="M2667" t="s">
        <v>7</v>
      </c>
      <c r="N2667" t="s">
        <v>855</v>
      </c>
      <c r="O2667" t="s">
        <v>4726</v>
      </c>
      <c r="P2667" t="s">
        <v>8</v>
      </c>
      <c r="Q2667" t="s">
        <v>10</v>
      </c>
      <c r="R2667" t="s">
        <v>11</v>
      </c>
      <c r="S2667" t="s">
        <v>25</v>
      </c>
      <c r="T2667" t="s">
        <v>385</v>
      </c>
      <c r="U2667" t="s">
        <v>14</v>
      </c>
      <c r="V2667" s="61">
        <v>45544</v>
      </c>
      <c r="W2667" t="s">
        <v>4135</v>
      </c>
    </row>
    <row r="2668" spans="1:23" x14ac:dyDescent="0.25">
      <c r="A2668">
        <v>9976666</v>
      </c>
      <c r="B2668" s="60">
        <v>45544</v>
      </c>
      <c r="C2668" t="s">
        <v>1117</v>
      </c>
      <c r="D2668" t="s">
        <v>856</v>
      </c>
      <c r="E2668" t="s">
        <v>385</v>
      </c>
      <c r="F2668" s="60">
        <v>45544</v>
      </c>
      <c r="G2668" s="60">
        <v>45544.399305555547</v>
      </c>
      <c r="H2668" t="s">
        <v>1117</v>
      </c>
      <c r="I2668" s="60">
        <v>45546</v>
      </c>
      <c r="J2668" t="s">
        <v>697</v>
      </c>
      <c r="K2668" t="s">
        <v>697</v>
      </c>
      <c r="L2668" t="s">
        <v>4341</v>
      </c>
      <c r="M2668" t="s">
        <v>7</v>
      </c>
      <c r="N2668" t="s">
        <v>860</v>
      </c>
      <c r="O2668" t="s">
        <v>4292</v>
      </c>
      <c r="P2668" t="s">
        <v>8</v>
      </c>
      <c r="Q2668" t="s">
        <v>10</v>
      </c>
      <c r="R2668" t="s">
        <v>11</v>
      </c>
      <c r="S2668" t="s">
        <v>25</v>
      </c>
      <c r="T2668" t="s">
        <v>385</v>
      </c>
      <c r="U2668" t="s">
        <v>14</v>
      </c>
      <c r="V2668" s="61">
        <v>45544</v>
      </c>
      <c r="W2668" t="s">
        <v>4135</v>
      </c>
    </row>
    <row r="2669" spans="1:23" x14ac:dyDescent="0.25">
      <c r="A2669">
        <v>9976665</v>
      </c>
      <c r="B2669" s="60">
        <v>45544</v>
      </c>
      <c r="C2669" t="s">
        <v>1117</v>
      </c>
      <c r="D2669" t="s">
        <v>903</v>
      </c>
      <c r="E2669" t="s">
        <v>385</v>
      </c>
      <c r="F2669" s="60">
        <v>45544</v>
      </c>
      <c r="G2669" s="60">
        <v>45544.407638888893</v>
      </c>
      <c r="H2669" t="s">
        <v>1117</v>
      </c>
      <c r="I2669" s="60">
        <v>45544</v>
      </c>
      <c r="J2669" t="s">
        <v>697</v>
      </c>
      <c r="K2669" t="s">
        <v>697</v>
      </c>
      <c r="L2669" t="s">
        <v>4782</v>
      </c>
      <c r="M2669" t="s">
        <v>4783</v>
      </c>
      <c r="N2669" t="s">
        <v>2325</v>
      </c>
      <c r="O2669" t="s">
        <v>4719</v>
      </c>
      <c r="P2669" t="s">
        <v>18</v>
      </c>
      <c r="Q2669" t="s">
        <v>19</v>
      </c>
      <c r="R2669" t="s">
        <v>21</v>
      </c>
      <c r="S2669" t="s">
        <v>36</v>
      </c>
      <c r="T2669" t="s">
        <v>385</v>
      </c>
      <c r="U2669" t="s">
        <v>44</v>
      </c>
      <c r="V2669" s="61">
        <v>45544</v>
      </c>
      <c r="W2669" t="s">
        <v>4135</v>
      </c>
    </row>
    <row r="2670" spans="1:23" x14ac:dyDescent="0.25">
      <c r="A2670">
        <v>9976664</v>
      </c>
      <c r="B2670" s="60">
        <v>45544</v>
      </c>
      <c r="C2670" t="s">
        <v>1110</v>
      </c>
      <c r="D2670" t="s">
        <v>716</v>
      </c>
      <c r="E2670" t="s">
        <v>385</v>
      </c>
      <c r="F2670" s="60">
        <v>45544</v>
      </c>
      <c r="G2670" s="60">
        <v>45544.407638888893</v>
      </c>
      <c r="H2670" t="s">
        <v>1110</v>
      </c>
      <c r="I2670" t="s">
        <v>385</v>
      </c>
      <c r="J2670" t="s">
        <v>697</v>
      </c>
      <c r="K2670" t="s">
        <v>697</v>
      </c>
      <c r="L2670" t="s">
        <v>4757</v>
      </c>
      <c r="M2670" t="s">
        <v>7</v>
      </c>
      <c r="N2670" t="s">
        <v>2325</v>
      </c>
      <c r="O2670" t="s">
        <v>4573</v>
      </c>
      <c r="P2670" t="s">
        <v>8</v>
      </c>
      <c r="Q2670" t="s">
        <v>10</v>
      </c>
      <c r="R2670" t="s">
        <v>11</v>
      </c>
      <c r="S2670" t="s">
        <v>36</v>
      </c>
      <c r="T2670"/>
      <c r="U2670"/>
      <c r="V2670" s="61">
        <v>45544</v>
      </c>
      <c r="W2670" t="s">
        <v>4135</v>
      </c>
    </row>
    <row r="2671" spans="1:23" x14ac:dyDescent="0.25">
      <c r="A2671">
        <v>9976663</v>
      </c>
      <c r="B2671" s="60">
        <v>45544</v>
      </c>
      <c r="C2671" t="s">
        <v>1117</v>
      </c>
      <c r="D2671" t="s">
        <v>856</v>
      </c>
      <c r="E2671" t="s">
        <v>385</v>
      </c>
      <c r="F2671" s="60">
        <v>45544</v>
      </c>
      <c r="G2671" s="60">
        <v>45544.407638888893</v>
      </c>
      <c r="H2671" t="s">
        <v>1117</v>
      </c>
      <c r="I2671" s="60">
        <v>45544</v>
      </c>
      <c r="J2671" t="s">
        <v>697</v>
      </c>
      <c r="K2671" t="s">
        <v>697</v>
      </c>
      <c r="L2671" t="s">
        <v>4782</v>
      </c>
      <c r="M2671" t="s">
        <v>4783</v>
      </c>
      <c r="N2671" t="s">
        <v>2325</v>
      </c>
      <c r="O2671" t="s">
        <v>4719</v>
      </c>
      <c r="P2671" t="s">
        <v>18</v>
      </c>
      <c r="Q2671" t="s">
        <v>19</v>
      </c>
      <c r="R2671" t="s">
        <v>21</v>
      </c>
      <c r="S2671" t="s">
        <v>43</v>
      </c>
      <c r="T2671" t="s">
        <v>712</v>
      </c>
      <c r="U2671" t="s">
        <v>44</v>
      </c>
      <c r="V2671" s="61">
        <v>45544</v>
      </c>
      <c r="W2671" t="s">
        <v>4135</v>
      </c>
    </row>
    <row r="2672" spans="1:23" x14ac:dyDescent="0.25">
      <c r="A2672">
        <v>9976662</v>
      </c>
      <c r="B2672" s="60">
        <v>45544</v>
      </c>
      <c r="C2672" t="s">
        <v>1158</v>
      </c>
      <c r="D2672" t="s">
        <v>46</v>
      </c>
      <c r="E2672" t="s">
        <v>385</v>
      </c>
      <c r="F2672" s="60">
        <v>45544.413194444453</v>
      </c>
      <c r="G2672" s="60">
        <v>45544.413194444453</v>
      </c>
      <c r="H2672" t="s">
        <v>1158</v>
      </c>
      <c r="I2672" t="s">
        <v>385</v>
      </c>
      <c r="J2672" t="s">
        <v>697</v>
      </c>
      <c r="K2672" t="s">
        <v>697</v>
      </c>
      <c r="L2672" t="s">
        <v>4489</v>
      </c>
      <c r="M2672" t="s">
        <v>992</v>
      </c>
      <c r="N2672" t="s">
        <v>853</v>
      </c>
      <c r="O2672">
        <v>201032184731001</v>
      </c>
      <c r="P2672" t="s">
        <v>8</v>
      </c>
      <c r="Q2672" t="s">
        <v>28</v>
      </c>
      <c r="R2672" t="s">
        <v>35</v>
      </c>
      <c r="S2672" t="s">
        <v>360</v>
      </c>
      <c r="T2672" t="s">
        <v>385</v>
      </c>
      <c r="U2672" t="s">
        <v>14</v>
      </c>
      <c r="V2672" s="61">
        <v>45544</v>
      </c>
      <c r="W2672" t="s">
        <v>4135</v>
      </c>
    </row>
    <row r="2673" spans="1:23" x14ac:dyDescent="0.25">
      <c r="A2673">
        <v>9976661</v>
      </c>
      <c r="B2673" s="60">
        <v>45544</v>
      </c>
      <c r="C2673" t="s">
        <v>1158</v>
      </c>
      <c r="D2673" t="s">
        <v>46</v>
      </c>
      <c r="E2673" t="s">
        <v>385</v>
      </c>
      <c r="F2673" s="60">
        <v>45544.426388888889</v>
      </c>
      <c r="G2673" s="60">
        <v>45544.426388888889</v>
      </c>
      <c r="H2673" t="s">
        <v>1158</v>
      </c>
      <c r="I2673" t="s">
        <v>385</v>
      </c>
      <c r="J2673" t="s">
        <v>697</v>
      </c>
      <c r="K2673" t="s">
        <v>697</v>
      </c>
      <c r="L2673" t="s">
        <v>4672</v>
      </c>
      <c r="M2673" t="s">
        <v>992</v>
      </c>
      <c r="N2673" t="s">
        <v>853</v>
      </c>
      <c r="O2673">
        <v>201028379870001</v>
      </c>
      <c r="P2673" t="s">
        <v>18</v>
      </c>
      <c r="Q2673" t="s">
        <v>19</v>
      </c>
      <c r="R2673" t="s">
        <v>21</v>
      </c>
      <c r="S2673" t="s">
        <v>360</v>
      </c>
      <c r="T2673" t="s">
        <v>385</v>
      </c>
      <c r="U2673" t="s">
        <v>14</v>
      </c>
      <c r="V2673" s="61">
        <v>45544</v>
      </c>
      <c r="W2673" t="s">
        <v>4135</v>
      </c>
    </row>
    <row r="2674" spans="1:23" x14ac:dyDescent="0.25">
      <c r="A2674">
        <v>9976660</v>
      </c>
      <c r="B2674" s="60">
        <v>45544</v>
      </c>
      <c r="C2674" t="s">
        <v>1158</v>
      </c>
      <c r="D2674" t="s">
        <v>716</v>
      </c>
      <c r="E2674" t="s">
        <v>385</v>
      </c>
      <c r="F2674" s="60">
        <v>45544.431944444441</v>
      </c>
      <c r="G2674" s="60">
        <v>45544.431944444441</v>
      </c>
      <c r="H2674" t="s">
        <v>1158</v>
      </c>
      <c r="I2674" s="60">
        <v>45546</v>
      </c>
      <c r="J2674" t="s">
        <v>697</v>
      </c>
      <c r="K2674" t="s">
        <v>697</v>
      </c>
      <c r="L2674" t="s">
        <v>2496</v>
      </c>
      <c r="M2674" t="s">
        <v>992</v>
      </c>
      <c r="N2674" t="s">
        <v>853</v>
      </c>
      <c r="O2674">
        <v>201031633573002</v>
      </c>
      <c r="P2674" t="s">
        <v>8</v>
      </c>
      <c r="Q2674" t="s">
        <v>15</v>
      </c>
      <c r="R2674" t="s">
        <v>381</v>
      </c>
      <c r="S2674" t="s">
        <v>962</v>
      </c>
      <c r="T2674" t="s">
        <v>385</v>
      </c>
      <c r="U2674" t="s">
        <v>14</v>
      </c>
      <c r="V2674" s="61">
        <v>45544</v>
      </c>
      <c r="W2674" t="s">
        <v>4135</v>
      </c>
    </row>
    <row r="2675" spans="1:23" x14ac:dyDescent="0.25">
      <c r="A2675">
        <v>9976659</v>
      </c>
      <c r="B2675" s="60">
        <v>45544</v>
      </c>
      <c r="C2675" t="s">
        <v>1158</v>
      </c>
      <c r="D2675" t="s">
        <v>856</v>
      </c>
      <c r="E2675" t="s">
        <v>385</v>
      </c>
      <c r="F2675" s="60">
        <v>45544.435416666667</v>
      </c>
      <c r="G2675" s="60">
        <v>45544.435416666667</v>
      </c>
      <c r="H2675" t="s">
        <v>1158</v>
      </c>
      <c r="I2675" s="60">
        <v>45546</v>
      </c>
      <c r="J2675" t="s">
        <v>697</v>
      </c>
      <c r="K2675" t="s">
        <v>697</v>
      </c>
      <c r="L2675" t="s">
        <v>4748</v>
      </c>
      <c r="M2675" t="s">
        <v>992</v>
      </c>
      <c r="N2675" t="s">
        <v>853</v>
      </c>
      <c r="O2675">
        <v>201031921846001</v>
      </c>
      <c r="P2675" t="s">
        <v>8</v>
      </c>
      <c r="Q2675" t="s">
        <v>28</v>
      </c>
      <c r="R2675" t="s">
        <v>35</v>
      </c>
      <c r="S2675" t="s">
        <v>25</v>
      </c>
      <c r="T2675" t="s">
        <v>385</v>
      </c>
      <c r="U2675" t="s">
        <v>14</v>
      </c>
      <c r="V2675" s="61">
        <v>45544</v>
      </c>
      <c r="W2675" t="s">
        <v>4135</v>
      </c>
    </row>
    <row r="2676" spans="1:23" x14ac:dyDescent="0.25">
      <c r="A2676">
        <v>9976658</v>
      </c>
      <c r="B2676" s="60">
        <v>45544</v>
      </c>
      <c r="C2676" t="s">
        <v>1158</v>
      </c>
      <c r="D2676" t="s">
        <v>716</v>
      </c>
      <c r="E2676" t="s">
        <v>385</v>
      </c>
      <c r="F2676" s="60">
        <v>45544.447916666657</v>
      </c>
      <c r="G2676" s="60">
        <v>45544.447916666657</v>
      </c>
      <c r="H2676" t="s">
        <v>1158</v>
      </c>
      <c r="I2676" s="60">
        <v>45546</v>
      </c>
      <c r="J2676" t="s">
        <v>697</v>
      </c>
      <c r="K2676" t="s">
        <v>697</v>
      </c>
      <c r="L2676" t="s">
        <v>4749</v>
      </c>
      <c r="M2676" t="s">
        <v>992</v>
      </c>
      <c r="N2676" t="s">
        <v>853</v>
      </c>
      <c r="O2676">
        <v>201031886625001</v>
      </c>
      <c r="P2676" t="s">
        <v>18</v>
      </c>
      <c r="Q2676" t="s">
        <v>19</v>
      </c>
      <c r="R2676" t="s">
        <v>129</v>
      </c>
      <c r="S2676" t="s">
        <v>962</v>
      </c>
      <c r="T2676" t="s">
        <v>4784</v>
      </c>
      <c r="U2676" t="s">
        <v>44</v>
      </c>
      <c r="V2676" s="61">
        <v>45544</v>
      </c>
      <c r="W2676" t="s">
        <v>4135</v>
      </c>
    </row>
    <row r="2677" spans="1:23" x14ac:dyDescent="0.25">
      <c r="A2677">
        <v>9976657</v>
      </c>
      <c r="B2677" s="60">
        <v>45544</v>
      </c>
      <c r="C2677" t="s">
        <v>1158</v>
      </c>
      <c r="D2677" t="s">
        <v>716</v>
      </c>
      <c r="E2677" t="s">
        <v>385</v>
      </c>
      <c r="F2677" s="60">
        <v>45544.447916666657</v>
      </c>
      <c r="G2677" s="60">
        <v>45544.447916666657</v>
      </c>
      <c r="H2677" t="s">
        <v>1158</v>
      </c>
      <c r="I2677" s="60">
        <v>45546</v>
      </c>
      <c r="J2677" t="s">
        <v>697</v>
      </c>
      <c r="K2677" t="s">
        <v>697</v>
      </c>
      <c r="L2677" t="s">
        <v>4749</v>
      </c>
      <c r="M2677" t="s">
        <v>992</v>
      </c>
      <c r="N2677" t="s">
        <v>853</v>
      </c>
      <c r="O2677">
        <v>201031886625001</v>
      </c>
      <c r="P2677" t="s">
        <v>18</v>
      </c>
      <c r="Q2677" t="s">
        <v>19</v>
      </c>
      <c r="R2677" t="s">
        <v>129</v>
      </c>
      <c r="S2677" t="s">
        <v>25</v>
      </c>
      <c r="T2677" t="s">
        <v>385</v>
      </c>
      <c r="U2677" t="s">
        <v>14</v>
      </c>
      <c r="V2677" s="61">
        <v>45544</v>
      </c>
      <c r="W2677" t="s">
        <v>4135</v>
      </c>
    </row>
    <row r="2678" spans="1:23" x14ac:dyDescent="0.25">
      <c r="A2678">
        <v>9976656</v>
      </c>
      <c r="B2678" s="60">
        <v>45544</v>
      </c>
      <c r="C2678" t="s">
        <v>1117</v>
      </c>
      <c r="D2678" t="s">
        <v>716</v>
      </c>
      <c r="E2678" t="s">
        <v>385</v>
      </c>
      <c r="F2678" s="60">
        <v>45544</v>
      </c>
      <c r="G2678" s="60">
        <v>45544.413888888892</v>
      </c>
      <c r="H2678" t="s">
        <v>1117</v>
      </c>
      <c r="I2678" s="60">
        <v>45546</v>
      </c>
      <c r="J2678"/>
      <c r="K2678" t="s">
        <v>697</v>
      </c>
      <c r="L2678" t="s">
        <v>4285</v>
      </c>
      <c r="M2678" t="s">
        <v>7</v>
      </c>
      <c r="N2678" t="s">
        <v>860</v>
      </c>
      <c r="O2678">
        <v>201031886625001</v>
      </c>
      <c r="P2678" t="s">
        <v>8</v>
      </c>
      <c r="Q2678" t="s">
        <v>15</v>
      </c>
      <c r="R2678" t="s">
        <v>381</v>
      </c>
      <c r="S2678" t="s">
        <v>25</v>
      </c>
      <c r="T2678" t="s">
        <v>385</v>
      </c>
      <c r="U2678" t="s">
        <v>14</v>
      </c>
      <c r="V2678" s="61">
        <v>45544</v>
      </c>
      <c r="W2678" t="s">
        <v>4135</v>
      </c>
    </row>
    <row r="2679" spans="1:23" x14ac:dyDescent="0.25">
      <c r="A2679">
        <v>9976655</v>
      </c>
      <c r="B2679" s="60">
        <v>45544</v>
      </c>
      <c r="C2679" t="s">
        <v>1117</v>
      </c>
      <c r="D2679" t="s">
        <v>716</v>
      </c>
      <c r="E2679" t="s">
        <v>385</v>
      </c>
      <c r="F2679" s="60">
        <v>45544</v>
      </c>
      <c r="G2679" s="60">
        <v>45544.416666666657</v>
      </c>
      <c r="H2679" t="s">
        <v>1117</v>
      </c>
      <c r="I2679" s="60">
        <v>45547</v>
      </c>
      <c r="J2679" t="s">
        <v>697</v>
      </c>
      <c r="K2679" t="s">
        <v>697</v>
      </c>
      <c r="L2679" t="s">
        <v>4785</v>
      </c>
      <c r="M2679" t="s">
        <v>7</v>
      </c>
      <c r="N2679" t="s">
        <v>860</v>
      </c>
      <c r="O2679" t="s">
        <v>485</v>
      </c>
      <c r="P2679" t="s">
        <v>18</v>
      </c>
      <c r="Q2679" t="s">
        <v>19</v>
      </c>
      <c r="R2679" t="s">
        <v>21</v>
      </c>
      <c r="S2679" t="s">
        <v>36</v>
      </c>
      <c r="T2679" t="s">
        <v>385</v>
      </c>
      <c r="U2679" t="s">
        <v>14</v>
      </c>
      <c r="V2679" s="61">
        <v>45544</v>
      </c>
      <c r="W2679" t="s">
        <v>4135</v>
      </c>
    </row>
    <row r="2680" spans="1:23" x14ac:dyDescent="0.25">
      <c r="A2680">
        <v>9976654</v>
      </c>
      <c r="B2680" s="60">
        <v>45544</v>
      </c>
      <c r="C2680" t="s">
        <v>1156</v>
      </c>
      <c r="D2680" t="s">
        <v>856</v>
      </c>
      <c r="E2680"/>
      <c r="F2680" s="60">
        <v>45544</v>
      </c>
      <c r="G2680" s="60">
        <v>45544.417361111111</v>
      </c>
      <c r="H2680" t="s">
        <v>1156</v>
      </c>
      <c r="I2680"/>
      <c r="J2680" t="s">
        <v>697</v>
      </c>
      <c r="K2680" t="s">
        <v>697</v>
      </c>
      <c r="L2680" t="s">
        <v>4654</v>
      </c>
      <c r="M2680" t="s">
        <v>992</v>
      </c>
      <c r="N2680" t="s">
        <v>853</v>
      </c>
      <c r="O2680">
        <v>900995837160001</v>
      </c>
      <c r="P2680" t="s">
        <v>51</v>
      </c>
      <c r="Q2680" t="s">
        <v>52</v>
      </c>
      <c r="R2680" t="s">
        <v>172</v>
      </c>
      <c r="S2680" t="s">
        <v>75</v>
      </c>
      <c r="T2680" t="s">
        <v>385</v>
      </c>
      <c r="U2680" t="s">
        <v>44</v>
      </c>
      <c r="V2680" s="61">
        <v>45544</v>
      </c>
      <c r="W2680" t="s">
        <v>4135</v>
      </c>
    </row>
    <row r="2681" spans="1:23" x14ac:dyDescent="0.25">
      <c r="A2681">
        <v>9976653</v>
      </c>
      <c r="B2681" s="60">
        <v>45544</v>
      </c>
      <c r="C2681" t="s">
        <v>1110</v>
      </c>
      <c r="D2681" t="s">
        <v>716</v>
      </c>
      <c r="E2681" t="s">
        <v>385</v>
      </c>
      <c r="F2681" s="60">
        <v>45544</v>
      </c>
      <c r="G2681" s="60">
        <v>45544.422222222223</v>
      </c>
      <c r="H2681" t="s">
        <v>1110</v>
      </c>
      <c r="I2681" t="s">
        <v>385</v>
      </c>
      <c r="J2681" t="s">
        <v>697</v>
      </c>
      <c r="K2681" t="s">
        <v>697</v>
      </c>
      <c r="L2681" t="s">
        <v>4786</v>
      </c>
      <c r="M2681" t="s">
        <v>7</v>
      </c>
      <c r="N2681" t="s">
        <v>860</v>
      </c>
      <c r="O2681" t="s">
        <v>4572</v>
      </c>
      <c r="P2681" t="s">
        <v>22</v>
      </c>
      <c r="Q2681" t="s">
        <v>23</v>
      </c>
      <c r="R2681" t="s">
        <v>55</v>
      </c>
      <c r="S2681" t="s">
        <v>36</v>
      </c>
      <c r="T2681" t="s">
        <v>385</v>
      </c>
      <c r="U2681"/>
      <c r="V2681" s="61">
        <v>45544</v>
      </c>
      <c r="W2681" t="s">
        <v>4135</v>
      </c>
    </row>
    <row r="2682" spans="1:23" x14ac:dyDescent="0.25">
      <c r="A2682">
        <v>9976652</v>
      </c>
      <c r="B2682" s="60">
        <v>45544</v>
      </c>
      <c r="C2682" t="s">
        <v>1117</v>
      </c>
      <c r="D2682" t="s">
        <v>46</v>
      </c>
      <c r="E2682" t="s">
        <v>385</v>
      </c>
      <c r="F2682" s="60">
        <v>45544</v>
      </c>
      <c r="G2682" s="60">
        <v>45544.427777777782</v>
      </c>
      <c r="H2682" t="s">
        <v>1117</v>
      </c>
      <c r="I2682" t="s">
        <v>385</v>
      </c>
      <c r="J2682" t="s">
        <v>697</v>
      </c>
      <c r="K2682" t="s">
        <v>697</v>
      </c>
      <c r="L2682" t="s">
        <v>4787</v>
      </c>
      <c r="M2682" t="s">
        <v>7</v>
      </c>
      <c r="N2682" t="s">
        <v>860</v>
      </c>
      <c r="O2682" t="s">
        <v>3085</v>
      </c>
      <c r="P2682" t="s">
        <v>8</v>
      </c>
      <c r="Q2682" t="s">
        <v>15</v>
      </c>
      <c r="R2682" t="s">
        <v>29</v>
      </c>
      <c r="S2682" t="s">
        <v>360</v>
      </c>
      <c r="T2682" t="s">
        <v>385</v>
      </c>
      <c r="U2682" t="s">
        <v>14</v>
      </c>
      <c r="V2682" s="61">
        <v>45544</v>
      </c>
      <c r="W2682" t="s">
        <v>4135</v>
      </c>
    </row>
    <row r="2683" spans="1:23" x14ac:dyDescent="0.25">
      <c r="A2683">
        <v>9976651</v>
      </c>
      <c r="B2683" s="60">
        <v>45544</v>
      </c>
      <c r="C2683" t="s">
        <v>1156</v>
      </c>
      <c r="D2683" t="s">
        <v>46</v>
      </c>
      <c r="E2683"/>
      <c r="F2683" s="60">
        <v>45544</v>
      </c>
      <c r="G2683" s="60">
        <v>45544.428472222222</v>
      </c>
      <c r="H2683" t="s">
        <v>1156</v>
      </c>
      <c r="I2683"/>
      <c r="J2683" t="s">
        <v>697</v>
      </c>
      <c r="K2683" t="s">
        <v>697</v>
      </c>
      <c r="L2683" t="s">
        <v>4788</v>
      </c>
      <c r="M2683" t="s">
        <v>992</v>
      </c>
      <c r="N2683" t="s">
        <v>853</v>
      </c>
      <c r="O2683">
        <v>201031864139001</v>
      </c>
      <c r="P2683" t="s">
        <v>8</v>
      </c>
      <c r="Q2683" t="s">
        <v>28</v>
      </c>
      <c r="R2683" t="s">
        <v>29</v>
      </c>
      <c r="S2683" t="s">
        <v>360</v>
      </c>
      <c r="T2683" t="s">
        <v>385</v>
      </c>
      <c r="U2683" t="s">
        <v>14</v>
      </c>
      <c r="V2683" s="61">
        <v>45544</v>
      </c>
      <c r="W2683" t="s">
        <v>4135</v>
      </c>
    </row>
    <row r="2684" spans="1:23" x14ac:dyDescent="0.25">
      <c r="A2684">
        <v>9976650</v>
      </c>
      <c r="B2684" s="60">
        <v>45544</v>
      </c>
      <c r="C2684" t="s">
        <v>1110</v>
      </c>
      <c r="D2684" t="s">
        <v>716</v>
      </c>
      <c r="E2684" t="s">
        <v>385</v>
      </c>
      <c r="F2684" s="60">
        <v>45544</v>
      </c>
      <c r="G2684" s="60">
        <v>45544.43472222222</v>
      </c>
      <c r="H2684" t="s">
        <v>1110</v>
      </c>
      <c r="I2684" t="s">
        <v>385</v>
      </c>
      <c r="J2684" t="s">
        <v>697</v>
      </c>
      <c r="K2684" t="s">
        <v>697</v>
      </c>
      <c r="L2684" t="s">
        <v>4756</v>
      </c>
      <c r="M2684" t="s">
        <v>7</v>
      </c>
      <c r="N2684" t="s">
        <v>860</v>
      </c>
      <c r="O2684" t="s">
        <v>4571</v>
      </c>
      <c r="P2684" t="s">
        <v>8</v>
      </c>
      <c r="Q2684" t="s">
        <v>10</v>
      </c>
      <c r="R2684" t="s">
        <v>11</v>
      </c>
      <c r="S2684" t="s">
        <v>36</v>
      </c>
      <c r="T2684" t="s">
        <v>385</v>
      </c>
      <c r="U2684"/>
      <c r="V2684" s="61">
        <v>45544</v>
      </c>
      <c r="W2684" t="s">
        <v>4135</v>
      </c>
    </row>
    <row r="2685" spans="1:23" x14ac:dyDescent="0.25">
      <c r="A2685">
        <v>9976649</v>
      </c>
      <c r="B2685" s="60">
        <v>45544</v>
      </c>
      <c r="C2685" t="s">
        <v>1280</v>
      </c>
      <c r="D2685" t="s">
        <v>856</v>
      </c>
      <c r="E2685"/>
      <c r="F2685" s="60">
        <v>45544</v>
      </c>
      <c r="G2685" s="60">
        <v>45544.438194444447</v>
      </c>
      <c r="H2685" t="s">
        <v>1280</v>
      </c>
      <c r="I2685" s="60">
        <v>45544</v>
      </c>
      <c r="J2685" t="s">
        <v>697</v>
      </c>
      <c r="K2685" t="s">
        <v>697</v>
      </c>
      <c r="L2685" t="s">
        <v>4789</v>
      </c>
      <c r="M2685" t="s">
        <v>2509</v>
      </c>
      <c r="N2685" t="s">
        <v>855</v>
      </c>
      <c r="O2685">
        <v>43278910001</v>
      </c>
      <c r="P2685" t="s">
        <v>8</v>
      </c>
      <c r="Q2685" t="s">
        <v>15</v>
      </c>
      <c r="R2685" t="s">
        <v>381</v>
      </c>
      <c r="S2685" t="s">
        <v>43</v>
      </c>
      <c r="T2685" t="s">
        <v>4790</v>
      </c>
      <c r="U2685" t="s">
        <v>44</v>
      </c>
      <c r="V2685" s="61">
        <v>45544</v>
      </c>
      <c r="W2685" t="s">
        <v>4135</v>
      </c>
    </row>
    <row r="2686" spans="1:23" x14ac:dyDescent="0.25">
      <c r="A2686">
        <v>9976648</v>
      </c>
      <c r="B2686" s="60">
        <v>45544</v>
      </c>
      <c r="C2686" t="s">
        <v>1117</v>
      </c>
      <c r="D2686" t="s">
        <v>856</v>
      </c>
      <c r="E2686" t="s">
        <v>385</v>
      </c>
      <c r="F2686" s="60">
        <v>45544</v>
      </c>
      <c r="G2686" s="60">
        <v>45544.416666666657</v>
      </c>
      <c r="H2686" t="s">
        <v>1117</v>
      </c>
      <c r="I2686" s="60">
        <v>45546</v>
      </c>
      <c r="J2686" t="s">
        <v>697</v>
      </c>
      <c r="K2686" t="s">
        <v>697</v>
      </c>
      <c r="L2686" t="s">
        <v>3800</v>
      </c>
      <c r="M2686" t="s">
        <v>7</v>
      </c>
      <c r="N2686" t="s">
        <v>860</v>
      </c>
      <c r="O2686" t="s">
        <v>2900</v>
      </c>
      <c r="P2686" t="s">
        <v>8</v>
      </c>
      <c r="Q2686" t="s">
        <v>15</v>
      </c>
      <c r="R2686" t="s">
        <v>69</v>
      </c>
      <c r="S2686" t="s">
        <v>25</v>
      </c>
      <c r="T2686" t="s">
        <v>385</v>
      </c>
      <c r="U2686" t="s">
        <v>14</v>
      </c>
      <c r="V2686" s="61">
        <v>45544</v>
      </c>
      <c r="W2686" t="s">
        <v>4135</v>
      </c>
    </row>
    <row r="2687" spans="1:23" x14ac:dyDescent="0.25">
      <c r="A2687">
        <v>9976647</v>
      </c>
      <c r="B2687" s="60">
        <v>45544</v>
      </c>
      <c r="C2687" t="s">
        <v>1156</v>
      </c>
      <c r="D2687" t="s">
        <v>716</v>
      </c>
      <c r="E2687"/>
      <c r="F2687" s="60">
        <v>45544</v>
      </c>
      <c r="G2687" s="60">
        <v>45544.446527777778</v>
      </c>
      <c r="H2687" t="s">
        <v>1156</v>
      </c>
      <c r="I2687"/>
      <c r="J2687" t="s">
        <v>697</v>
      </c>
      <c r="K2687" t="s">
        <v>697</v>
      </c>
      <c r="L2687" t="s">
        <v>4746</v>
      </c>
      <c r="M2687" t="s">
        <v>992</v>
      </c>
      <c r="N2687" t="s">
        <v>855</v>
      </c>
      <c r="O2687">
        <v>201032153641001</v>
      </c>
      <c r="P2687" t="s">
        <v>18</v>
      </c>
      <c r="Q2687" t="s">
        <v>19</v>
      </c>
      <c r="R2687" t="s">
        <v>129</v>
      </c>
      <c r="S2687" t="s">
        <v>36</v>
      </c>
      <c r="T2687" t="s">
        <v>385</v>
      </c>
      <c r="U2687" t="s">
        <v>14</v>
      </c>
      <c r="V2687" s="61">
        <v>45544</v>
      </c>
      <c r="W2687" t="s">
        <v>4135</v>
      </c>
    </row>
    <row r="2688" spans="1:23" x14ac:dyDescent="0.25">
      <c r="A2688">
        <v>9976646</v>
      </c>
      <c r="B2688" s="60">
        <v>45544</v>
      </c>
      <c r="C2688" t="s">
        <v>1110</v>
      </c>
      <c r="D2688" t="s">
        <v>46</v>
      </c>
      <c r="E2688" t="s">
        <v>385</v>
      </c>
      <c r="F2688" s="60">
        <v>45544</v>
      </c>
      <c r="G2688" s="60">
        <v>45544.447222222218</v>
      </c>
      <c r="H2688" t="s">
        <v>1110</v>
      </c>
      <c r="I2688" t="s">
        <v>385</v>
      </c>
      <c r="J2688" t="s">
        <v>697</v>
      </c>
      <c r="K2688" t="s">
        <v>697</v>
      </c>
      <c r="L2688" t="s">
        <v>2825</v>
      </c>
      <c r="M2688" t="s">
        <v>7</v>
      </c>
      <c r="N2688" t="s">
        <v>860</v>
      </c>
      <c r="O2688" t="s">
        <v>2556</v>
      </c>
      <c r="P2688" t="s">
        <v>8</v>
      </c>
      <c r="Q2688" t="s">
        <v>28</v>
      </c>
      <c r="R2688" t="s">
        <v>35</v>
      </c>
      <c r="S2688" t="s">
        <v>36</v>
      </c>
      <c r="T2688" t="s">
        <v>385</v>
      </c>
      <c r="U2688" t="s">
        <v>14</v>
      </c>
      <c r="V2688" s="61">
        <v>45544</v>
      </c>
      <c r="W2688" t="s">
        <v>4135</v>
      </c>
    </row>
    <row r="2689" spans="1:23" x14ac:dyDescent="0.25">
      <c r="A2689">
        <v>9976645</v>
      </c>
      <c r="B2689" s="60">
        <v>45544</v>
      </c>
      <c r="C2689" t="s">
        <v>1110</v>
      </c>
      <c r="D2689" t="s">
        <v>46</v>
      </c>
      <c r="E2689" t="s">
        <v>385</v>
      </c>
      <c r="F2689" s="60">
        <v>45544</v>
      </c>
      <c r="G2689" s="60">
        <v>45544.448611111111</v>
      </c>
      <c r="H2689" t="s">
        <v>1110</v>
      </c>
      <c r="I2689" t="s">
        <v>385</v>
      </c>
      <c r="J2689" t="s">
        <v>697</v>
      </c>
      <c r="K2689" t="s">
        <v>697</v>
      </c>
      <c r="L2689" t="s">
        <v>2825</v>
      </c>
      <c r="M2689" t="s">
        <v>7</v>
      </c>
      <c r="N2689" t="s">
        <v>860</v>
      </c>
      <c r="O2689" t="s">
        <v>2556</v>
      </c>
      <c r="P2689" t="s">
        <v>8</v>
      </c>
      <c r="Q2689" t="s">
        <v>28</v>
      </c>
      <c r="R2689" t="s">
        <v>35</v>
      </c>
      <c r="S2689" t="s">
        <v>43</v>
      </c>
      <c r="T2689" t="s">
        <v>385</v>
      </c>
      <c r="U2689" t="s">
        <v>14</v>
      </c>
      <c r="V2689" s="61">
        <v>45544</v>
      </c>
      <c r="W2689" t="s">
        <v>4135</v>
      </c>
    </row>
    <row r="2690" spans="1:23" x14ac:dyDescent="0.25">
      <c r="A2690">
        <v>9976644</v>
      </c>
      <c r="B2690" s="60">
        <v>45544</v>
      </c>
      <c r="C2690" t="s">
        <v>1117</v>
      </c>
      <c r="D2690" t="s">
        <v>716</v>
      </c>
      <c r="E2690" t="s">
        <v>385</v>
      </c>
      <c r="F2690" s="60">
        <v>45544</v>
      </c>
      <c r="G2690" s="60">
        <v>45544.449305555558</v>
      </c>
      <c r="H2690" t="s">
        <v>1117</v>
      </c>
      <c r="I2690" s="60">
        <v>45546</v>
      </c>
      <c r="J2690" t="s">
        <v>697</v>
      </c>
      <c r="K2690" t="s">
        <v>697</v>
      </c>
      <c r="L2690" t="s">
        <v>4130</v>
      </c>
      <c r="M2690" t="s">
        <v>7</v>
      </c>
      <c r="N2690" t="s">
        <v>860</v>
      </c>
      <c r="O2690" t="s">
        <v>4129</v>
      </c>
      <c r="P2690" t="s">
        <v>8</v>
      </c>
      <c r="Q2690" t="s">
        <v>15</v>
      </c>
      <c r="R2690" t="s">
        <v>381</v>
      </c>
      <c r="S2690" t="s">
        <v>25</v>
      </c>
      <c r="T2690" t="s">
        <v>385</v>
      </c>
      <c r="U2690" t="s">
        <v>44</v>
      </c>
      <c r="V2690" s="61">
        <v>45544</v>
      </c>
      <c r="W2690" t="s">
        <v>4135</v>
      </c>
    </row>
    <row r="2691" spans="1:23" x14ac:dyDescent="0.25">
      <c r="A2691">
        <v>9976643</v>
      </c>
      <c r="B2691" s="60">
        <v>45544</v>
      </c>
      <c r="C2691" t="s">
        <v>1111</v>
      </c>
      <c r="D2691" t="s">
        <v>878</v>
      </c>
      <c r="E2691" t="s">
        <v>385</v>
      </c>
      <c r="F2691" s="60">
        <v>45544</v>
      </c>
      <c r="G2691" s="60">
        <v>45544.45208333333</v>
      </c>
      <c r="H2691" t="s">
        <v>1111</v>
      </c>
      <c r="I2691" s="60">
        <v>45546</v>
      </c>
      <c r="J2691" t="s">
        <v>697</v>
      </c>
      <c r="K2691" t="s">
        <v>697</v>
      </c>
      <c r="L2691" t="s">
        <v>4762</v>
      </c>
      <c r="M2691" t="s">
        <v>7</v>
      </c>
      <c r="N2691" t="s">
        <v>855</v>
      </c>
      <c r="O2691" t="s">
        <v>4762</v>
      </c>
      <c r="P2691" t="s">
        <v>8</v>
      </c>
      <c r="Q2691" t="s">
        <v>28</v>
      </c>
      <c r="R2691" t="s">
        <v>29</v>
      </c>
      <c r="S2691" t="s">
        <v>36</v>
      </c>
      <c r="T2691" t="s">
        <v>385</v>
      </c>
      <c r="U2691" t="s">
        <v>14</v>
      </c>
      <c r="V2691" s="61">
        <v>45544</v>
      </c>
      <c r="W2691" t="s">
        <v>4135</v>
      </c>
    </row>
    <row r="2692" spans="1:23" x14ac:dyDescent="0.25">
      <c r="A2692">
        <v>9976642</v>
      </c>
      <c r="B2692" s="60">
        <v>45544</v>
      </c>
      <c r="C2692" t="s">
        <v>1111</v>
      </c>
      <c r="D2692" t="s">
        <v>46</v>
      </c>
      <c r="E2692" t="s">
        <v>385</v>
      </c>
      <c r="F2692" s="60">
        <v>45544</v>
      </c>
      <c r="G2692" s="60">
        <v>45544.459722222222</v>
      </c>
      <c r="H2692" t="s">
        <v>1111</v>
      </c>
      <c r="I2692" t="s">
        <v>385</v>
      </c>
      <c r="J2692" t="s">
        <v>697</v>
      </c>
      <c r="K2692" t="s">
        <v>697</v>
      </c>
      <c r="L2692" t="s">
        <v>4791</v>
      </c>
      <c r="M2692" t="s">
        <v>7</v>
      </c>
      <c r="N2692" t="s">
        <v>855</v>
      </c>
      <c r="O2692" t="s">
        <v>4557</v>
      </c>
      <c r="P2692" t="s">
        <v>18</v>
      </c>
      <c r="Q2692" t="s">
        <v>19</v>
      </c>
      <c r="R2692" t="s">
        <v>20</v>
      </c>
      <c r="S2692" t="s">
        <v>358</v>
      </c>
      <c r="T2692" t="s">
        <v>385</v>
      </c>
      <c r="U2692" t="s">
        <v>14</v>
      </c>
      <c r="V2692" s="61">
        <v>45544</v>
      </c>
      <c r="W2692" t="s">
        <v>4135</v>
      </c>
    </row>
    <row r="2693" spans="1:23" x14ac:dyDescent="0.25">
      <c r="A2693">
        <v>9976641</v>
      </c>
      <c r="B2693" s="60">
        <v>45544</v>
      </c>
      <c r="C2693" t="s">
        <v>1111</v>
      </c>
      <c r="D2693" t="s">
        <v>716</v>
      </c>
      <c r="E2693" t="s">
        <v>385</v>
      </c>
      <c r="F2693" s="60">
        <v>45544</v>
      </c>
      <c r="G2693" s="60">
        <v>45544.463194444441</v>
      </c>
      <c r="H2693" t="s">
        <v>1111</v>
      </c>
      <c r="I2693" t="s">
        <v>385</v>
      </c>
      <c r="J2693" t="s">
        <v>697</v>
      </c>
      <c r="K2693" t="s">
        <v>697</v>
      </c>
      <c r="L2693" t="s">
        <v>4792</v>
      </c>
      <c r="M2693" t="s">
        <v>7</v>
      </c>
      <c r="N2693" t="s">
        <v>855</v>
      </c>
      <c r="O2693" t="s">
        <v>4460</v>
      </c>
      <c r="P2693" t="s">
        <v>8</v>
      </c>
      <c r="Q2693" t="s">
        <v>28</v>
      </c>
      <c r="R2693" t="s">
        <v>35</v>
      </c>
      <c r="S2693" t="s">
        <v>36</v>
      </c>
      <c r="T2693" t="s">
        <v>385</v>
      </c>
      <c r="U2693" t="s">
        <v>14</v>
      </c>
      <c r="V2693" s="61">
        <v>45544</v>
      </c>
      <c r="W2693" t="s">
        <v>4135</v>
      </c>
    </row>
    <row r="2694" spans="1:23" x14ac:dyDescent="0.25">
      <c r="A2694">
        <v>9976640</v>
      </c>
      <c r="B2694" s="60">
        <v>45544</v>
      </c>
      <c r="C2694" t="s">
        <v>1111</v>
      </c>
      <c r="D2694" t="s">
        <v>1455</v>
      </c>
      <c r="E2694" t="s">
        <v>385</v>
      </c>
      <c r="F2694" s="60">
        <v>45544</v>
      </c>
      <c r="G2694" s="60">
        <v>45544.469444444447</v>
      </c>
      <c r="H2694" t="s">
        <v>1111</v>
      </c>
      <c r="I2694" s="60">
        <v>45544</v>
      </c>
      <c r="J2694" t="s">
        <v>697</v>
      </c>
      <c r="K2694" t="s">
        <v>697</v>
      </c>
      <c r="L2694" t="s">
        <v>4793</v>
      </c>
      <c r="M2694" t="s">
        <v>7</v>
      </c>
      <c r="N2694" t="s">
        <v>855</v>
      </c>
      <c r="O2694" t="s">
        <v>4561</v>
      </c>
      <c r="P2694" t="s">
        <v>22</v>
      </c>
      <c r="Q2694" t="s">
        <v>23</v>
      </c>
      <c r="R2694" t="s">
        <v>24</v>
      </c>
      <c r="S2694" t="s">
        <v>358</v>
      </c>
      <c r="T2694" t="s">
        <v>385</v>
      </c>
      <c r="U2694" t="s">
        <v>14</v>
      </c>
      <c r="V2694" s="61">
        <v>45544</v>
      </c>
      <c r="W2694" t="s">
        <v>4135</v>
      </c>
    </row>
    <row r="2695" spans="1:23" x14ac:dyDescent="0.25">
      <c r="A2695">
        <v>9976639</v>
      </c>
      <c r="B2695" s="60">
        <v>45544</v>
      </c>
      <c r="C2695" t="s">
        <v>1111</v>
      </c>
      <c r="D2695" t="s">
        <v>1455</v>
      </c>
      <c r="E2695" t="s">
        <v>385</v>
      </c>
      <c r="F2695" s="60">
        <v>45544</v>
      </c>
      <c r="G2695" s="60">
        <v>45544.473611111112</v>
      </c>
      <c r="H2695" t="s">
        <v>1111</v>
      </c>
      <c r="I2695" t="s">
        <v>385</v>
      </c>
      <c r="J2695" t="s">
        <v>697</v>
      </c>
      <c r="K2695" t="s">
        <v>697</v>
      </c>
      <c r="L2695" t="s">
        <v>4632</v>
      </c>
      <c r="M2695" t="s">
        <v>7</v>
      </c>
      <c r="N2695" t="s">
        <v>855</v>
      </c>
      <c r="O2695" t="s">
        <v>4562</v>
      </c>
      <c r="P2695" t="s">
        <v>22</v>
      </c>
      <c r="Q2695" t="s">
        <v>23</v>
      </c>
      <c r="R2695" t="s">
        <v>24</v>
      </c>
      <c r="S2695" t="s">
        <v>358</v>
      </c>
      <c r="T2695" t="s">
        <v>385</v>
      </c>
      <c r="U2695" t="s">
        <v>14</v>
      </c>
      <c r="V2695" s="61">
        <v>45544</v>
      </c>
      <c r="W2695" t="s">
        <v>4135</v>
      </c>
    </row>
    <row r="2696" spans="1:23" x14ac:dyDescent="0.25">
      <c r="A2696">
        <v>9976638</v>
      </c>
      <c r="B2696" s="60">
        <v>45544</v>
      </c>
      <c r="C2696" t="s">
        <v>1111</v>
      </c>
      <c r="D2696" t="s">
        <v>856</v>
      </c>
      <c r="E2696" t="s">
        <v>385</v>
      </c>
      <c r="F2696" s="60">
        <v>45544</v>
      </c>
      <c r="G2696" s="60">
        <v>45544.536805555559</v>
      </c>
      <c r="H2696" t="s">
        <v>1111</v>
      </c>
      <c r="I2696" t="s">
        <v>385</v>
      </c>
      <c r="J2696" t="s">
        <v>697</v>
      </c>
      <c r="K2696" t="s">
        <v>697</v>
      </c>
      <c r="L2696" t="s">
        <v>4794</v>
      </c>
      <c r="M2696" t="s">
        <v>7</v>
      </c>
      <c r="N2696" t="s">
        <v>855</v>
      </c>
      <c r="O2696" t="s">
        <v>4710</v>
      </c>
      <c r="P2696" t="s">
        <v>18</v>
      </c>
      <c r="Q2696" t="s">
        <v>19</v>
      </c>
      <c r="R2696" t="s">
        <v>20</v>
      </c>
      <c r="S2696" t="s">
        <v>43</v>
      </c>
      <c r="T2696" t="s">
        <v>408</v>
      </c>
      <c r="U2696" t="s">
        <v>44</v>
      </c>
      <c r="V2696" s="61">
        <v>45544</v>
      </c>
      <c r="W2696" t="s">
        <v>4135</v>
      </c>
    </row>
    <row r="2697" spans="1:23" x14ac:dyDescent="0.25">
      <c r="A2697">
        <v>9976637</v>
      </c>
      <c r="B2697" s="60">
        <v>45544</v>
      </c>
      <c r="C2697" t="s">
        <v>1111</v>
      </c>
      <c r="D2697" t="s">
        <v>856</v>
      </c>
      <c r="E2697" t="s">
        <v>385</v>
      </c>
      <c r="F2697" s="60">
        <v>45544</v>
      </c>
      <c r="G2697" s="60">
        <v>45544.552777777782</v>
      </c>
      <c r="H2697" t="s">
        <v>1111</v>
      </c>
      <c r="I2697" s="60">
        <v>45546</v>
      </c>
      <c r="J2697" t="s">
        <v>697</v>
      </c>
      <c r="K2697" t="s">
        <v>697</v>
      </c>
      <c r="L2697" t="s">
        <v>4795</v>
      </c>
      <c r="M2697" t="s">
        <v>7</v>
      </c>
      <c r="N2697" t="s">
        <v>855</v>
      </c>
      <c r="O2697" t="s">
        <v>4709</v>
      </c>
      <c r="P2697" t="s">
        <v>8</v>
      </c>
      <c r="Q2697" t="s">
        <v>10</v>
      </c>
      <c r="R2697" t="s">
        <v>11</v>
      </c>
      <c r="S2697" t="s">
        <v>25</v>
      </c>
      <c r="T2697" t="s">
        <v>385</v>
      </c>
      <c r="U2697" t="s">
        <v>14</v>
      </c>
      <c r="V2697" s="61">
        <v>45544</v>
      </c>
      <c r="W2697" t="s">
        <v>4135</v>
      </c>
    </row>
    <row r="2698" spans="1:23" x14ac:dyDescent="0.25">
      <c r="A2698">
        <v>9976636</v>
      </c>
      <c r="B2698" s="60">
        <v>45544</v>
      </c>
      <c r="C2698" t="s">
        <v>1117</v>
      </c>
      <c r="D2698" t="s">
        <v>856</v>
      </c>
      <c r="E2698" t="s">
        <v>385</v>
      </c>
      <c r="F2698" s="60">
        <v>45544</v>
      </c>
      <c r="G2698" s="60">
        <v>45544.449305555558</v>
      </c>
      <c r="H2698" t="s">
        <v>1117</v>
      </c>
      <c r="I2698" s="60">
        <v>45546</v>
      </c>
      <c r="J2698" t="s">
        <v>697</v>
      </c>
      <c r="K2698" t="s">
        <v>697</v>
      </c>
      <c r="L2698" t="s">
        <v>4130</v>
      </c>
      <c r="M2698" t="s">
        <v>7</v>
      </c>
      <c r="N2698" t="s">
        <v>860</v>
      </c>
      <c r="O2698" t="s">
        <v>4129</v>
      </c>
      <c r="P2698" t="s">
        <v>8</v>
      </c>
      <c r="Q2698" t="s">
        <v>15</v>
      </c>
      <c r="R2698" t="s">
        <v>381</v>
      </c>
      <c r="S2698" t="s">
        <v>43</v>
      </c>
      <c r="T2698" t="s">
        <v>730</v>
      </c>
      <c r="U2698" t="s">
        <v>44</v>
      </c>
      <c r="V2698" s="61">
        <v>45544</v>
      </c>
      <c r="W2698" t="s">
        <v>4135</v>
      </c>
    </row>
    <row r="2699" spans="1:23" x14ac:dyDescent="0.25">
      <c r="A2699">
        <v>9976635</v>
      </c>
      <c r="B2699" s="60">
        <v>45544</v>
      </c>
      <c r="C2699" t="s">
        <v>1156</v>
      </c>
      <c r="D2699" t="s">
        <v>856</v>
      </c>
      <c r="E2699"/>
      <c r="F2699" s="60">
        <v>45544</v>
      </c>
      <c r="G2699" s="60">
        <v>45544.463888888888</v>
      </c>
      <c r="H2699" t="s">
        <v>1156</v>
      </c>
      <c r="I2699"/>
      <c r="J2699" t="s">
        <v>697</v>
      </c>
      <c r="K2699" t="s">
        <v>697</v>
      </c>
      <c r="L2699" t="s">
        <v>4750</v>
      </c>
      <c r="M2699" t="s">
        <v>992</v>
      </c>
      <c r="N2699" t="s">
        <v>853</v>
      </c>
      <c r="O2699">
        <v>201032150354001</v>
      </c>
      <c r="P2699" t="s">
        <v>8</v>
      </c>
      <c r="Q2699" t="s">
        <v>15</v>
      </c>
      <c r="R2699" t="s">
        <v>381</v>
      </c>
      <c r="S2699" t="s">
        <v>25</v>
      </c>
      <c r="T2699"/>
      <c r="U2699" t="s">
        <v>14</v>
      </c>
      <c r="V2699" s="61">
        <v>45544</v>
      </c>
      <c r="W2699" t="s">
        <v>4135</v>
      </c>
    </row>
    <row r="2700" spans="1:23" x14ac:dyDescent="0.25">
      <c r="A2700">
        <v>9976634</v>
      </c>
      <c r="B2700" s="60">
        <v>45544</v>
      </c>
      <c r="C2700" t="s">
        <v>1117</v>
      </c>
      <c r="D2700" t="s">
        <v>716</v>
      </c>
      <c r="E2700" t="s">
        <v>385</v>
      </c>
      <c r="F2700" s="60">
        <v>45544</v>
      </c>
      <c r="G2700" s="60">
        <v>45544.47152777778</v>
      </c>
      <c r="H2700" t="s">
        <v>1117</v>
      </c>
      <c r="I2700" s="60">
        <v>45546</v>
      </c>
      <c r="J2700" t="s">
        <v>697</v>
      </c>
      <c r="K2700" t="s">
        <v>697</v>
      </c>
      <c r="L2700" t="s">
        <v>4796</v>
      </c>
      <c r="M2700" t="s">
        <v>7</v>
      </c>
      <c r="N2700" t="s">
        <v>1515</v>
      </c>
      <c r="O2700" t="s">
        <v>4701</v>
      </c>
      <c r="P2700" t="s">
        <v>8</v>
      </c>
      <c r="Q2700" t="s">
        <v>10</v>
      </c>
      <c r="R2700" t="s">
        <v>11</v>
      </c>
      <c r="S2700" t="s">
        <v>25</v>
      </c>
      <c r="T2700" t="s">
        <v>385</v>
      </c>
      <c r="U2700" t="s">
        <v>14</v>
      </c>
      <c r="V2700" s="61">
        <v>45544</v>
      </c>
      <c r="W2700" t="s">
        <v>4135</v>
      </c>
    </row>
    <row r="2701" spans="1:23" x14ac:dyDescent="0.25">
      <c r="A2701">
        <v>9976633</v>
      </c>
      <c r="B2701" s="60">
        <v>45544</v>
      </c>
      <c r="C2701" t="s">
        <v>1110</v>
      </c>
      <c r="D2701" t="s">
        <v>1455</v>
      </c>
      <c r="E2701" t="s">
        <v>385</v>
      </c>
      <c r="F2701" s="60">
        <v>45544</v>
      </c>
      <c r="G2701" s="60">
        <v>45544.474305555559</v>
      </c>
      <c r="H2701" t="s">
        <v>1110</v>
      </c>
      <c r="I2701" t="s">
        <v>385</v>
      </c>
      <c r="J2701" t="s">
        <v>697</v>
      </c>
      <c r="K2701" t="s">
        <v>697</v>
      </c>
      <c r="L2701" t="s">
        <v>4398</v>
      </c>
      <c r="M2701" t="s">
        <v>7</v>
      </c>
      <c r="N2701" t="s">
        <v>860</v>
      </c>
      <c r="O2701" t="s">
        <v>3075</v>
      </c>
      <c r="P2701" t="s">
        <v>18</v>
      </c>
      <c r="Q2701" t="s">
        <v>19</v>
      </c>
      <c r="R2701" t="s">
        <v>21</v>
      </c>
      <c r="S2701" t="s">
        <v>36</v>
      </c>
      <c r="T2701"/>
      <c r="U2701" t="s">
        <v>14</v>
      </c>
      <c r="V2701" s="61">
        <v>45544</v>
      </c>
      <c r="W2701" t="s">
        <v>4135</v>
      </c>
    </row>
    <row r="2702" spans="1:23" x14ac:dyDescent="0.25">
      <c r="A2702">
        <v>9976632</v>
      </c>
      <c r="B2702" s="60">
        <v>45544</v>
      </c>
      <c r="C2702" t="s">
        <v>1117</v>
      </c>
      <c r="D2702" t="s">
        <v>856</v>
      </c>
      <c r="E2702" t="s">
        <v>385</v>
      </c>
      <c r="F2702" s="60">
        <v>45544</v>
      </c>
      <c r="G2702" s="60">
        <v>45544.477083333331</v>
      </c>
      <c r="H2702" t="s">
        <v>1117</v>
      </c>
      <c r="I2702" s="60">
        <v>45546</v>
      </c>
      <c r="J2702" t="s">
        <v>697</v>
      </c>
      <c r="K2702" t="s">
        <v>697</v>
      </c>
      <c r="L2702" t="s">
        <v>4797</v>
      </c>
      <c r="M2702" t="s">
        <v>7</v>
      </c>
      <c r="N2702" t="s">
        <v>1515</v>
      </c>
      <c r="O2702" t="s">
        <v>3423</v>
      </c>
      <c r="P2702" t="s">
        <v>8</v>
      </c>
      <c r="Q2702" t="s">
        <v>15</v>
      </c>
      <c r="R2702" t="s">
        <v>16</v>
      </c>
      <c r="S2702" t="s">
        <v>25</v>
      </c>
      <c r="T2702" t="s">
        <v>385</v>
      </c>
      <c r="U2702" t="s">
        <v>14</v>
      </c>
      <c r="V2702" s="61">
        <v>45544</v>
      </c>
      <c r="W2702" t="s">
        <v>4135</v>
      </c>
    </row>
    <row r="2703" spans="1:23" x14ac:dyDescent="0.25">
      <c r="A2703">
        <v>9976631</v>
      </c>
      <c r="B2703" s="60">
        <v>45544</v>
      </c>
      <c r="C2703" t="s">
        <v>1110</v>
      </c>
      <c r="D2703" t="s">
        <v>716</v>
      </c>
      <c r="E2703" t="s">
        <v>385</v>
      </c>
      <c r="F2703" s="60">
        <v>45544</v>
      </c>
      <c r="G2703" s="60">
        <v>45544.477777777778</v>
      </c>
      <c r="H2703" t="s">
        <v>1110</v>
      </c>
      <c r="I2703" s="60">
        <v>45546</v>
      </c>
      <c r="J2703" t="s">
        <v>697</v>
      </c>
      <c r="K2703" t="s">
        <v>697</v>
      </c>
      <c r="L2703" t="s">
        <v>4798</v>
      </c>
      <c r="M2703" t="s">
        <v>7</v>
      </c>
      <c r="N2703" t="s">
        <v>860</v>
      </c>
      <c r="O2703" t="s">
        <v>4715</v>
      </c>
      <c r="P2703" t="s">
        <v>22</v>
      </c>
      <c r="Q2703" t="s">
        <v>23</v>
      </c>
      <c r="R2703" t="s">
        <v>24</v>
      </c>
      <c r="S2703" t="s">
        <v>36</v>
      </c>
      <c r="T2703"/>
      <c r="U2703" t="s">
        <v>14</v>
      </c>
      <c r="V2703" s="61">
        <v>45544</v>
      </c>
      <c r="W2703" t="s">
        <v>4135</v>
      </c>
    </row>
    <row r="2704" spans="1:23" x14ac:dyDescent="0.25">
      <c r="A2704">
        <v>9976630</v>
      </c>
      <c r="B2704" s="60">
        <v>45544</v>
      </c>
      <c r="C2704" t="s">
        <v>1156</v>
      </c>
      <c r="D2704" t="s">
        <v>716</v>
      </c>
      <c r="E2704"/>
      <c r="F2704" s="60">
        <v>45544</v>
      </c>
      <c r="G2704" s="60">
        <v>45544.479166666657</v>
      </c>
      <c r="H2704" t="s">
        <v>1156</v>
      </c>
      <c r="I2704" s="60">
        <v>45546</v>
      </c>
      <c r="J2704" t="s">
        <v>697</v>
      </c>
      <c r="K2704" t="s">
        <v>697</v>
      </c>
      <c r="L2704" t="s">
        <v>4604</v>
      </c>
      <c r="M2704" t="s">
        <v>992</v>
      </c>
      <c r="N2704" t="s">
        <v>1105</v>
      </c>
      <c r="O2704">
        <v>201032002923001</v>
      </c>
      <c r="P2704" t="s">
        <v>18</v>
      </c>
      <c r="Q2704" t="s">
        <v>19</v>
      </c>
      <c r="R2704" t="s">
        <v>21</v>
      </c>
      <c r="S2704" t="s">
        <v>36</v>
      </c>
      <c r="T2704" t="s">
        <v>385</v>
      </c>
      <c r="U2704" t="s">
        <v>14</v>
      </c>
      <c r="V2704" s="61">
        <v>45544</v>
      </c>
      <c r="W2704" t="s">
        <v>4135</v>
      </c>
    </row>
    <row r="2705" spans="1:23" x14ac:dyDescent="0.25">
      <c r="A2705">
        <v>9976629</v>
      </c>
      <c r="B2705" s="60">
        <v>45544</v>
      </c>
      <c r="C2705" t="s">
        <v>1106</v>
      </c>
      <c r="D2705" t="s">
        <v>716</v>
      </c>
      <c r="E2705" t="s">
        <v>385</v>
      </c>
      <c r="F2705" s="60">
        <v>45544</v>
      </c>
      <c r="G2705" s="60">
        <v>45544.479166666657</v>
      </c>
      <c r="H2705" t="s">
        <v>1106</v>
      </c>
      <c r="I2705" s="60">
        <v>45546</v>
      </c>
      <c r="J2705" t="s">
        <v>697</v>
      </c>
      <c r="K2705" t="s">
        <v>697</v>
      </c>
      <c r="L2705" t="s">
        <v>4799</v>
      </c>
      <c r="M2705" t="s">
        <v>4671</v>
      </c>
      <c r="N2705" t="s">
        <v>881</v>
      </c>
      <c r="O2705">
        <v>2000009209948480</v>
      </c>
      <c r="P2705" t="s">
        <v>8</v>
      </c>
      <c r="Q2705" t="s">
        <v>28</v>
      </c>
      <c r="R2705" t="s">
        <v>29</v>
      </c>
      <c r="S2705" t="s">
        <v>25</v>
      </c>
      <c r="T2705" t="s">
        <v>385</v>
      </c>
      <c r="U2705" t="s">
        <v>14</v>
      </c>
      <c r="V2705" s="61">
        <v>45544</v>
      </c>
      <c r="W2705" t="s">
        <v>4135</v>
      </c>
    </row>
    <row r="2706" spans="1:23" x14ac:dyDescent="0.25">
      <c r="A2706">
        <v>9976628</v>
      </c>
      <c r="B2706" s="60">
        <v>45544</v>
      </c>
      <c r="C2706" t="s">
        <v>1106</v>
      </c>
      <c r="D2706" t="s">
        <v>878</v>
      </c>
      <c r="E2706" t="s">
        <v>385</v>
      </c>
      <c r="F2706" s="60">
        <v>45544</v>
      </c>
      <c r="G2706" s="60">
        <v>45544.479166666657</v>
      </c>
      <c r="H2706" t="s">
        <v>1106</v>
      </c>
      <c r="I2706" s="60">
        <v>45544</v>
      </c>
      <c r="J2706" t="s">
        <v>697</v>
      </c>
      <c r="K2706" t="s">
        <v>697</v>
      </c>
      <c r="L2706" t="s">
        <v>4799</v>
      </c>
      <c r="M2706" t="s">
        <v>4671</v>
      </c>
      <c r="N2706" t="s">
        <v>881</v>
      </c>
      <c r="O2706">
        <v>2000009209948480</v>
      </c>
      <c r="P2706" t="s">
        <v>8</v>
      </c>
      <c r="Q2706" t="s">
        <v>28</v>
      </c>
      <c r="R2706" t="s">
        <v>29</v>
      </c>
      <c r="S2706" t="s">
        <v>36</v>
      </c>
      <c r="T2706" t="s">
        <v>385</v>
      </c>
      <c r="U2706" t="s">
        <v>14</v>
      </c>
      <c r="V2706" s="61">
        <v>45544</v>
      </c>
      <c r="W2706" t="s">
        <v>4135</v>
      </c>
    </row>
    <row r="2707" spans="1:23" x14ac:dyDescent="0.25">
      <c r="A2707">
        <v>9976627</v>
      </c>
      <c r="B2707" s="60">
        <v>45544</v>
      </c>
      <c r="C2707" t="s">
        <v>1110</v>
      </c>
      <c r="D2707" t="s">
        <v>716</v>
      </c>
      <c r="E2707" t="s">
        <v>385</v>
      </c>
      <c r="F2707" s="60">
        <v>45544</v>
      </c>
      <c r="G2707" s="60">
        <v>45544.493750000001</v>
      </c>
      <c r="H2707" t="s">
        <v>1110</v>
      </c>
      <c r="I2707" s="60">
        <v>45546</v>
      </c>
      <c r="J2707" t="s">
        <v>697</v>
      </c>
      <c r="K2707" t="s">
        <v>697</v>
      </c>
      <c r="L2707" t="s">
        <v>4800</v>
      </c>
      <c r="M2707" t="s">
        <v>7</v>
      </c>
      <c r="N2707" t="s">
        <v>860</v>
      </c>
      <c r="O2707" t="s">
        <v>4716</v>
      </c>
      <c r="P2707" t="s">
        <v>8</v>
      </c>
      <c r="Q2707" t="s">
        <v>10</v>
      </c>
      <c r="R2707" t="s">
        <v>11</v>
      </c>
      <c r="S2707" t="s">
        <v>25</v>
      </c>
      <c r="T2707"/>
      <c r="U2707" t="s">
        <v>14</v>
      </c>
      <c r="V2707" s="61">
        <v>45544</v>
      </c>
      <c r="W2707" t="s">
        <v>4135</v>
      </c>
    </row>
    <row r="2708" spans="1:23" x14ac:dyDescent="0.25">
      <c r="A2708">
        <v>9976626</v>
      </c>
      <c r="B2708" s="60">
        <v>45544</v>
      </c>
      <c r="C2708" t="s">
        <v>1117</v>
      </c>
      <c r="D2708" t="s">
        <v>856</v>
      </c>
      <c r="E2708" t="s">
        <v>385</v>
      </c>
      <c r="F2708" s="60">
        <v>45544</v>
      </c>
      <c r="G2708" s="60">
        <v>45544.496527777781</v>
      </c>
      <c r="H2708" t="s">
        <v>1117</v>
      </c>
      <c r="I2708" s="60">
        <v>45546</v>
      </c>
      <c r="J2708" t="s">
        <v>697</v>
      </c>
      <c r="K2708" t="s">
        <v>697</v>
      </c>
      <c r="L2708" t="s">
        <v>4801</v>
      </c>
      <c r="M2708" t="s">
        <v>7</v>
      </c>
      <c r="N2708" t="s">
        <v>1515</v>
      </c>
      <c r="O2708" t="s">
        <v>4703</v>
      </c>
      <c r="P2708" t="s">
        <v>8</v>
      </c>
      <c r="Q2708" t="s">
        <v>10</v>
      </c>
      <c r="R2708" t="s">
        <v>11</v>
      </c>
      <c r="S2708" t="s">
        <v>25</v>
      </c>
      <c r="T2708" t="s">
        <v>385</v>
      </c>
      <c r="U2708" t="s">
        <v>14</v>
      </c>
      <c r="V2708" s="61">
        <v>45544</v>
      </c>
      <c r="W2708" t="s">
        <v>4135</v>
      </c>
    </row>
    <row r="2709" spans="1:23" x14ac:dyDescent="0.25">
      <c r="A2709">
        <v>9976625</v>
      </c>
      <c r="B2709" s="60">
        <v>45544</v>
      </c>
      <c r="C2709" t="s">
        <v>1280</v>
      </c>
      <c r="D2709" t="s">
        <v>856</v>
      </c>
      <c r="E2709" t="s">
        <v>385</v>
      </c>
      <c r="F2709" s="60">
        <v>45544</v>
      </c>
      <c r="G2709" s="60">
        <v>45544.496527777781</v>
      </c>
      <c r="H2709" t="s">
        <v>1280</v>
      </c>
      <c r="I2709" s="60">
        <v>45546</v>
      </c>
      <c r="J2709" t="s">
        <v>697</v>
      </c>
      <c r="K2709" t="s">
        <v>697</v>
      </c>
      <c r="L2709" t="s">
        <v>4802</v>
      </c>
      <c r="M2709" t="s">
        <v>1064</v>
      </c>
      <c r="N2709" t="s">
        <v>860</v>
      </c>
      <c r="O2709">
        <v>432880568</v>
      </c>
      <c r="P2709" t="s">
        <v>18</v>
      </c>
      <c r="Q2709" t="s">
        <v>19</v>
      </c>
      <c r="R2709" t="s">
        <v>139</v>
      </c>
      <c r="S2709" t="s">
        <v>43</v>
      </c>
      <c r="T2709" t="s">
        <v>4803</v>
      </c>
      <c r="U2709" t="s">
        <v>44</v>
      </c>
      <c r="V2709" s="61">
        <v>45544</v>
      </c>
      <c r="W2709" t="s">
        <v>4135</v>
      </c>
    </row>
    <row r="2710" spans="1:23" x14ac:dyDescent="0.25">
      <c r="A2710">
        <v>9976624</v>
      </c>
      <c r="B2710" s="60">
        <v>45544</v>
      </c>
      <c r="C2710" t="s">
        <v>1157</v>
      </c>
      <c r="D2710" t="s">
        <v>716</v>
      </c>
      <c r="E2710" t="s">
        <v>385</v>
      </c>
      <c r="F2710" s="60">
        <v>45544</v>
      </c>
      <c r="G2710" s="60">
        <v>45544.481249999997</v>
      </c>
      <c r="H2710" t="s">
        <v>1157</v>
      </c>
      <c r="I2710" t="s">
        <v>385</v>
      </c>
      <c r="J2710" t="s">
        <v>697</v>
      </c>
      <c r="K2710" t="s">
        <v>697</v>
      </c>
      <c r="L2710" t="s">
        <v>4744</v>
      </c>
      <c r="M2710" t="s">
        <v>992</v>
      </c>
      <c r="N2710" t="s">
        <v>455</v>
      </c>
      <c r="O2710">
        <v>201032298619001</v>
      </c>
      <c r="P2710" t="s">
        <v>8</v>
      </c>
      <c r="Q2710" t="s">
        <v>10</v>
      </c>
      <c r="R2710" t="s">
        <v>11</v>
      </c>
      <c r="S2710" t="s">
        <v>36</v>
      </c>
      <c r="T2710" t="s">
        <v>385</v>
      </c>
      <c r="U2710" t="s">
        <v>14</v>
      </c>
      <c r="V2710" s="61">
        <v>45544</v>
      </c>
      <c r="W2710" t="s">
        <v>4135</v>
      </c>
    </row>
    <row r="2711" spans="1:23" x14ac:dyDescent="0.25">
      <c r="A2711">
        <v>9976623</v>
      </c>
      <c r="B2711" s="60">
        <v>45544</v>
      </c>
      <c r="C2711" t="s">
        <v>1157</v>
      </c>
      <c r="D2711" t="s">
        <v>878</v>
      </c>
      <c r="E2711" t="s">
        <v>385</v>
      </c>
      <c r="F2711" s="60">
        <v>45544</v>
      </c>
      <c r="G2711" s="60">
        <v>45544.53125</v>
      </c>
      <c r="H2711" t="s">
        <v>1157</v>
      </c>
      <c r="I2711" t="s">
        <v>385</v>
      </c>
      <c r="J2711" t="s">
        <v>697</v>
      </c>
      <c r="K2711" t="s">
        <v>697</v>
      </c>
      <c r="L2711" t="s">
        <v>4804</v>
      </c>
      <c r="M2711" t="s">
        <v>992</v>
      </c>
      <c r="N2711" t="s">
        <v>455</v>
      </c>
      <c r="O2711">
        <v>201032496487001</v>
      </c>
      <c r="P2711" t="s">
        <v>8</v>
      </c>
      <c r="Q2711" t="s">
        <v>28</v>
      </c>
      <c r="R2711" t="s">
        <v>35</v>
      </c>
      <c r="S2711" t="s">
        <v>36</v>
      </c>
      <c r="T2711" t="s">
        <v>385</v>
      </c>
      <c r="U2711" t="s">
        <v>14</v>
      </c>
      <c r="V2711" s="61">
        <v>45544</v>
      </c>
      <c r="W2711" t="s">
        <v>4135</v>
      </c>
    </row>
    <row r="2712" spans="1:23" x14ac:dyDescent="0.25">
      <c r="A2712">
        <v>9976622</v>
      </c>
      <c r="B2712" s="60">
        <v>45544</v>
      </c>
      <c r="C2712" t="s">
        <v>1156</v>
      </c>
      <c r="D2712" t="s">
        <v>878</v>
      </c>
      <c r="E2712" s="60">
        <v>45544</v>
      </c>
      <c r="F2712" s="60">
        <v>45544</v>
      </c>
      <c r="G2712" s="60">
        <v>45544.513888888891</v>
      </c>
      <c r="H2712" t="s">
        <v>1156</v>
      </c>
      <c r="I2712"/>
      <c r="J2712" t="s">
        <v>697</v>
      </c>
      <c r="K2712" t="s">
        <v>697</v>
      </c>
      <c r="L2712" t="s">
        <v>4752</v>
      </c>
      <c r="M2712" t="s">
        <v>992</v>
      </c>
      <c r="N2712" t="s">
        <v>3766</v>
      </c>
      <c r="O2712">
        <v>201032179825001</v>
      </c>
      <c r="P2712" t="s">
        <v>8</v>
      </c>
      <c r="Q2712" t="s">
        <v>15</v>
      </c>
      <c r="R2712" t="s">
        <v>381</v>
      </c>
      <c r="S2712" t="s">
        <v>25</v>
      </c>
      <c r="T2712" t="s">
        <v>385</v>
      </c>
      <c r="U2712" t="s">
        <v>14</v>
      </c>
      <c r="V2712" s="61">
        <v>45544</v>
      </c>
      <c r="W2712" t="s">
        <v>4135</v>
      </c>
    </row>
    <row r="2713" spans="1:23" x14ac:dyDescent="0.25">
      <c r="A2713">
        <v>9976621</v>
      </c>
      <c r="B2713" s="60">
        <v>45544</v>
      </c>
      <c r="C2713" t="s">
        <v>1280</v>
      </c>
      <c r="D2713" t="s">
        <v>716</v>
      </c>
      <c r="E2713"/>
      <c r="F2713" s="60">
        <v>45544</v>
      </c>
      <c r="G2713" s="60">
        <v>45544.524305555547</v>
      </c>
      <c r="H2713" t="s">
        <v>1280</v>
      </c>
      <c r="I2713" s="60">
        <v>45544</v>
      </c>
      <c r="J2713" t="s">
        <v>697</v>
      </c>
      <c r="K2713" t="s">
        <v>697</v>
      </c>
      <c r="L2713" t="s">
        <v>4805</v>
      </c>
      <c r="M2713" t="s">
        <v>2509</v>
      </c>
      <c r="N2713" t="s">
        <v>860</v>
      </c>
      <c r="O2713">
        <v>43393301201</v>
      </c>
      <c r="P2713" t="s">
        <v>22</v>
      </c>
      <c r="Q2713" t="s">
        <v>23</v>
      </c>
      <c r="R2713" t="s">
        <v>24</v>
      </c>
      <c r="S2713" t="s">
        <v>36</v>
      </c>
      <c r="T2713" t="s">
        <v>385</v>
      </c>
      <c r="U2713" t="s">
        <v>14</v>
      </c>
      <c r="V2713" s="61">
        <v>45544</v>
      </c>
      <c r="W2713" t="s">
        <v>4135</v>
      </c>
    </row>
    <row r="2714" spans="1:23" x14ac:dyDescent="0.25">
      <c r="A2714">
        <v>9976620</v>
      </c>
      <c r="B2714" s="60">
        <v>45544</v>
      </c>
      <c r="C2714" t="s">
        <v>1117</v>
      </c>
      <c r="D2714" t="s">
        <v>716</v>
      </c>
      <c r="E2714" t="s">
        <v>385</v>
      </c>
      <c r="F2714" s="60">
        <v>45544</v>
      </c>
      <c r="G2714" s="60">
        <v>45544.53125</v>
      </c>
      <c r="H2714" t="s">
        <v>1117</v>
      </c>
      <c r="I2714" s="60">
        <v>45544</v>
      </c>
      <c r="J2714" t="s">
        <v>697</v>
      </c>
      <c r="K2714" t="s">
        <v>697</v>
      </c>
      <c r="L2714" t="s">
        <v>4806</v>
      </c>
      <c r="M2714" t="s">
        <v>7</v>
      </c>
      <c r="N2714" t="s">
        <v>1515</v>
      </c>
      <c r="O2714" t="s">
        <v>4449</v>
      </c>
      <c r="P2714" t="s">
        <v>18</v>
      </c>
      <c r="Q2714" t="s">
        <v>19</v>
      </c>
      <c r="R2714" t="s">
        <v>24</v>
      </c>
      <c r="S2714" t="s">
        <v>36</v>
      </c>
      <c r="T2714" t="s">
        <v>385</v>
      </c>
      <c r="U2714" t="s">
        <v>14</v>
      </c>
      <c r="V2714" s="61">
        <v>45544</v>
      </c>
      <c r="W2714" t="s">
        <v>4135</v>
      </c>
    </row>
    <row r="2715" spans="1:23" x14ac:dyDescent="0.25">
      <c r="A2715">
        <v>9976619</v>
      </c>
      <c r="B2715" s="60">
        <v>45544</v>
      </c>
      <c r="C2715" t="s">
        <v>1117</v>
      </c>
      <c r="D2715" t="s">
        <v>716</v>
      </c>
      <c r="E2715" t="s">
        <v>385</v>
      </c>
      <c r="F2715" s="60">
        <v>45544</v>
      </c>
      <c r="G2715" s="60">
        <v>45544.5</v>
      </c>
      <c r="H2715" t="s">
        <v>1117</v>
      </c>
      <c r="I2715" s="60">
        <v>45546</v>
      </c>
      <c r="J2715" t="s">
        <v>697</v>
      </c>
      <c r="K2715" t="s">
        <v>697</v>
      </c>
      <c r="L2715" t="s">
        <v>3908</v>
      </c>
      <c r="M2715" t="s">
        <v>7</v>
      </c>
      <c r="N2715" t="s">
        <v>1515</v>
      </c>
      <c r="O2715" t="s">
        <v>3511</v>
      </c>
      <c r="P2715" t="s">
        <v>18</v>
      </c>
      <c r="Q2715" t="s">
        <v>19</v>
      </c>
      <c r="R2715" t="s">
        <v>24</v>
      </c>
      <c r="S2715" t="s">
        <v>36</v>
      </c>
      <c r="T2715" t="s">
        <v>385</v>
      </c>
      <c r="U2715" t="s">
        <v>14</v>
      </c>
      <c r="V2715" s="61">
        <v>45544</v>
      </c>
      <c r="W2715" t="s">
        <v>4135</v>
      </c>
    </row>
    <row r="2716" spans="1:23" x14ac:dyDescent="0.25">
      <c r="A2716">
        <v>9976618</v>
      </c>
      <c r="B2716" s="60">
        <v>45544</v>
      </c>
      <c r="C2716" t="s">
        <v>1117</v>
      </c>
      <c r="D2716" t="s">
        <v>716</v>
      </c>
      <c r="E2716" t="s">
        <v>385</v>
      </c>
      <c r="F2716" s="60">
        <v>45544</v>
      </c>
      <c r="G2716" s="60">
        <v>45544.554861111108</v>
      </c>
      <c r="H2716" t="s">
        <v>1117</v>
      </c>
      <c r="I2716" s="60">
        <v>45546</v>
      </c>
      <c r="J2716" t="s">
        <v>697</v>
      </c>
      <c r="K2716" t="s">
        <v>697</v>
      </c>
      <c r="L2716" t="s">
        <v>4612</v>
      </c>
      <c r="M2716" t="s">
        <v>7</v>
      </c>
      <c r="N2716" t="s">
        <v>860</v>
      </c>
      <c r="O2716" t="s">
        <v>2590</v>
      </c>
      <c r="P2716" t="s">
        <v>22</v>
      </c>
      <c r="Q2716" t="s">
        <v>23</v>
      </c>
      <c r="R2716" t="s">
        <v>24</v>
      </c>
      <c r="S2716" t="s">
        <v>36</v>
      </c>
      <c r="T2716" t="s">
        <v>385</v>
      </c>
      <c r="U2716" t="s">
        <v>14</v>
      </c>
      <c r="V2716" s="61">
        <v>45544</v>
      </c>
      <c r="W2716" t="s">
        <v>4135</v>
      </c>
    </row>
    <row r="2717" spans="1:23" x14ac:dyDescent="0.25">
      <c r="A2717">
        <v>9976617</v>
      </c>
      <c r="B2717" s="60">
        <v>45544</v>
      </c>
      <c r="C2717" t="s">
        <v>1117</v>
      </c>
      <c r="D2717" t="s">
        <v>716</v>
      </c>
      <c r="E2717" t="s">
        <v>385</v>
      </c>
      <c r="F2717" s="60">
        <v>45544</v>
      </c>
      <c r="G2717" s="60">
        <v>45544.560416666667</v>
      </c>
      <c r="H2717" t="s">
        <v>1117</v>
      </c>
      <c r="I2717" s="60">
        <v>45546</v>
      </c>
      <c r="J2717" t="s">
        <v>697</v>
      </c>
      <c r="K2717" t="s">
        <v>697</v>
      </c>
      <c r="L2717" t="s">
        <v>3522</v>
      </c>
      <c r="M2717" t="s">
        <v>7</v>
      </c>
      <c r="N2717" t="s">
        <v>860</v>
      </c>
      <c r="O2717" t="s">
        <v>2475</v>
      </c>
      <c r="P2717" t="s">
        <v>8</v>
      </c>
      <c r="Q2717" t="s">
        <v>28</v>
      </c>
      <c r="R2717" t="s">
        <v>29</v>
      </c>
      <c r="S2717" t="s">
        <v>36</v>
      </c>
      <c r="T2717" t="s">
        <v>385</v>
      </c>
      <c r="U2717" t="s">
        <v>14</v>
      </c>
      <c r="V2717" s="61">
        <v>45544</v>
      </c>
      <c r="W2717" t="s">
        <v>4135</v>
      </c>
    </row>
    <row r="2718" spans="1:23" x14ac:dyDescent="0.25">
      <c r="A2718">
        <v>9976616</v>
      </c>
      <c r="B2718" s="60">
        <v>45544</v>
      </c>
      <c r="C2718" t="s">
        <v>1280</v>
      </c>
      <c r="D2718" t="s">
        <v>716</v>
      </c>
      <c r="E2718"/>
      <c r="F2718" s="60">
        <v>45544</v>
      </c>
      <c r="G2718" s="60">
        <v>45544.560416666667</v>
      </c>
      <c r="H2718" t="s">
        <v>1280</v>
      </c>
      <c r="I2718" s="60">
        <v>45546</v>
      </c>
      <c r="J2718" t="s">
        <v>697</v>
      </c>
      <c r="K2718" t="s">
        <v>697</v>
      </c>
      <c r="L2718" t="s">
        <v>4807</v>
      </c>
      <c r="M2718" t="s">
        <v>2509</v>
      </c>
      <c r="N2718" t="s">
        <v>2222</v>
      </c>
      <c r="O2718">
        <v>43372838402</v>
      </c>
      <c r="P2718" t="s">
        <v>22</v>
      </c>
      <c r="Q2718" t="s">
        <v>23</v>
      </c>
      <c r="R2718" t="s">
        <v>24</v>
      </c>
      <c r="S2718" t="s">
        <v>36</v>
      </c>
      <c r="T2718"/>
      <c r="U2718" t="s">
        <v>14</v>
      </c>
      <c r="V2718" s="61">
        <v>45544</v>
      </c>
      <c r="W2718" t="s">
        <v>4135</v>
      </c>
    </row>
    <row r="2719" spans="1:23" x14ac:dyDescent="0.25">
      <c r="A2719">
        <v>9976615</v>
      </c>
      <c r="B2719" s="60">
        <v>45544</v>
      </c>
      <c r="C2719" t="s">
        <v>1106</v>
      </c>
      <c r="D2719" t="s">
        <v>856</v>
      </c>
      <c r="E2719" t="s">
        <v>385</v>
      </c>
      <c r="F2719" s="60">
        <v>45544</v>
      </c>
      <c r="G2719" s="60">
        <v>45544.561805555553</v>
      </c>
      <c r="H2719" t="s">
        <v>1106</v>
      </c>
      <c r="I2719" t="s">
        <v>385</v>
      </c>
      <c r="J2719" t="s">
        <v>697</v>
      </c>
      <c r="K2719" t="s">
        <v>697</v>
      </c>
      <c r="L2719" t="s">
        <v>4808</v>
      </c>
      <c r="M2719" t="s">
        <v>4671</v>
      </c>
      <c r="N2719" t="s">
        <v>853</v>
      </c>
      <c r="O2719">
        <v>2000010000000000</v>
      </c>
      <c r="P2719" t="s">
        <v>18</v>
      </c>
      <c r="Q2719" t="s">
        <v>19</v>
      </c>
      <c r="R2719" t="s">
        <v>20</v>
      </c>
      <c r="S2719" t="s">
        <v>75</v>
      </c>
      <c r="T2719" t="s">
        <v>415</v>
      </c>
      <c r="U2719" t="s">
        <v>44</v>
      </c>
      <c r="V2719" s="61">
        <v>45544</v>
      </c>
      <c r="W2719" t="s">
        <v>4135</v>
      </c>
    </row>
    <row r="2720" spans="1:23" x14ac:dyDescent="0.25">
      <c r="A2720">
        <v>9976614</v>
      </c>
      <c r="B2720" s="60">
        <v>45544</v>
      </c>
      <c r="C2720" t="s">
        <v>1117</v>
      </c>
      <c r="D2720" t="s">
        <v>716</v>
      </c>
      <c r="E2720" t="s">
        <v>385</v>
      </c>
      <c r="F2720" s="60">
        <v>45544</v>
      </c>
      <c r="G2720" s="60">
        <v>45544.544444444437</v>
      </c>
      <c r="H2720" t="s">
        <v>1117</v>
      </c>
      <c r="I2720" s="60">
        <v>45546</v>
      </c>
      <c r="J2720" t="s">
        <v>697</v>
      </c>
      <c r="K2720" t="s">
        <v>697</v>
      </c>
      <c r="L2720" t="s">
        <v>4809</v>
      </c>
      <c r="M2720" t="s">
        <v>7</v>
      </c>
      <c r="N2720" t="s">
        <v>860</v>
      </c>
      <c r="O2720" t="s">
        <v>4721</v>
      </c>
      <c r="P2720" t="s">
        <v>18</v>
      </c>
      <c r="Q2720" t="s">
        <v>19</v>
      </c>
      <c r="R2720" t="s">
        <v>129</v>
      </c>
      <c r="S2720" t="s">
        <v>36</v>
      </c>
      <c r="T2720" t="s">
        <v>385</v>
      </c>
      <c r="U2720" t="s">
        <v>14</v>
      </c>
      <c r="V2720" s="61">
        <v>45544</v>
      </c>
      <c r="W2720" t="s">
        <v>4135</v>
      </c>
    </row>
    <row r="2721" spans="1:23" x14ac:dyDescent="0.25">
      <c r="A2721">
        <v>9976613</v>
      </c>
      <c r="B2721" s="60">
        <v>45544</v>
      </c>
      <c r="C2721" t="s">
        <v>1110</v>
      </c>
      <c r="D2721" t="s">
        <v>716</v>
      </c>
      <c r="E2721" t="s">
        <v>385</v>
      </c>
      <c r="F2721" s="60">
        <v>45544</v>
      </c>
      <c r="G2721" s="60">
        <v>45544.57916666667</v>
      </c>
      <c r="H2721" t="s">
        <v>1110</v>
      </c>
      <c r="I2721" t="s">
        <v>385</v>
      </c>
      <c r="J2721" t="s">
        <v>697</v>
      </c>
      <c r="K2721" t="s">
        <v>697</v>
      </c>
      <c r="L2721" t="s">
        <v>4756</v>
      </c>
      <c r="M2721" t="s">
        <v>7</v>
      </c>
      <c r="N2721" t="s">
        <v>860</v>
      </c>
      <c r="O2721" t="s">
        <v>4571</v>
      </c>
      <c r="P2721" t="s">
        <v>8</v>
      </c>
      <c r="Q2721" t="s">
        <v>10</v>
      </c>
      <c r="R2721" t="s">
        <v>11</v>
      </c>
      <c r="S2721" t="s">
        <v>36</v>
      </c>
      <c r="T2721"/>
      <c r="U2721"/>
      <c r="V2721" s="61">
        <v>45544</v>
      </c>
      <c r="W2721" t="s">
        <v>4135</v>
      </c>
    </row>
    <row r="2722" spans="1:23" x14ac:dyDescent="0.25">
      <c r="A2722">
        <v>9976612</v>
      </c>
      <c r="B2722" s="60">
        <v>45544</v>
      </c>
      <c r="C2722" t="s">
        <v>1106</v>
      </c>
      <c r="D2722" t="s">
        <v>856</v>
      </c>
      <c r="E2722" t="s">
        <v>385</v>
      </c>
      <c r="F2722" s="60">
        <v>45544</v>
      </c>
      <c r="G2722" s="60">
        <v>45544.582638888889</v>
      </c>
      <c r="H2722" t="s">
        <v>1106</v>
      </c>
      <c r="I2722" s="60">
        <v>45544</v>
      </c>
      <c r="J2722" t="s">
        <v>697</v>
      </c>
      <c r="K2722" t="s">
        <v>697</v>
      </c>
      <c r="L2722" t="s">
        <v>4810</v>
      </c>
      <c r="M2722" t="s">
        <v>4671</v>
      </c>
      <c r="N2722" t="s">
        <v>853</v>
      </c>
      <c r="O2722">
        <v>2000009193345480</v>
      </c>
      <c r="P2722" t="s">
        <v>18</v>
      </c>
      <c r="Q2722" t="s">
        <v>19</v>
      </c>
      <c r="R2722" t="s">
        <v>20</v>
      </c>
      <c r="S2722" t="s">
        <v>75</v>
      </c>
      <c r="T2722" t="s">
        <v>415</v>
      </c>
      <c r="U2722" t="s">
        <v>44</v>
      </c>
      <c r="V2722" s="61">
        <v>45544</v>
      </c>
      <c r="W2722" t="s">
        <v>4135</v>
      </c>
    </row>
    <row r="2723" spans="1:23" x14ac:dyDescent="0.25">
      <c r="A2723">
        <v>9976611</v>
      </c>
      <c r="B2723" s="60">
        <v>45544</v>
      </c>
      <c r="C2723" t="s">
        <v>1280</v>
      </c>
      <c r="D2723" t="s">
        <v>856</v>
      </c>
      <c r="E2723"/>
      <c r="F2723" s="60">
        <v>45544</v>
      </c>
      <c r="G2723" s="60">
        <v>45544.582638888889</v>
      </c>
      <c r="H2723" t="s">
        <v>1280</v>
      </c>
      <c r="I2723" s="60">
        <v>45544</v>
      </c>
      <c r="J2723" t="s">
        <v>697</v>
      </c>
      <c r="K2723" t="s">
        <v>697</v>
      </c>
      <c r="L2723" t="s">
        <v>4811</v>
      </c>
      <c r="M2723" t="s">
        <v>2509</v>
      </c>
      <c r="N2723" t="s">
        <v>860</v>
      </c>
      <c r="O2723">
        <v>43000305301</v>
      </c>
      <c r="P2723" t="s">
        <v>18</v>
      </c>
      <c r="Q2723" t="s">
        <v>19</v>
      </c>
      <c r="R2723" t="s">
        <v>29</v>
      </c>
      <c r="S2723" t="s">
        <v>43</v>
      </c>
      <c r="T2723"/>
      <c r="U2723" t="s">
        <v>14</v>
      </c>
      <c r="V2723" s="61">
        <v>45544</v>
      </c>
      <c r="W2723" t="s">
        <v>4135</v>
      </c>
    </row>
    <row r="2724" spans="1:23" x14ac:dyDescent="0.25">
      <c r="A2724">
        <v>9976610</v>
      </c>
      <c r="B2724" s="60">
        <v>45545</v>
      </c>
      <c r="C2724" t="s">
        <v>1111</v>
      </c>
      <c r="D2724" t="s">
        <v>716</v>
      </c>
      <c r="E2724" t="s">
        <v>385</v>
      </c>
      <c r="F2724" s="60">
        <v>45545</v>
      </c>
      <c r="G2724" s="60">
        <v>45545.347222222219</v>
      </c>
      <c r="H2724" t="s">
        <v>1111</v>
      </c>
      <c r="I2724" t="s">
        <v>385</v>
      </c>
      <c r="J2724" t="s">
        <v>697</v>
      </c>
      <c r="K2724" t="s">
        <v>697</v>
      </c>
      <c r="L2724" t="s">
        <v>4847</v>
      </c>
      <c r="M2724" t="s">
        <v>7</v>
      </c>
      <c r="N2724" t="s">
        <v>855</v>
      </c>
      <c r="O2724" t="s">
        <v>4278</v>
      </c>
      <c r="P2724" t="s">
        <v>8</v>
      </c>
      <c r="Q2724" t="s">
        <v>10</v>
      </c>
      <c r="R2724" t="s">
        <v>11</v>
      </c>
      <c r="S2724" t="s">
        <v>25</v>
      </c>
      <c r="T2724" t="s">
        <v>385</v>
      </c>
      <c r="U2724" t="s">
        <v>14</v>
      </c>
      <c r="V2724" s="61">
        <v>45545</v>
      </c>
      <c r="W2724" t="s">
        <v>4135</v>
      </c>
    </row>
    <row r="2725" spans="1:23" x14ac:dyDescent="0.25">
      <c r="A2725">
        <v>9976609</v>
      </c>
      <c r="B2725" s="60">
        <v>45545</v>
      </c>
      <c r="C2725" t="s">
        <v>1107</v>
      </c>
      <c r="D2725" t="s">
        <v>46</v>
      </c>
      <c r="E2725" t="s">
        <v>385</v>
      </c>
      <c r="F2725" s="60">
        <v>45545</v>
      </c>
      <c r="G2725" s="60">
        <v>45545.345138888893</v>
      </c>
      <c r="H2725" t="s">
        <v>1107</v>
      </c>
      <c r="I2725"/>
      <c r="J2725" t="s">
        <v>697</v>
      </c>
      <c r="K2725" t="s">
        <v>697</v>
      </c>
      <c r="L2725" t="s">
        <v>4401</v>
      </c>
      <c r="M2725" t="s">
        <v>7</v>
      </c>
      <c r="N2725" t="s">
        <v>855</v>
      </c>
      <c r="O2725" t="s">
        <v>3549</v>
      </c>
      <c r="P2725" t="s">
        <v>18</v>
      </c>
      <c r="Q2725" t="s">
        <v>19</v>
      </c>
      <c r="R2725" t="s">
        <v>21</v>
      </c>
      <c r="S2725" t="s">
        <v>36</v>
      </c>
      <c r="T2725" t="s">
        <v>385</v>
      </c>
      <c r="U2725" t="s">
        <v>14</v>
      </c>
      <c r="V2725" s="61">
        <v>45545</v>
      </c>
      <c r="W2725" t="s">
        <v>4135</v>
      </c>
    </row>
    <row r="2726" spans="1:23" x14ac:dyDescent="0.25">
      <c r="A2726">
        <v>9976608</v>
      </c>
      <c r="B2726" s="60">
        <v>45544</v>
      </c>
      <c r="C2726" t="s">
        <v>1107</v>
      </c>
      <c r="D2726" t="s">
        <v>46</v>
      </c>
      <c r="E2726" t="s">
        <v>385</v>
      </c>
      <c r="F2726" s="60">
        <v>45544</v>
      </c>
      <c r="G2726" s="60">
        <v>45545.352083333331</v>
      </c>
      <c r="H2726" t="s">
        <v>1107</v>
      </c>
      <c r="I2726"/>
      <c r="J2726" t="s">
        <v>697</v>
      </c>
      <c r="K2726" t="s">
        <v>697</v>
      </c>
      <c r="L2726" t="s">
        <v>4179</v>
      </c>
      <c r="M2726" t="s">
        <v>7</v>
      </c>
      <c r="N2726" t="s">
        <v>855</v>
      </c>
      <c r="O2726" t="s">
        <v>3809</v>
      </c>
      <c r="P2726" t="s">
        <v>8</v>
      </c>
      <c r="Q2726" t="s">
        <v>28</v>
      </c>
      <c r="R2726" t="s">
        <v>29</v>
      </c>
      <c r="S2726" t="s">
        <v>36</v>
      </c>
      <c r="T2726" t="s">
        <v>385</v>
      </c>
      <c r="U2726" t="s">
        <v>14</v>
      </c>
      <c r="V2726" s="61">
        <v>45545</v>
      </c>
      <c r="W2726" t="s">
        <v>4135</v>
      </c>
    </row>
    <row r="2727" spans="1:23" x14ac:dyDescent="0.25">
      <c r="A2727">
        <v>9976607</v>
      </c>
      <c r="B2727" s="60">
        <v>45544</v>
      </c>
      <c r="C2727" t="s">
        <v>1107</v>
      </c>
      <c r="D2727" t="s">
        <v>716</v>
      </c>
      <c r="E2727" t="s">
        <v>385</v>
      </c>
      <c r="F2727" s="60">
        <v>45544</v>
      </c>
      <c r="G2727" s="60">
        <v>45545.366666666669</v>
      </c>
      <c r="H2727" t="s">
        <v>1107</v>
      </c>
      <c r="I2727"/>
      <c r="J2727" t="s">
        <v>697</v>
      </c>
      <c r="K2727" t="s">
        <v>697</v>
      </c>
      <c r="L2727" t="s">
        <v>4848</v>
      </c>
      <c r="M2727" t="s">
        <v>7</v>
      </c>
      <c r="N2727" t="s">
        <v>855</v>
      </c>
      <c r="O2727" t="s">
        <v>3836</v>
      </c>
      <c r="P2727" t="s">
        <v>8</v>
      </c>
      <c r="Q2727" t="s">
        <v>15</v>
      </c>
      <c r="R2727" t="s">
        <v>27</v>
      </c>
      <c r="S2727" t="s">
        <v>25</v>
      </c>
      <c r="T2727" t="s">
        <v>385</v>
      </c>
      <c r="U2727" t="s">
        <v>14</v>
      </c>
      <c r="V2727" s="61">
        <v>45545</v>
      </c>
      <c r="W2727" t="s">
        <v>4135</v>
      </c>
    </row>
    <row r="2728" spans="1:23" x14ac:dyDescent="0.25">
      <c r="A2728">
        <v>9976606</v>
      </c>
      <c r="B2728" s="60">
        <v>45545</v>
      </c>
      <c r="C2728" t="s">
        <v>1111</v>
      </c>
      <c r="D2728" t="s">
        <v>856</v>
      </c>
      <c r="E2728" t="s">
        <v>385</v>
      </c>
      <c r="F2728" s="60">
        <v>45545</v>
      </c>
      <c r="G2728" s="60">
        <v>45545.364583333343</v>
      </c>
      <c r="H2728" t="s">
        <v>1111</v>
      </c>
      <c r="I2728" s="60">
        <v>45545</v>
      </c>
      <c r="J2728" t="s">
        <v>697</v>
      </c>
      <c r="K2728" t="s">
        <v>697</v>
      </c>
      <c r="L2728" t="s">
        <v>4849</v>
      </c>
      <c r="M2728" t="s">
        <v>7</v>
      </c>
      <c r="N2728" t="s">
        <v>855</v>
      </c>
      <c r="O2728" t="s">
        <v>4708</v>
      </c>
      <c r="P2728" t="s">
        <v>18</v>
      </c>
      <c r="Q2728" t="s">
        <v>19</v>
      </c>
      <c r="R2728" t="s">
        <v>20</v>
      </c>
      <c r="S2728" t="s">
        <v>43</v>
      </c>
      <c r="T2728" t="s">
        <v>408</v>
      </c>
      <c r="U2728" t="s">
        <v>44</v>
      </c>
      <c r="V2728" s="61">
        <v>45545</v>
      </c>
      <c r="W2728" t="s">
        <v>4135</v>
      </c>
    </row>
    <row r="2729" spans="1:23" x14ac:dyDescent="0.25">
      <c r="A2729">
        <v>9976605</v>
      </c>
      <c r="B2729" s="60">
        <v>45545</v>
      </c>
      <c r="C2729" t="s">
        <v>1111</v>
      </c>
      <c r="D2729" t="s">
        <v>716</v>
      </c>
      <c r="E2729" t="s">
        <v>385</v>
      </c>
      <c r="F2729" s="60">
        <v>45545</v>
      </c>
      <c r="G2729" s="60">
        <v>45545.386111111111</v>
      </c>
      <c r="H2729" t="s">
        <v>1111</v>
      </c>
      <c r="I2729" s="60">
        <v>45547</v>
      </c>
      <c r="J2729" t="s">
        <v>697</v>
      </c>
      <c r="K2729" t="s">
        <v>697</v>
      </c>
      <c r="L2729" t="s">
        <v>4850</v>
      </c>
      <c r="M2729" t="s">
        <v>7</v>
      </c>
      <c r="N2729" t="s">
        <v>855</v>
      </c>
      <c r="O2729" t="s">
        <v>4818</v>
      </c>
      <c r="P2729" t="s">
        <v>8</v>
      </c>
      <c r="Q2729" t="s">
        <v>10</v>
      </c>
      <c r="R2729" t="s">
        <v>11</v>
      </c>
      <c r="S2729" t="s">
        <v>25</v>
      </c>
      <c r="T2729" t="s">
        <v>385</v>
      </c>
      <c r="U2729" t="s">
        <v>14</v>
      </c>
      <c r="V2729" s="61">
        <v>45545</v>
      </c>
      <c r="W2729" t="s">
        <v>4135</v>
      </c>
    </row>
    <row r="2730" spans="1:23" x14ac:dyDescent="0.25">
      <c r="A2730">
        <v>9976604</v>
      </c>
      <c r="B2730" s="60">
        <v>45545</v>
      </c>
      <c r="C2730" t="s">
        <v>1111</v>
      </c>
      <c r="D2730" t="s">
        <v>878</v>
      </c>
      <c r="E2730" t="s">
        <v>385</v>
      </c>
      <c r="F2730" s="60">
        <v>45545</v>
      </c>
      <c r="G2730" s="60">
        <v>45545.405555555553</v>
      </c>
      <c r="H2730" t="s">
        <v>1111</v>
      </c>
      <c r="I2730" s="60">
        <v>45552</v>
      </c>
      <c r="J2730" t="s">
        <v>697</v>
      </c>
      <c r="K2730" t="s">
        <v>697</v>
      </c>
      <c r="L2730" t="s">
        <v>4851</v>
      </c>
      <c r="M2730" t="s">
        <v>7</v>
      </c>
      <c r="N2730" t="s">
        <v>855</v>
      </c>
      <c r="O2730" t="s">
        <v>4580</v>
      </c>
      <c r="P2730" t="s">
        <v>8</v>
      </c>
      <c r="Q2730" t="s">
        <v>28</v>
      </c>
      <c r="R2730" t="s">
        <v>29</v>
      </c>
      <c r="S2730" t="s">
        <v>25</v>
      </c>
      <c r="T2730" t="s">
        <v>385</v>
      </c>
      <c r="U2730" t="s">
        <v>14</v>
      </c>
      <c r="V2730" s="61">
        <v>45545</v>
      </c>
      <c r="W2730" t="s">
        <v>4135</v>
      </c>
    </row>
    <row r="2731" spans="1:23" x14ac:dyDescent="0.25">
      <c r="A2731">
        <v>9976603</v>
      </c>
      <c r="B2731" s="60">
        <v>45545</v>
      </c>
      <c r="C2731" t="s">
        <v>1111</v>
      </c>
      <c r="D2731" t="s">
        <v>878</v>
      </c>
      <c r="E2731" t="s">
        <v>385</v>
      </c>
      <c r="F2731" s="60">
        <v>45545</v>
      </c>
      <c r="G2731" s="60">
        <v>45545.405555555553</v>
      </c>
      <c r="H2731" t="s">
        <v>1111</v>
      </c>
      <c r="I2731" s="60">
        <v>45547</v>
      </c>
      <c r="J2731" t="s">
        <v>697</v>
      </c>
      <c r="K2731" t="s">
        <v>697</v>
      </c>
      <c r="L2731" t="s">
        <v>4851</v>
      </c>
      <c r="M2731" t="s">
        <v>7</v>
      </c>
      <c r="N2731" t="s">
        <v>855</v>
      </c>
      <c r="O2731" t="s">
        <v>4580</v>
      </c>
      <c r="P2731" t="s">
        <v>8</v>
      </c>
      <c r="Q2731" t="s">
        <v>28</v>
      </c>
      <c r="R2731" t="s">
        <v>29</v>
      </c>
      <c r="S2731" t="s">
        <v>36</v>
      </c>
      <c r="T2731" t="s">
        <v>385</v>
      </c>
      <c r="U2731" t="s">
        <v>14</v>
      </c>
      <c r="V2731" s="61">
        <v>45545</v>
      </c>
      <c r="W2731" t="s">
        <v>4135</v>
      </c>
    </row>
    <row r="2732" spans="1:23" x14ac:dyDescent="0.25">
      <c r="A2732">
        <v>9976602</v>
      </c>
      <c r="B2732" s="60">
        <v>45545</v>
      </c>
      <c r="C2732" t="s">
        <v>1111</v>
      </c>
      <c r="D2732" t="s">
        <v>878</v>
      </c>
      <c r="E2732" t="s">
        <v>385</v>
      </c>
      <c r="F2732" s="60">
        <v>45545</v>
      </c>
      <c r="G2732" s="60">
        <v>45545.4375</v>
      </c>
      <c r="H2732" t="s">
        <v>1111</v>
      </c>
      <c r="I2732" t="s">
        <v>385</v>
      </c>
      <c r="J2732" t="s">
        <v>697</v>
      </c>
      <c r="K2732" t="s">
        <v>697</v>
      </c>
      <c r="L2732" t="s">
        <v>4684</v>
      </c>
      <c r="M2732" t="s">
        <v>7</v>
      </c>
      <c r="N2732" t="s">
        <v>855</v>
      </c>
      <c r="O2732" t="s">
        <v>4479</v>
      </c>
      <c r="P2732" t="s">
        <v>8</v>
      </c>
      <c r="Q2732" t="s">
        <v>15</v>
      </c>
      <c r="R2732" t="s">
        <v>381</v>
      </c>
      <c r="S2732" t="s">
        <v>25</v>
      </c>
      <c r="T2732" t="s">
        <v>385</v>
      </c>
      <c r="U2732" t="s">
        <v>14</v>
      </c>
      <c r="V2732" s="61">
        <v>45545</v>
      </c>
      <c r="W2732" t="s">
        <v>4135</v>
      </c>
    </row>
    <row r="2733" spans="1:23" x14ac:dyDescent="0.25">
      <c r="A2733">
        <v>9976601</v>
      </c>
      <c r="B2733" s="60">
        <v>45545</v>
      </c>
      <c r="C2733" t="s">
        <v>1111</v>
      </c>
      <c r="D2733" t="s">
        <v>46</v>
      </c>
      <c r="E2733" t="s">
        <v>385</v>
      </c>
      <c r="F2733" s="60">
        <v>45545</v>
      </c>
      <c r="G2733" s="60">
        <v>45545.444444444453</v>
      </c>
      <c r="H2733" t="s">
        <v>1111</v>
      </c>
      <c r="I2733" t="s">
        <v>385</v>
      </c>
      <c r="J2733" t="s">
        <v>697</v>
      </c>
      <c r="K2733" t="s">
        <v>697</v>
      </c>
      <c r="L2733" t="s">
        <v>2927</v>
      </c>
      <c r="M2733" t="s">
        <v>7</v>
      </c>
      <c r="N2733" t="s">
        <v>855</v>
      </c>
      <c r="O2733" t="s">
        <v>2926</v>
      </c>
      <c r="P2733" t="s">
        <v>22</v>
      </c>
      <c r="Q2733" t="s">
        <v>23</v>
      </c>
      <c r="R2733" t="s">
        <v>26</v>
      </c>
      <c r="S2733" t="s">
        <v>358</v>
      </c>
      <c r="T2733" t="s">
        <v>385</v>
      </c>
      <c r="U2733" t="s">
        <v>14</v>
      </c>
      <c r="V2733" s="61">
        <v>45545</v>
      </c>
      <c r="W2733" t="s">
        <v>4135</v>
      </c>
    </row>
    <row r="2734" spans="1:23" x14ac:dyDescent="0.25">
      <c r="A2734">
        <v>9976600</v>
      </c>
      <c r="B2734" s="60">
        <v>45545</v>
      </c>
      <c r="C2734" t="s">
        <v>1157</v>
      </c>
      <c r="D2734" t="s">
        <v>856</v>
      </c>
      <c r="E2734" t="s">
        <v>385</v>
      </c>
      <c r="F2734" s="60">
        <v>45545</v>
      </c>
      <c r="G2734" s="60">
        <v>45545.342361111107</v>
      </c>
      <c r="H2734" t="s">
        <v>1157</v>
      </c>
      <c r="I2734" t="s">
        <v>385</v>
      </c>
      <c r="J2734" t="s">
        <v>697</v>
      </c>
      <c r="K2734" t="s">
        <v>697</v>
      </c>
      <c r="L2734" t="s">
        <v>3746</v>
      </c>
      <c r="M2734" t="s">
        <v>992</v>
      </c>
      <c r="N2734" t="s">
        <v>331</v>
      </c>
      <c r="O2734">
        <v>201031785160001</v>
      </c>
      <c r="P2734" t="s">
        <v>22</v>
      </c>
      <c r="Q2734" t="s">
        <v>23</v>
      </c>
      <c r="R2734" t="s">
        <v>24</v>
      </c>
      <c r="S2734" t="s">
        <v>43</v>
      </c>
      <c r="T2734" t="s">
        <v>385</v>
      </c>
      <c r="U2734" t="s">
        <v>44</v>
      </c>
      <c r="V2734" s="61">
        <v>45545</v>
      </c>
      <c r="W2734" t="s">
        <v>4135</v>
      </c>
    </row>
    <row r="2735" spans="1:23" x14ac:dyDescent="0.25">
      <c r="A2735">
        <v>9976599</v>
      </c>
      <c r="B2735" s="60">
        <v>45545</v>
      </c>
      <c r="C2735" t="s">
        <v>1157</v>
      </c>
      <c r="D2735" t="s">
        <v>856</v>
      </c>
      <c r="E2735" t="s">
        <v>385</v>
      </c>
      <c r="F2735" s="60">
        <v>45545</v>
      </c>
      <c r="G2735" s="60">
        <v>45545.34375</v>
      </c>
      <c r="H2735" t="s">
        <v>1157</v>
      </c>
      <c r="I2735" t="s">
        <v>385</v>
      </c>
      <c r="J2735" t="s">
        <v>697</v>
      </c>
      <c r="K2735" t="s">
        <v>697</v>
      </c>
      <c r="L2735" t="s">
        <v>3746</v>
      </c>
      <c r="M2735" t="s">
        <v>992</v>
      </c>
      <c r="N2735" t="s">
        <v>1692</v>
      </c>
      <c r="O2735">
        <v>201031785160001</v>
      </c>
      <c r="P2735" t="s">
        <v>22</v>
      </c>
      <c r="Q2735" t="s">
        <v>23</v>
      </c>
      <c r="R2735" t="s">
        <v>24</v>
      </c>
      <c r="S2735" t="s">
        <v>25</v>
      </c>
      <c r="T2735" t="s">
        <v>385</v>
      </c>
      <c r="U2735" t="s">
        <v>14</v>
      </c>
      <c r="V2735" s="61">
        <v>45545</v>
      </c>
      <c r="W2735" t="s">
        <v>4135</v>
      </c>
    </row>
    <row r="2736" spans="1:23" x14ac:dyDescent="0.25">
      <c r="A2736">
        <v>9976598</v>
      </c>
      <c r="B2736" s="60">
        <v>45545</v>
      </c>
      <c r="C2736" t="s">
        <v>1157</v>
      </c>
      <c r="D2736" t="s">
        <v>856</v>
      </c>
      <c r="E2736" t="s">
        <v>385</v>
      </c>
      <c r="F2736" s="60">
        <v>45545</v>
      </c>
      <c r="G2736" s="60">
        <v>45545.363888888889</v>
      </c>
      <c r="H2736" t="s">
        <v>1157</v>
      </c>
      <c r="I2736" t="s">
        <v>385</v>
      </c>
      <c r="J2736" t="s">
        <v>697</v>
      </c>
      <c r="K2736" t="s">
        <v>697</v>
      </c>
      <c r="L2736" t="s">
        <v>4852</v>
      </c>
      <c r="M2736" t="s">
        <v>992</v>
      </c>
      <c r="N2736" t="s">
        <v>331</v>
      </c>
      <c r="O2736">
        <v>900995835403001</v>
      </c>
      <c r="P2736" t="s">
        <v>18</v>
      </c>
      <c r="Q2736" t="s">
        <v>19</v>
      </c>
      <c r="R2736" t="s">
        <v>20</v>
      </c>
      <c r="S2736" t="s">
        <v>43</v>
      </c>
      <c r="T2736" t="s">
        <v>385</v>
      </c>
      <c r="U2736" t="s">
        <v>44</v>
      </c>
      <c r="V2736" s="61">
        <v>45545</v>
      </c>
      <c r="W2736" t="s">
        <v>4135</v>
      </c>
    </row>
    <row r="2737" spans="1:23" x14ac:dyDescent="0.25">
      <c r="A2737">
        <v>9976597</v>
      </c>
      <c r="B2737" s="60">
        <v>45545</v>
      </c>
      <c r="C2737" t="s">
        <v>1157</v>
      </c>
      <c r="D2737" t="s">
        <v>716</v>
      </c>
      <c r="E2737" t="s">
        <v>385</v>
      </c>
      <c r="F2737" s="60">
        <v>45545</v>
      </c>
      <c r="G2737" s="60">
        <v>45545.363194444442</v>
      </c>
      <c r="H2737" t="s">
        <v>1157</v>
      </c>
      <c r="I2737" t="s">
        <v>385</v>
      </c>
      <c r="J2737" t="s">
        <v>697</v>
      </c>
      <c r="K2737" t="s">
        <v>697</v>
      </c>
      <c r="L2737" t="s">
        <v>4852</v>
      </c>
      <c r="M2737" t="s">
        <v>992</v>
      </c>
      <c r="N2737" t="s">
        <v>455</v>
      </c>
      <c r="O2737">
        <v>900995835403001</v>
      </c>
      <c r="P2737" t="s">
        <v>18</v>
      </c>
      <c r="Q2737" t="s">
        <v>19</v>
      </c>
      <c r="R2737" t="s">
        <v>20</v>
      </c>
      <c r="S2737" t="s">
        <v>36</v>
      </c>
      <c r="T2737" t="s">
        <v>385</v>
      </c>
      <c r="U2737" t="s">
        <v>14</v>
      </c>
      <c r="V2737" s="61">
        <v>45545</v>
      </c>
      <c r="W2737" t="s">
        <v>4135</v>
      </c>
    </row>
    <row r="2738" spans="1:23" x14ac:dyDescent="0.25">
      <c r="A2738">
        <v>9976596</v>
      </c>
      <c r="B2738" s="60">
        <v>45545</v>
      </c>
      <c r="C2738" t="s">
        <v>1106</v>
      </c>
      <c r="D2738" t="s">
        <v>856</v>
      </c>
      <c r="E2738" t="s">
        <v>385</v>
      </c>
      <c r="F2738" s="60">
        <v>45545</v>
      </c>
      <c r="G2738" s="60">
        <v>45545.341666666667</v>
      </c>
      <c r="H2738" t="s">
        <v>1106</v>
      </c>
      <c r="I2738" s="60">
        <v>45545</v>
      </c>
      <c r="J2738" t="s">
        <v>697</v>
      </c>
      <c r="K2738" t="s">
        <v>697</v>
      </c>
      <c r="L2738" t="s">
        <v>4853</v>
      </c>
      <c r="M2738" t="s">
        <v>4671</v>
      </c>
      <c r="N2738" t="s">
        <v>881</v>
      </c>
      <c r="O2738">
        <v>2000009184380740</v>
      </c>
      <c r="P2738" t="s">
        <v>22</v>
      </c>
      <c r="Q2738" t="s">
        <v>73</v>
      </c>
      <c r="R2738" t="s">
        <v>152</v>
      </c>
      <c r="S2738" t="s">
        <v>75</v>
      </c>
      <c r="T2738" t="s">
        <v>567</v>
      </c>
      <c r="U2738" t="s">
        <v>44</v>
      </c>
      <c r="V2738" s="61">
        <v>45545</v>
      </c>
      <c r="W2738" t="s">
        <v>4135</v>
      </c>
    </row>
    <row r="2739" spans="1:23" x14ac:dyDescent="0.25">
      <c r="A2739">
        <v>9976595</v>
      </c>
      <c r="B2739" s="60">
        <v>45545</v>
      </c>
      <c r="C2739" t="s">
        <v>1117</v>
      </c>
      <c r="D2739" t="s">
        <v>856</v>
      </c>
      <c r="E2739" t="s">
        <v>385</v>
      </c>
      <c r="F2739" s="60">
        <v>45545</v>
      </c>
      <c r="G2739" s="60">
        <v>45545.345138888893</v>
      </c>
      <c r="H2739" t="s">
        <v>1117</v>
      </c>
      <c r="I2739" s="60">
        <v>45545</v>
      </c>
      <c r="J2739" t="s">
        <v>697</v>
      </c>
      <c r="K2739" t="s">
        <v>697</v>
      </c>
      <c r="L2739" t="s">
        <v>4854</v>
      </c>
      <c r="M2739" t="s">
        <v>4855</v>
      </c>
      <c r="N2739" t="s">
        <v>860</v>
      </c>
      <c r="O2739" t="s">
        <v>4723</v>
      </c>
      <c r="P2739" t="s">
        <v>18</v>
      </c>
      <c r="Q2739" t="s">
        <v>19</v>
      </c>
      <c r="R2739" t="s">
        <v>20</v>
      </c>
      <c r="S2739" t="s">
        <v>43</v>
      </c>
      <c r="T2739" t="s">
        <v>3131</v>
      </c>
      <c r="U2739" t="s">
        <v>44</v>
      </c>
      <c r="V2739" s="61">
        <v>45545</v>
      </c>
      <c r="W2739" t="s">
        <v>4135</v>
      </c>
    </row>
    <row r="2740" spans="1:23" x14ac:dyDescent="0.25">
      <c r="A2740">
        <v>9976594</v>
      </c>
      <c r="B2740" s="60">
        <v>45545</v>
      </c>
      <c r="C2740" t="s">
        <v>1156</v>
      </c>
      <c r="D2740" t="s">
        <v>716</v>
      </c>
      <c r="E2740" t="s">
        <v>385</v>
      </c>
      <c r="F2740" s="60">
        <v>45545</v>
      </c>
      <c r="G2740" s="60">
        <v>45545.34652777778</v>
      </c>
      <c r="H2740" t="s">
        <v>1156</v>
      </c>
      <c r="I2740"/>
      <c r="J2740" t="s">
        <v>697</v>
      </c>
      <c r="K2740" t="s">
        <v>697</v>
      </c>
      <c r="L2740" t="s">
        <v>4511</v>
      </c>
      <c r="M2740" t="s">
        <v>992</v>
      </c>
      <c r="N2740" t="s">
        <v>1105</v>
      </c>
      <c r="O2740">
        <v>201032308776001</v>
      </c>
      <c r="P2740" t="s">
        <v>8</v>
      </c>
      <c r="Q2740" t="s">
        <v>10</v>
      </c>
      <c r="R2740" t="s">
        <v>11</v>
      </c>
      <c r="S2740" t="s">
        <v>36</v>
      </c>
      <c r="T2740" t="s">
        <v>385</v>
      </c>
      <c r="U2740" t="s">
        <v>14</v>
      </c>
      <c r="V2740" s="61">
        <v>45545</v>
      </c>
      <c r="W2740" t="s">
        <v>4135</v>
      </c>
    </row>
    <row r="2741" spans="1:23" x14ac:dyDescent="0.25">
      <c r="A2741">
        <v>9976593</v>
      </c>
      <c r="B2741" s="60">
        <v>45545</v>
      </c>
      <c r="C2741" t="s">
        <v>1110</v>
      </c>
      <c r="D2741" t="s">
        <v>856</v>
      </c>
      <c r="E2741" t="s">
        <v>385</v>
      </c>
      <c r="F2741" s="60">
        <v>45545</v>
      </c>
      <c r="G2741" s="60">
        <v>45545.348611111112</v>
      </c>
      <c r="H2741" t="s">
        <v>1110</v>
      </c>
      <c r="I2741" s="60">
        <v>45545</v>
      </c>
      <c r="J2741" t="s">
        <v>697</v>
      </c>
      <c r="K2741" t="s">
        <v>697</v>
      </c>
      <c r="L2741" t="s">
        <v>4856</v>
      </c>
      <c r="M2741" t="s">
        <v>7</v>
      </c>
      <c r="N2741" t="s">
        <v>860</v>
      </c>
      <c r="O2741" t="s">
        <v>4824</v>
      </c>
      <c r="P2741" t="s">
        <v>18</v>
      </c>
      <c r="Q2741" t="s">
        <v>19</v>
      </c>
      <c r="R2741" t="s">
        <v>21</v>
      </c>
      <c r="S2741" t="s">
        <v>43</v>
      </c>
      <c r="T2741"/>
      <c r="U2741"/>
      <c r="V2741" s="61">
        <v>45545</v>
      </c>
      <c r="W2741" t="s">
        <v>4135</v>
      </c>
    </row>
    <row r="2742" spans="1:23" x14ac:dyDescent="0.25">
      <c r="A2742">
        <v>9976592</v>
      </c>
      <c r="B2742" s="60">
        <v>45545</v>
      </c>
      <c r="C2742" t="s">
        <v>1106</v>
      </c>
      <c r="D2742" t="s">
        <v>716</v>
      </c>
      <c r="E2742" t="s">
        <v>385</v>
      </c>
      <c r="F2742" s="60">
        <v>45545</v>
      </c>
      <c r="G2742" s="60">
        <v>45545.348611111112</v>
      </c>
      <c r="H2742" t="s">
        <v>1106</v>
      </c>
      <c r="I2742"/>
      <c r="J2742" t="s">
        <v>697</v>
      </c>
      <c r="K2742" t="s">
        <v>697</v>
      </c>
      <c r="L2742" t="s">
        <v>4857</v>
      </c>
      <c r="M2742" t="s">
        <v>4671</v>
      </c>
      <c r="N2742" t="s">
        <v>881</v>
      </c>
      <c r="O2742">
        <v>2000009138591310</v>
      </c>
      <c r="P2742" t="s">
        <v>8</v>
      </c>
      <c r="Q2742" t="s">
        <v>15</v>
      </c>
      <c r="R2742" t="s">
        <v>69</v>
      </c>
      <c r="S2742" t="s">
        <v>25</v>
      </c>
      <c r="T2742" t="s">
        <v>385</v>
      </c>
      <c r="U2742" t="s">
        <v>14</v>
      </c>
      <c r="V2742" s="61">
        <v>45545</v>
      </c>
      <c r="W2742" t="s">
        <v>4135</v>
      </c>
    </row>
    <row r="2743" spans="1:23" x14ac:dyDescent="0.25">
      <c r="A2743">
        <v>9976591</v>
      </c>
      <c r="B2743" s="60">
        <v>45545</v>
      </c>
      <c r="C2743" t="s">
        <v>1280</v>
      </c>
      <c r="D2743" t="s">
        <v>856</v>
      </c>
      <c r="E2743"/>
      <c r="F2743" s="60">
        <v>45545</v>
      </c>
      <c r="G2743" s="60">
        <v>45545.352083333331</v>
      </c>
      <c r="H2743" t="s">
        <v>1280</v>
      </c>
      <c r="I2743" s="60">
        <v>45545</v>
      </c>
      <c r="J2743" t="s">
        <v>697</v>
      </c>
      <c r="K2743" t="s">
        <v>697</v>
      </c>
      <c r="L2743" t="s">
        <v>4839</v>
      </c>
      <c r="M2743" t="s">
        <v>2509</v>
      </c>
      <c r="N2743" t="s">
        <v>2222</v>
      </c>
      <c r="O2743">
        <v>43193389401</v>
      </c>
      <c r="P2743" t="s">
        <v>22</v>
      </c>
      <c r="Q2743" t="s">
        <v>73</v>
      </c>
      <c r="R2743" t="s">
        <v>152</v>
      </c>
      <c r="S2743" t="s">
        <v>43</v>
      </c>
      <c r="T2743" t="s">
        <v>774</v>
      </c>
      <c r="U2743" t="s">
        <v>44</v>
      </c>
      <c r="V2743" s="61">
        <v>45545</v>
      </c>
      <c r="W2743" t="s">
        <v>4135</v>
      </c>
    </row>
    <row r="2744" spans="1:23" x14ac:dyDescent="0.25">
      <c r="A2744">
        <v>9976590</v>
      </c>
      <c r="B2744" s="60">
        <v>45545</v>
      </c>
      <c r="C2744" t="s">
        <v>1117</v>
      </c>
      <c r="D2744" t="s">
        <v>856</v>
      </c>
      <c r="E2744"/>
      <c r="F2744" s="60">
        <v>45545</v>
      </c>
      <c r="G2744" s="60">
        <v>45545.354861111111</v>
      </c>
      <c r="H2744" t="s">
        <v>1117</v>
      </c>
      <c r="I2744" s="60">
        <v>45545</v>
      </c>
      <c r="J2744" t="s">
        <v>697</v>
      </c>
      <c r="K2744" t="s">
        <v>697</v>
      </c>
      <c r="L2744" t="s">
        <v>4858</v>
      </c>
      <c r="M2744" t="s">
        <v>7</v>
      </c>
      <c r="N2744" t="s">
        <v>860</v>
      </c>
      <c r="O2744" t="s">
        <v>4823</v>
      </c>
      <c r="P2744" t="s">
        <v>22</v>
      </c>
      <c r="Q2744" t="s">
        <v>23</v>
      </c>
      <c r="R2744" t="s">
        <v>79</v>
      </c>
      <c r="S2744" t="s">
        <v>43</v>
      </c>
      <c r="T2744" t="s">
        <v>411</v>
      </c>
      <c r="U2744" t="s">
        <v>44</v>
      </c>
      <c r="V2744" s="61">
        <v>45545</v>
      </c>
      <c r="W2744" t="s">
        <v>4135</v>
      </c>
    </row>
    <row r="2745" spans="1:23" x14ac:dyDescent="0.25">
      <c r="A2745">
        <v>9976589</v>
      </c>
      <c r="B2745" s="60">
        <v>45545</v>
      </c>
      <c r="C2745" t="s">
        <v>1158</v>
      </c>
      <c r="D2745" t="s">
        <v>716</v>
      </c>
      <c r="E2745" t="s">
        <v>385</v>
      </c>
      <c r="F2745" s="60">
        <v>45545.356249999997</v>
      </c>
      <c r="G2745" s="60">
        <v>45545.356249999997</v>
      </c>
      <c r="H2745" t="s">
        <v>1158</v>
      </c>
      <c r="I2745" s="60">
        <v>45547</v>
      </c>
      <c r="J2745" t="s">
        <v>697</v>
      </c>
      <c r="K2745" t="s">
        <v>697</v>
      </c>
      <c r="L2745" t="s">
        <v>4859</v>
      </c>
      <c r="M2745" t="s">
        <v>3122</v>
      </c>
      <c r="N2745" t="s">
        <v>853</v>
      </c>
      <c r="O2745">
        <v>7312913</v>
      </c>
      <c r="P2745" t="s">
        <v>18</v>
      </c>
      <c r="Q2745" t="s">
        <v>19</v>
      </c>
      <c r="R2745" t="s">
        <v>20</v>
      </c>
      <c r="S2745" t="s">
        <v>36</v>
      </c>
      <c r="T2745" t="s">
        <v>385</v>
      </c>
      <c r="U2745" t="s">
        <v>14</v>
      </c>
      <c r="V2745" s="61">
        <v>45545</v>
      </c>
      <c r="W2745" t="s">
        <v>4135</v>
      </c>
    </row>
    <row r="2746" spans="1:23" x14ac:dyDescent="0.25">
      <c r="A2746">
        <v>9976588</v>
      </c>
      <c r="B2746" s="60">
        <v>45545</v>
      </c>
      <c r="C2746" t="s">
        <v>1158</v>
      </c>
      <c r="D2746" t="s">
        <v>46</v>
      </c>
      <c r="E2746" t="s">
        <v>385</v>
      </c>
      <c r="F2746" s="60">
        <v>45545.374305555553</v>
      </c>
      <c r="G2746" s="60">
        <v>45545.374305555553</v>
      </c>
      <c r="H2746" t="s">
        <v>1158</v>
      </c>
      <c r="I2746" s="60">
        <v>45545</v>
      </c>
      <c r="J2746" t="s">
        <v>697</v>
      </c>
      <c r="K2746" t="s">
        <v>697</v>
      </c>
      <c r="L2746" t="s">
        <v>4860</v>
      </c>
      <c r="M2746" t="s">
        <v>737</v>
      </c>
      <c r="N2746" t="s">
        <v>853</v>
      </c>
      <c r="O2746" t="s">
        <v>3031</v>
      </c>
      <c r="P2746" t="s">
        <v>8</v>
      </c>
      <c r="Q2746" t="s">
        <v>28</v>
      </c>
      <c r="R2746" t="s">
        <v>29</v>
      </c>
      <c r="S2746" t="s">
        <v>360</v>
      </c>
      <c r="T2746" t="s">
        <v>385</v>
      </c>
      <c r="U2746" t="s">
        <v>14</v>
      </c>
      <c r="V2746" s="61">
        <v>45545</v>
      </c>
      <c r="W2746" t="s">
        <v>4135</v>
      </c>
    </row>
    <row r="2747" spans="1:23" x14ac:dyDescent="0.25">
      <c r="A2747">
        <v>9976587</v>
      </c>
      <c r="B2747" s="60">
        <v>45545</v>
      </c>
      <c r="C2747" t="s">
        <v>1158</v>
      </c>
      <c r="D2747" t="s">
        <v>46</v>
      </c>
      <c r="E2747" t="s">
        <v>385</v>
      </c>
      <c r="F2747" s="60">
        <v>45545.379861111112</v>
      </c>
      <c r="G2747" s="60">
        <v>45545.379861111112</v>
      </c>
      <c r="H2747" t="s">
        <v>1158</v>
      </c>
      <c r="I2747" s="60">
        <v>45545</v>
      </c>
      <c r="J2747" t="s">
        <v>697</v>
      </c>
      <c r="K2747" t="s">
        <v>697</v>
      </c>
      <c r="L2747" t="s">
        <v>4415</v>
      </c>
      <c r="M2747" t="s">
        <v>737</v>
      </c>
      <c r="N2747" t="s">
        <v>853</v>
      </c>
      <c r="O2747" t="s">
        <v>3033</v>
      </c>
      <c r="P2747" t="s">
        <v>18</v>
      </c>
      <c r="Q2747" t="s">
        <v>19</v>
      </c>
      <c r="R2747" t="s">
        <v>20</v>
      </c>
      <c r="S2747" t="s">
        <v>360</v>
      </c>
      <c r="T2747" t="s">
        <v>385</v>
      </c>
      <c r="U2747" t="s">
        <v>14</v>
      </c>
      <c r="V2747" s="61">
        <v>45545</v>
      </c>
      <c r="W2747" t="s">
        <v>4135</v>
      </c>
    </row>
    <row r="2748" spans="1:23" x14ac:dyDescent="0.25">
      <c r="A2748">
        <v>9976586</v>
      </c>
      <c r="B2748" s="60">
        <v>45545</v>
      </c>
      <c r="C2748" t="s">
        <v>1158</v>
      </c>
      <c r="D2748" t="s">
        <v>716</v>
      </c>
      <c r="E2748" t="s">
        <v>385</v>
      </c>
      <c r="F2748" s="60">
        <v>45545.417361111111</v>
      </c>
      <c r="G2748" s="60">
        <v>45545.417361111111</v>
      </c>
      <c r="H2748" t="s">
        <v>1158</v>
      </c>
      <c r="I2748" s="60">
        <v>45547</v>
      </c>
      <c r="J2748" t="s">
        <v>697</v>
      </c>
      <c r="K2748" t="s">
        <v>697</v>
      </c>
      <c r="L2748" t="s">
        <v>4861</v>
      </c>
      <c r="M2748" t="s">
        <v>737</v>
      </c>
      <c r="N2748" t="s">
        <v>853</v>
      </c>
      <c r="O2748" t="s">
        <v>4117</v>
      </c>
      <c r="P2748" t="s">
        <v>18</v>
      </c>
      <c r="Q2748" t="s">
        <v>19</v>
      </c>
      <c r="R2748" t="s">
        <v>21</v>
      </c>
      <c r="S2748" t="s">
        <v>981</v>
      </c>
      <c r="T2748" t="s">
        <v>385</v>
      </c>
      <c r="U2748" t="s">
        <v>14</v>
      </c>
      <c r="V2748" s="61">
        <v>45545</v>
      </c>
      <c r="W2748" t="s">
        <v>4135</v>
      </c>
    </row>
    <row r="2749" spans="1:23" x14ac:dyDescent="0.25">
      <c r="A2749">
        <v>9976585</v>
      </c>
      <c r="B2749" s="60">
        <v>45545</v>
      </c>
      <c r="C2749" t="s">
        <v>1158</v>
      </c>
      <c r="D2749" t="s">
        <v>46</v>
      </c>
      <c r="E2749" t="s">
        <v>385</v>
      </c>
      <c r="F2749" s="60">
        <v>45545.429861111108</v>
      </c>
      <c r="G2749" s="60">
        <v>45545.429861111108</v>
      </c>
      <c r="H2749" t="s">
        <v>1158</v>
      </c>
      <c r="I2749" s="60">
        <v>45545</v>
      </c>
      <c r="J2749" t="s">
        <v>697</v>
      </c>
      <c r="K2749" t="s">
        <v>697</v>
      </c>
      <c r="L2749" t="s">
        <v>2320</v>
      </c>
      <c r="M2749" t="s">
        <v>737</v>
      </c>
      <c r="N2749" t="s">
        <v>853</v>
      </c>
      <c r="O2749" t="s">
        <v>2194</v>
      </c>
      <c r="P2749" t="s">
        <v>18</v>
      </c>
      <c r="Q2749" t="s">
        <v>19</v>
      </c>
      <c r="R2749" t="s">
        <v>20</v>
      </c>
      <c r="S2749" t="s">
        <v>360</v>
      </c>
      <c r="T2749" t="s">
        <v>385</v>
      </c>
      <c r="U2749" t="s">
        <v>14</v>
      </c>
      <c r="V2749" s="61">
        <v>45545</v>
      </c>
      <c r="W2749" t="s">
        <v>4135</v>
      </c>
    </row>
    <row r="2750" spans="1:23" x14ac:dyDescent="0.25">
      <c r="A2750">
        <v>9976584</v>
      </c>
      <c r="B2750" s="60">
        <v>45545</v>
      </c>
      <c r="C2750" t="s">
        <v>1158</v>
      </c>
      <c r="D2750" t="s">
        <v>716</v>
      </c>
      <c r="E2750" t="s">
        <v>385</v>
      </c>
      <c r="F2750" s="60">
        <v>45545.440972222219</v>
      </c>
      <c r="G2750" s="60">
        <v>45545.440972222219</v>
      </c>
      <c r="H2750" t="s">
        <v>1158</v>
      </c>
      <c r="I2750" s="60">
        <v>45547</v>
      </c>
      <c r="J2750" t="s">
        <v>697</v>
      </c>
      <c r="K2750" t="s">
        <v>697</v>
      </c>
      <c r="L2750" t="s">
        <v>4862</v>
      </c>
      <c r="M2750" t="s">
        <v>737</v>
      </c>
      <c r="N2750" t="s">
        <v>853</v>
      </c>
      <c r="O2750" t="s">
        <v>4115</v>
      </c>
      <c r="P2750" t="s">
        <v>8</v>
      </c>
      <c r="Q2750" t="s">
        <v>28</v>
      </c>
      <c r="R2750" t="s">
        <v>35</v>
      </c>
      <c r="S2750" t="s">
        <v>981</v>
      </c>
      <c r="T2750" t="s">
        <v>385</v>
      </c>
      <c r="U2750" t="s">
        <v>14</v>
      </c>
      <c r="V2750" s="61">
        <v>45545</v>
      </c>
      <c r="W2750" t="s">
        <v>4135</v>
      </c>
    </row>
    <row r="2751" spans="1:23" x14ac:dyDescent="0.25">
      <c r="A2751">
        <v>9976583</v>
      </c>
      <c r="B2751" s="60">
        <v>45545</v>
      </c>
      <c r="C2751" t="s">
        <v>1158</v>
      </c>
      <c r="D2751" t="s">
        <v>46</v>
      </c>
      <c r="E2751" t="s">
        <v>385</v>
      </c>
      <c r="F2751" s="60">
        <v>45545.451388888891</v>
      </c>
      <c r="G2751" s="60">
        <v>45545.451388888891</v>
      </c>
      <c r="H2751" t="s">
        <v>1158</v>
      </c>
      <c r="I2751" s="60">
        <v>45545</v>
      </c>
      <c r="J2751" t="s">
        <v>697</v>
      </c>
      <c r="K2751" t="s">
        <v>697</v>
      </c>
      <c r="L2751" t="s">
        <v>4863</v>
      </c>
      <c r="M2751" t="s">
        <v>737</v>
      </c>
      <c r="N2751" t="s">
        <v>853</v>
      </c>
      <c r="O2751" t="s">
        <v>3495</v>
      </c>
      <c r="P2751" t="s">
        <v>8</v>
      </c>
      <c r="Q2751" t="s">
        <v>28</v>
      </c>
      <c r="R2751" t="s">
        <v>29</v>
      </c>
      <c r="S2751" t="s">
        <v>360</v>
      </c>
      <c r="T2751" t="s">
        <v>385</v>
      </c>
      <c r="U2751" t="s">
        <v>14</v>
      </c>
      <c r="V2751" s="61">
        <v>45545</v>
      </c>
      <c r="W2751" t="s">
        <v>4135</v>
      </c>
    </row>
    <row r="2752" spans="1:23" x14ac:dyDescent="0.25">
      <c r="A2752">
        <v>9976582</v>
      </c>
      <c r="B2752" s="60">
        <v>45545</v>
      </c>
      <c r="C2752" t="s">
        <v>1158</v>
      </c>
      <c r="D2752" t="s">
        <v>716</v>
      </c>
      <c r="E2752" t="s">
        <v>385</v>
      </c>
      <c r="F2752" s="60">
        <v>45545.458333333343</v>
      </c>
      <c r="G2752" s="60">
        <v>45545.458333333343</v>
      </c>
      <c r="H2752" t="s">
        <v>1158</v>
      </c>
      <c r="I2752" s="60">
        <v>45547</v>
      </c>
      <c r="J2752" t="s">
        <v>697</v>
      </c>
      <c r="K2752" t="s">
        <v>697</v>
      </c>
      <c r="L2752" t="s">
        <v>4864</v>
      </c>
      <c r="M2752" t="s">
        <v>3122</v>
      </c>
      <c r="N2752" t="s">
        <v>853</v>
      </c>
      <c r="O2752">
        <v>7635361</v>
      </c>
      <c r="P2752" t="s">
        <v>8</v>
      </c>
      <c r="Q2752" t="s">
        <v>10</v>
      </c>
      <c r="R2752" t="s">
        <v>11</v>
      </c>
      <c r="S2752" t="s">
        <v>25</v>
      </c>
      <c r="T2752" t="s">
        <v>385</v>
      </c>
      <c r="U2752" t="s">
        <v>14</v>
      </c>
      <c r="V2752" s="61">
        <v>45545</v>
      </c>
      <c r="W2752" t="s">
        <v>4135</v>
      </c>
    </row>
    <row r="2753" spans="1:23" x14ac:dyDescent="0.25">
      <c r="A2753">
        <v>9976581</v>
      </c>
      <c r="B2753" s="60">
        <v>45545</v>
      </c>
      <c r="C2753" t="s">
        <v>1158</v>
      </c>
      <c r="D2753" t="s">
        <v>716</v>
      </c>
      <c r="E2753" t="s">
        <v>385</v>
      </c>
      <c r="F2753" s="60">
        <v>45545.475694444453</v>
      </c>
      <c r="G2753" s="60">
        <v>45545.475694444453</v>
      </c>
      <c r="H2753" t="s">
        <v>1158</v>
      </c>
      <c r="I2753" s="60">
        <v>45547</v>
      </c>
      <c r="J2753" t="s">
        <v>697</v>
      </c>
      <c r="K2753" t="s">
        <v>697</v>
      </c>
      <c r="L2753" t="s">
        <v>4865</v>
      </c>
      <c r="M2753" t="s">
        <v>737</v>
      </c>
      <c r="N2753" t="s">
        <v>853</v>
      </c>
      <c r="O2753" t="s">
        <v>4309</v>
      </c>
      <c r="P2753" t="s">
        <v>18</v>
      </c>
      <c r="Q2753" t="s">
        <v>19</v>
      </c>
      <c r="R2753" t="s">
        <v>21</v>
      </c>
      <c r="S2753" t="s">
        <v>36</v>
      </c>
      <c r="T2753" t="s">
        <v>385</v>
      </c>
      <c r="U2753" t="s">
        <v>14</v>
      </c>
      <c r="V2753" s="61">
        <v>45545</v>
      </c>
      <c r="W2753" t="s">
        <v>4135</v>
      </c>
    </row>
    <row r="2754" spans="1:23" x14ac:dyDescent="0.25">
      <c r="A2754">
        <v>9976580</v>
      </c>
      <c r="B2754" s="60">
        <v>45545</v>
      </c>
      <c r="C2754" t="s">
        <v>1158</v>
      </c>
      <c r="D2754" t="s">
        <v>716</v>
      </c>
      <c r="E2754" t="s">
        <v>385</v>
      </c>
      <c r="F2754" s="60">
        <v>45545.497916666667</v>
      </c>
      <c r="G2754" s="60">
        <v>45545.497916666667</v>
      </c>
      <c r="H2754" t="s">
        <v>1158</v>
      </c>
      <c r="I2754" s="60">
        <v>45547</v>
      </c>
      <c r="J2754" t="s">
        <v>697</v>
      </c>
      <c r="K2754" t="s">
        <v>697</v>
      </c>
      <c r="L2754" t="s">
        <v>4866</v>
      </c>
      <c r="M2754" t="s">
        <v>737</v>
      </c>
      <c r="N2754" t="s">
        <v>853</v>
      </c>
      <c r="O2754" t="s">
        <v>4833</v>
      </c>
      <c r="P2754" t="s">
        <v>18</v>
      </c>
      <c r="Q2754" t="s">
        <v>19</v>
      </c>
      <c r="R2754" t="s">
        <v>20</v>
      </c>
      <c r="S2754" t="s">
        <v>36</v>
      </c>
      <c r="T2754" t="s">
        <v>385</v>
      </c>
      <c r="U2754" t="s">
        <v>14</v>
      </c>
      <c r="V2754" s="61">
        <v>45545</v>
      </c>
      <c r="W2754" t="s">
        <v>4135</v>
      </c>
    </row>
    <row r="2755" spans="1:23" x14ac:dyDescent="0.25">
      <c r="A2755">
        <v>9976579</v>
      </c>
      <c r="B2755" s="60">
        <v>45545</v>
      </c>
      <c r="C2755" t="s">
        <v>1158</v>
      </c>
      <c r="D2755" t="s">
        <v>716</v>
      </c>
      <c r="E2755" t="s">
        <v>385</v>
      </c>
      <c r="F2755" s="60">
        <v>45545.543055555558</v>
      </c>
      <c r="G2755" s="60">
        <v>45545.543055555558</v>
      </c>
      <c r="H2755" t="s">
        <v>1158</v>
      </c>
      <c r="I2755" s="60">
        <v>45548</v>
      </c>
      <c r="J2755" t="s">
        <v>697</v>
      </c>
      <c r="K2755" t="s">
        <v>697</v>
      </c>
      <c r="L2755" t="s">
        <v>4867</v>
      </c>
      <c r="M2755" t="s">
        <v>3122</v>
      </c>
      <c r="N2755" t="s">
        <v>853</v>
      </c>
      <c r="O2755">
        <v>7644658</v>
      </c>
      <c r="P2755" t="s">
        <v>8</v>
      </c>
      <c r="Q2755" t="s">
        <v>15</v>
      </c>
      <c r="R2755" t="s">
        <v>27</v>
      </c>
      <c r="S2755" t="s">
        <v>962</v>
      </c>
      <c r="T2755" t="s">
        <v>385</v>
      </c>
      <c r="U2755" t="s">
        <v>14</v>
      </c>
      <c r="V2755" s="61">
        <v>45545</v>
      </c>
      <c r="W2755" t="s">
        <v>4135</v>
      </c>
    </row>
    <row r="2756" spans="1:23" x14ac:dyDescent="0.25">
      <c r="A2756">
        <v>9976578</v>
      </c>
      <c r="B2756" s="60">
        <v>45545</v>
      </c>
      <c r="C2756" t="s">
        <v>1158</v>
      </c>
      <c r="D2756" t="s">
        <v>856</v>
      </c>
      <c r="E2756" t="s">
        <v>385</v>
      </c>
      <c r="F2756" s="60">
        <v>45545.588194444441</v>
      </c>
      <c r="G2756" s="60">
        <v>45545.588194444441</v>
      </c>
      <c r="H2756" t="s">
        <v>1158</v>
      </c>
      <c r="I2756" s="60">
        <v>45547</v>
      </c>
      <c r="J2756" t="s">
        <v>697</v>
      </c>
      <c r="K2756" t="s">
        <v>697</v>
      </c>
      <c r="L2756" t="s">
        <v>4868</v>
      </c>
      <c r="M2756" t="s">
        <v>992</v>
      </c>
      <c r="N2756" t="s">
        <v>855</v>
      </c>
      <c r="O2756">
        <v>900995835467004</v>
      </c>
      <c r="P2756" t="s">
        <v>8</v>
      </c>
      <c r="Q2756" t="s">
        <v>28</v>
      </c>
      <c r="R2756" t="s">
        <v>29</v>
      </c>
      <c r="S2756" t="s">
        <v>25</v>
      </c>
      <c r="T2756" t="s">
        <v>385</v>
      </c>
      <c r="U2756" t="s">
        <v>14</v>
      </c>
      <c r="V2756" s="61">
        <v>45545</v>
      </c>
      <c r="W2756" t="s">
        <v>4135</v>
      </c>
    </row>
    <row r="2757" spans="1:23" x14ac:dyDescent="0.25">
      <c r="A2757">
        <v>9976577</v>
      </c>
      <c r="B2757" s="60">
        <v>45545</v>
      </c>
      <c r="C2757" t="s">
        <v>1158</v>
      </c>
      <c r="D2757" t="s">
        <v>46</v>
      </c>
      <c r="E2757" t="s">
        <v>385</v>
      </c>
      <c r="F2757" s="60">
        <v>45545.609722222223</v>
      </c>
      <c r="G2757" s="60">
        <v>45545.609722222223</v>
      </c>
      <c r="H2757" t="s">
        <v>1158</v>
      </c>
      <c r="I2757" s="60">
        <v>45545</v>
      </c>
      <c r="J2757" t="s">
        <v>697</v>
      </c>
      <c r="K2757" t="s">
        <v>697</v>
      </c>
      <c r="L2757" t="s">
        <v>4747</v>
      </c>
      <c r="M2757" t="s">
        <v>992</v>
      </c>
      <c r="N2757" t="s">
        <v>855</v>
      </c>
      <c r="O2757">
        <v>201032431725001</v>
      </c>
      <c r="P2757" t="s">
        <v>8</v>
      </c>
      <c r="Q2757" t="s">
        <v>10</v>
      </c>
      <c r="R2757" t="s">
        <v>11</v>
      </c>
      <c r="S2757" t="s">
        <v>25</v>
      </c>
      <c r="T2757" t="s">
        <v>385</v>
      </c>
      <c r="U2757" t="s">
        <v>14</v>
      </c>
      <c r="V2757" s="61">
        <v>45545</v>
      </c>
      <c r="W2757" t="s">
        <v>4135</v>
      </c>
    </row>
    <row r="2758" spans="1:23" x14ac:dyDescent="0.25">
      <c r="A2758">
        <v>9976576</v>
      </c>
      <c r="B2758" s="60">
        <v>45545</v>
      </c>
      <c r="C2758" t="s">
        <v>1158</v>
      </c>
      <c r="D2758" t="s">
        <v>716</v>
      </c>
      <c r="E2758" t="s">
        <v>385</v>
      </c>
      <c r="F2758" s="60">
        <v>45545.613888888889</v>
      </c>
      <c r="G2758" s="60">
        <v>45545.613888888889</v>
      </c>
      <c r="H2758" t="s">
        <v>1158</v>
      </c>
      <c r="I2758" s="60">
        <v>45547</v>
      </c>
      <c r="J2758" t="s">
        <v>697</v>
      </c>
      <c r="K2758" t="s">
        <v>697</v>
      </c>
      <c r="L2758" t="s">
        <v>3594</v>
      </c>
      <c r="M2758" t="s">
        <v>992</v>
      </c>
      <c r="N2758" t="s">
        <v>855</v>
      </c>
      <c r="O2758">
        <v>201031535317001</v>
      </c>
      <c r="P2758" t="s">
        <v>18</v>
      </c>
      <c r="Q2758" t="s">
        <v>19</v>
      </c>
      <c r="R2758" t="s">
        <v>20</v>
      </c>
      <c r="S2758" t="s">
        <v>981</v>
      </c>
      <c r="T2758" t="s">
        <v>385</v>
      </c>
      <c r="U2758" t="s">
        <v>14</v>
      </c>
      <c r="V2758" s="61">
        <v>45545</v>
      </c>
      <c r="W2758" t="s">
        <v>4135</v>
      </c>
    </row>
    <row r="2759" spans="1:23" x14ac:dyDescent="0.25">
      <c r="A2759">
        <v>9976575</v>
      </c>
      <c r="B2759" s="60">
        <v>45545</v>
      </c>
      <c r="C2759" t="s">
        <v>1158</v>
      </c>
      <c r="D2759" t="s">
        <v>716</v>
      </c>
      <c r="E2759" t="s">
        <v>385</v>
      </c>
      <c r="F2759" s="60">
        <v>45545.640277777777</v>
      </c>
      <c r="G2759" s="60">
        <v>45545.640277777777</v>
      </c>
      <c r="H2759" t="s">
        <v>1158</v>
      </c>
      <c r="I2759" s="60">
        <v>45547</v>
      </c>
      <c r="J2759" t="s">
        <v>697</v>
      </c>
      <c r="K2759" t="s">
        <v>697</v>
      </c>
      <c r="L2759" t="s">
        <v>4602</v>
      </c>
      <c r="M2759" t="s">
        <v>992</v>
      </c>
      <c r="N2759" t="s">
        <v>889</v>
      </c>
      <c r="O2759">
        <v>201031956202001</v>
      </c>
      <c r="P2759" t="s">
        <v>22</v>
      </c>
      <c r="Q2759" t="s">
        <v>23</v>
      </c>
      <c r="R2759" t="s">
        <v>89</v>
      </c>
      <c r="S2759" t="s">
        <v>36</v>
      </c>
      <c r="T2759" t="s">
        <v>385</v>
      </c>
      <c r="U2759" t="s">
        <v>14</v>
      </c>
      <c r="V2759" s="61">
        <v>45545</v>
      </c>
      <c r="W2759" t="s">
        <v>4135</v>
      </c>
    </row>
    <row r="2760" spans="1:23" x14ac:dyDescent="0.25">
      <c r="A2760">
        <v>9976574</v>
      </c>
      <c r="B2760" s="60">
        <v>45545</v>
      </c>
      <c r="C2760" t="s">
        <v>1158</v>
      </c>
      <c r="D2760" t="s">
        <v>878</v>
      </c>
      <c r="E2760" t="s">
        <v>385</v>
      </c>
      <c r="F2760" s="60">
        <v>45545.652083333327</v>
      </c>
      <c r="G2760" s="60">
        <v>45545.652083333327</v>
      </c>
      <c r="H2760" t="s">
        <v>1158</v>
      </c>
      <c r="I2760" s="60">
        <v>45547</v>
      </c>
      <c r="J2760" t="s">
        <v>697</v>
      </c>
      <c r="K2760" t="s">
        <v>697</v>
      </c>
      <c r="L2760" t="s">
        <v>4837</v>
      </c>
      <c r="M2760" t="s">
        <v>992</v>
      </c>
      <c r="N2760" t="s">
        <v>855</v>
      </c>
      <c r="O2760">
        <v>900995832604001</v>
      </c>
      <c r="P2760" t="s">
        <v>8</v>
      </c>
      <c r="Q2760" t="s">
        <v>15</v>
      </c>
      <c r="R2760" t="s">
        <v>27</v>
      </c>
      <c r="S2760" t="s">
        <v>962</v>
      </c>
      <c r="T2760" t="s">
        <v>385</v>
      </c>
      <c r="U2760" t="s">
        <v>14</v>
      </c>
      <c r="V2760" s="61">
        <v>45545</v>
      </c>
      <c r="W2760" t="s">
        <v>4135</v>
      </c>
    </row>
    <row r="2761" spans="1:23" x14ac:dyDescent="0.25">
      <c r="A2761">
        <v>9976573</v>
      </c>
      <c r="B2761" s="60">
        <v>45545</v>
      </c>
      <c r="C2761" t="s">
        <v>1158</v>
      </c>
      <c r="D2761" t="s">
        <v>856</v>
      </c>
      <c r="E2761" t="s">
        <v>385</v>
      </c>
      <c r="F2761" s="60">
        <v>45545.658333333333</v>
      </c>
      <c r="G2761" s="60">
        <v>45545.658333333333</v>
      </c>
      <c r="H2761" t="s">
        <v>1158</v>
      </c>
      <c r="I2761" s="60">
        <v>45547</v>
      </c>
      <c r="J2761" t="s">
        <v>697</v>
      </c>
      <c r="K2761" t="s">
        <v>697</v>
      </c>
      <c r="L2761" t="s">
        <v>4318</v>
      </c>
      <c r="M2761" t="s">
        <v>3122</v>
      </c>
      <c r="N2761" t="s">
        <v>853</v>
      </c>
      <c r="O2761">
        <v>7591111</v>
      </c>
      <c r="P2761" t="s">
        <v>8</v>
      </c>
      <c r="Q2761" t="s">
        <v>15</v>
      </c>
      <c r="R2761" t="s">
        <v>69</v>
      </c>
      <c r="S2761" t="s">
        <v>962</v>
      </c>
      <c r="T2761" t="s">
        <v>962</v>
      </c>
      <c r="U2761" t="s">
        <v>44</v>
      </c>
      <c r="V2761" s="61">
        <v>45545</v>
      </c>
      <c r="W2761" t="s">
        <v>4135</v>
      </c>
    </row>
    <row r="2762" spans="1:23" x14ac:dyDescent="0.25">
      <c r="A2762">
        <v>9976572</v>
      </c>
      <c r="B2762" s="60">
        <v>45545</v>
      </c>
      <c r="C2762" t="s">
        <v>1158</v>
      </c>
      <c r="D2762" t="s">
        <v>716</v>
      </c>
      <c r="E2762" t="s">
        <v>385</v>
      </c>
      <c r="F2762" s="60">
        <v>45545.486805555563</v>
      </c>
      <c r="G2762" s="60">
        <v>45545.486805555563</v>
      </c>
      <c r="H2762" t="s">
        <v>1158</v>
      </c>
      <c r="I2762" s="60">
        <v>45547</v>
      </c>
      <c r="J2762" t="s">
        <v>697</v>
      </c>
      <c r="K2762" t="s">
        <v>697</v>
      </c>
      <c r="L2762" t="s">
        <v>4869</v>
      </c>
      <c r="M2762" t="s">
        <v>737</v>
      </c>
      <c r="N2762" t="s">
        <v>853</v>
      </c>
      <c r="O2762" t="s">
        <v>4834</v>
      </c>
      <c r="P2762" t="s">
        <v>22</v>
      </c>
      <c r="Q2762" t="s">
        <v>23</v>
      </c>
      <c r="R2762" t="s">
        <v>89</v>
      </c>
      <c r="S2762" t="s">
        <v>36</v>
      </c>
      <c r="T2762" t="s">
        <v>385</v>
      </c>
      <c r="U2762" t="s">
        <v>14</v>
      </c>
      <c r="V2762" s="61">
        <v>45545</v>
      </c>
      <c r="W2762" t="s">
        <v>4135</v>
      </c>
    </row>
    <row r="2763" spans="1:23" x14ac:dyDescent="0.25">
      <c r="A2763">
        <v>9976571</v>
      </c>
      <c r="B2763" s="60">
        <v>45545</v>
      </c>
      <c r="C2763" t="s">
        <v>1156</v>
      </c>
      <c r="D2763" t="s">
        <v>856</v>
      </c>
      <c r="E2763" t="s">
        <v>385</v>
      </c>
      <c r="F2763" s="60">
        <v>45545</v>
      </c>
      <c r="G2763" s="60">
        <v>45545.356944444437</v>
      </c>
      <c r="H2763" t="s">
        <v>1156</v>
      </c>
      <c r="I2763"/>
      <c r="J2763" t="s">
        <v>697</v>
      </c>
      <c r="K2763" t="s">
        <v>697</v>
      </c>
      <c r="L2763" t="s">
        <v>4769</v>
      </c>
      <c r="M2763" t="s">
        <v>992</v>
      </c>
      <c r="N2763" t="s">
        <v>3776</v>
      </c>
      <c r="O2763">
        <v>201032362884001</v>
      </c>
      <c r="P2763" t="s">
        <v>8</v>
      </c>
      <c r="Q2763" t="s">
        <v>28</v>
      </c>
      <c r="R2763" t="s">
        <v>35</v>
      </c>
      <c r="S2763" t="s">
        <v>36</v>
      </c>
      <c r="T2763" t="s">
        <v>385</v>
      </c>
      <c r="U2763"/>
      <c r="V2763" s="61">
        <v>45545</v>
      </c>
      <c r="W2763" t="s">
        <v>4135</v>
      </c>
    </row>
    <row r="2764" spans="1:23" x14ac:dyDescent="0.25">
      <c r="A2764">
        <v>9976570</v>
      </c>
      <c r="B2764" s="60">
        <v>45545</v>
      </c>
      <c r="C2764" t="s">
        <v>1110</v>
      </c>
      <c r="D2764" t="s">
        <v>716</v>
      </c>
      <c r="E2764" t="s">
        <v>385</v>
      </c>
      <c r="F2764" s="60">
        <v>45545</v>
      </c>
      <c r="G2764" s="60">
        <v>45545.356944444437</v>
      </c>
      <c r="H2764" t="s">
        <v>1110</v>
      </c>
      <c r="I2764" s="60">
        <v>45547</v>
      </c>
      <c r="J2764" t="s">
        <v>697</v>
      </c>
      <c r="K2764" t="s">
        <v>697</v>
      </c>
      <c r="L2764" t="s">
        <v>4870</v>
      </c>
      <c r="M2764" t="s">
        <v>7</v>
      </c>
      <c r="N2764" t="s">
        <v>860</v>
      </c>
      <c r="O2764" t="s">
        <v>3208</v>
      </c>
      <c r="P2764" t="s">
        <v>18</v>
      </c>
      <c r="Q2764" t="s">
        <v>19</v>
      </c>
      <c r="R2764" t="s">
        <v>20</v>
      </c>
      <c r="S2764" t="s">
        <v>36</v>
      </c>
      <c r="T2764" t="s">
        <v>385</v>
      </c>
      <c r="U2764"/>
      <c r="V2764" s="61">
        <v>45545</v>
      </c>
      <c r="W2764" t="s">
        <v>4135</v>
      </c>
    </row>
    <row r="2765" spans="1:23" x14ac:dyDescent="0.25">
      <c r="A2765">
        <v>9976569</v>
      </c>
      <c r="B2765" s="60">
        <v>45545</v>
      </c>
      <c r="C2765" t="s">
        <v>1117</v>
      </c>
      <c r="D2765" t="s">
        <v>46</v>
      </c>
      <c r="E2765" t="s">
        <v>385</v>
      </c>
      <c r="F2765" s="60">
        <v>45545</v>
      </c>
      <c r="G2765" s="60">
        <v>45545.357638888891</v>
      </c>
      <c r="H2765" t="s">
        <v>1117</v>
      </c>
      <c r="I2765" t="s">
        <v>385</v>
      </c>
      <c r="J2765" t="s">
        <v>697</v>
      </c>
      <c r="K2765" t="s">
        <v>697</v>
      </c>
      <c r="L2765" t="s">
        <v>4871</v>
      </c>
      <c r="M2765" t="s">
        <v>7</v>
      </c>
      <c r="N2765" t="s">
        <v>860</v>
      </c>
      <c r="O2765" t="s">
        <v>3688</v>
      </c>
      <c r="P2765" t="s">
        <v>8</v>
      </c>
      <c r="Q2765" t="s">
        <v>10</v>
      </c>
      <c r="R2765" t="s">
        <v>11</v>
      </c>
      <c r="S2765" t="s">
        <v>360</v>
      </c>
      <c r="T2765" t="s">
        <v>385</v>
      </c>
      <c r="U2765" t="s">
        <v>14</v>
      </c>
      <c r="V2765" s="61">
        <v>45545</v>
      </c>
      <c r="W2765" t="s">
        <v>4135</v>
      </c>
    </row>
    <row r="2766" spans="1:23" x14ac:dyDescent="0.25">
      <c r="A2766">
        <v>9976568</v>
      </c>
      <c r="B2766" s="60">
        <v>45545</v>
      </c>
      <c r="C2766" t="s">
        <v>1106</v>
      </c>
      <c r="D2766" t="s">
        <v>716</v>
      </c>
      <c r="E2766" t="s">
        <v>385</v>
      </c>
      <c r="F2766" s="60">
        <v>45545</v>
      </c>
      <c r="G2766" s="60">
        <v>45545.359027777777</v>
      </c>
      <c r="H2766" t="s">
        <v>1106</v>
      </c>
      <c r="I2766" t="s">
        <v>385</v>
      </c>
      <c r="J2766" t="s">
        <v>697</v>
      </c>
      <c r="K2766" t="s">
        <v>697</v>
      </c>
      <c r="L2766" t="s">
        <v>4872</v>
      </c>
      <c r="M2766" t="s">
        <v>4671</v>
      </c>
      <c r="N2766" t="s">
        <v>881</v>
      </c>
      <c r="O2766">
        <v>2000009193296680</v>
      </c>
      <c r="P2766" t="s">
        <v>8</v>
      </c>
      <c r="Q2766" t="s">
        <v>10</v>
      </c>
      <c r="R2766" t="s">
        <v>11</v>
      </c>
      <c r="S2766" t="s">
        <v>25</v>
      </c>
      <c r="T2766" t="s">
        <v>385</v>
      </c>
      <c r="U2766" t="s">
        <v>14</v>
      </c>
      <c r="V2766" s="61">
        <v>45545</v>
      </c>
      <c r="W2766" t="s">
        <v>4135</v>
      </c>
    </row>
    <row r="2767" spans="1:23" x14ac:dyDescent="0.25">
      <c r="A2767">
        <v>9976567</v>
      </c>
      <c r="B2767" s="60">
        <v>45545</v>
      </c>
      <c r="C2767" t="s">
        <v>1156</v>
      </c>
      <c r="D2767" t="s">
        <v>46</v>
      </c>
      <c r="E2767" t="s">
        <v>385</v>
      </c>
      <c r="F2767" s="60">
        <v>45545</v>
      </c>
      <c r="G2767" s="60">
        <v>45545.363194444442</v>
      </c>
      <c r="H2767" t="s">
        <v>1156</v>
      </c>
      <c r="I2767"/>
      <c r="J2767" t="s">
        <v>697</v>
      </c>
      <c r="K2767" t="s">
        <v>697</v>
      </c>
      <c r="L2767" t="s">
        <v>4148</v>
      </c>
      <c r="M2767" t="s">
        <v>992</v>
      </c>
      <c r="N2767" t="s">
        <v>3776</v>
      </c>
      <c r="O2767">
        <v>201032311255001</v>
      </c>
      <c r="P2767" t="s">
        <v>8</v>
      </c>
      <c r="Q2767" t="s">
        <v>10</v>
      </c>
      <c r="R2767" t="s">
        <v>11</v>
      </c>
      <c r="S2767" t="s">
        <v>360</v>
      </c>
      <c r="T2767" t="s">
        <v>385</v>
      </c>
      <c r="U2767" t="s">
        <v>14</v>
      </c>
      <c r="V2767" s="61">
        <v>45545</v>
      </c>
      <c r="W2767" t="s">
        <v>4135</v>
      </c>
    </row>
    <row r="2768" spans="1:23" x14ac:dyDescent="0.25">
      <c r="A2768">
        <v>9976566</v>
      </c>
      <c r="B2768" s="60">
        <v>45545</v>
      </c>
      <c r="C2768" t="s">
        <v>1117</v>
      </c>
      <c r="D2768" t="s">
        <v>856</v>
      </c>
      <c r="E2768" t="s">
        <v>385</v>
      </c>
      <c r="F2768" s="60">
        <v>45545</v>
      </c>
      <c r="G2768" s="60">
        <v>45545.365277777782</v>
      </c>
      <c r="H2768" t="s">
        <v>1117</v>
      </c>
      <c r="I2768" s="60">
        <v>45545</v>
      </c>
      <c r="J2768" t="s">
        <v>697</v>
      </c>
      <c r="K2768" t="s">
        <v>697</v>
      </c>
      <c r="L2768" t="s">
        <v>4873</v>
      </c>
      <c r="M2768" t="s">
        <v>7</v>
      </c>
      <c r="N2768" t="s">
        <v>860</v>
      </c>
      <c r="O2768" t="s">
        <v>3821</v>
      </c>
      <c r="P2768" t="s">
        <v>8</v>
      </c>
      <c r="Q2768" t="s">
        <v>28</v>
      </c>
      <c r="R2768" t="s">
        <v>29</v>
      </c>
      <c r="S2768" t="s">
        <v>43</v>
      </c>
      <c r="T2768" t="s">
        <v>330</v>
      </c>
      <c r="U2768" t="s">
        <v>44</v>
      </c>
      <c r="V2768" s="61">
        <v>45545</v>
      </c>
      <c r="W2768" t="s">
        <v>4135</v>
      </c>
    </row>
    <row r="2769" spans="1:23" x14ac:dyDescent="0.25">
      <c r="A2769">
        <v>9976565</v>
      </c>
      <c r="B2769" s="60">
        <v>45545</v>
      </c>
      <c r="C2769" t="s">
        <v>1117</v>
      </c>
      <c r="D2769" t="s">
        <v>46</v>
      </c>
      <c r="E2769" t="s">
        <v>385</v>
      </c>
      <c r="F2769" s="60">
        <v>45545</v>
      </c>
      <c r="G2769" s="60">
        <v>45545.365277777782</v>
      </c>
      <c r="H2769" t="s">
        <v>1117</v>
      </c>
      <c r="I2769" t="s">
        <v>385</v>
      </c>
      <c r="J2769" t="s">
        <v>697</v>
      </c>
      <c r="K2769" t="s">
        <v>697</v>
      </c>
      <c r="L2769" t="s">
        <v>4873</v>
      </c>
      <c r="M2769" t="s">
        <v>7</v>
      </c>
      <c r="N2769" t="s">
        <v>860</v>
      </c>
      <c r="O2769" t="s">
        <v>3821</v>
      </c>
      <c r="P2769" t="s">
        <v>8</v>
      </c>
      <c r="Q2769" t="s">
        <v>28</v>
      </c>
      <c r="R2769" t="s">
        <v>29</v>
      </c>
      <c r="S2769" t="s">
        <v>36</v>
      </c>
      <c r="T2769" t="s">
        <v>385</v>
      </c>
      <c r="U2769" t="s">
        <v>44</v>
      </c>
      <c r="V2769" s="61">
        <v>45545</v>
      </c>
      <c r="W2769" t="s">
        <v>4135</v>
      </c>
    </row>
    <row r="2770" spans="1:23" x14ac:dyDescent="0.25">
      <c r="A2770">
        <v>9976564</v>
      </c>
      <c r="B2770" s="60">
        <v>45545</v>
      </c>
      <c r="C2770" t="s">
        <v>1110</v>
      </c>
      <c r="D2770" t="s">
        <v>716</v>
      </c>
      <c r="E2770" t="s">
        <v>385</v>
      </c>
      <c r="F2770" s="60">
        <v>45545</v>
      </c>
      <c r="G2770" s="60">
        <v>45545.37222222222</v>
      </c>
      <c r="H2770" t="s">
        <v>1110</v>
      </c>
      <c r="I2770"/>
      <c r="J2770" t="s">
        <v>697</v>
      </c>
      <c r="K2770" t="s">
        <v>697</v>
      </c>
      <c r="L2770" t="s">
        <v>4428</v>
      </c>
      <c r="M2770" t="s">
        <v>7</v>
      </c>
      <c r="N2770" t="s">
        <v>860</v>
      </c>
      <c r="O2770" t="s">
        <v>4386</v>
      </c>
      <c r="P2770" t="s">
        <v>8</v>
      </c>
      <c r="Q2770" t="s">
        <v>28</v>
      </c>
      <c r="R2770" t="s">
        <v>35</v>
      </c>
      <c r="S2770" t="s">
        <v>36</v>
      </c>
      <c r="T2770"/>
      <c r="U2770"/>
      <c r="V2770" s="61">
        <v>45545</v>
      </c>
      <c r="W2770" t="s">
        <v>4135</v>
      </c>
    </row>
    <row r="2771" spans="1:23" x14ac:dyDescent="0.25">
      <c r="A2771">
        <v>9976563</v>
      </c>
      <c r="B2771" s="60">
        <v>45545</v>
      </c>
      <c r="C2771" t="s">
        <v>1106</v>
      </c>
      <c r="D2771" t="s">
        <v>716</v>
      </c>
      <c r="E2771" t="s">
        <v>385</v>
      </c>
      <c r="F2771" s="60">
        <v>45545</v>
      </c>
      <c r="G2771" s="60">
        <v>45545.371527777781</v>
      </c>
      <c r="H2771" t="s">
        <v>1106</v>
      </c>
      <c r="I2771" s="60">
        <v>45547</v>
      </c>
      <c r="J2771" t="s">
        <v>697</v>
      </c>
      <c r="K2771" t="s">
        <v>697</v>
      </c>
      <c r="L2771" t="s">
        <v>4874</v>
      </c>
      <c r="M2771" t="s">
        <v>4671</v>
      </c>
      <c r="N2771" t="s">
        <v>881</v>
      </c>
      <c r="O2771">
        <v>2000009197097540</v>
      </c>
      <c r="P2771" t="s">
        <v>8</v>
      </c>
      <c r="Q2771" t="s">
        <v>28</v>
      </c>
      <c r="R2771" t="s">
        <v>29</v>
      </c>
      <c r="S2771" t="s">
        <v>25</v>
      </c>
      <c r="T2771" t="s">
        <v>385</v>
      </c>
      <c r="U2771" t="s">
        <v>14</v>
      </c>
      <c r="V2771" s="61">
        <v>45545</v>
      </c>
      <c r="W2771" t="s">
        <v>4135</v>
      </c>
    </row>
    <row r="2772" spans="1:23" x14ac:dyDescent="0.25">
      <c r="A2772">
        <v>9976562</v>
      </c>
      <c r="B2772" s="60">
        <v>45545</v>
      </c>
      <c r="C2772" t="s">
        <v>1107</v>
      </c>
      <c r="D2772" t="s">
        <v>3280</v>
      </c>
      <c r="E2772" t="s">
        <v>385</v>
      </c>
      <c r="F2772" s="60">
        <v>45545</v>
      </c>
      <c r="G2772" s="60">
        <v>45545.371527777781</v>
      </c>
      <c r="H2772" t="s">
        <v>1107</v>
      </c>
      <c r="I2772"/>
      <c r="J2772" t="s">
        <v>697</v>
      </c>
      <c r="K2772" t="s">
        <v>697</v>
      </c>
      <c r="L2772" t="s">
        <v>4875</v>
      </c>
      <c r="M2772" t="s">
        <v>7</v>
      </c>
      <c r="N2772" t="s">
        <v>855</v>
      </c>
      <c r="O2772" t="s">
        <v>4556</v>
      </c>
      <c r="P2772" t="s">
        <v>18</v>
      </c>
      <c r="Q2772" t="s">
        <v>19</v>
      </c>
      <c r="R2772" t="s">
        <v>20</v>
      </c>
      <c r="S2772" t="s">
        <v>75</v>
      </c>
      <c r="T2772" t="s">
        <v>292</v>
      </c>
      <c r="U2772" t="s">
        <v>44</v>
      </c>
      <c r="V2772" s="61">
        <v>45545</v>
      </c>
      <c r="W2772" t="s">
        <v>4135</v>
      </c>
    </row>
    <row r="2773" spans="1:23" x14ac:dyDescent="0.25">
      <c r="A2773">
        <v>9976561</v>
      </c>
      <c r="B2773" s="60">
        <v>45545</v>
      </c>
      <c r="C2773" t="s">
        <v>1106</v>
      </c>
      <c r="D2773" t="s">
        <v>878</v>
      </c>
      <c r="E2773" t="s">
        <v>385</v>
      </c>
      <c r="F2773" s="60">
        <v>45545</v>
      </c>
      <c r="G2773" s="60">
        <v>45545.371527777781</v>
      </c>
      <c r="H2773" t="s">
        <v>1106</v>
      </c>
      <c r="I2773" s="60">
        <v>45545</v>
      </c>
      <c r="J2773" t="s">
        <v>697</v>
      </c>
      <c r="K2773" t="s">
        <v>697</v>
      </c>
      <c r="L2773" t="s">
        <v>4874</v>
      </c>
      <c r="M2773" t="s">
        <v>4671</v>
      </c>
      <c r="N2773" t="s">
        <v>881</v>
      </c>
      <c r="O2773">
        <v>2000009197097540</v>
      </c>
      <c r="P2773" t="s">
        <v>8</v>
      </c>
      <c r="Q2773" t="s">
        <v>28</v>
      </c>
      <c r="R2773" t="s">
        <v>29</v>
      </c>
      <c r="S2773" t="s">
        <v>36</v>
      </c>
      <c r="T2773" t="s">
        <v>385</v>
      </c>
      <c r="U2773" t="s">
        <v>14</v>
      </c>
      <c r="V2773" s="61">
        <v>45545</v>
      </c>
      <c r="W2773" t="s">
        <v>4135</v>
      </c>
    </row>
    <row r="2774" spans="1:23" x14ac:dyDescent="0.25">
      <c r="A2774">
        <v>9976560</v>
      </c>
      <c r="B2774" s="60">
        <v>45545</v>
      </c>
      <c r="C2774" t="s">
        <v>1110</v>
      </c>
      <c r="D2774" t="s">
        <v>46</v>
      </c>
      <c r="E2774" t="s">
        <v>385</v>
      </c>
      <c r="F2774" s="60">
        <v>45545</v>
      </c>
      <c r="G2774" s="60">
        <v>45545.386805555558</v>
      </c>
      <c r="H2774" t="s">
        <v>1110</v>
      </c>
      <c r="I2774" t="s">
        <v>385</v>
      </c>
      <c r="J2774" t="s">
        <v>697</v>
      </c>
      <c r="K2774" t="s">
        <v>697</v>
      </c>
      <c r="L2774" t="s">
        <v>4876</v>
      </c>
      <c r="M2774" t="s">
        <v>7</v>
      </c>
      <c r="N2774" t="s">
        <v>860</v>
      </c>
      <c r="O2774" t="s">
        <v>4477</v>
      </c>
      <c r="P2774" t="s">
        <v>8</v>
      </c>
      <c r="Q2774" t="s">
        <v>15</v>
      </c>
      <c r="R2774" t="s">
        <v>27</v>
      </c>
      <c r="S2774" t="s">
        <v>25</v>
      </c>
      <c r="T2774"/>
      <c r="U2774" t="s">
        <v>14</v>
      </c>
      <c r="V2774" s="61">
        <v>45545</v>
      </c>
      <c r="W2774" t="s">
        <v>4135</v>
      </c>
    </row>
    <row r="2775" spans="1:23" x14ac:dyDescent="0.25">
      <c r="A2775">
        <v>9976559</v>
      </c>
      <c r="B2775" s="60">
        <v>45545</v>
      </c>
      <c r="C2775" t="s">
        <v>1107</v>
      </c>
      <c r="D2775" t="s">
        <v>3280</v>
      </c>
      <c r="E2775" t="s">
        <v>385</v>
      </c>
      <c r="F2775" s="60">
        <v>45545</v>
      </c>
      <c r="G2775" s="60">
        <v>45545.393750000003</v>
      </c>
      <c r="H2775" t="s">
        <v>1107</v>
      </c>
      <c r="I2775"/>
      <c r="J2775" t="s">
        <v>697</v>
      </c>
      <c r="K2775" t="s">
        <v>697</v>
      </c>
      <c r="L2775" t="s">
        <v>4681</v>
      </c>
      <c r="M2775" t="s">
        <v>7</v>
      </c>
      <c r="N2775" t="s">
        <v>855</v>
      </c>
      <c r="O2775" t="s">
        <v>1322</v>
      </c>
      <c r="P2775" t="s">
        <v>8</v>
      </c>
      <c r="Q2775" t="s">
        <v>10</v>
      </c>
      <c r="R2775" t="s">
        <v>11</v>
      </c>
      <c r="S2775" t="s">
        <v>43</v>
      </c>
      <c r="T2775" t="s">
        <v>475</v>
      </c>
      <c r="U2775" t="s">
        <v>44</v>
      </c>
      <c r="V2775" s="61">
        <v>45545</v>
      </c>
      <c r="W2775" t="s">
        <v>4135</v>
      </c>
    </row>
    <row r="2776" spans="1:23" x14ac:dyDescent="0.25">
      <c r="A2776">
        <v>9976558</v>
      </c>
      <c r="B2776" s="60">
        <v>45545</v>
      </c>
      <c r="C2776" t="s">
        <v>1281</v>
      </c>
      <c r="D2776" t="s">
        <v>46</v>
      </c>
      <c r="E2776" t="s">
        <v>385</v>
      </c>
      <c r="F2776" s="60">
        <v>45545</v>
      </c>
      <c r="G2776" s="60">
        <v>45545.395833333343</v>
      </c>
      <c r="H2776" t="s">
        <v>1281</v>
      </c>
      <c r="I2776"/>
      <c r="J2776" t="s">
        <v>697</v>
      </c>
      <c r="K2776" t="s">
        <v>697</v>
      </c>
      <c r="L2776" t="s">
        <v>4877</v>
      </c>
      <c r="M2776" t="s">
        <v>2509</v>
      </c>
      <c r="N2776" t="s">
        <v>1692</v>
      </c>
      <c r="O2776">
        <v>43325549101</v>
      </c>
      <c r="P2776" t="s">
        <v>8</v>
      </c>
      <c r="Q2776" t="s">
        <v>15</v>
      </c>
      <c r="R2776" t="s">
        <v>381</v>
      </c>
      <c r="S2776" t="s">
        <v>360</v>
      </c>
      <c r="T2776"/>
      <c r="U2776" t="s">
        <v>14</v>
      </c>
      <c r="V2776" s="61">
        <v>45545</v>
      </c>
      <c r="W2776" t="s">
        <v>4135</v>
      </c>
    </row>
    <row r="2777" spans="1:23" x14ac:dyDescent="0.25">
      <c r="A2777">
        <v>9976557</v>
      </c>
      <c r="B2777" s="60">
        <v>45545</v>
      </c>
      <c r="C2777" t="s">
        <v>1106</v>
      </c>
      <c r="D2777" t="s">
        <v>716</v>
      </c>
      <c r="E2777" t="s">
        <v>385</v>
      </c>
      <c r="F2777" s="60">
        <v>45545</v>
      </c>
      <c r="G2777" s="60">
        <v>45545.395833333343</v>
      </c>
      <c r="H2777" t="s">
        <v>1106</v>
      </c>
      <c r="I2777" s="60">
        <v>45547</v>
      </c>
      <c r="J2777" t="s">
        <v>697</v>
      </c>
      <c r="K2777" t="s">
        <v>697</v>
      </c>
      <c r="L2777" t="s">
        <v>4878</v>
      </c>
      <c r="M2777" t="s">
        <v>4671</v>
      </c>
      <c r="N2777" t="s">
        <v>881</v>
      </c>
      <c r="O2777">
        <v>2000009191642230</v>
      </c>
      <c r="P2777" t="s">
        <v>8</v>
      </c>
      <c r="Q2777" t="s">
        <v>28</v>
      </c>
      <c r="R2777" t="s">
        <v>29</v>
      </c>
      <c r="S2777" t="s">
        <v>25</v>
      </c>
      <c r="T2777" t="s">
        <v>385</v>
      </c>
      <c r="U2777" t="s">
        <v>14</v>
      </c>
      <c r="V2777" s="61">
        <v>45545</v>
      </c>
      <c r="W2777" t="s">
        <v>4135</v>
      </c>
    </row>
    <row r="2778" spans="1:23" x14ac:dyDescent="0.25">
      <c r="A2778">
        <v>9976556</v>
      </c>
      <c r="B2778" s="60">
        <v>45545</v>
      </c>
      <c r="C2778" t="s">
        <v>1106</v>
      </c>
      <c r="D2778" t="s">
        <v>878</v>
      </c>
      <c r="E2778" t="s">
        <v>385</v>
      </c>
      <c r="F2778" s="60">
        <v>45545</v>
      </c>
      <c r="G2778" s="60">
        <v>45545.395833333343</v>
      </c>
      <c r="H2778" t="s">
        <v>1106</v>
      </c>
      <c r="I2778" s="60">
        <v>45545</v>
      </c>
      <c r="J2778" t="s">
        <v>697</v>
      </c>
      <c r="K2778" t="s">
        <v>697</v>
      </c>
      <c r="L2778" t="s">
        <v>4878</v>
      </c>
      <c r="M2778" t="s">
        <v>4671</v>
      </c>
      <c r="N2778" t="s">
        <v>881</v>
      </c>
      <c r="O2778">
        <v>2000009191642230</v>
      </c>
      <c r="P2778" t="s">
        <v>8</v>
      </c>
      <c r="Q2778" t="s">
        <v>28</v>
      </c>
      <c r="R2778" t="s">
        <v>29</v>
      </c>
      <c r="S2778" t="s">
        <v>36</v>
      </c>
      <c r="T2778" t="s">
        <v>385</v>
      </c>
      <c r="U2778" t="s">
        <v>14</v>
      </c>
      <c r="V2778" s="61">
        <v>45545</v>
      </c>
      <c r="W2778" t="s">
        <v>4135</v>
      </c>
    </row>
    <row r="2779" spans="1:23" x14ac:dyDescent="0.25">
      <c r="A2779">
        <v>9976555</v>
      </c>
      <c r="B2779" s="60">
        <v>45545</v>
      </c>
      <c r="C2779" t="s">
        <v>1117</v>
      </c>
      <c r="D2779" t="s">
        <v>856</v>
      </c>
      <c r="E2779" t="s">
        <v>385</v>
      </c>
      <c r="F2779" s="60">
        <v>45545</v>
      </c>
      <c r="G2779" s="60">
        <v>45545.377083333333</v>
      </c>
      <c r="H2779" t="s">
        <v>1117</v>
      </c>
      <c r="I2779" s="60">
        <v>45547</v>
      </c>
      <c r="J2779" t="s">
        <v>697</v>
      </c>
      <c r="K2779" t="s">
        <v>697</v>
      </c>
      <c r="L2779" t="s">
        <v>3800</v>
      </c>
      <c r="M2779" t="s">
        <v>7</v>
      </c>
      <c r="N2779" t="s">
        <v>860</v>
      </c>
      <c r="O2779" t="s">
        <v>2900</v>
      </c>
      <c r="P2779" t="s">
        <v>8</v>
      </c>
      <c r="Q2779" t="s">
        <v>28</v>
      </c>
      <c r="R2779" t="s">
        <v>69</v>
      </c>
      <c r="S2779" t="s">
        <v>25</v>
      </c>
      <c r="T2779" t="s">
        <v>385</v>
      </c>
      <c r="U2779" t="s">
        <v>14</v>
      </c>
      <c r="V2779" s="61">
        <v>45545</v>
      </c>
      <c r="W2779" t="s">
        <v>4135</v>
      </c>
    </row>
    <row r="2780" spans="1:23" x14ac:dyDescent="0.25">
      <c r="A2780">
        <v>9976554</v>
      </c>
      <c r="B2780" s="60">
        <v>45545</v>
      </c>
      <c r="C2780" t="s">
        <v>1280</v>
      </c>
      <c r="D2780" t="s">
        <v>856</v>
      </c>
      <c r="E2780"/>
      <c r="F2780" s="60">
        <v>45545</v>
      </c>
      <c r="G2780" s="60">
        <v>45545.400694444441</v>
      </c>
      <c r="H2780" t="s">
        <v>1280</v>
      </c>
      <c r="I2780" s="60">
        <v>45545</v>
      </c>
      <c r="J2780" t="s">
        <v>697</v>
      </c>
      <c r="K2780" t="s">
        <v>697</v>
      </c>
      <c r="L2780" t="s">
        <v>4879</v>
      </c>
      <c r="M2780" t="s">
        <v>2509</v>
      </c>
      <c r="N2780" t="s">
        <v>855</v>
      </c>
      <c r="O2780">
        <v>43343065801</v>
      </c>
      <c r="P2780" t="s">
        <v>18</v>
      </c>
      <c r="Q2780" t="s">
        <v>19</v>
      </c>
      <c r="R2780" t="s">
        <v>129</v>
      </c>
      <c r="S2780" t="s">
        <v>43</v>
      </c>
      <c r="T2780" t="s">
        <v>4880</v>
      </c>
      <c r="U2780" t="s">
        <v>44</v>
      </c>
      <c r="V2780" s="61">
        <v>45545</v>
      </c>
      <c r="W2780" t="s">
        <v>4135</v>
      </c>
    </row>
    <row r="2781" spans="1:23" x14ac:dyDescent="0.25">
      <c r="A2781">
        <v>9976553</v>
      </c>
      <c r="B2781" s="60">
        <v>45545</v>
      </c>
      <c r="C2781" t="s">
        <v>1110</v>
      </c>
      <c r="D2781" t="s">
        <v>856</v>
      </c>
      <c r="E2781" t="s">
        <v>385</v>
      </c>
      <c r="F2781" s="60">
        <v>45545</v>
      </c>
      <c r="G2781" s="60">
        <v>45545.40347222222</v>
      </c>
      <c r="H2781" t="s">
        <v>1110</v>
      </c>
      <c r="I2781" t="s">
        <v>385</v>
      </c>
      <c r="J2781" t="s">
        <v>697</v>
      </c>
      <c r="K2781" t="s">
        <v>697</v>
      </c>
      <c r="L2781" t="s">
        <v>4105</v>
      </c>
      <c r="M2781" t="s">
        <v>7</v>
      </c>
      <c r="N2781" t="s">
        <v>860</v>
      </c>
      <c r="O2781" t="s">
        <v>3547</v>
      </c>
      <c r="P2781" t="s">
        <v>8</v>
      </c>
      <c r="Q2781" t="s">
        <v>28</v>
      </c>
      <c r="R2781" t="s">
        <v>35</v>
      </c>
      <c r="S2781" t="s">
        <v>43</v>
      </c>
      <c r="T2781"/>
      <c r="U2781" t="s">
        <v>14</v>
      </c>
      <c r="V2781" s="61">
        <v>45545</v>
      </c>
      <c r="W2781" t="s">
        <v>4135</v>
      </c>
    </row>
    <row r="2782" spans="1:23" x14ac:dyDescent="0.25">
      <c r="A2782">
        <v>9976552</v>
      </c>
      <c r="B2782" s="60">
        <v>45545</v>
      </c>
      <c r="C2782" t="s">
        <v>1117</v>
      </c>
      <c r="D2782" t="s">
        <v>46</v>
      </c>
      <c r="E2782"/>
      <c r="F2782" s="60">
        <v>45545</v>
      </c>
      <c r="G2782" s="60">
        <v>45545.40347222222</v>
      </c>
      <c r="H2782" t="s">
        <v>1117</v>
      </c>
      <c r="I2782" t="s">
        <v>385</v>
      </c>
      <c r="J2782" t="s">
        <v>697</v>
      </c>
      <c r="K2782" t="s">
        <v>697</v>
      </c>
      <c r="L2782" t="s">
        <v>4786</v>
      </c>
      <c r="M2782" t="s">
        <v>7</v>
      </c>
      <c r="N2782" t="s">
        <v>860</v>
      </c>
      <c r="O2782" t="s">
        <v>4572</v>
      </c>
      <c r="P2782" t="s">
        <v>8</v>
      </c>
      <c r="Q2782" t="s">
        <v>10</v>
      </c>
      <c r="R2782" t="s">
        <v>11</v>
      </c>
      <c r="S2782" t="s">
        <v>360</v>
      </c>
      <c r="T2782" t="s">
        <v>385</v>
      </c>
      <c r="U2782" t="s">
        <v>14</v>
      </c>
      <c r="V2782" s="61">
        <v>45545</v>
      </c>
      <c r="W2782" t="s">
        <v>4135</v>
      </c>
    </row>
    <row r="2783" spans="1:23" x14ac:dyDescent="0.25">
      <c r="A2783">
        <v>9976551</v>
      </c>
      <c r="B2783" s="60">
        <v>45545</v>
      </c>
      <c r="C2783" t="s">
        <v>1106</v>
      </c>
      <c r="D2783" t="s">
        <v>716</v>
      </c>
      <c r="E2783" t="s">
        <v>385</v>
      </c>
      <c r="F2783" s="60">
        <v>45545</v>
      </c>
      <c r="G2783" s="60">
        <v>45545.406944444447</v>
      </c>
      <c r="H2783" t="s">
        <v>1106</v>
      </c>
      <c r="I2783" s="60">
        <v>45547</v>
      </c>
      <c r="J2783" t="s">
        <v>697</v>
      </c>
      <c r="K2783" t="s">
        <v>697</v>
      </c>
      <c r="L2783" t="s">
        <v>4881</v>
      </c>
      <c r="M2783" t="s">
        <v>4671</v>
      </c>
      <c r="N2783" t="s">
        <v>881</v>
      </c>
      <c r="O2783">
        <v>2000009187719980</v>
      </c>
      <c r="P2783" t="s">
        <v>22</v>
      </c>
      <c r="Q2783" t="s">
        <v>60</v>
      </c>
      <c r="R2783" t="s">
        <v>68</v>
      </c>
      <c r="S2783" t="s">
        <v>36</v>
      </c>
      <c r="T2783" t="s">
        <v>385</v>
      </c>
      <c r="U2783" t="s">
        <v>14</v>
      </c>
      <c r="V2783" s="61">
        <v>45545</v>
      </c>
      <c r="W2783" t="s">
        <v>4135</v>
      </c>
    </row>
    <row r="2784" spans="1:23" x14ac:dyDescent="0.25">
      <c r="A2784">
        <v>9976550</v>
      </c>
      <c r="B2784" s="60">
        <v>45545</v>
      </c>
      <c r="C2784" t="s">
        <v>1280</v>
      </c>
      <c r="D2784" t="s">
        <v>856</v>
      </c>
      <c r="E2784" t="s">
        <v>385</v>
      </c>
      <c r="F2784" s="60">
        <v>45545</v>
      </c>
      <c r="G2784" s="60">
        <v>45545.407638888893</v>
      </c>
      <c r="H2784" t="s">
        <v>1280</v>
      </c>
      <c r="I2784" s="60">
        <v>45547</v>
      </c>
      <c r="J2784" t="s">
        <v>697</v>
      </c>
      <c r="K2784" t="s">
        <v>697</v>
      </c>
      <c r="L2784" t="s">
        <v>4882</v>
      </c>
      <c r="M2784" t="s">
        <v>2509</v>
      </c>
      <c r="N2784" t="s">
        <v>860</v>
      </c>
      <c r="O2784">
        <v>43359571501</v>
      </c>
      <c r="P2784" t="s">
        <v>8</v>
      </c>
      <c r="Q2784" t="s">
        <v>15</v>
      </c>
      <c r="R2784" t="s">
        <v>381</v>
      </c>
      <c r="S2784" t="s">
        <v>25</v>
      </c>
      <c r="T2784"/>
      <c r="U2784" t="s">
        <v>14</v>
      </c>
      <c r="V2784" s="61">
        <v>45545</v>
      </c>
      <c r="W2784" t="s">
        <v>4135</v>
      </c>
    </row>
    <row r="2785" spans="1:23" x14ac:dyDescent="0.25">
      <c r="A2785">
        <v>9976549</v>
      </c>
      <c r="B2785" s="60">
        <v>45545</v>
      </c>
      <c r="C2785" t="s">
        <v>1156</v>
      </c>
      <c r="D2785" t="s">
        <v>856</v>
      </c>
      <c r="E2785" t="s">
        <v>385</v>
      </c>
      <c r="F2785" s="60">
        <v>45545</v>
      </c>
      <c r="G2785" s="60">
        <v>45545.408333333333</v>
      </c>
      <c r="H2785" t="s">
        <v>1156</v>
      </c>
      <c r="I2785"/>
      <c r="J2785" t="s">
        <v>697</v>
      </c>
      <c r="K2785" t="s">
        <v>697</v>
      </c>
      <c r="L2785" t="s">
        <v>4622</v>
      </c>
      <c r="M2785" t="s">
        <v>992</v>
      </c>
      <c r="N2785" t="s">
        <v>853</v>
      </c>
      <c r="O2785">
        <v>201032118151001</v>
      </c>
      <c r="P2785" t="s">
        <v>8</v>
      </c>
      <c r="Q2785" t="s">
        <v>10</v>
      </c>
      <c r="R2785" t="s">
        <v>11</v>
      </c>
      <c r="S2785" t="s">
        <v>25</v>
      </c>
      <c r="T2785"/>
      <c r="U2785" t="s">
        <v>14</v>
      </c>
      <c r="V2785" s="61">
        <v>45545</v>
      </c>
      <c r="W2785" t="s">
        <v>4135</v>
      </c>
    </row>
    <row r="2786" spans="1:23" x14ac:dyDescent="0.25">
      <c r="A2786">
        <v>9976548</v>
      </c>
      <c r="B2786" s="60">
        <v>45545</v>
      </c>
      <c r="C2786" t="s">
        <v>1107</v>
      </c>
      <c r="D2786" t="s">
        <v>856</v>
      </c>
      <c r="E2786" t="s">
        <v>385</v>
      </c>
      <c r="F2786" s="60">
        <v>45545</v>
      </c>
      <c r="G2786" s="60">
        <v>45545.415972222218</v>
      </c>
      <c r="H2786" t="s">
        <v>1107</v>
      </c>
      <c r="I2786"/>
      <c r="J2786" t="s">
        <v>697</v>
      </c>
      <c r="K2786" t="s">
        <v>697</v>
      </c>
      <c r="L2786" t="s">
        <v>4883</v>
      </c>
      <c r="M2786" t="s">
        <v>7</v>
      </c>
      <c r="N2786" t="s">
        <v>855</v>
      </c>
      <c r="O2786" t="s">
        <v>2916</v>
      </c>
      <c r="P2786" t="s">
        <v>8</v>
      </c>
      <c r="Q2786" t="s">
        <v>28</v>
      </c>
      <c r="R2786" t="s">
        <v>29</v>
      </c>
      <c r="S2786" t="s">
        <v>75</v>
      </c>
      <c r="T2786" t="s">
        <v>108</v>
      </c>
      <c r="U2786" t="s">
        <v>44</v>
      </c>
      <c r="V2786" s="61">
        <v>45545</v>
      </c>
      <c r="W2786" t="s">
        <v>4135</v>
      </c>
    </row>
    <row r="2787" spans="1:23" x14ac:dyDescent="0.25">
      <c r="A2787">
        <v>9976547</v>
      </c>
      <c r="B2787" s="60">
        <v>45545</v>
      </c>
      <c r="C2787" t="s">
        <v>1107</v>
      </c>
      <c r="D2787" t="s">
        <v>1455</v>
      </c>
      <c r="E2787" t="s">
        <v>385</v>
      </c>
      <c r="F2787" s="60">
        <v>45545</v>
      </c>
      <c r="G2787" s="60">
        <v>45545.415972222218</v>
      </c>
      <c r="H2787" t="s">
        <v>1107</v>
      </c>
      <c r="I2787"/>
      <c r="J2787" t="s">
        <v>697</v>
      </c>
      <c r="K2787" t="s">
        <v>697</v>
      </c>
      <c r="L2787" t="s">
        <v>4883</v>
      </c>
      <c r="M2787" t="s">
        <v>7</v>
      </c>
      <c r="N2787" t="s">
        <v>855</v>
      </c>
      <c r="O2787" t="s">
        <v>2916</v>
      </c>
      <c r="P2787" t="s">
        <v>8</v>
      </c>
      <c r="Q2787" t="s">
        <v>28</v>
      </c>
      <c r="R2787" t="s">
        <v>29</v>
      </c>
      <c r="S2787" t="s">
        <v>36</v>
      </c>
      <c r="T2787" t="s">
        <v>108</v>
      </c>
      <c r="U2787" t="s">
        <v>44</v>
      </c>
      <c r="V2787" s="61">
        <v>45545</v>
      </c>
      <c r="W2787" t="s">
        <v>4135</v>
      </c>
    </row>
    <row r="2788" spans="1:23" x14ac:dyDescent="0.25">
      <c r="A2788">
        <v>9976546</v>
      </c>
      <c r="B2788" s="60">
        <v>45545</v>
      </c>
      <c r="C2788" t="s">
        <v>1107</v>
      </c>
      <c r="D2788" t="s">
        <v>1455</v>
      </c>
      <c r="E2788" t="s">
        <v>385</v>
      </c>
      <c r="F2788" s="60">
        <v>45545</v>
      </c>
      <c r="G2788" s="60">
        <v>45545.42291666667</v>
      </c>
      <c r="H2788" t="s">
        <v>1107</v>
      </c>
      <c r="I2788"/>
      <c r="J2788" t="s">
        <v>697</v>
      </c>
      <c r="K2788" t="s">
        <v>697</v>
      </c>
      <c r="L2788" t="s">
        <v>4333</v>
      </c>
      <c r="M2788" t="s">
        <v>7</v>
      </c>
      <c r="N2788" t="s">
        <v>855</v>
      </c>
      <c r="O2788" t="s">
        <v>2912</v>
      </c>
      <c r="P2788" t="s">
        <v>8</v>
      </c>
      <c r="Q2788" t="s">
        <v>28</v>
      </c>
      <c r="R2788" t="s">
        <v>29</v>
      </c>
      <c r="S2788" t="s">
        <v>36</v>
      </c>
      <c r="T2788" t="s">
        <v>385</v>
      </c>
      <c r="U2788" t="s">
        <v>14</v>
      </c>
      <c r="V2788" s="61">
        <v>45545</v>
      </c>
      <c r="W2788" t="s">
        <v>4135</v>
      </c>
    </row>
    <row r="2789" spans="1:23" x14ac:dyDescent="0.25">
      <c r="A2789">
        <v>9976545</v>
      </c>
      <c r="B2789" s="60">
        <v>45545</v>
      </c>
      <c r="C2789" t="s">
        <v>1107</v>
      </c>
      <c r="D2789" t="s">
        <v>1455</v>
      </c>
      <c r="E2789" t="s">
        <v>385</v>
      </c>
      <c r="F2789" s="60">
        <v>45545</v>
      </c>
      <c r="G2789" s="60">
        <v>45545.42291666667</v>
      </c>
      <c r="H2789" t="s">
        <v>1107</v>
      </c>
      <c r="I2789"/>
      <c r="J2789" t="s">
        <v>697</v>
      </c>
      <c r="K2789" t="s">
        <v>697</v>
      </c>
      <c r="L2789" t="s">
        <v>4333</v>
      </c>
      <c r="M2789" t="s">
        <v>7</v>
      </c>
      <c r="N2789" t="s">
        <v>855</v>
      </c>
      <c r="O2789" t="s">
        <v>2912</v>
      </c>
      <c r="P2789" t="s">
        <v>8</v>
      </c>
      <c r="Q2789" t="s">
        <v>28</v>
      </c>
      <c r="R2789" t="s">
        <v>29</v>
      </c>
      <c r="S2789" t="s">
        <v>25</v>
      </c>
      <c r="T2789"/>
      <c r="U2789" t="s">
        <v>14</v>
      </c>
      <c r="V2789" s="61">
        <v>45545</v>
      </c>
      <c r="W2789" t="s">
        <v>4135</v>
      </c>
    </row>
    <row r="2790" spans="1:23" x14ac:dyDescent="0.25">
      <c r="A2790">
        <v>9976544</v>
      </c>
      <c r="B2790" s="60">
        <v>45545</v>
      </c>
      <c r="C2790" t="s">
        <v>1107</v>
      </c>
      <c r="D2790" t="s">
        <v>3280</v>
      </c>
      <c r="E2790" t="s">
        <v>385</v>
      </c>
      <c r="F2790" s="60">
        <v>45545</v>
      </c>
      <c r="G2790" s="60">
        <v>45545.429861111108</v>
      </c>
      <c r="H2790" t="s">
        <v>1107</v>
      </c>
      <c r="I2790"/>
      <c r="J2790" t="s">
        <v>697</v>
      </c>
      <c r="K2790" t="s">
        <v>697</v>
      </c>
      <c r="L2790" t="s">
        <v>4884</v>
      </c>
      <c r="M2790" t="s">
        <v>7</v>
      </c>
      <c r="N2790" t="s">
        <v>855</v>
      </c>
      <c r="O2790" t="s">
        <v>4815</v>
      </c>
      <c r="P2790" t="s">
        <v>8</v>
      </c>
      <c r="Q2790" t="s">
        <v>10</v>
      </c>
      <c r="R2790" t="s">
        <v>11</v>
      </c>
      <c r="S2790" t="s">
        <v>25</v>
      </c>
      <c r="T2790"/>
      <c r="U2790" t="s">
        <v>14</v>
      </c>
      <c r="V2790" s="61">
        <v>45545</v>
      </c>
      <c r="W2790" t="s">
        <v>4135</v>
      </c>
    </row>
    <row r="2791" spans="1:23" x14ac:dyDescent="0.25">
      <c r="A2791">
        <v>9976543</v>
      </c>
      <c r="B2791" s="60">
        <v>45545</v>
      </c>
      <c r="C2791" t="s">
        <v>1107</v>
      </c>
      <c r="D2791" t="s">
        <v>878</v>
      </c>
      <c r="E2791" t="s">
        <v>385</v>
      </c>
      <c r="F2791" s="60">
        <v>45545</v>
      </c>
      <c r="G2791" s="60">
        <v>45545.44027777778</v>
      </c>
      <c r="H2791" t="s">
        <v>1107</v>
      </c>
      <c r="I2791"/>
      <c r="J2791" t="s">
        <v>697</v>
      </c>
      <c r="K2791" t="s">
        <v>697</v>
      </c>
      <c r="L2791" t="s">
        <v>4885</v>
      </c>
      <c r="M2791" t="s">
        <v>7</v>
      </c>
      <c r="N2791" t="s">
        <v>855</v>
      </c>
      <c r="O2791" t="s">
        <v>4592</v>
      </c>
      <c r="P2791" t="s">
        <v>8</v>
      </c>
      <c r="Q2791" t="s">
        <v>28</v>
      </c>
      <c r="R2791" t="s">
        <v>29</v>
      </c>
      <c r="S2791" t="s">
        <v>36</v>
      </c>
      <c r="T2791"/>
      <c r="U2791" t="s">
        <v>14</v>
      </c>
      <c r="V2791" s="61">
        <v>45545</v>
      </c>
      <c r="W2791" t="s">
        <v>4135</v>
      </c>
    </row>
    <row r="2792" spans="1:23" x14ac:dyDescent="0.25">
      <c r="A2792">
        <v>9976542</v>
      </c>
      <c r="B2792" s="60">
        <v>45545</v>
      </c>
      <c r="C2792" t="s">
        <v>1107</v>
      </c>
      <c r="D2792" t="s">
        <v>716</v>
      </c>
      <c r="E2792" t="s">
        <v>385</v>
      </c>
      <c r="F2792" s="60">
        <v>45545</v>
      </c>
      <c r="G2792" s="60">
        <v>45545.44027777778</v>
      </c>
      <c r="H2792" t="s">
        <v>1107</v>
      </c>
      <c r="I2792"/>
      <c r="J2792" t="s">
        <v>697</v>
      </c>
      <c r="K2792" t="s">
        <v>697</v>
      </c>
      <c r="L2792" t="s">
        <v>4885</v>
      </c>
      <c r="M2792" t="s">
        <v>7</v>
      </c>
      <c r="N2792" t="s">
        <v>855</v>
      </c>
      <c r="O2792" t="s">
        <v>4592</v>
      </c>
      <c r="P2792" t="s">
        <v>8</v>
      </c>
      <c r="Q2792" t="s">
        <v>28</v>
      </c>
      <c r="R2792" t="s">
        <v>29</v>
      </c>
      <c r="S2792" t="s">
        <v>25</v>
      </c>
      <c r="T2792"/>
      <c r="U2792" t="s">
        <v>14</v>
      </c>
      <c r="V2792" s="61">
        <v>45545</v>
      </c>
      <c r="W2792" t="s">
        <v>4135</v>
      </c>
    </row>
    <row r="2793" spans="1:23" x14ac:dyDescent="0.25">
      <c r="A2793">
        <v>9976541</v>
      </c>
      <c r="B2793" s="60">
        <v>45545</v>
      </c>
      <c r="C2793" t="s">
        <v>1107</v>
      </c>
      <c r="D2793" t="s">
        <v>716</v>
      </c>
      <c r="E2793" t="s">
        <v>385</v>
      </c>
      <c r="F2793" s="60">
        <v>45545</v>
      </c>
      <c r="G2793" s="60">
        <v>45545.461805555547</v>
      </c>
      <c r="H2793" t="s">
        <v>1107</v>
      </c>
      <c r="I2793"/>
      <c r="J2793" t="s">
        <v>697</v>
      </c>
      <c r="K2793" t="s">
        <v>697</v>
      </c>
      <c r="L2793" t="s">
        <v>4886</v>
      </c>
      <c r="M2793" t="s">
        <v>7</v>
      </c>
      <c r="N2793" t="s">
        <v>855</v>
      </c>
      <c r="O2793" t="s">
        <v>4711</v>
      </c>
      <c r="P2793" t="s">
        <v>18</v>
      </c>
      <c r="Q2793" t="s">
        <v>19</v>
      </c>
      <c r="R2793" t="s">
        <v>20</v>
      </c>
      <c r="S2793" t="s">
        <v>36</v>
      </c>
      <c r="T2793"/>
      <c r="U2793" t="s">
        <v>14</v>
      </c>
      <c r="V2793" s="61">
        <v>45545</v>
      </c>
      <c r="W2793" t="s">
        <v>4135</v>
      </c>
    </row>
    <row r="2794" spans="1:23" x14ac:dyDescent="0.25">
      <c r="A2794">
        <v>9976540</v>
      </c>
      <c r="B2794" s="60">
        <v>45545</v>
      </c>
      <c r="C2794" t="s">
        <v>1107</v>
      </c>
      <c r="D2794" t="s">
        <v>856</v>
      </c>
      <c r="E2794" t="s">
        <v>385</v>
      </c>
      <c r="F2794" s="60">
        <v>45545</v>
      </c>
      <c r="G2794" s="60">
        <v>45545.466666666667</v>
      </c>
      <c r="H2794" t="s">
        <v>1107</v>
      </c>
      <c r="I2794"/>
      <c r="J2794" t="s">
        <v>697</v>
      </c>
      <c r="K2794" t="s">
        <v>697</v>
      </c>
      <c r="L2794" t="s">
        <v>4887</v>
      </c>
      <c r="M2794" t="s">
        <v>7</v>
      </c>
      <c r="N2794" t="s">
        <v>855</v>
      </c>
      <c r="O2794" t="s">
        <v>2339</v>
      </c>
      <c r="P2794" t="s">
        <v>18</v>
      </c>
      <c r="Q2794" t="s">
        <v>19</v>
      </c>
      <c r="R2794" t="s">
        <v>20</v>
      </c>
      <c r="S2794" t="s">
        <v>75</v>
      </c>
      <c r="T2794" t="s">
        <v>477</v>
      </c>
      <c r="U2794" t="s">
        <v>44</v>
      </c>
      <c r="V2794" s="61">
        <v>45545</v>
      </c>
      <c r="W2794" t="s">
        <v>4135</v>
      </c>
    </row>
    <row r="2795" spans="1:23" x14ac:dyDescent="0.25">
      <c r="A2795">
        <v>9976539</v>
      </c>
      <c r="B2795" s="60">
        <v>45545</v>
      </c>
      <c r="C2795" t="s">
        <v>1107</v>
      </c>
      <c r="D2795" t="s">
        <v>1455</v>
      </c>
      <c r="E2795" t="s">
        <v>385</v>
      </c>
      <c r="F2795" s="60">
        <v>45545</v>
      </c>
      <c r="G2795" s="60">
        <v>45545.520138888889</v>
      </c>
      <c r="H2795" t="s">
        <v>1107</v>
      </c>
      <c r="I2795"/>
      <c r="J2795" t="s">
        <v>697</v>
      </c>
      <c r="K2795" t="s">
        <v>697</v>
      </c>
      <c r="L2795" t="s">
        <v>4792</v>
      </c>
      <c r="M2795" t="s">
        <v>7</v>
      </c>
      <c r="N2795" t="s">
        <v>855</v>
      </c>
      <c r="O2795" t="s">
        <v>4460</v>
      </c>
      <c r="P2795" t="s">
        <v>8</v>
      </c>
      <c r="Q2795" t="s">
        <v>28</v>
      </c>
      <c r="R2795" t="s">
        <v>35</v>
      </c>
      <c r="S2795" t="s">
        <v>36</v>
      </c>
      <c r="T2795"/>
      <c r="U2795" t="s">
        <v>14</v>
      </c>
      <c r="V2795" s="61">
        <v>45545</v>
      </c>
      <c r="W2795" t="s">
        <v>4135</v>
      </c>
    </row>
    <row r="2796" spans="1:23" x14ac:dyDescent="0.25">
      <c r="A2796">
        <v>9976538</v>
      </c>
      <c r="B2796" s="60">
        <v>45545</v>
      </c>
      <c r="C2796" t="s">
        <v>1280</v>
      </c>
      <c r="D2796" t="s">
        <v>856</v>
      </c>
      <c r="E2796"/>
      <c r="F2796" s="60">
        <v>45545</v>
      </c>
      <c r="G2796" s="60">
        <v>45545.427083333343</v>
      </c>
      <c r="H2796" t="s">
        <v>1280</v>
      </c>
      <c r="I2796" s="60">
        <v>45545</v>
      </c>
      <c r="J2796" t="s">
        <v>697</v>
      </c>
      <c r="K2796" t="s">
        <v>697</v>
      </c>
      <c r="L2796" t="s">
        <v>4888</v>
      </c>
      <c r="M2796" t="s">
        <v>2509</v>
      </c>
      <c r="N2796" t="s">
        <v>860</v>
      </c>
      <c r="O2796">
        <v>43354805201</v>
      </c>
      <c r="P2796" t="s">
        <v>8</v>
      </c>
      <c r="Q2796" t="s">
        <v>15</v>
      </c>
      <c r="R2796" t="s">
        <v>381</v>
      </c>
      <c r="S2796" t="s">
        <v>25</v>
      </c>
      <c r="T2796" t="s">
        <v>4889</v>
      </c>
      <c r="U2796" t="s">
        <v>14</v>
      </c>
      <c r="V2796" s="61">
        <v>45545</v>
      </c>
      <c r="W2796" t="s">
        <v>4135</v>
      </c>
    </row>
    <row r="2797" spans="1:23" x14ac:dyDescent="0.25">
      <c r="A2797">
        <v>9976537</v>
      </c>
      <c r="B2797" s="60">
        <v>45545</v>
      </c>
      <c r="C2797" t="s">
        <v>1106</v>
      </c>
      <c r="D2797" t="s">
        <v>716</v>
      </c>
      <c r="E2797" t="s">
        <v>385</v>
      </c>
      <c r="F2797" s="60">
        <v>45545</v>
      </c>
      <c r="G2797" s="60">
        <v>45545.436805555553</v>
      </c>
      <c r="H2797" t="s">
        <v>1106</v>
      </c>
      <c r="I2797" s="60">
        <v>45547</v>
      </c>
      <c r="J2797" t="s">
        <v>697</v>
      </c>
      <c r="K2797" t="s">
        <v>697</v>
      </c>
      <c r="L2797" t="s">
        <v>4890</v>
      </c>
      <c r="M2797" t="s">
        <v>4671</v>
      </c>
      <c r="N2797" t="s">
        <v>881</v>
      </c>
      <c r="O2797">
        <v>2000009166464140</v>
      </c>
      <c r="P2797" t="s">
        <v>8</v>
      </c>
      <c r="Q2797" t="s">
        <v>28</v>
      </c>
      <c r="R2797" t="s">
        <v>35</v>
      </c>
      <c r="S2797" t="s">
        <v>36</v>
      </c>
      <c r="T2797" t="s">
        <v>385</v>
      </c>
      <c r="U2797" t="s">
        <v>14</v>
      </c>
      <c r="V2797" s="61">
        <v>45545</v>
      </c>
      <c r="W2797" t="s">
        <v>4135</v>
      </c>
    </row>
    <row r="2798" spans="1:23" x14ac:dyDescent="0.25">
      <c r="A2798">
        <v>9976536</v>
      </c>
      <c r="B2798"/>
      <c r="C2798" t="s">
        <v>1281</v>
      </c>
      <c r="D2798" t="s">
        <v>46</v>
      </c>
      <c r="E2798" t="s">
        <v>385</v>
      </c>
      <c r="F2798" s="60">
        <v>45545</v>
      </c>
      <c r="G2798" s="60">
        <v>45545.4375</v>
      </c>
      <c r="H2798" t="s">
        <v>1281</v>
      </c>
      <c r="I2798"/>
      <c r="J2798" t="s">
        <v>697</v>
      </c>
      <c r="K2798" t="s">
        <v>697</v>
      </c>
      <c r="L2798" t="s">
        <v>4891</v>
      </c>
      <c r="M2798" t="s">
        <v>2509</v>
      </c>
      <c r="N2798" t="s">
        <v>455</v>
      </c>
      <c r="O2798" t="s">
        <v>385</v>
      </c>
      <c r="P2798" t="s">
        <v>8</v>
      </c>
      <c r="Q2798" t="s">
        <v>15</v>
      </c>
      <c r="R2798" t="s">
        <v>381</v>
      </c>
      <c r="S2798" t="s">
        <v>360</v>
      </c>
      <c r="T2798"/>
      <c r="U2798" t="s">
        <v>14</v>
      </c>
      <c r="V2798" s="61">
        <v>45545</v>
      </c>
      <c r="W2798" t="s">
        <v>4135</v>
      </c>
    </row>
    <row r="2799" spans="1:23" x14ac:dyDescent="0.25">
      <c r="A2799">
        <v>9976535</v>
      </c>
      <c r="B2799"/>
      <c r="C2799" t="s">
        <v>1281</v>
      </c>
      <c r="D2799" t="s">
        <v>46</v>
      </c>
      <c r="E2799" t="s">
        <v>385</v>
      </c>
      <c r="F2799" s="60">
        <v>45545</v>
      </c>
      <c r="G2799" s="60">
        <v>45545.4375</v>
      </c>
      <c r="H2799" t="s">
        <v>1281</v>
      </c>
      <c r="I2799"/>
      <c r="J2799" t="s">
        <v>697</v>
      </c>
      <c r="K2799" t="s">
        <v>697</v>
      </c>
      <c r="L2799" t="s">
        <v>4891</v>
      </c>
      <c r="M2799" t="s">
        <v>2509</v>
      </c>
      <c r="N2799" t="s">
        <v>1692</v>
      </c>
      <c r="O2799" t="s">
        <v>385</v>
      </c>
      <c r="P2799" t="s">
        <v>8</v>
      </c>
      <c r="Q2799" t="s">
        <v>15</v>
      </c>
      <c r="R2799" t="s">
        <v>381</v>
      </c>
      <c r="S2799" t="s">
        <v>360</v>
      </c>
      <c r="T2799"/>
      <c r="U2799" t="s">
        <v>14</v>
      </c>
      <c r="V2799" s="61">
        <v>45545</v>
      </c>
      <c r="W2799" t="s">
        <v>4135</v>
      </c>
    </row>
    <row r="2800" spans="1:23" x14ac:dyDescent="0.25">
      <c r="A2800">
        <v>9976534</v>
      </c>
      <c r="B2800" s="60">
        <v>45545</v>
      </c>
      <c r="C2800" t="s">
        <v>1117</v>
      </c>
      <c r="D2800" t="s">
        <v>856</v>
      </c>
      <c r="E2800" t="s">
        <v>385</v>
      </c>
      <c r="F2800" s="60">
        <v>45545</v>
      </c>
      <c r="G2800" s="60">
        <v>45545.4375</v>
      </c>
      <c r="H2800" t="s">
        <v>1117</v>
      </c>
      <c r="I2800" s="60">
        <v>45545</v>
      </c>
      <c r="J2800" t="s">
        <v>697</v>
      </c>
      <c r="K2800" t="s">
        <v>697</v>
      </c>
      <c r="L2800" t="s">
        <v>4539</v>
      </c>
      <c r="M2800" t="s">
        <v>7</v>
      </c>
      <c r="N2800" t="s">
        <v>860</v>
      </c>
      <c r="O2800" t="s">
        <v>3223</v>
      </c>
      <c r="P2800" t="s">
        <v>8</v>
      </c>
      <c r="Q2800" t="s">
        <v>28</v>
      </c>
      <c r="R2800" t="s">
        <v>29</v>
      </c>
      <c r="S2800" t="s">
        <v>43</v>
      </c>
      <c r="T2800" t="s">
        <v>3131</v>
      </c>
      <c r="U2800" t="s">
        <v>44</v>
      </c>
      <c r="V2800" s="61">
        <v>45545</v>
      </c>
      <c r="W2800" t="s">
        <v>4135</v>
      </c>
    </row>
    <row r="2801" spans="1:23" x14ac:dyDescent="0.25">
      <c r="A2801">
        <v>9976533</v>
      </c>
      <c r="B2801" s="60">
        <v>45545</v>
      </c>
      <c r="C2801" t="s">
        <v>1156</v>
      </c>
      <c r="D2801" t="s">
        <v>716</v>
      </c>
      <c r="E2801" t="s">
        <v>385</v>
      </c>
      <c r="F2801" s="60">
        <v>45545</v>
      </c>
      <c r="G2801" s="60">
        <v>45545.441666666673</v>
      </c>
      <c r="H2801" t="s">
        <v>1156</v>
      </c>
      <c r="I2801"/>
      <c r="J2801" t="s">
        <v>697</v>
      </c>
      <c r="K2801" t="s">
        <v>697</v>
      </c>
      <c r="L2801" t="s">
        <v>4066</v>
      </c>
      <c r="M2801" t="s">
        <v>992</v>
      </c>
      <c r="N2801" t="s">
        <v>855</v>
      </c>
      <c r="O2801">
        <v>201031893457001</v>
      </c>
      <c r="P2801" t="s">
        <v>18</v>
      </c>
      <c r="Q2801" t="s">
        <v>19</v>
      </c>
      <c r="R2801" t="s">
        <v>21</v>
      </c>
      <c r="S2801" t="s">
        <v>36</v>
      </c>
      <c r="T2801" t="s">
        <v>385</v>
      </c>
      <c r="U2801" t="s">
        <v>14</v>
      </c>
      <c r="V2801" s="61">
        <v>45545</v>
      </c>
      <c r="W2801" t="s">
        <v>4135</v>
      </c>
    </row>
    <row r="2802" spans="1:23" x14ac:dyDescent="0.25">
      <c r="A2802">
        <v>9976532</v>
      </c>
      <c r="B2802" s="60">
        <v>45545</v>
      </c>
      <c r="C2802" t="s">
        <v>1117</v>
      </c>
      <c r="D2802" t="s">
        <v>716</v>
      </c>
      <c r="E2802" t="s">
        <v>385</v>
      </c>
      <c r="F2802" s="60">
        <v>45545</v>
      </c>
      <c r="G2802" s="60">
        <v>45545.443055555559</v>
      </c>
      <c r="H2802" t="s">
        <v>1117</v>
      </c>
      <c r="I2802" s="60">
        <v>45547</v>
      </c>
      <c r="J2802" t="s">
        <v>697</v>
      </c>
      <c r="K2802" t="s">
        <v>697</v>
      </c>
      <c r="L2802" t="s">
        <v>4226</v>
      </c>
      <c r="M2802" t="s">
        <v>7</v>
      </c>
      <c r="N2802" t="s">
        <v>860</v>
      </c>
      <c r="O2802" t="s">
        <v>3737</v>
      </c>
      <c r="P2802" t="s">
        <v>18</v>
      </c>
      <c r="Q2802" t="s">
        <v>19</v>
      </c>
      <c r="R2802" t="s">
        <v>21</v>
      </c>
      <c r="S2802" t="s">
        <v>36</v>
      </c>
      <c r="T2802" t="s">
        <v>385</v>
      </c>
      <c r="U2802" t="s">
        <v>14</v>
      </c>
      <c r="V2802" s="61">
        <v>45545</v>
      </c>
      <c r="W2802" t="s">
        <v>4135</v>
      </c>
    </row>
    <row r="2803" spans="1:23" x14ac:dyDescent="0.25">
      <c r="A2803">
        <v>9976531</v>
      </c>
      <c r="B2803" s="60">
        <v>45545</v>
      </c>
      <c r="C2803" t="s">
        <v>1111</v>
      </c>
      <c r="D2803" t="s">
        <v>46</v>
      </c>
      <c r="E2803" t="s">
        <v>385</v>
      </c>
      <c r="F2803" s="60">
        <v>45545</v>
      </c>
      <c r="G2803" s="60">
        <v>45545.468055555553</v>
      </c>
      <c r="H2803" t="s">
        <v>1111</v>
      </c>
      <c r="I2803" t="s">
        <v>385</v>
      </c>
      <c r="J2803" t="s">
        <v>697</v>
      </c>
      <c r="K2803" t="s">
        <v>697</v>
      </c>
      <c r="L2803" t="s">
        <v>4892</v>
      </c>
      <c r="M2803" t="s">
        <v>7</v>
      </c>
      <c r="N2803" t="s">
        <v>855</v>
      </c>
      <c r="O2803" t="s">
        <v>4597</v>
      </c>
      <c r="P2803" t="s">
        <v>8</v>
      </c>
      <c r="Q2803" t="s">
        <v>15</v>
      </c>
      <c r="R2803" t="s">
        <v>381</v>
      </c>
      <c r="S2803" t="s">
        <v>358</v>
      </c>
      <c r="T2803" t="s">
        <v>385</v>
      </c>
      <c r="U2803" t="s">
        <v>14</v>
      </c>
      <c r="V2803" s="61">
        <v>45545</v>
      </c>
      <c r="W2803" t="s">
        <v>4135</v>
      </c>
    </row>
    <row r="2804" spans="1:23" x14ac:dyDescent="0.25">
      <c r="A2804">
        <v>9976530</v>
      </c>
      <c r="B2804" s="60">
        <v>45545</v>
      </c>
      <c r="C2804" t="s">
        <v>1111</v>
      </c>
      <c r="D2804" t="s">
        <v>716</v>
      </c>
      <c r="E2804" t="s">
        <v>385</v>
      </c>
      <c r="F2804" s="60">
        <v>45545</v>
      </c>
      <c r="G2804" s="60">
        <v>45545.520138888889</v>
      </c>
      <c r="H2804" t="s">
        <v>1111</v>
      </c>
      <c r="I2804" s="60">
        <v>45552</v>
      </c>
      <c r="J2804" t="s">
        <v>697</v>
      </c>
      <c r="K2804" t="s">
        <v>697</v>
      </c>
      <c r="L2804" t="s">
        <v>4893</v>
      </c>
      <c r="M2804" t="s">
        <v>7</v>
      </c>
      <c r="N2804" t="s">
        <v>1515</v>
      </c>
      <c r="O2804" t="s">
        <v>4576</v>
      </c>
      <c r="P2804" t="s">
        <v>8</v>
      </c>
      <c r="Q2804" t="s">
        <v>15</v>
      </c>
      <c r="R2804" t="s">
        <v>381</v>
      </c>
      <c r="S2804" t="s">
        <v>25</v>
      </c>
      <c r="T2804" t="s">
        <v>385</v>
      </c>
      <c r="U2804" t="s">
        <v>14</v>
      </c>
      <c r="V2804" s="61">
        <v>45545</v>
      </c>
      <c r="W2804" t="s">
        <v>4135</v>
      </c>
    </row>
    <row r="2805" spans="1:23" x14ac:dyDescent="0.25">
      <c r="A2805">
        <v>9976529</v>
      </c>
      <c r="B2805" s="60">
        <v>45545</v>
      </c>
      <c r="C2805" t="s">
        <v>1111</v>
      </c>
      <c r="D2805" t="s">
        <v>716</v>
      </c>
      <c r="E2805" t="s">
        <v>385</v>
      </c>
      <c r="F2805" s="60">
        <v>45545</v>
      </c>
      <c r="G2805" s="60">
        <v>45545.532638888893</v>
      </c>
      <c r="H2805" t="s">
        <v>1111</v>
      </c>
      <c r="I2805" t="s">
        <v>385</v>
      </c>
      <c r="J2805" t="s">
        <v>697</v>
      </c>
      <c r="K2805" t="s">
        <v>697</v>
      </c>
      <c r="L2805" t="s">
        <v>3922</v>
      </c>
      <c r="M2805" t="s">
        <v>7</v>
      </c>
      <c r="N2805" t="s">
        <v>1515</v>
      </c>
      <c r="O2805" t="s">
        <v>3804</v>
      </c>
      <c r="P2805" t="s">
        <v>8</v>
      </c>
      <c r="Q2805" t="s">
        <v>10</v>
      </c>
      <c r="R2805" t="s">
        <v>11</v>
      </c>
      <c r="S2805" t="s">
        <v>358</v>
      </c>
      <c r="T2805" t="s">
        <v>385</v>
      </c>
      <c r="U2805" t="s">
        <v>14</v>
      </c>
      <c r="V2805" s="61">
        <v>45545</v>
      </c>
      <c r="W2805" t="s">
        <v>4135</v>
      </c>
    </row>
    <row r="2806" spans="1:23" x14ac:dyDescent="0.25">
      <c r="A2806">
        <v>9976528</v>
      </c>
      <c r="B2806" s="60">
        <v>45545</v>
      </c>
      <c r="C2806" t="s">
        <v>1111</v>
      </c>
      <c r="D2806" t="s">
        <v>46</v>
      </c>
      <c r="E2806" t="s">
        <v>385</v>
      </c>
      <c r="F2806" s="60">
        <v>45545</v>
      </c>
      <c r="G2806" s="60">
        <v>45545.532638888893</v>
      </c>
      <c r="H2806" t="s">
        <v>1111</v>
      </c>
      <c r="I2806" t="s">
        <v>385</v>
      </c>
      <c r="J2806" t="s">
        <v>697</v>
      </c>
      <c r="K2806" t="s">
        <v>697</v>
      </c>
      <c r="L2806" t="s">
        <v>3922</v>
      </c>
      <c r="M2806" t="s">
        <v>7</v>
      </c>
      <c r="N2806" t="s">
        <v>1515</v>
      </c>
      <c r="O2806" t="s">
        <v>3804</v>
      </c>
      <c r="P2806" t="s">
        <v>8</v>
      </c>
      <c r="Q2806" t="s">
        <v>10</v>
      </c>
      <c r="R2806" t="s">
        <v>11</v>
      </c>
      <c r="S2806" t="s">
        <v>25</v>
      </c>
      <c r="T2806" t="s">
        <v>385</v>
      </c>
      <c r="U2806" t="s">
        <v>14</v>
      </c>
      <c r="V2806" s="61">
        <v>45545</v>
      </c>
      <c r="W2806" t="s">
        <v>4135</v>
      </c>
    </row>
    <row r="2807" spans="1:23" x14ac:dyDescent="0.25">
      <c r="A2807">
        <v>9976527</v>
      </c>
      <c r="B2807" s="60">
        <v>45545</v>
      </c>
      <c r="C2807" t="s">
        <v>1157</v>
      </c>
      <c r="D2807" t="s">
        <v>716</v>
      </c>
      <c r="E2807" t="s">
        <v>385</v>
      </c>
      <c r="F2807" s="60">
        <v>45545</v>
      </c>
      <c r="G2807" s="60">
        <v>45545.393750000003</v>
      </c>
      <c r="H2807" t="s">
        <v>1157</v>
      </c>
      <c r="I2807" t="s">
        <v>385</v>
      </c>
      <c r="J2807" t="s">
        <v>697</v>
      </c>
      <c r="K2807" t="s">
        <v>697</v>
      </c>
      <c r="L2807" t="s">
        <v>4894</v>
      </c>
      <c r="M2807" t="s">
        <v>992</v>
      </c>
      <c r="N2807" t="s">
        <v>455</v>
      </c>
      <c r="O2807">
        <v>201032444616001</v>
      </c>
      <c r="P2807" t="s">
        <v>8</v>
      </c>
      <c r="Q2807" t="s">
        <v>10</v>
      </c>
      <c r="R2807" t="s">
        <v>11</v>
      </c>
      <c r="S2807" t="s">
        <v>36</v>
      </c>
      <c r="T2807" t="s">
        <v>385</v>
      </c>
      <c r="U2807" t="s">
        <v>14</v>
      </c>
      <c r="V2807" s="61">
        <v>45545</v>
      </c>
      <c r="W2807" t="s">
        <v>4135</v>
      </c>
    </row>
    <row r="2808" spans="1:23" x14ac:dyDescent="0.25">
      <c r="A2808">
        <v>9976526</v>
      </c>
      <c r="B2808" s="60">
        <v>45545</v>
      </c>
      <c r="C2808" t="s">
        <v>1157</v>
      </c>
      <c r="D2808" t="s">
        <v>46</v>
      </c>
      <c r="E2808" t="s">
        <v>385</v>
      </c>
      <c r="F2808" s="60">
        <v>45545</v>
      </c>
      <c r="G2808" s="60">
        <v>45545.405555555553</v>
      </c>
      <c r="H2808" t="s">
        <v>1157</v>
      </c>
      <c r="I2808" t="s">
        <v>385</v>
      </c>
      <c r="J2808" t="s">
        <v>697</v>
      </c>
      <c r="K2808" t="s">
        <v>697</v>
      </c>
      <c r="L2808" t="s">
        <v>3989</v>
      </c>
      <c r="M2808" t="s">
        <v>992</v>
      </c>
      <c r="N2808" t="s">
        <v>331</v>
      </c>
      <c r="O2808">
        <v>201031536779001</v>
      </c>
      <c r="P2808" t="s">
        <v>18</v>
      </c>
      <c r="Q2808" t="s">
        <v>19</v>
      </c>
      <c r="R2808" t="s">
        <v>20</v>
      </c>
      <c r="S2808" t="s">
        <v>43</v>
      </c>
      <c r="T2808" t="s">
        <v>385</v>
      </c>
      <c r="U2808" t="s">
        <v>44</v>
      </c>
      <c r="V2808" s="61">
        <v>45545</v>
      </c>
      <c r="W2808" t="s">
        <v>4135</v>
      </c>
    </row>
    <row r="2809" spans="1:23" x14ac:dyDescent="0.25">
      <c r="A2809">
        <v>9976525</v>
      </c>
      <c r="B2809" s="60">
        <v>45545</v>
      </c>
      <c r="C2809" t="s">
        <v>1157</v>
      </c>
      <c r="D2809" t="s">
        <v>716</v>
      </c>
      <c r="E2809" t="s">
        <v>385</v>
      </c>
      <c r="F2809" s="60">
        <v>45545</v>
      </c>
      <c r="G2809" s="60">
        <v>45545.404861111107</v>
      </c>
      <c r="H2809" t="s">
        <v>1157</v>
      </c>
      <c r="I2809" t="s">
        <v>385</v>
      </c>
      <c r="J2809" t="s">
        <v>697</v>
      </c>
      <c r="K2809" t="s">
        <v>697</v>
      </c>
      <c r="L2809" t="s">
        <v>3989</v>
      </c>
      <c r="M2809" t="s">
        <v>992</v>
      </c>
      <c r="N2809" t="s">
        <v>455</v>
      </c>
      <c r="O2809">
        <v>201031536779001</v>
      </c>
      <c r="P2809" t="s">
        <v>18</v>
      </c>
      <c r="Q2809" t="s">
        <v>19</v>
      </c>
      <c r="R2809" t="s">
        <v>20</v>
      </c>
      <c r="S2809" t="s">
        <v>36</v>
      </c>
      <c r="T2809" t="s">
        <v>385</v>
      </c>
      <c r="U2809" t="s">
        <v>14</v>
      </c>
      <c r="V2809" s="61">
        <v>45545</v>
      </c>
      <c r="W2809" t="s">
        <v>4135</v>
      </c>
    </row>
    <row r="2810" spans="1:23" x14ac:dyDescent="0.25">
      <c r="A2810">
        <v>9976524</v>
      </c>
      <c r="B2810" s="60">
        <v>45545</v>
      </c>
      <c r="C2810" t="s">
        <v>1157</v>
      </c>
      <c r="D2810" t="s">
        <v>716</v>
      </c>
      <c r="E2810" t="s">
        <v>385</v>
      </c>
      <c r="F2810" s="60">
        <v>45545</v>
      </c>
      <c r="G2810" s="60">
        <v>45545.411805555559</v>
      </c>
      <c r="H2810" t="s">
        <v>1157</v>
      </c>
      <c r="I2810" t="s">
        <v>385</v>
      </c>
      <c r="J2810" t="s">
        <v>697</v>
      </c>
      <c r="K2810" t="s">
        <v>697</v>
      </c>
      <c r="L2810" t="s">
        <v>4895</v>
      </c>
      <c r="M2810" t="s">
        <v>992</v>
      </c>
      <c r="N2810" t="s">
        <v>455</v>
      </c>
      <c r="O2810">
        <v>201032135879001</v>
      </c>
      <c r="P2810" t="s">
        <v>18</v>
      </c>
      <c r="Q2810" t="s">
        <v>19</v>
      </c>
      <c r="R2810" t="s">
        <v>21</v>
      </c>
      <c r="S2810" t="s">
        <v>36</v>
      </c>
      <c r="T2810" t="s">
        <v>385</v>
      </c>
      <c r="U2810" t="s">
        <v>14</v>
      </c>
      <c r="V2810" s="61">
        <v>45545</v>
      </c>
      <c r="W2810" t="s">
        <v>4135</v>
      </c>
    </row>
    <row r="2811" spans="1:23" x14ac:dyDescent="0.25">
      <c r="A2811">
        <v>9976523</v>
      </c>
      <c r="B2811" s="60">
        <v>45545</v>
      </c>
      <c r="C2811" t="s">
        <v>1157</v>
      </c>
      <c r="D2811" t="s">
        <v>856</v>
      </c>
      <c r="E2811" t="s">
        <v>385</v>
      </c>
      <c r="F2811" s="60">
        <v>45545</v>
      </c>
      <c r="G2811" s="60">
        <v>45545.427083333343</v>
      </c>
      <c r="H2811" t="s">
        <v>1157</v>
      </c>
      <c r="I2811" t="s">
        <v>385</v>
      </c>
      <c r="J2811" t="s">
        <v>697</v>
      </c>
      <c r="K2811" t="s">
        <v>697</v>
      </c>
      <c r="L2811" t="s">
        <v>4523</v>
      </c>
      <c r="M2811" t="s">
        <v>992</v>
      </c>
      <c r="N2811" t="s">
        <v>1692</v>
      </c>
      <c r="O2811">
        <v>201032176842001</v>
      </c>
      <c r="P2811" t="s">
        <v>8</v>
      </c>
      <c r="Q2811" t="s">
        <v>10</v>
      </c>
      <c r="R2811" t="s">
        <v>11</v>
      </c>
      <c r="S2811" t="s">
        <v>25</v>
      </c>
      <c r="T2811" t="s">
        <v>385</v>
      </c>
      <c r="U2811" t="s">
        <v>14</v>
      </c>
      <c r="V2811" s="61">
        <v>45545</v>
      </c>
      <c r="W2811" t="s">
        <v>4135</v>
      </c>
    </row>
    <row r="2812" spans="1:23" x14ac:dyDescent="0.25">
      <c r="A2812">
        <v>9976522</v>
      </c>
      <c r="B2812" s="60">
        <v>45545</v>
      </c>
      <c r="C2812" t="s">
        <v>1157</v>
      </c>
      <c r="D2812" t="s">
        <v>716</v>
      </c>
      <c r="E2812" t="s">
        <v>385</v>
      </c>
      <c r="F2812" s="60">
        <v>45545</v>
      </c>
      <c r="G2812" s="60">
        <v>45545.435416666667</v>
      </c>
      <c r="H2812" t="s">
        <v>1157</v>
      </c>
      <c r="I2812" t="s">
        <v>385</v>
      </c>
      <c r="J2812" t="s">
        <v>697</v>
      </c>
      <c r="K2812" t="s">
        <v>697</v>
      </c>
      <c r="L2812" t="s">
        <v>4896</v>
      </c>
      <c r="M2812" t="s">
        <v>992</v>
      </c>
      <c r="N2812" t="s">
        <v>455</v>
      </c>
      <c r="O2812">
        <v>201032503448001</v>
      </c>
      <c r="P2812" t="s">
        <v>18</v>
      </c>
      <c r="Q2812" t="s">
        <v>19</v>
      </c>
      <c r="R2812" t="s">
        <v>129</v>
      </c>
      <c r="S2812" t="s">
        <v>36</v>
      </c>
      <c r="T2812" t="s">
        <v>385</v>
      </c>
      <c r="U2812" t="s">
        <v>14</v>
      </c>
      <c r="V2812" s="61">
        <v>45545</v>
      </c>
      <c r="W2812" t="s">
        <v>4135</v>
      </c>
    </row>
    <row r="2813" spans="1:23" x14ac:dyDescent="0.25">
      <c r="A2813">
        <v>9976521</v>
      </c>
      <c r="B2813" s="60">
        <v>45545</v>
      </c>
      <c r="C2813" t="s">
        <v>1157</v>
      </c>
      <c r="D2813" t="s">
        <v>856</v>
      </c>
      <c r="E2813" t="s">
        <v>385</v>
      </c>
      <c r="F2813" s="60">
        <v>45545</v>
      </c>
      <c r="G2813" s="60">
        <v>45545.445138888892</v>
      </c>
      <c r="H2813" t="s">
        <v>1157</v>
      </c>
      <c r="I2813" t="s">
        <v>385</v>
      </c>
      <c r="J2813" t="s">
        <v>697</v>
      </c>
      <c r="K2813" t="s">
        <v>697</v>
      </c>
      <c r="L2813" t="s">
        <v>4897</v>
      </c>
      <c r="M2813" t="s">
        <v>992</v>
      </c>
      <c r="N2813" t="s">
        <v>1692</v>
      </c>
      <c r="O2813">
        <v>201031918571001</v>
      </c>
      <c r="P2813" t="s">
        <v>8</v>
      </c>
      <c r="Q2813" t="s">
        <v>10</v>
      </c>
      <c r="R2813" t="s">
        <v>11</v>
      </c>
      <c r="S2813" t="s">
        <v>25</v>
      </c>
      <c r="T2813" t="s">
        <v>385</v>
      </c>
      <c r="U2813" t="s">
        <v>14</v>
      </c>
      <c r="V2813" s="61">
        <v>45545</v>
      </c>
      <c r="W2813" t="s">
        <v>4135</v>
      </c>
    </row>
    <row r="2814" spans="1:23" x14ac:dyDescent="0.25">
      <c r="A2814">
        <v>9976520</v>
      </c>
      <c r="B2814" s="60">
        <v>45545</v>
      </c>
      <c r="C2814" t="s">
        <v>1157</v>
      </c>
      <c r="D2814" t="s">
        <v>716</v>
      </c>
      <c r="E2814" t="s">
        <v>385</v>
      </c>
      <c r="F2814" s="60">
        <v>45545</v>
      </c>
      <c r="G2814" s="60">
        <v>45545.495138888888</v>
      </c>
      <c r="H2814" t="s">
        <v>1157</v>
      </c>
      <c r="I2814" t="s">
        <v>385</v>
      </c>
      <c r="J2814" t="s">
        <v>697</v>
      </c>
      <c r="K2814" t="s">
        <v>697</v>
      </c>
      <c r="L2814" t="s">
        <v>4898</v>
      </c>
      <c r="M2814" t="s">
        <v>992</v>
      </c>
      <c r="N2814" t="s">
        <v>455</v>
      </c>
      <c r="O2814">
        <v>201031510986001</v>
      </c>
      <c r="P2814" t="s">
        <v>18</v>
      </c>
      <c r="Q2814" t="s">
        <v>19</v>
      </c>
      <c r="R2814" t="s">
        <v>129</v>
      </c>
      <c r="S2814" t="s">
        <v>36</v>
      </c>
      <c r="T2814" t="s">
        <v>385</v>
      </c>
      <c r="U2814" t="s">
        <v>14</v>
      </c>
      <c r="V2814" s="61">
        <v>45545</v>
      </c>
      <c r="W2814" t="s">
        <v>4135</v>
      </c>
    </row>
    <row r="2815" spans="1:23" x14ac:dyDescent="0.25">
      <c r="A2815">
        <v>9976519</v>
      </c>
      <c r="B2815" s="60">
        <v>45545</v>
      </c>
      <c r="C2815" t="s">
        <v>1157</v>
      </c>
      <c r="D2815" t="s">
        <v>716</v>
      </c>
      <c r="E2815" t="s">
        <v>385</v>
      </c>
      <c r="F2815" s="60">
        <v>45545</v>
      </c>
      <c r="G2815" s="60">
        <v>45545.5</v>
      </c>
      <c r="H2815" t="s">
        <v>1157</v>
      </c>
      <c r="I2815" t="s">
        <v>385</v>
      </c>
      <c r="J2815" t="s">
        <v>697</v>
      </c>
      <c r="K2815" t="s">
        <v>697</v>
      </c>
      <c r="L2815" t="s">
        <v>4899</v>
      </c>
      <c r="M2815" t="s">
        <v>992</v>
      </c>
      <c r="N2815" t="s">
        <v>455</v>
      </c>
      <c r="O2815">
        <v>201032592439001</v>
      </c>
      <c r="P2815" t="s">
        <v>22</v>
      </c>
      <c r="Q2815" t="s">
        <v>23</v>
      </c>
      <c r="R2815" t="s">
        <v>89</v>
      </c>
      <c r="S2815" t="s">
        <v>36</v>
      </c>
      <c r="T2815" t="s">
        <v>385</v>
      </c>
      <c r="U2815" t="s">
        <v>14</v>
      </c>
      <c r="V2815" s="61">
        <v>45545</v>
      </c>
      <c r="W2815" t="s">
        <v>4135</v>
      </c>
    </row>
    <row r="2816" spans="1:23" x14ac:dyDescent="0.25">
      <c r="A2816">
        <v>9976518</v>
      </c>
      <c r="B2816" s="60">
        <v>45545</v>
      </c>
      <c r="C2816" t="s">
        <v>1157</v>
      </c>
      <c r="D2816" t="s">
        <v>716</v>
      </c>
      <c r="E2816" t="s">
        <v>385</v>
      </c>
      <c r="F2816" s="60">
        <v>45545</v>
      </c>
      <c r="G2816" s="60">
        <v>45545.538194444453</v>
      </c>
      <c r="H2816" t="s">
        <v>1157</v>
      </c>
      <c r="I2816" t="s">
        <v>385</v>
      </c>
      <c r="J2816" t="s">
        <v>697</v>
      </c>
      <c r="K2816" t="s">
        <v>697</v>
      </c>
      <c r="L2816" t="s">
        <v>4900</v>
      </c>
      <c r="M2816" t="s">
        <v>992</v>
      </c>
      <c r="N2816" t="s">
        <v>455</v>
      </c>
      <c r="O2816">
        <v>201032502325001</v>
      </c>
      <c r="P2816" t="s">
        <v>8</v>
      </c>
      <c r="Q2816" t="s">
        <v>10</v>
      </c>
      <c r="R2816" t="s">
        <v>11</v>
      </c>
      <c r="S2816" t="s">
        <v>36</v>
      </c>
      <c r="T2816" t="s">
        <v>385</v>
      </c>
      <c r="U2816" t="s">
        <v>14</v>
      </c>
      <c r="V2816" s="61">
        <v>45545</v>
      </c>
      <c r="W2816" t="s">
        <v>4135</v>
      </c>
    </row>
    <row r="2817" spans="1:23" x14ac:dyDescent="0.25">
      <c r="A2817">
        <v>9976517</v>
      </c>
      <c r="B2817" s="60">
        <v>45545</v>
      </c>
      <c r="C2817" t="s">
        <v>1106</v>
      </c>
      <c r="D2817" t="s">
        <v>716</v>
      </c>
      <c r="E2817" t="s">
        <v>385</v>
      </c>
      <c r="F2817" s="60">
        <v>45545</v>
      </c>
      <c r="G2817" s="60">
        <v>45545.445833333331</v>
      </c>
      <c r="H2817" t="s">
        <v>1106</v>
      </c>
      <c r="I2817" t="s">
        <v>385</v>
      </c>
      <c r="J2817" t="s">
        <v>697</v>
      </c>
      <c r="K2817" t="s">
        <v>697</v>
      </c>
      <c r="L2817" t="s">
        <v>4901</v>
      </c>
      <c r="M2817" t="s">
        <v>4671</v>
      </c>
      <c r="N2817" t="s">
        <v>853</v>
      </c>
      <c r="O2817">
        <v>2000009201669300</v>
      </c>
      <c r="P2817" t="s">
        <v>8</v>
      </c>
      <c r="Q2817" t="s">
        <v>10</v>
      </c>
      <c r="R2817" t="s">
        <v>11</v>
      </c>
      <c r="S2817" t="s">
        <v>25</v>
      </c>
      <c r="T2817" t="s">
        <v>385</v>
      </c>
      <c r="U2817" t="s">
        <v>14</v>
      </c>
      <c r="V2817" s="61">
        <v>45545</v>
      </c>
      <c r="W2817" t="s">
        <v>4135</v>
      </c>
    </row>
    <row r="2818" spans="1:23" x14ac:dyDescent="0.25">
      <c r="A2818">
        <v>9976516</v>
      </c>
      <c r="B2818" s="60">
        <v>45545</v>
      </c>
      <c r="C2818" t="s">
        <v>1280</v>
      </c>
      <c r="D2818" t="s">
        <v>856</v>
      </c>
      <c r="E2818"/>
      <c r="F2818" s="60">
        <v>45545</v>
      </c>
      <c r="G2818" s="60">
        <v>45545.45416666667</v>
      </c>
      <c r="H2818" t="s">
        <v>1280</v>
      </c>
      <c r="I2818" s="60">
        <v>45545</v>
      </c>
      <c r="J2818" t="s">
        <v>697</v>
      </c>
      <c r="K2818" t="s">
        <v>697</v>
      </c>
      <c r="L2818" t="s">
        <v>4902</v>
      </c>
      <c r="M2818" t="s">
        <v>2509</v>
      </c>
      <c r="N2818" t="s">
        <v>853</v>
      </c>
      <c r="O2818">
        <v>42894845501</v>
      </c>
      <c r="P2818" t="s">
        <v>8</v>
      </c>
      <c r="Q2818" t="s">
        <v>10</v>
      </c>
      <c r="R2818" t="s">
        <v>11</v>
      </c>
      <c r="S2818" t="s">
        <v>43</v>
      </c>
      <c r="T2818" t="s">
        <v>296</v>
      </c>
      <c r="U2818" t="s">
        <v>44</v>
      </c>
      <c r="V2818" s="61">
        <v>45545</v>
      </c>
      <c r="W2818" t="s">
        <v>4135</v>
      </c>
    </row>
    <row r="2819" spans="1:23" x14ac:dyDescent="0.25">
      <c r="A2819">
        <v>9976515</v>
      </c>
      <c r="B2819" s="60">
        <v>45545</v>
      </c>
      <c r="C2819" t="s">
        <v>1106</v>
      </c>
      <c r="D2819" t="s">
        <v>716</v>
      </c>
      <c r="E2819" t="s">
        <v>385</v>
      </c>
      <c r="F2819" s="60">
        <v>45545</v>
      </c>
      <c r="G2819" s="60">
        <v>45545.457638888889</v>
      </c>
      <c r="H2819" t="s">
        <v>1106</v>
      </c>
      <c r="I2819" s="60">
        <v>45551</v>
      </c>
      <c r="J2819" t="s">
        <v>697</v>
      </c>
      <c r="K2819" t="s">
        <v>697</v>
      </c>
      <c r="L2819" t="s">
        <v>4903</v>
      </c>
      <c r="M2819" t="s">
        <v>4671</v>
      </c>
      <c r="N2819" t="s">
        <v>881</v>
      </c>
      <c r="O2819">
        <v>2000010000000000</v>
      </c>
      <c r="P2819" t="s">
        <v>8</v>
      </c>
      <c r="Q2819" t="s">
        <v>10</v>
      </c>
      <c r="R2819" t="s">
        <v>11</v>
      </c>
      <c r="S2819" t="s">
        <v>25</v>
      </c>
      <c r="T2819" t="s">
        <v>385</v>
      </c>
      <c r="U2819" t="s">
        <v>14</v>
      </c>
      <c r="V2819" s="61">
        <v>45545</v>
      </c>
      <c r="W2819" t="s">
        <v>4135</v>
      </c>
    </row>
    <row r="2820" spans="1:23" x14ac:dyDescent="0.25">
      <c r="A2820">
        <v>9976514</v>
      </c>
      <c r="B2820" s="60">
        <v>45545</v>
      </c>
      <c r="C2820" t="s">
        <v>1117</v>
      </c>
      <c r="D2820" t="s">
        <v>716</v>
      </c>
      <c r="E2820" t="s">
        <v>385</v>
      </c>
      <c r="F2820" s="60">
        <v>45545</v>
      </c>
      <c r="G2820" s="60">
        <v>45545.460416666669</v>
      </c>
      <c r="H2820" t="s">
        <v>1117</v>
      </c>
      <c r="I2820" s="60">
        <v>45547</v>
      </c>
      <c r="J2820" t="s">
        <v>697</v>
      </c>
      <c r="K2820" t="s">
        <v>697</v>
      </c>
      <c r="L2820" t="s">
        <v>4904</v>
      </c>
      <c r="M2820" t="s">
        <v>7</v>
      </c>
      <c r="N2820" t="s">
        <v>860</v>
      </c>
      <c r="O2820" t="s">
        <v>4825</v>
      </c>
      <c r="P2820" t="s">
        <v>51</v>
      </c>
      <c r="Q2820" t="s">
        <v>52</v>
      </c>
      <c r="R2820" t="s">
        <v>53</v>
      </c>
      <c r="S2820" t="s">
        <v>36</v>
      </c>
      <c r="T2820" t="s">
        <v>385</v>
      </c>
      <c r="U2820" t="s">
        <v>14</v>
      </c>
      <c r="V2820" s="61">
        <v>45545</v>
      </c>
      <c r="W2820" t="s">
        <v>4135</v>
      </c>
    </row>
    <row r="2821" spans="1:23" x14ac:dyDescent="0.25">
      <c r="A2821">
        <v>9976513</v>
      </c>
      <c r="B2821" s="60">
        <v>45545</v>
      </c>
      <c r="C2821" t="s">
        <v>1280</v>
      </c>
      <c r="D2821" t="s">
        <v>716</v>
      </c>
      <c r="E2821"/>
      <c r="F2821" s="60">
        <v>45545</v>
      </c>
      <c r="G2821" s="60">
        <v>45545.464583333327</v>
      </c>
      <c r="H2821" t="s">
        <v>1280</v>
      </c>
      <c r="I2821" s="60">
        <v>45547</v>
      </c>
      <c r="J2821" t="s">
        <v>697</v>
      </c>
      <c r="K2821" t="s">
        <v>697</v>
      </c>
      <c r="L2821" t="s">
        <v>3696</v>
      </c>
      <c r="M2821" t="s">
        <v>2509</v>
      </c>
      <c r="N2821" t="s">
        <v>853</v>
      </c>
      <c r="O2821">
        <v>430149194</v>
      </c>
      <c r="P2821" t="s">
        <v>8</v>
      </c>
      <c r="Q2821" t="s">
        <v>10</v>
      </c>
      <c r="R2821" t="s">
        <v>11</v>
      </c>
      <c r="S2821" t="s">
        <v>36</v>
      </c>
      <c r="T2821"/>
      <c r="U2821" t="s">
        <v>14</v>
      </c>
      <c r="V2821" s="61">
        <v>45545</v>
      </c>
      <c r="W2821" t="s">
        <v>4135</v>
      </c>
    </row>
    <row r="2822" spans="1:23" x14ac:dyDescent="0.25">
      <c r="A2822">
        <v>9976512</v>
      </c>
      <c r="B2822" s="60">
        <v>45545</v>
      </c>
      <c r="C2822" t="s">
        <v>1110</v>
      </c>
      <c r="D2822" t="s">
        <v>856</v>
      </c>
      <c r="E2822" t="s">
        <v>385</v>
      </c>
      <c r="F2822" s="60">
        <v>45545</v>
      </c>
      <c r="G2822" s="60">
        <v>45545.46597222222</v>
      </c>
      <c r="H2822" t="s">
        <v>1110</v>
      </c>
      <c r="I2822" s="60">
        <v>45545</v>
      </c>
      <c r="J2822" t="s">
        <v>697</v>
      </c>
      <c r="K2822" t="s">
        <v>697</v>
      </c>
      <c r="L2822" t="s">
        <v>3378</v>
      </c>
      <c r="M2822" t="s">
        <v>7</v>
      </c>
      <c r="N2822" t="s">
        <v>860</v>
      </c>
      <c r="O2822" t="s">
        <v>2896</v>
      </c>
      <c r="P2822" t="s">
        <v>8</v>
      </c>
      <c r="Q2822" t="s">
        <v>28</v>
      </c>
      <c r="R2822" t="s">
        <v>29</v>
      </c>
      <c r="S2822" t="s">
        <v>43</v>
      </c>
      <c r="T2822"/>
      <c r="U2822" t="s">
        <v>14</v>
      </c>
      <c r="V2822" s="61">
        <v>45545</v>
      </c>
      <c r="W2822" t="s">
        <v>4135</v>
      </c>
    </row>
    <row r="2823" spans="1:23" x14ac:dyDescent="0.25">
      <c r="A2823">
        <v>9976511</v>
      </c>
      <c r="B2823" s="60">
        <v>45545</v>
      </c>
      <c r="C2823" t="s">
        <v>1280</v>
      </c>
      <c r="D2823" t="s">
        <v>856</v>
      </c>
      <c r="E2823"/>
      <c r="F2823" s="60">
        <v>45545</v>
      </c>
      <c r="G2823" s="60">
        <v>45545.470138888893</v>
      </c>
      <c r="H2823" t="s">
        <v>1280</v>
      </c>
      <c r="I2823" s="60">
        <v>45545</v>
      </c>
      <c r="J2823" t="s">
        <v>697</v>
      </c>
      <c r="K2823" t="s">
        <v>697</v>
      </c>
      <c r="L2823" t="s">
        <v>4396</v>
      </c>
      <c r="M2823" t="s">
        <v>2509</v>
      </c>
      <c r="N2823" t="s">
        <v>853</v>
      </c>
      <c r="O2823">
        <v>43129797501</v>
      </c>
      <c r="P2823" t="s">
        <v>8</v>
      </c>
      <c r="Q2823" t="s">
        <v>19</v>
      </c>
      <c r="R2823" t="s">
        <v>29</v>
      </c>
      <c r="S2823" t="s">
        <v>36</v>
      </c>
      <c r="T2823"/>
      <c r="U2823" t="s">
        <v>14</v>
      </c>
      <c r="V2823" s="61">
        <v>45545</v>
      </c>
      <c r="W2823" t="s">
        <v>4135</v>
      </c>
    </row>
    <row r="2824" spans="1:23" x14ac:dyDescent="0.25">
      <c r="A2824">
        <v>9976510</v>
      </c>
      <c r="B2824" s="60">
        <v>45545</v>
      </c>
      <c r="C2824" t="s">
        <v>1280</v>
      </c>
      <c r="D2824" t="s">
        <v>856</v>
      </c>
      <c r="E2824"/>
      <c r="F2824" s="60">
        <v>45545</v>
      </c>
      <c r="G2824" s="60">
        <v>45545.470138888893</v>
      </c>
      <c r="H2824" t="s">
        <v>1280</v>
      </c>
      <c r="I2824" s="60">
        <v>45547</v>
      </c>
      <c r="J2824" t="s">
        <v>697</v>
      </c>
      <c r="K2824" t="s">
        <v>697</v>
      </c>
      <c r="L2824" t="s">
        <v>4396</v>
      </c>
      <c r="M2824" t="s">
        <v>2509</v>
      </c>
      <c r="N2824" t="s">
        <v>853</v>
      </c>
      <c r="O2824">
        <v>43129797501</v>
      </c>
      <c r="P2824" t="s">
        <v>8</v>
      </c>
      <c r="Q2824" t="s">
        <v>19</v>
      </c>
      <c r="R2824" t="s">
        <v>29</v>
      </c>
      <c r="S2824" t="s">
        <v>25</v>
      </c>
      <c r="T2824"/>
      <c r="U2824" t="s">
        <v>14</v>
      </c>
      <c r="V2824" s="61">
        <v>45545</v>
      </c>
      <c r="W2824" t="s">
        <v>4135</v>
      </c>
    </row>
    <row r="2825" spans="1:23" x14ac:dyDescent="0.25">
      <c r="A2825">
        <v>9976509</v>
      </c>
      <c r="B2825" s="60">
        <v>45545</v>
      </c>
      <c r="C2825" t="s">
        <v>1106</v>
      </c>
      <c r="D2825" t="s">
        <v>716</v>
      </c>
      <c r="E2825" t="s">
        <v>385</v>
      </c>
      <c r="F2825" s="60">
        <v>45545</v>
      </c>
      <c r="G2825" s="60">
        <v>45545.473611111112</v>
      </c>
      <c r="H2825" t="s">
        <v>1106</v>
      </c>
      <c r="I2825" s="60">
        <v>45551</v>
      </c>
      <c r="J2825" t="s">
        <v>697</v>
      </c>
      <c r="K2825" t="s">
        <v>697</v>
      </c>
      <c r="L2825" t="s">
        <v>4905</v>
      </c>
      <c r="M2825" t="s">
        <v>4671</v>
      </c>
      <c r="N2825" t="s">
        <v>881</v>
      </c>
      <c r="O2825">
        <v>2000009069147000</v>
      </c>
      <c r="P2825" t="s">
        <v>8</v>
      </c>
      <c r="Q2825" t="s">
        <v>10</v>
      </c>
      <c r="R2825" t="s">
        <v>11</v>
      </c>
      <c r="S2825" t="s">
        <v>25</v>
      </c>
      <c r="T2825" t="s">
        <v>385</v>
      </c>
      <c r="U2825" t="s">
        <v>14</v>
      </c>
      <c r="V2825" s="61">
        <v>45545</v>
      </c>
      <c r="W2825" t="s">
        <v>4135</v>
      </c>
    </row>
    <row r="2826" spans="1:23" x14ac:dyDescent="0.25">
      <c r="A2826">
        <v>9976508</v>
      </c>
      <c r="B2826" s="60">
        <v>45545</v>
      </c>
      <c r="C2826" t="s">
        <v>1117</v>
      </c>
      <c r="D2826" t="s">
        <v>856</v>
      </c>
      <c r="E2826" t="s">
        <v>385</v>
      </c>
      <c r="F2826" s="60">
        <v>45545</v>
      </c>
      <c r="G2826" s="60">
        <v>45545.458333333343</v>
      </c>
      <c r="H2826" t="s">
        <v>1117</v>
      </c>
      <c r="I2826" s="60">
        <v>45547</v>
      </c>
      <c r="J2826" t="s">
        <v>697</v>
      </c>
      <c r="K2826" t="s">
        <v>697</v>
      </c>
      <c r="L2826" t="s">
        <v>4906</v>
      </c>
      <c r="M2826" t="s">
        <v>7</v>
      </c>
      <c r="N2826" t="s">
        <v>860</v>
      </c>
      <c r="O2826" t="s">
        <v>4577</v>
      </c>
      <c r="P2826" t="s">
        <v>8</v>
      </c>
      <c r="Q2826" t="s">
        <v>15</v>
      </c>
      <c r="R2826" t="s">
        <v>381</v>
      </c>
      <c r="S2826" t="s">
        <v>25</v>
      </c>
      <c r="T2826" t="s">
        <v>385</v>
      </c>
      <c r="U2826" t="s">
        <v>14</v>
      </c>
      <c r="V2826" s="61">
        <v>45545</v>
      </c>
      <c r="W2826" t="s">
        <v>4135</v>
      </c>
    </row>
    <row r="2827" spans="1:23" x14ac:dyDescent="0.25">
      <c r="A2827">
        <v>9976507</v>
      </c>
      <c r="B2827" s="60">
        <v>45545</v>
      </c>
      <c r="C2827" t="s">
        <v>1156</v>
      </c>
      <c r="D2827" t="s">
        <v>856</v>
      </c>
      <c r="E2827" t="s">
        <v>385</v>
      </c>
      <c r="F2827" s="60">
        <v>45545</v>
      </c>
      <c r="G2827" s="60">
        <v>45545.481944444437</v>
      </c>
      <c r="H2827" t="s">
        <v>1156</v>
      </c>
      <c r="I2827"/>
      <c r="J2827" t="s">
        <v>697</v>
      </c>
      <c r="K2827" t="s">
        <v>697</v>
      </c>
      <c r="L2827" t="s">
        <v>4838</v>
      </c>
      <c r="M2827" t="s">
        <v>992</v>
      </c>
      <c r="N2827" t="s">
        <v>855</v>
      </c>
      <c r="O2827">
        <v>201032086282002</v>
      </c>
      <c r="P2827" t="s">
        <v>8</v>
      </c>
      <c r="Q2827" t="s">
        <v>10</v>
      </c>
      <c r="R2827" t="s">
        <v>11</v>
      </c>
      <c r="S2827" t="s">
        <v>25</v>
      </c>
      <c r="T2827"/>
      <c r="U2827" t="s">
        <v>14</v>
      </c>
      <c r="V2827" s="61">
        <v>45545</v>
      </c>
      <c r="W2827" t="s">
        <v>4135</v>
      </c>
    </row>
    <row r="2828" spans="1:23" x14ac:dyDescent="0.25">
      <c r="A2828">
        <v>9976506</v>
      </c>
      <c r="B2828" s="60">
        <v>45545</v>
      </c>
      <c r="C2828" t="s">
        <v>1280</v>
      </c>
      <c r="D2828" t="s">
        <v>856</v>
      </c>
      <c r="E2828" t="s">
        <v>385</v>
      </c>
      <c r="F2828" s="60">
        <v>45545</v>
      </c>
      <c r="G2828" s="60">
        <v>45545.481944444437</v>
      </c>
      <c r="H2828" t="s">
        <v>1280</v>
      </c>
      <c r="I2828" s="60">
        <v>45545</v>
      </c>
      <c r="J2828" t="s">
        <v>697</v>
      </c>
      <c r="K2828" t="s">
        <v>697</v>
      </c>
      <c r="L2828" t="s">
        <v>4907</v>
      </c>
      <c r="M2828" t="s">
        <v>1064</v>
      </c>
      <c r="N2828" t="s">
        <v>860</v>
      </c>
      <c r="O2828">
        <v>433694725</v>
      </c>
      <c r="P2828" t="s">
        <v>8</v>
      </c>
      <c r="Q2828" t="s">
        <v>15</v>
      </c>
      <c r="R2828" t="s">
        <v>11</v>
      </c>
      <c r="S2828" t="s">
        <v>36</v>
      </c>
      <c r="T2828"/>
      <c r="U2828" t="s">
        <v>14</v>
      </c>
      <c r="V2828" s="61">
        <v>45545</v>
      </c>
      <c r="W2828" t="s">
        <v>4135</v>
      </c>
    </row>
    <row r="2829" spans="1:23" x14ac:dyDescent="0.25">
      <c r="A2829">
        <v>9976505</v>
      </c>
      <c r="B2829" s="60">
        <v>45545</v>
      </c>
      <c r="C2829" t="s">
        <v>1281</v>
      </c>
      <c r="D2829" t="s">
        <v>46</v>
      </c>
      <c r="E2829" t="s">
        <v>385</v>
      </c>
      <c r="F2829" s="60">
        <v>45545</v>
      </c>
      <c r="G2829" s="60">
        <v>45545.496527777781</v>
      </c>
      <c r="H2829" t="s">
        <v>1281</v>
      </c>
      <c r="I2829"/>
      <c r="J2829" t="s">
        <v>697</v>
      </c>
      <c r="K2829" t="s">
        <v>697</v>
      </c>
      <c r="L2829" t="s">
        <v>4606</v>
      </c>
      <c r="M2829" t="s">
        <v>2509</v>
      </c>
      <c r="N2829" t="s">
        <v>2222</v>
      </c>
      <c r="O2829">
        <v>43084613801</v>
      </c>
      <c r="P2829" t="s">
        <v>8</v>
      </c>
      <c r="Q2829" t="s">
        <v>28</v>
      </c>
      <c r="R2829" t="s">
        <v>29</v>
      </c>
      <c r="S2829" t="s">
        <v>360</v>
      </c>
      <c r="T2829" t="s">
        <v>385</v>
      </c>
      <c r="U2829" t="s">
        <v>14</v>
      </c>
      <c r="V2829" s="61">
        <v>45545</v>
      </c>
      <c r="W2829" t="s">
        <v>4135</v>
      </c>
    </row>
    <row r="2830" spans="1:23" x14ac:dyDescent="0.25">
      <c r="A2830">
        <v>9976504</v>
      </c>
      <c r="B2830" s="60">
        <v>45545</v>
      </c>
      <c r="C2830" t="s">
        <v>1106</v>
      </c>
      <c r="D2830" t="s">
        <v>716</v>
      </c>
      <c r="E2830" t="s">
        <v>385</v>
      </c>
      <c r="F2830" s="60">
        <v>45545</v>
      </c>
      <c r="G2830" s="60">
        <v>45545.511805555558</v>
      </c>
      <c r="H2830" t="s">
        <v>1106</v>
      </c>
      <c r="I2830" s="60">
        <v>45455</v>
      </c>
      <c r="J2830" t="s">
        <v>697</v>
      </c>
      <c r="K2830" t="s">
        <v>697</v>
      </c>
      <c r="L2830" t="s">
        <v>4908</v>
      </c>
      <c r="M2830" t="s">
        <v>4671</v>
      </c>
      <c r="N2830" t="s">
        <v>881</v>
      </c>
      <c r="O2830">
        <v>2000009194203420</v>
      </c>
      <c r="P2830" t="s">
        <v>8</v>
      </c>
      <c r="Q2830" t="s">
        <v>15</v>
      </c>
      <c r="R2830" t="s">
        <v>152</v>
      </c>
      <c r="S2830" t="s">
        <v>25</v>
      </c>
      <c r="T2830" t="s">
        <v>385</v>
      </c>
      <c r="U2830" t="s">
        <v>14</v>
      </c>
      <c r="V2830" s="61">
        <v>45545</v>
      </c>
      <c r="W2830" t="s">
        <v>4135</v>
      </c>
    </row>
    <row r="2831" spans="1:23" x14ac:dyDescent="0.25">
      <c r="A2831">
        <v>9976503</v>
      </c>
      <c r="B2831" s="60">
        <v>45545</v>
      </c>
      <c r="C2831" t="s">
        <v>1106</v>
      </c>
      <c r="D2831" t="s">
        <v>716</v>
      </c>
      <c r="E2831" t="s">
        <v>385</v>
      </c>
      <c r="F2831" s="60">
        <v>45545</v>
      </c>
      <c r="G2831" s="60">
        <v>45545.522222222222</v>
      </c>
      <c r="H2831" t="s">
        <v>1106</v>
      </c>
      <c r="I2831" s="60">
        <v>45455</v>
      </c>
      <c r="J2831" t="s">
        <v>697</v>
      </c>
      <c r="K2831" t="s">
        <v>697</v>
      </c>
      <c r="L2831" t="s">
        <v>4909</v>
      </c>
      <c r="M2831" t="s">
        <v>4671</v>
      </c>
      <c r="N2831" t="s">
        <v>881</v>
      </c>
      <c r="O2831">
        <v>2000009256594680</v>
      </c>
      <c r="P2831" t="s">
        <v>22</v>
      </c>
      <c r="Q2831" t="s">
        <v>23</v>
      </c>
      <c r="R2831" t="s">
        <v>55</v>
      </c>
      <c r="S2831" t="s">
        <v>36</v>
      </c>
      <c r="T2831" t="s">
        <v>385</v>
      </c>
      <c r="U2831" t="s">
        <v>14</v>
      </c>
      <c r="V2831" s="61">
        <v>45545</v>
      </c>
      <c r="W2831" t="s">
        <v>4135</v>
      </c>
    </row>
    <row r="2832" spans="1:23" x14ac:dyDescent="0.25">
      <c r="A2832">
        <v>9976502</v>
      </c>
      <c r="B2832" s="60">
        <v>45545</v>
      </c>
      <c r="C2832" t="s">
        <v>1110</v>
      </c>
      <c r="D2832" t="s">
        <v>46</v>
      </c>
      <c r="E2832" t="s">
        <v>385</v>
      </c>
      <c r="F2832" s="60">
        <v>45545</v>
      </c>
      <c r="G2832" s="60">
        <v>45545.522916666669</v>
      </c>
      <c r="H2832" t="s">
        <v>1110</v>
      </c>
      <c r="I2832" s="60">
        <v>45545</v>
      </c>
      <c r="J2832" t="s">
        <v>697</v>
      </c>
      <c r="K2832" t="s">
        <v>697</v>
      </c>
      <c r="L2832" t="s">
        <v>4756</v>
      </c>
      <c r="M2832" t="s">
        <v>7</v>
      </c>
      <c r="N2832" t="s">
        <v>860</v>
      </c>
      <c r="O2832" t="s">
        <v>4571</v>
      </c>
      <c r="P2832" t="s">
        <v>8</v>
      </c>
      <c r="Q2832" t="s">
        <v>10</v>
      </c>
      <c r="R2832" t="s">
        <v>11</v>
      </c>
      <c r="S2832" t="s">
        <v>36</v>
      </c>
      <c r="T2832"/>
      <c r="U2832" t="s">
        <v>14</v>
      </c>
      <c r="V2832" s="61">
        <v>45545</v>
      </c>
      <c r="W2832" t="s">
        <v>4135</v>
      </c>
    </row>
    <row r="2833" spans="1:23" x14ac:dyDescent="0.25">
      <c r="A2833">
        <v>9976501</v>
      </c>
      <c r="B2833" s="60">
        <v>45545</v>
      </c>
      <c r="C2833" t="s">
        <v>1280</v>
      </c>
      <c r="D2833" t="s">
        <v>856</v>
      </c>
      <c r="E2833"/>
      <c r="F2833" s="60">
        <v>45545</v>
      </c>
      <c r="G2833" s="60">
        <v>45545.525694444441</v>
      </c>
      <c r="H2833" t="s">
        <v>1280</v>
      </c>
      <c r="I2833" s="60">
        <v>45545</v>
      </c>
      <c r="J2833" t="s">
        <v>697</v>
      </c>
      <c r="K2833" t="s">
        <v>697</v>
      </c>
      <c r="L2833" t="s">
        <v>4910</v>
      </c>
      <c r="M2833" t="s">
        <v>2509</v>
      </c>
      <c r="N2833" t="s">
        <v>860</v>
      </c>
      <c r="O2833">
        <v>43391375701</v>
      </c>
      <c r="P2833" t="s">
        <v>18</v>
      </c>
      <c r="Q2833" t="s">
        <v>19</v>
      </c>
      <c r="R2833" t="s">
        <v>20</v>
      </c>
      <c r="S2833" t="s">
        <v>43</v>
      </c>
      <c r="T2833" t="s">
        <v>111</v>
      </c>
      <c r="U2833" t="s">
        <v>44</v>
      </c>
      <c r="V2833" s="61">
        <v>45545</v>
      </c>
      <c r="W2833" t="s">
        <v>4135</v>
      </c>
    </row>
    <row r="2834" spans="1:23" x14ac:dyDescent="0.25">
      <c r="A2834">
        <v>9976500</v>
      </c>
      <c r="B2834" s="60">
        <v>45545</v>
      </c>
      <c r="C2834" t="s">
        <v>1117</v>
      </c>
      <c r="D2834" t="s">
        <v>716</v>
      </c>
      <c r="E2834" t="s">
        <v>385</v>
      </c>
      <c r="F2834" s="60">
        <v>45545</v>
      </c>
      <c r="G2834" s="60">
        <v>45545.527083333327</v>
      </c>
      <c r="H2834" t="s">
        <v>1117</v>
      </c>
      <c r="I2834" s="60">
        <v>45547</v>
      </c>
      <c r="J2834" t="s">
        <v>697</v>
      </c>
      <c r="K2834" t="s">
        <v>697</v>
      </c>
      <c r="L2834" t="s">
        <v>4911</v>
      </c>
      <c r="M2834" t="s">
        <v>7</v>
      </c>
      <c r="N2834" t="s">
        <v>860</v>
      </c>
      <c r="O2834" t="s">
        <v>4829</v>
      </c>
      <c r="P2834" t="s">
        <v>8</v>
      </c>
      <c r="Q2834" t="s">
        <v>28</v>
      </c>
      <c r="R2834" t="s">
        <v>35</v>
      </c>
      <c r="S2834" t="s">
        <v>36</v>
      </c>
      <c r="T2834" t="s">
        <v>385</v>
      </c>
      <c r="U2834" t="s">
        <v>14</v>
      </c>
      <c r="V2834" s="61">
        <v>45545</v>
      </c>
      <c r="W2834" t="s">
        <v>4135</v>
      </c>
    </row>
    <row r="2835" spans="1:23" x14ac:dyDescent="0.25">
      <c r="A2835">
        <v>9976499</v>
      </c>
      <c r="B2835" s="60">
        <v>45545</v>
      </c>
      <c r="C2835" t="s">
        <v>1117</v>
      </c>
      <c r="D2835" t="s">
        <v>856</v>
      </c>
      <c r="E2835" t="s">
        <v>385</v>
      </c>
      <c r="F2835" s="60">
        <v>45545</v>
      </c>
      <c r="G2835" s="60">
        <v>45545.53125</v>
      </c>
      <c r="H2835" t="s">
        <v>1117</v>
      </c>
      <c r="I2835" s="60">
        <v>45547</v>
      </c>
      <c r="J2835" t="s">
        <v>697</v>
      </c>
      <c r="K2835" t="s">
        <v>697</v>
      </c>
      <c r="L2835" t="s">
        <v>4912</v>
      </c>
      <c r="M2835" t="s">
        <v>7</v>
      </c>
      <c r="N2835" t="s">
        <v>860</v>
      </c>
      <c r="O2835" t="s">
        <v>4831</v>
      </c>
      <c r="P2835" t="s">
        <v>8</v>
      </c>
      <c r="Q2835" t="s">
        <v>10</v>
      </c>
      <c r="R2835" t="s">
        <v>11</v>
      </c>
      <c r="S2835" t="s">
        <v>25</v>
      </c>
      <c r="T2835" t="s">
        <v>385</v>
      </c>
      <c r="U2835" t="s">
        <v>14</v>
      </c>
      <c r="V2835" s="61">
        <v>45545</v>
      </c>
      <c r="W2835" t="s">
        <v>4135</v>
      </c>
    </row>
    <row r="2836" spans="1:23" x14ac:dyDescent="0.25">
      <c r="A2836">
        <v>9976498</v>
      </c>
      <c r="B2836" s="60">
        <v>45545</v>
      </c>
      <c r="C2836" t="s">
        <v>1117</v>
      </c>
      <c r="D2836" t="s">
        <v>856</v>
      </c>
      <c r="E2836" t="s">
        <v>385</v>
      </c>
      <c r="F2836" s="60">
        <v>45545</v>
      </c>
      <c r="G2836" s="60">
        <v>45545.538194444453</v>
      </c>
      <c r="H2836" t="s">
        <v>1117</v>
      </c>
      <c r="I2836" s="60">
        <v>45547</v>
      </c>
      <c r="J2836" t="s">
        <v>697</v>
      </c>
      <c r="K2836" t="s">
        <v>697</v>
      </c>
      <c r="L2836" t="s">
        <v>4913</v>
      </c>
      <c r="M2836" t="s">
        <v>7</v>
      </c>
      <c r="N2836" t="s">
        <v>860</v>
      </c>
      <c r="O2836" t="s">
        <v>4730</v>
      </c>
      <c r="P2836" t="s">
        <v>8</v>
      </c>
      <c r="Q2836" t="s">
        <v>15</v>
      </c>
      <c r="R2836" t="s">
        <v>381</v>
      </c>
      <c r="S2836" t="s">
        <v>25</v>
      </c>
      <c r="T2836" t="s">
        <v>385</v>
      </c>
      <c r="U2836" t="s">
        <v>14</v>
      </c>
      <c r="V2836" s="61">
        <v>45545</v>
      </c>
      <c r="W2836" t="s">
        <v>4135</v>
      </c>
    </row>
    <row r="2837" spans="1:23" x14ac:dyDescent="0.25">
      <c r="A2837">
        <v>9976497</v>
      </c>
      <c r="B2837" s="60">
        <v>45545</v>
      </c>
      <c r="C2837" t="s">
        <v>1156</v>
      </c>
      <c r="D2837" t="s">
        <v>856</v>
      </c>
      <c r="E2837"/>
      <c r="F2837" s="60">
        <v>45545</v>
      </c>
      <c r="G2837" s="60">
        <v>45545.538888888892</v>
      </c>
      <c r="H2837" t="s">
        <v>1156</v>
      </c>
      <c r="I2837"/>
      <c r="J2837" t="s">
        <v>697</v>
      </c>
      <c r="K2837" t="s">
        <v>697</v>
      </c>
      <c r="L2837" t="s">
        <v>3988</v>
      </c>
      <c r="M2837" t="s">
        <v>992</v>
      </c>
      <c r="N2837" t="s">
        <v>855</v>
      </c>
      <c r="O2837">
        <v>201031872711001</v>
      </c>
      <c r="P2837" t="s">
        <v>8</v>
      </c>
      <c r="Q2837" t="s">
        <v>15</v>
      </c>
      <c r="R2837" t="s">
        <v>381</v>
      </c>
      <c r="S2837" t="s">
        <v>25</v>
      </c>
      <c r="T2837"/>
      <c r="U2837"/>
      <c r="V2837" s="61">
        <v>45545</v>
      </c>
      <c r="W2837" t="s">
        <v>4135</v>
      </c>
    </row>
    <row r="2838" spans="1:23" x14ac:dyDescent="0.25">
      <c r="A2838">
        <v>9976496</v>
      </c>
      <c r="B2838" s="60">
        <v>45545</v>
      </c>
      <c r="C2838" t="s">
        <v>1117</v>
      </c>
      <c r="D2838" t="s">
        <v>856</v>
      </c>
      <c r="E2838" t="s">
        <v>385</v>
      </c>
      <c r="F2838" s="60">
        <v>45545</v>
      </c>
      <c r="G2838" s="60">
        <v>45545.552777777782</v>
      </c>
      <c r="H2838" t="s">
        <v>1117</v>
      </c>
      <c r="I2838" s="60">
        <v>45545</v>
      </c>
      <c r="J2838" t="s">
        <v>697</v>
      </c>
      <c r="K2838" t="s">
        <v>697</v>
      </c>
      <c r="L2838" t="s">
        <v>4846</v>
      </c>
      <c r="M2838" t="s">
        <v>7</v>
      </c>
      <c r="N2838" t="s">
        <v>860</v>
      </c>
      <c r="O2838" t="s">
        <v>4387</v>
      </c>
      <c r="P2838" t="s">
        <v>8</v>
      </c>
      <c r="Q2838" t="s">
        <v>15</v>
      </c>
      <c r="R2838" t="s">
        <v>381</v>
      </c>
      <c r="S2838" t="s">
        <v>43</v>
      </c>
      <c r="T2838" t="s">
        <v>730</v>
      </c>
      <c r="U2838" t="s">
        <v>44</v>
      </c>
      <c r="V2838" s="61">
        <v>45545</v>
      </c>
      <c r="W2838" t="s">
        <v>4135</v>
      </c>
    </row>
    <row r="2839" spans="1:23" x14ac:dyDescent="0.25">
      <c r="A2839">
        <v>9976495</v>
      </c>
      <c r="B2839" s="60">
        <v>45545</v>
      </c>
      <c r="C2839" t="s">
        <v>1117</v>
      </c>
      <c r="D2839" t="s">
        <v>856</v>
      </c>
      <c r="E2839" t="s">
        <v>385</v>
      </c>
      <c r="F2839" s="60">
        <v>45545</v>
      </c>
      <c r="G2839" s="60">
        <v>45545.556250000001</v>
      </c>
      <c r="H2839" t="s">
        <v>1117</v>
      </c>
      <c r="I2839" s="60">
        <v>45547</v>
      </c>
      <c r="J2839" t="s">
        <v>697</v>
      </c>
      <c r="K2839" t="s">
        <v>697</v>
      </c>
      <c r="L2839" t="s">
        <v>4177</v>
      </c>
      <c r="M2839" t="s">
        <v>7</v>
      </c>
      <c r="N2839" t="s">
        <v>2325</v>
      </c>
      <c r="O2839" t="s">
        <v>4178</v>
      </c>
      <c r="P2839" t="s">
        <v>8</v>
      </c>
      <c r="Q2839" t="s">
        <v>28</v>
      </c>
      <c r="R2839" t="s">
        <v>29</v>
      </c>
      <c r="S2839" t="s">
        <v>25</v>
      </c>
      <c r="T2839" t="s">
        <v>385</v>
      </c>
      <c r="U2839" t="s">
        <v>14</v>
      </c>
      <c r="V2839" s="61">
        <v>45545</v>
      </c>
      <c r="W2839" t="s">
        <v>4135</v>
      </c>
    </row>
    <row r="2840" spans="1:23" x14ac:dyDescent="0.25">
      <c r="A2840">
        <v>9976494</v>
      </c>
      <c r="B2840" s="60">
        <v>45545</v>
      </c>
      <c r="C2840" t="s">
        <v>1156</v>
      </c>
      <c r="D2840" t="s">
        <v>716</v>
      </c>
      <c r="E2840" t="s">
        <v>385</v>
      </c>
      <c r="F2840" s="60">
        <v>45545</v>
      </c>
      <c r="G2840" s="60">
        <v>45545.55972222222</v>
      </c>
      <c r="H2840" t="s">
        <v>1156</v>
      </c>
      <c r="I2840"/>
      <c r="J2840" t="s">
        <v>697</v>
      </c>
      <c r="K2840" t="s">
        <v>697</v>
      </c>
      <c r="L2840" t="s">
        <v>4836</v>
      </c>
      <c r="M2840" t="s">
        <v>992</v>
      </c>
      <c r="N2840" t="s">
        <v>1105</v>
      </c>
      <c r="O2840">
        <v>201032423852001</v>
      </c>
      <c r="P2840" t="s">
        <v>8</v>
      </c>
      <c r="Q2840" t="s">
        <v>10</v>
      </c>
      <c r="R2840" t="s">
        <v>11</v>
      </c>
      <c r="S2840" t="s">
        <v>36</v>
      </c>
      <c r="T2840"/>
      <c r="U2840"/>
      <c r="V2840" s="61">
        <v>45545</v>
      </c>
      <c r="W2840" t="s">
        <v>4135</v>
      </c>
    </row>
    <row r="2841" spans="1:23" x14ac:dyDescent="0.25">
      <c r="A2841">
        <v>9976493</v>
      </c>
      <c r="B2841" s="60">
        <v>45545</v>
      </c>
      <c r="C2841" t="s">
        <v>1110</v>
      </c>
      <c r="D2841" t="s">
        <v>46</v>
      </c>
      <c r="E2841" t="s">
        <v>385</v>
      </c>
      <c r="F2841" s="60">
        <v>45545</v>
      </c>
      <c r="G2841" s="60">
        <v>45545.561111111107</v>
      </c>
      <c r="H2841" t="s">
        <v>1110</v>
      </c>
      <c r="I2841" t="s">
        <v>385</v>
      </c>
      <c r="J2841" t="s">
        <v>697</v>
      </c>
      <c r="K2841" t="s">
        <v>697</v>
      </c>
      <c r="L2841" t="s">
        <v>3753</v>
      </c>
      <c r="M2841" t="s">
        <v>7</v>
      </c>
      <c r="N2841" t="s">
        <v>2325</v>
      </c>
      <c r="O2841" t="s">
        <v>3229</v>
      </c>
      <c r="P2841" t="s">
        <v>51</v>
      </c>
      <c r="Q2841" t="s">
        <v>52</v>
      </c>
      <c r="R2841" t="s">
        <v>53</v>
      </c>
      <c r="S2841" t="s">
        <v>36</v>
      </c>
      <c r="T2841"/>
      <c r="U2841"/>
      <c r="V2841" s="61">
        <v>45545</v>
      </c>
      <c r="W2841" t="s">
        <v>4135</v>
      </c>
    </row>
    <row r="2842" spans="1:23" x14ac:dyDescent="0.25">
      <c r="A2842">
        <v>9976492</v>
      </c>
      <c r="B2842" s="60">
        <v>45545</v>
      </c>
      <c r="C2842" t="s">
        <v>1117</v>
      </c>
      <c r="D2842" t="s">
        <v>856</v>
      </c>
      <c r="E2842" t="s">
        <v>385</v>
      </c>
      <c r="F2842" s="60">
        <v>45545</v>
      </c>
      <c r="G2842" s="60">
        <v>45545.561805555553</v>
      </c>
      <c r="H2842" t="s">
        <v>1117</v>
      </c>
      <c r="I2842" s="60">
        <v>45545</v>
      </c>
      <c r="J2842" t="s">
        <v>697</v>
      </c>
      <c r="K2842" t="s">
        <v>697</v>
      </c>
      <c r="L2842" t="s">
        <v>4914</v>
      </c>
      <c r="M2842" t="s">
        <v>7</v>
      </c>
      <c r="N2842" t="s">
        <v>860</v>
      </c>
      <c r="O2842" t="s">
        <v>4266</v>
      </c>
      <c r="P2842" t="s">
        <v>18</v>
      </c>
      <c r="Q2842" t="s">
        <v>19</v>
      </c>
      <c r="R2842" t="s">
        <v>29</v>
      </c>
      <c r="S2842" t="s">
        <v>43</v>
      </c>
      <c r="T2842" t="s">
        <v>330</v>
      </c>
      <c r="U2842" t="s">
        <v>44</v>
      </c>
      <c r="V2842" s="61">
        <v>45545</v>
      </c>
      <c r="W2842" t="s">
        <v>4135</v>
      </c>
    </row>
    <row r="2843" spans="1:23" x14ac:dyDescent="0.25">
      <c r="A2843">
        <v>9976491</v>
      </c>
      <c r="B2843" s="60">
        <v>45545</v>
      </c>
      <c r="C2843" t="s">
        <v>1106</v>
      </c>
      <c r="D2843" t="s">
        <v>716</v>
      </c>
      <c r="E2843" t="s">
        <v>385</v>
      </c>
      <c r="F2843" s="60">
        <v>45545</v>
      </c>
      <c r="G2843" s="60">
        <v>45545.563819444447</v>
      </c>
      <c r="H2843" t="s">
        <v>1106</v>
      </c>
      <c r="I2843" s="60">
        <v>45547</v>
      </c>
      <c r="J2843" t="s">
        <v>697</v>
      </c>
      <c r="K2843" t="s">
        <v>697</v>
      </c>
      <c r="L2843" t="s">
        <v>4915</v>
      </c>
      <c r="M2843" t="s">
        <v>4671</v>
      </c>
      <c r="N2843" t="s">
        <v>881</v>
      </c>
      <c r="O2843">
        <v>2000009260218620</v>
      </c>
      <c r="P2843" t="s">
        <v>18</v>
      </c>
      <c r="Q2843" t="s">
        <v>19</v>
      </c>
      <c r="R2843" t="s">
        <v>20</v>
      </c>
      <c r="S2843" t="s">
        <v>36</v>
      </c>
      <c r="T2843"/>
      <c r="U2843" t="s">
        <v>14</v>
      </c>
      <c r="V2843" s="61">
        <v>45545</v>
      </c>
      <c r="W2843" t="s">
        <v>4135</v>
      </c>
    </row>
    <row r="2844" spans="1:23" x14ac:dyDescent="0.25">
      <c r="A2844">
        <v>9976490</v>
      </c>
      <c r="B2844" s="60">
        <v>45545</v>
      </c>
      <c r="C2844" t="s">
        <v>1106</v>
      </c>
      <c r="D2844" t="s">
        <v>856</v>
      </c>
      <c r="E2844" t="s">
        <v>385</v>
      </c>
      <c r="F2844" s="60">
        <v>45545</v>
      </c>
      <c r="G2844" s="60">
        <v>45545.563819444447</v>
      </c>
      <c r="H2844" t="s">
        <v>1106</v>
      </c>
      <c r="I2844" s="60">
        <v>45545</v>
      </c>
      <c r="J2844" t="s">
        <v>697</v>
      </c>
      <c r="K2844" t="s">
        <v>697</v>
      </c>
      <c r="L2844" t="s">
        <v>4916</v>
      </c>
      <c r="M2844" t="s">
        <v>4671</v>
      </c>
      <c r="N2844" t="s">
        <v>881</v>
      </c>
      <c r="O2844">
        <v>2000009260218620</v>
      </c>
      <c r="P2844" t="s">
        <v>18</v>
      </c>
      <c r="Q2844" t="s">
        <v>19</v>
      </c>
      <c r="R2844" t="s">
        <v>20</v>
      </c>
      <c r="S2844" t="s">
        <v>75</v>
      </c>
      <c r="T2844" t="s">
        <v>415</v>
      </c>
      <c r="U2844" t="s">
        <v>44</v>
      </c>
      <c r="V2844" s="61">
        <v>45545</v>
      </c>
      <c r="W2844" t="s">
        <v>4135</v>
      </c>
    </row>
    <row r="2845" spans="1:23" x14ac:dyDescent="0.25">
      <c r="A2845">
        <v>9976489</v>
      </c>
      <c r="B2845" s="60">
        <v>45545</v>
      </c>
      <c r="C2845" t="s">
        <v>1107</v>
      </c>
      <c r="D2845" t="s">
        <v>716</v>
      </c>
      <c r="E2845" t="s">
        <v>385</v>
      </c>
      <c r="F2845" s="60">
        <v>45545</v>
      </c>
      <c r="G2845" s="60">
        <v>45545.570138888892</v>
      </c>
      <c r="H2845" t="s">
        <v>1107</v>
      </c>
      <c r="I2845" t="s">
        <v>385</v>
      </c>
      <c r="J2845" t="s">
        <v>697</v>
      </c>
      <c r="K2845" t="s">
        <v>697</v>
      </c>
      <c r="L2845" t="s">
        <v>4917</v>
      </c>
      <c r="M2845" t="s">
        <v>7</v>
      </c>
      <c r="N2845" t="s">
        <v>855</v>
      </c>
      <c r="O2845" t="s">
        <v>4820</v>
      </c>
      <c r="P2845" t="s">
        <v>8</v>
      </c>
      <c r="Q2845" t="s">
        <v>10</v>
      </c>
      <c r="R2845" t="s">
        <v>11</v>
      </c>
      <c r="S2845" t="s">
        <v>36</v>
      </c>
      <c r="T2845"/>
      <c r="U2845" t="s">
        <v>14</v>
      </c>
      <c r="V2845" s="61">
        <v>45545</v>
      </c>
      <c r="W2845" t="s">
        <v>4135</v>
      </c>
    </row>
    <row r="2846" spans="1:23" x14ac:dyDescent="0.25">
      <c r="A2846">
        <v>9976488</v>
      </c>
      <c r="B2846" s="60">
        <v>45545</v>
      </c>
      <c r="C2846" t="s">
        <v>1110</v>
      </c>
      <c r="D2846" t="s">
        <v>716</v>
      </c>
      <c r="E2846" t="s">
        <v>385</v>
      </c>
      <c r="F2846" s="60">
        <v>45545</v>
      </c>
      <c r="G2846" s="60">
        <v>45545.570138888892</v>
      </c>
      <c r="H2846" t="s">
        <v>1110</v>
      </c>
      <c r="I2846" t="s">
        <v>385</v>
      </c>
      <c r="J2846" t="s">
        <v>697</v>
      </c>
      <c r="K2846" t="s">
        <v>697</v>
      </c>
      <c r="L2846" t="s">
        <v>909</v>
      </c>
      <c r="M2846" t="s">
        <v>7</v>
      </c>
      <c r="N2846" t="s">
        <v>860</v>
      </c>
      <c r="O2846" t="s">
        <v>121</v>
      </c>
      <c r="P2846" t="s">
        <v>51</v>
      </c>
      <c r="Q2846" t="s">
        <v>52</v>
      </c>
      <c r="R2846" t="s">
        <v>53</v>
      </c>
      <c r="S2846" t="s">
        <v>36</v>
      </c>
      <c r="T2846"/>
      <c r="U2846" t="s">
        <v>14</v>
      </c>
      <c r="V2846" s="61">
        <v>45545</v>
      </c>
      <c r="W2846" t="s">
        <v>4135</v>
      </c>
    </row>
    <row r="2847" spans="1:23" x14ac:dyDescent="0.25">
      <c r="A2847">
        <v>9976487</v>
      </c>
      <c r="B2847" s="60">
        <v>45545</v>
      </c>
      <c r="C2847" t="s">
        <v>1117</v>
      </c>
      <c r="D2847" t="s">
        <v>716</v>
      </c>
      <c r="E2847" t="s">
        <v>385</v>
      </c>
      <c r="F2847" s="60">
        <v>45545</v>
      </c>
      <c r="G2847" s="60">
        <v>45545.544444444437</v>
      </c>
      <c r="H2847" t="s">
        <v>1117</v>
      </c>
      <c r="I2847" s="60">
        <v>45546</v>
      </c>
      <c r="J2847" t="s">
        <v>697</v>
      </c>
      <c r="K2847" t="s">
        <v>697</v>
      </c>
      <c r="L2847" t="s">
        <v>4844</v>
      </c>
      <c r="M2847" t="s">
        <v>7</v>
      </c>
      <c r="N2847" t="s">
        <v>860</v>
      </c>
      <c r="O2847" t="s">
        <v>4600</v>
      </c>
      <c r="P2847" t="s">
        <v>8</v>
      </c>
      <c r="Q2847" t="s">
        <v>10</v>
      </c>
      <c r="R2847" t="s">
        <v>11</v>
      </c>
      <c r="S2847" t="s">
        <v>36</v>
      </c>
      <c r="T2847" t="s">
        <v>385</v>
      </c>
      <c r="U2847" t="s">
        <v>14</v>
      </c>
      <c r="V2847" s="61">
        <v>45545</v>
      </c>
      <c r="W2847" t="s">
        <v>4135</v>
      </c>
    </row>
    <row r="2848" spans="1:23" x14ac:dyDescent="0.25">
      <c r="A2848">
        <v>9976486</v>
      </c>
      <c r="B2848" s="60">
        <v>45545</v>
      </c>
      <c r="C2848" t="s">
        <v>1107</v>
      </c>
      <c r="D2848" t="s">
        <v>716</v>
      </c>
      <c r="E2848" t="s">
        <v>385</v>
      </c>
      <c r="F2848" s="60">
        <v>45545</v>
      </c>
      <c r="G2848" s="60">
        <v>45545.570138888892</v>
      </c>
      <c r="H2848" t="s">
        <v>1107</v>
      </c>
      <c r="I2848" t="s">
        <v>385</v>
      </c>
      <c r="J2848" t="s">
        <v>697</v>
      </c>
      <c r="K2848" t="s">
        <v>697</v>
      </c>
      <c r="L2848" t="s">
        <v>4917</v>
      </c>
      <c r="M2848" t="s">
        <v>7</v>
      </c>
      <c r="N2848" t="s">
        <v>855</v>
      </c>
      <c r="O2848" t="s">
        <v>4820</v>
      </c>
      <c r="P2848" t="s">
        <v>8</v>
      </c>
      <c r="Q2848" t="s">
        <v>10</v>
      </c>
      <c r="R2848" t="s">
        <v>11</v>
      </c>
      <c r="S2848" t="s">
        <v>36</v>
      </c>
      <c r="T2848"/>
      <c r="U2848" t="s">
        <v>14</v>
      </c>
      <c r="V2848" s="61">
        <v>45545</v>
      </c>
      <c r="W2848" t="s">
        <v>4135</v>
      </c>
    </row>
    <row r="2849" spans="1:23" x14ac:dyDescent="0.25">
      <c r="A2849">
        <v>9971486</v>
      </c>
      <c r="B2849" s="60">
        <v>45546</v>
      </c>
      <c r="C2849" t="s">
        <v>1111</v>
      </c>
      <c r="D2849" t="s">
        <v>878</v>
      </c>
      <c r="E2849" t="s">
        <v>385</v>
      </c>
      <c r="F2849" s="60">
        <v>45546</v>
      </c>
      <c r="G2849" s="60">
        <v>45546.431944444441</v>
      </c>
      <c r="H2849" t="s">
        <v>1111</v>
      </c>
      <c r="I2849" t="s">
        <v>385</v>
      </c>
      <c r="J2849" t="s">
        <v>697</v>
      </c>
      <c r="K2849" t="s">
        <v>697</v>
      </c>
      <c r="L2849" t="s">
        <v>4946</v>
      </c>
      <c r="M2849" t="s">
        <v>7</v>
      </c>
      <c r="N2849" t="s">
        <v>1515</v>
      </c>
      <c r="O2849" t="s">
        <v>4731</v>
      </c>
      <c r="P2849" t="s">
        <v>8</v>
      </c>
      <c r="Q2849" t="s">
        <v>15</v>
      </c>
      <c r="R2849" t="s">
        <v>381</v>
      </c>
      <c r="S2849" t="s">
        <v>25</v>
      </c>
      <c r="T2849" t="s">
        <v>385</v>
      </c>
      <c r="U2849" t="s">
        <v>14</v>
      </c>
      <c r="V2849" s="61">
        <v>45546</v>
      </c>
      <c r="W2849" t="s">
        <v>4135</v>
      </c>
    </row>
    <row r="2850" spans="1:23" x14ac:dyDescent="0.25">
      <c r="A2850">
        <v>9971485</v>
      </c>
      <c r="B2850" s="60">
        <v>45546</v>
      </c>
      <c r="C2850" t="s">
        <v>1111</v>
      </c>
      <c r="D2850" t="s">
        <v>856</v>
      </c>
      <c r="E2850" t="s">
        <v>385</v>
      </c>
      <c r="F2850" s="60">
        <v>45546</v>
      </c>
      <c r="G2850" s="60">
        <v>45546.394444444442</v>
      </c>
      <c r="H2850" t="s">
        <v>1111</v>
      </c>
      <c r="I2850" t="s">
        <v>385</v>
      </c>
      <c r="J2850" t="s">
        <v>697</v>
      </c>
      <c r="K2850" t="s">
        <v>697</v>
      </c>
      <c r="L2850" t="s">
        <v>4947</v>
      </c>
      <c r="M2850" t="s">
        <v>7</v>
      </c>
      <c r="N2850" t="s">
        <v>1515</v>
      </c>
      <c r="O2850" t="s">
        <v>4451</v>
      </c>
      <c r="P2850" t="s">
        <v>18</v>
      </c>
      <c r="Q2850" t="s">
        <v>19</v>
      </c>
      <c r="R2850" t="s">
        <v>20</v>
      </c>
      <c r="S2850" t="s">
        <v>43</v>
      </c>
      <c r="T2850" t="s">
        <v>385</v>
      </c>
      <c r="U2850" t="s">
        <v>44</v>
      </c>
      <c r="V2850" s="61">
        <v>45546</v>
      </c>
      <c r="W2850" t="s">
        <v>4135</v>
      </c>
    </row>
    <row r="2851" spans="1:23" x14ac:dyDescent="0.25">
      <c r="A2851">
        <v>9971484</v>
      </c>
      <c r="B2851" s="60">
        <v>45546</v>
      </c>
      <c r="C2851" t="s">
        <v>1111</v>
      </c>
      <c r="D2851" t="s">
        <v>716</v>
      </c>
      <c r="E2851" t="s">
        <v>385</v>
      </c>
      <c r="F2851" s="60">
        <v>45546</v>
      </c>
      <c r="G2851" s="60">
        <v>45546.408333333333</v>
      </c>
      <c r="H2851" t="s">
        <v>1111</v>
      </c>
      <c r="I2851" s="60">
        <v>45548</v>
      </c>
      <c r="J2851" t="s">
        <v>697</v>
      </c>
      <c r="K2851" t="s">
        <v>697</v>
      </c>
      <c r="L2851" t="s">
        <v>4948</v>
      </c>
      <c r="M2851" t="s">
        <v>7</v>
      </c>
      <c r="N2851" t="s">
        <v>1515</v>
      </c>
      <c r="O2851" t="s">
        <v>4704</v>
      </c>
      <c r="P2851" t="s">
        <v>18</v>
      </c>
      <c r="Q2851" t="s">
        <v>19</v>
      </c>
      <c r="R2851" t="s">
        <v>21</v>
      </c>
      <c r="S2851" t="s">
        <v>36</v>
      </c>
      <c r="T2851" t="s">
        <v>385</v>
      </c>
      <c r="U2851" t="s">
        <v>14</v>
      </c>
      <c r="V2851" s="61">
        <v>45546</v>
      </c>
      <c r="W2851" t="s">
        <v>4135</v>
      </c>
    </row>
    <row r="2852" spans="1:23" x14ac:dyDescent="0.25">
      <c r="A2852">
        <v>9971483</v>
      </c>
      <c r="B2852" s="60">
        <v>45546</v>
      </c>
      <c r="C2852" t="s">
        <v>1111</v>
      </c>
      <c r="D2852" t="s">
        <v>716</v>
      </c>
      <c r="E2852" t="s">
        <v>385</v>
      </c>
      <c r="F2852" s="60">
        <v>45546</v>
      </c>
      <c r="G2852" s="60">
        <v>45546.411805555559</v>
      </c>
      <c r="H2852" t="s">
        <v>1111</v>
      </c>
      <c r="I2852" s="60">
        <v>45548</v>
      </c>
      <c r="J2852" t="s">
        <v>697</v>
      </c>
      <c r="K2852" t="s">
        <v>697</v>
      </c>
      <c r="L2852" t="s">
        <v>4942</v>
      </c>
      <c r="M2852" t="s">
        <v>7</v>
      </c>
      <c r="N2852" t="s">
        <v>1515</v>
      </c>
      <c r="O2852" t="s">
        <v>3896</v>
      </c>
      <c r="P2852" t="s">
        <v>22</v>
      </c>
      <c r="Q2852" t="s">
        <v>23</v>
      </c>
      <c r="R2852" t="s">
        <v>24</v>
      </c>
      <c r="S2852" t="s">
        <v>36</v>
      </c>
      <c r="T2852" t="s">
        <v>385</v>
      </c>
      <c r="U2852" t="s">
        <v>14</v>
      </c>
      <c r="V2852" s="61">
        <v>45546</v>
      </c>
      <c r="W2852" t="s">
        <v>4135</v>
      </c>
    </row>
    <row r="2853" spans="1:23" x14ac:dyDescent="0.25">
      <c r="A2853">
        <v>9971482</v>
      </c>
      <c r="B2853" s="60">
        <v>45546</v>
      </c>
      <c r="C2853" t="s">
        <v>1111</v>
      </c>
      <c r="D2853" t="s">
        <v>856</v>
      </c>
      <c r="E2853" t="s">
        <v>385</v>
      </c>
      <c r="F2853" s="60">
        <v>45546</v>
      </c>
      <c r="G2853" s="60">
        <v>45546.417361111111</v>
      </c>
      <c r="H2853" t="s">
        <v>1111</v>
      </c>
      <c r="I2853" t="s">
        <v>385</v>
      </c>
      <c r="J2853" t="s">
        <v>697</v>
      </c>
      <c r="K2853" t="s">
        <v>697</v>
      </c>
      <c r="L2853" t="s">
        <v>4662</v>
      </c>
      <c r="M2853" t="s">
        <v>7</v>
      </c>
      <c r="N2853" t="s">
        <v>1515</v>
      </c>
      <c r="O2853" t="s">
        <v>4377</v>
      </c>
      <c r="P2853" t="s">
        <v>8</v>
      </c>
      <c r="Q2853" t="s">
        <v>15</v>
      </c>
      <c r="R2853" t="s">
        <v>381</v>
      </c>
      <c r="S2853" t="s">
        <v>25</v>
      </c>
      <c r="T2853" t="s">
        <v>385</v>
      </c>
      <c r="U2853" t="s">
        <v>14</v>
      </c>
      <c r="V2853" s="61">
        <v>45546</v>
      </c>
      <c r="W2853" t="s">
        <v>4135</v>
      </c>
    </row>
    <row r="2854" spans="1:23" x14ac:dyDescent="0.25">
      <c r="A2854">
        <v>9971481</v>
      </c>
      <c r="B2854" s="60">
        <v>45546</v>
      </c>
      <c r="C2854" t="s">
        <v>1111</v>
      </c>
      <c r="D2854" t="s">
        <v>46</v>
      </c>
      <c r="E2854" t="s">
        <v>385</v>
      </c>
      <c r="F2854" s="60">
        <v>45546</v>
      </c>
      <c r="G2854" s="60">
        <v>45546.418749999997</v>
      </c>
      <c r="H2854" t="s">
        <v>1111</v>
      </c>
      <c r="I2854" t="s">
        <v>385</v>
      </c>
      <c r="J2854" t="s">
        <v>697</v>
      </c>
      <c r="K2854" t="s">
        <v>697</v>
      </c>
      <c r="L2854" t="s">
        <v>4662</v>
      </c>
      <c r="M2854" t="s">
        <v>7</v>
      </c>
      <c r="N2854" t="s">
        <v>1515</v>
      </c>
      <c r="O2854" t="s">
        <v>4377</v>
      </c>
      <c r="P2854" t="s">
        <v>8</v>
      </c>
      <c r="Q2854" t="s">
        <v>15</v>
      </c>
      <c r="R2854" t="s">
        <v>381</v>
      </c>
      <c r="S2854" t="s">
        <v>358</v>
      </c>
      <c r="T2854" t="s">
        <v>385</v>
      </c>
      <c r="U2854" t="s">
        <v>14</v>
      </c>
      <c r="V2854" s="61">
        <v>45546</v>
      </c>
      <c r="W2854" t="s">
        <v>4135</v>
      </c>
    </row>
    <row r="2855" spans="1:23" x14ac:dyDescent="0.25">
      <c r="A2855">
        <v>9971480</v>
      </c>
      <c r="B2855" s="60">
        <v>45546</v>
      </c>
      <c r="C2855" t="s">
        <v>1111</v>
      </c>
      <c r="D2855" t="s">
        <v>46</v>
      </c>
      <c r="E2855" t="s">
        <v>385</v>
      </c>
      <c r="F2855" s="60">
        <v>45546</v>
      </c>
      <c r="G2855" s="60">
        <v>45546.364583333343</v>
      </c>
      <c r="H2855" t="s">
        <v>1111</v>
      </c>
      <c r="I2855" t="s">
        <v>385</v>
      </c>
      <c r="J2855" t="s">
        <v>697</v>
      </c>
      <c r="K2855" t="s">
        <v>697</v>
      </c>
      <c r="L2855" t="s">
        <v>3062</v>
      </c>
      <c r="M2855" t="s">
        <v>7</v>
      </c>
      <c r="N2855" t="s">
        <v>1515</v>
      </c>
      <c r="O2855" t="s">
        <v>2764</v>
      </c>
      <c r="P2855" t="s">
        <v>18</v>
      </c>
      <c r="Q2855" t="s">
        <v>19</v>
      </c>
      <c r="R2855" t="s">
        <v>21</v>
      </c>
      <c r="S2855" t="s">
        <v>358</v>
      </c>
      <c r="T2855" t="s">
        <v>385</v>
      </c>
      <c r="U2855" t="s">
        <v>14</v>
      </c>
      <c r="V2855" s="61">
        <v>45546</v>
      </c>
      <c r="W2855" t="s">
        <v>4135</v>
      </c>
    </row>
    <row r="2856" spans="1:23" x14ac:dyDescent="0.25">
      <c r="A2856">
        <v>9971479</v>
      </c>
      <c r="B2856" s="60">
        <v>45546</v>
      </c>
      <c r="C2856" t="s">
        <v>1111</v>
      </c>
      <c r="D2856" t="s">
        <v>716</v>
      </c>
      <c r="E2856" t="s">
        <v>385</v>
      </c>
      <c r="F2856" s="60">
        <v>45546</v>
      </c>
      <c r="G2856" s="60">
        <v>45546.371527777781</v>
      </c>
      <c r="H2856" t="s">
        <v>1111</v>
      </c>
      <c r="I2856" s="60">
        <v>45548</v>
      </c>
      <c r="J2856" t="s">
        <v>697</v>
      </c>
      <c r="K2856" t="s">
        <v>697</v>
      </c>
      <c r="L2856" t="s">
        <v>4660</v>
      </c>
      <c r="M2856" t="s">
        <v>7</v>
      </c>
      <c r="N2856" t="s">
        <v>1515</v>
      </c>
      <c r="O2856" t="s">
        <v>4296</v>
      </c>
      <c r="P2856" t="s">
        <v>8</v>
      </c>
      <c r="Q2856" t="s">
        <v>28</v>
      </c>
      <c r="R2856" t="s">
        <v>29</v>
      </c>
      <c r="S2856" t="s">
        <v>25</v>
      </c>
      <c r="T2856" t="s">
        <v>385</v>
      </c>
      <c r="U2856" t="s">
        <v>14</v>
      </c>
      <c r="V2856" s="61">
        <v>45546</v>
      </c>
      <c r="W2856" t="s">
        <v>4135</v>
      </c>
    </row>
    <row r="2857" spans="1:23" x14ac:dyDescent="0.25">
      <c r="A2857">
        <v>9971478</v>
      </c>
      <c r="B2857" s="60">
        <v>45546</v>
      </c>
      <c r="C2857" t="s">
        <v>1111</v>
      </c>
      <c r="D2857" t="s">
        <v>856</v>
      </c>
      <c r="E2857" t="s">
        <v>385</v>
      </c>
      <c r="F2857" s="60">
        <v>45546</v>
      </c>
      <c r="G2857" s="60">
        <v>45546.373611111107</v>
      </c>
      <c r="H2857" t="s">
        <v>1111</v>
      </c>
      <c r="I2857" t="s">
        <v>385</v>
      </c>
      <c r="J2857" t="s">
        <v>697</v>
      </c>
      <c r="K2857" t="s">
        <v>697</v>
      </c>
      <c r="L2857" t="s">
        <v>4660</v>
      </c>
      <c r="M2857" t="s">
        <v>7</v>
      </c>
      <c r="N2857" t="s">
        <v>1515</v>
      </c>
      <c r="O2857" t="s">
        <v>4296</v>
      </c>
      <c r="P2857" t="s">
        <v>8</v>
      </c>
      <c r="Q2857" t="s">
        <v>28</v>
      </c>
      <c r="R2857" t="s">
        <v>29</v>
      </c>
      <c r="S2857" t="s">
        <v>36</v>
      </c>
      <c r="T2857" t="s">
        <v>385</v>
      </c>
      <c r="U2857" t="s">
        <v>14</v>
      </c>
      <c r="V2857" s="61">
        <v>45546</v>
      </c>
      <c r="W2857" t="s">
        <v>4135</v>
      </c>
    </row>
    <row r="2858" spans="1:23" x14ac:dyDescent="0.25">
      <c r="A2858">
        <v>9971477</v>
      </c>
      <c r="B2858" s="60">
        <v>45546</v>
      </c>
      <c r="C2858" t="s">
        <v>1111</v>
      </c>
      <c r="D2858" t="s">
        <v>856</v>
      </c>
      <c r="E2858" t="s">
        <v>385</v>
      </c>
      <c r="F2858" s="60">
        <v>45546</v>
      </c>
      <c r="G2858" s="60">
        <v>45546.443055555559</v>
      </c>
      <c r="H2858" t="s">
        <v>1111</v>
      </c>
      <c r="I2858" t="s">
        <v>385</v>
      </c>
      <c r="J2858" t="s">
        <v>697</v>
      </c>
      <c r="K2858" t="s">
        <v>697</v>
      </c>
      <c r="L2858" t="s">
        <v>4949</v>
      </c>
      <c r="M2858" t="s">
        <v>7</v>
      </c>
      <c r="N2858" t="s">
        <v>1515</v>
      </c>
      <c r="O2858" t="s">
        <v>4732</v>
      </c>
      <c r="P2858" t="s">
        <v>8</v>
      </c>
      <c r="Q2858" t="s">
        <v>15</v>
      </c>
      <c r="R2858" t="s">
        <v>381</v>
      </c>
      <c r="S2858" t="s">
        <v>25</v>
      </c>
      <c r="T2858" t="s">
        <v>385</v>
      </c>
      <c r="U2858" t="s">
        <v>14</v>
      </c>
      <c r="V2858" s="61">
        <v>45546</v>
      </c>
      <c r="W2858" t="s">
        <v>4135</v>
      </c>
    </row>
    <row r="2859" spans="1:23" x14ac:dyDescent="0.25">
      <c r="A2859">
        <v>9971476</v>
      </c>
      <c r="B2859" s="60">
        <v>45546</v>
      </c>
      <c r="C2859" t="s">
        <v>1111</v>
      </c>
      <c r="D2859" t="s">
        <v>856</v>
      </c>
      <c r="E2859" t="s">
        <v>385</v>
      </c>
      <c r="F2859" s="60">
        <v>45546</v>
      </c>
      <c r="G2859" s="60">
        <v>45546.452777777777</v>
      </c>
      <c r="H2859" t="s">
        <v>1111</v>
      </c>
      <c r="I2859" t="s">
        <v>385</v>
      </c>
      <c r="J2859" t="s">
        <v>697</v>
      </c>
      <c r="K2859" t="s">
        <v>697</v>
      </c>
      <c r="L2859" t="s">
        <v>4950</v>
      </c>
      <c r="M2859" t="s">
        <v>7</v>
      </c>
      <c r="N2859" t="s">
        <v>1515</v>
      </c>
      <c r="O2859" t="s">
        <v>4448</v>
      </c>
      <c r="P2859" t="s">
        <v>8</v>
      </c>
      <c r="Q2859" t="s">
        <v>28</v>
      </c>
      <c r="R2859" t="s">
        <v>35</v>
      </c>
      <c r="S2859" t="s">
        <v>36</v>
      </c>
      <c r="T2859" t="s">
        <v>385</v>
      </c>
      <c r="U2859" t="s">
        <v>14</v>
      </c>
      <c r="V2859" s="61">
        <v>45546</v>
      </c>
      <c r="W2859" t="s">
        <v>4135</v>
      </c>
    </row>
    <row r="2860" spans="1:23" x14ac:dyDescent="0.25">
      <c r="A2860">
        <v>9971475</v>
      </c>
      <c r="B2860" s="60">
        <v>45546</v>
      </c>
      <c r="C2860" t="s">
        <v>1117</v>
      </c>
      <c r="D2860" t="s">
        <v>716</v>
      </c>
      <c r="E2860" t="s">
        <v>385</v>
      </c>
      <c r="F2860" s="60">
        <v>45546</v>
      </c>
      <c r="G2860" s="60">
        <v>45546.338194444441</v>
      </c>
      <c r="H2860" t="s">
        <v>1117</v>
      </c>
      <c r="I2860" s="60">
        <v>45548</v>
      </c>
      <c r="J2860" t="s">
        <v>697</v>
      </c>
      <c r="K2860" t="s">
        <v>697</v>
      </c>
      <c r="L2860" t="s">
        <v>4848</v>
      </c>
      <c r="M2860" t="s">
        <v>7</v>
      </c>
      <c r="N2860" t="s">
        <v>855</v>
      </c>
      <c r="O2860" t="s">
        <v>3836</v>
      </c>
      <c r="P2860" t="s">
        <v>8</v>
      </c>
      <c r="Q2860" t="s">
        <v>15</v>
      </c>
      <c r="R2860" t="s">
        <v>381</v>
      </c>
      <c r="S2860" t="s">
        <v>25</v>
      </c>
      <c r="T2860" t="s">
        <v>385</v>
      </c>
      <c r="U2860" t="s">
        <v>14</v>
      </c>
      <c r="V2860" s="61">
        <v>45546</v>
      </c>
      <c r="W2860" t="s">
        <v>4135</v>
      </c>
    </row>
    <row r="2861" spans="1:23" x14ac:dyDescent="0.25">
      <c r="A2861">
        <v>9971474</v>
      </c>
      <c r="B2861" s="60">
        <v>45546</v>
      </c>
      <c r="C2861" t="s">
        <v>1280</v>
      </c>
      <c r="D2861" t="s">
        <v>856</v>
      </c>
      <c r="E2861"/>
      <c r="F2861" s="60">
        <v>45546</v>
      </c>
      <c r="G2861" s="60">
        <v>45546.338194444441</v>
      </c>
      <c r="H2861" t="s">
        <v>1280</v>
      </c>
      <c r="I2861" s="60">
        <v>45546</v>
      </c>
      <c r="J2861" t="s">
        <v>697</v>
      </c>
      <c r="K2861" t="s">
        <v>697</v>
      </c>
      <c r="L2861" t="s">
        <v>4283</v>
      </c>
      <c r="M2861" t="s">
        <v>2509</v>
      </c>
      <c r="N2861" t="s">
        <v>853</v>
      </c>
      <c r="O2861">
        <v>43211923402</v>
      </c>
      <c r="P2861" t="s">
        <v>8</v>
      </c>
      <c r="Q2861" t="s">
        <v>15</v>
      </c>
      <c r="R2861" t="s">
        <v>27</v>
      </c>
      <c r="S2861" t="s">
        <v>43</v>
      </c>
      <c r="T2861" t="s">
        <v>723</v>
      </c>
      <c r="U2861" t="s">
        <v>44</v>
      </c>
      <c r="V2861" s="61">
        <v>45546</v>
      </c>
      <c r="W2861" t="s">
        <v>4135</v>
      </c>
    </row>
    <row r="2862" spans="1:23" x14ac:dyDescent="0.25">
      <c r="A2862">
        <v>9971473</v>
      </c>
      <c r="B2862" s="60">
        <v>45546</v>
      </c>
      <c r="C2862" t="s">
        <v>1280</v>
      </c>
      <c r="D2862" t="s">
        <v>46</v>
      </c>
      <c r="E2862"/>
      <c r="F2862" s="60">
        <v>45546</v>
      </c>
      <c r="G2862" s="60">
        <v>45546.347916666673</v>
      </c>
      <c r="H2862" t="s">
        <v>1280</v>
      </c>
      <c r="I2862" s="60">
        <v>45546</v>
      </c>
      <c r="J2862" t="s">
        <v>697</v>
      </c>
      <c r="K2862" t="s">
        <v>697</v>
      </c>
      <c r="L2862" t="s">
        <v>4840</v>
      </c>
      <c r="M2862" t="s">
        <v>2509</v>
      </c>
      <c r="N2862" t="s">
        <v>853</v>
      </c>
      <c r="O2862">
        <v>43199357001</v>
      </c>
      <c r="P2862" t="s">
        <v>8</v>
      </c>
      <c r="Q2862" t="s">
        <v>10</v>
      </c>
      <c r="R2862" t="s">
        <v>11</v>
      </c>
      <c r="S2862" t="s">
        <v>360</v>
      </c>
      <c r="T2862"/>
      <c r="U2862" t="s">
        <v>14</v>
      </c>
      <c r="V2862" s="61">
        <v>45546</v>
      </c>
      <c r="W2862" t="s">
        <v>4135</v>
      </c>
    </row>
    <row r="2863" spans="1:23" x14ac:dyDescent="0.25">
      <c r="A2863">
        <v>9971472</v>
      </c>
      <c r="B2863" s="60">
        <v>45546</v>
      </c>
      <c r="C2863" t="s">
        <v>1106</v>
      </c>
      <c r="D2863" t="s">
        <v>856</v>
      </c>
      <c r="E2863" t="s">
        <v>385</v>
      </c>
      <c r="F2863" s="60">
        <v>45546</v>
      </c>
      <c r="G2863" s="60">
        <v>45546.353472222218</v>
      </c>
      <c r="H2863" t="s">
        <v>1106</v>
      </c>
      <c r="I2863" s="60">
        <v>45548</v>
      </c>
      <c r="J2863" t="s">
        <v>697</v>
      </c>
      <c r="K2863" t="s">
        <v>697</v>
      </c>
      <c r="L2863" t="s">
        <v>4951</v>
      </c>
      <c r="M2863" t="s">
        <v>4671</v>
      </c>
      <c r="N2863" t="s">
        <v>881</v>
      </c>
      <c r="O2863">
        <v>2000010000000000</v>
      </c>
      <c r="P2863"/>
      <c r="Q2863"/>
      <c r="R2863"/>
      <c r="S2863"/>
      <c r="T2863"/>
      <c r="U2863" t="s">
        <v>14</v>
      </c>
      <c r="V2863" s="61">
        <v>45546</v>
      </c>
      <c r="W2863" t="s">
        <v>4135</v>
      </c>
    </row>
    <row r="2864" spans="1:23" x14ac:dyDescent="0.25">
      <c r="A2864">
        <v>9971471</v>
      </c>
      <c r="B2864" s="60">
        <v>45546</v>
      </c>
      <c r="C2864" t="s">
        <v>1157</v>
      </c>
      <c r="D2864" t="s">
        <v>716</v>
      </c>
      <c r="E2864" t="s">
        <v>385</v>
      </c>
      <c r="F2864" s="60">
        <v>45546</v>
      </c>
      <c r="G2864" s="60">
        <v>45546.350694444453</v>
      </c>
      <c r="H2864" t="s">
        <v>1157</v>
      </c>
      <c r="I2864" t="s">
        <v>385</v>
      </c>
      <c r="J2864" t="s">
        <v>697</v>
      </c>
      <c r="K2864" t="s">
        <v>697</v>
      </c>
      <c r="L2864" t="s">
        <v>4602</v>
      </c>
      <c r="M2864" t="s">
        <v>992</v>
      </c>
      <c r="N2864" t="s">
        <v>455</v>
      </c>
      <c r="O2864">
        <v>201031956202001</v>
      </c>
      <c r="P2864" t="s">
        <v>22</v>
      </c>
      <c r="Q2864" t="s">
        <v>23</v>
      </c>
      <c r="R2864" t="s">
        <v>79</v>
      </c>
      <c r="S2864" t="s">
        <v>36</v>
      </c>
      <c r="T2864" t="s">
        <v>385</v>
      </c>
      <c r="U2864" t="s">
        <v>14</v>
      </c>
      <c r="V2864" s="61">
        <v>45546</v>
      </c>
      <c r="W2864" t="s">
        <v>4135</v>
      </c>
    </row>
    <row r="2865" spans="1:23" x14ac:dyDescent="0.25">
      <c r="A2865">
        <v>9971470</v>
      </c>
      <c r="B2865" s="60">
        <v>45546</v>
      </c>
      <c r="C2865" t="s">
        <v>1157</v>
      </c>
      <c r="D2865" t="s">
        <v>716</v>
      </c>
      <c r="E2865" t="s">
        <v>385</v>
      </c>
      <c r="F2865" s="60">
        <v>45546</v>
      </c>
      <c r="G2865" s="60">
        <v>45546.361805555563</v>
      </c>
      <c r="H2865" t="s">
        <v>1157</v>
      </c>
      <c r="I2865" t="s">
        <v>385</v>
      </c>
      <c r="J2865" t="s">
        <v>697</v>
      </c>
      <c r="K2865" t="s">
        <v>697</v>
      </c>
      <c r="L2865" t="s">
        <v>4938</v>
      </c>
      <c r="M2865" t="s">
        <v>7</v>
      </c>
      <c r="N2865" t="s">
        <v>455</v>
      </c>
      <c r="O2865" t="s">
        <v>2910</v>
      </c>
      <c r="P2865" t="s">
        <v>18</v>
      </c>
      <c r="Q2865" t="s">
        <v>19</v>
      </c>
      <c r="R2865" t="s">
        <v>129</v>
      </c>
      <c r="S2865" t="s">
        <v>36</v>
      </c>
      <c r="T2865" t="s">
        <v>385</v>
      </c>
      <c r="U2865" t="s">
        <v>14</v>
      </c>
      <c r="V2865" s="61">
        <v>45546</v>
      </c>
      <c r="W2865" t="s">
        <v>4135</v>
      </c>
    </row>
    <row r="2866" spans="1:23" x14ac:dyDescent="0.25">
      <c r="A2866">
        <v>9971469</v>
      </c>
      <c r="B2866" s="60">
        <v>45546</v>
      </c>
      <c r="C2866" t="s">
        <v>1157</v>
      </c>
      <c r="D2866" t="s">
        <v>46</v>
      </c>
      <c r="E2866" t="s">
        <v>385</v>
      </c>
      <c r="F2866" s="60">
        <v>45546</v>
      </c>
      <c r="G2866" s="60">
        <v>45546.434027777781</v>
      </c>
      <c r="H2866" t="s">
        <v>1157</v>
      </c>
      <c r="I2866" t="s">
        <v>385</v>
      </c>
      <c r="J2866" t="s">
        <v>697</v>
      </c>
      <c r="K2866" t="s">
        <v>697</v>
      </c>
      <c r="L2866" t="s">
        <v>4744</v>
      </c>
      <c r="M2866" t="s">
        <v>992</v>
      </c>
      <c r="N2866" t="s">
        <v>455</v>
      </c>
      <c r="O2866">
        <v>201032298619001</v>
      </c>
      <c r="P2866" t="s">
        <v>8</v>
      </c>
      <c r="Q2866" t="s">
        <v>10</v>
      </c>
      <c r="R2866" t="s">
        <v>11</v>
      </c>
      <c r="S2866" t="s">
        <v>36</v>
      </c>
      <c r="T2866" t="s">
        <v>385</v>
      </c>
      <c r="U2866" t="s">
        <v>14</v>
      </c>
      <c r="V2866" s="61">
        <v>45546</v>
      </c>
      <c r="W2866" t="s">
        <v>4135</v>
      </c>
    </row>
    <row r="2867" spans="1:23" x14ac:dyDescent="0.25">
      <c r="A2867">
        <v>9971468</v>
      </c>
      <c r="B2867" s="60">
        <v>45546</v>
      </c>
      <c r="C2867" t="s">
        <v>1157</v>
      </c>
      <c r="D2867" t="s">
        <v>716</v>
      </c>
      <c r="E2867" t="s">
        <v>385</v>
      </c>
      <c r="F2867" s="60">
        <v>45546</v>
      </c>
      <c r="G2867" s="60">
        <v>45546.431250000001</v>
      </c>
      <c r="H2867" t="s">
        <v>1157</v>
      </c>
      <c r="I2867" t="s">
        <v>385</v>
      </c>
      <c r="J2867" t="s">
        <v>697</v>
      </c>
      <c r="K2867" t="s">
        <v>697</v>
      </c>
      <c r="L2867" t="s">
        <v>4952</v>
      </c>
      <c r="M2867" t="s">
        <v>992</v>
      </c>
      <c r="N2867" t="s">
        <v>1692</v>
      </c>
      <c r="O2867">
        <v>201032364833001</v>
      </c>
      <c r="P2867" t="s">
        <v>8</v>
      </c>
      <c r="Q2867" t="s">
        <v>10</v>
      </c>
      <c r="R2867" t="s">
        <v>11</v>
      </c>
      <c r="S2867" t="s">
        <v>25</v>
      </c>
      <c r="T2867" t="s">
        <v>385</v>
      </c>
      <c r="U2867" t="s">
        <v>14</v>
      </c>
      <c r="V2867" s="61">
        <v>45546</v>
      </c>
      <c r="W2867" t="s">
        <v>4135</v>
      </c>
    </row>
    <row r="2868" spans="1:23" x14ac:dyDescent="0.25">
      <c r="A2868">
        <v>9971467</v>
      </c>
      <c r="B2868" s="60">
        <v>45546</v>
      </c>
      <c r="C2868" t="s">
        <v>1157</v>
      </c>
      <c r="D2868" t="s">
        <v>716</v>
      </c>
      <c r="E2868" t="s">
        <v>385</v>
      </c>
      <c r="F2868" s="60">
        <v>45546</v>
      </c>
      <c r="G2868" s="60">
        <v>45546.4375</v>
      </c>
      <c r="H2868" t="s">
        <v>1157</v>
      </c>
      <c r="I2868" t="s">
        <v>385</v>
      </c>
      <c r="J2868" t="s">
        <v>697</v>
      </c>
      <c r="K2868" t="s">
        <v>697</v>
      </c>
      <c r="L2868" t="s">
        <v>4953</v>
      </c>
      <c r="M2868" t="s">
        <v>992</v>
      </c>
      <c r="N2868" t="s">
        <v>455</v>
      </c>
      <c r="O2868">
        <v>201032610224001</v>
      </c>
      <c r="P2868" t="s">
        <v>22</v>
      </c>
      <c r="Q2868" t="s">
        <v>23</v>
      </c>
      <c r="R2868" t="s">
        <v>89</v>
      </c>
      <c r="S2868" t="s">
        <v>36</v>
      </c>
      <c r="T2868" t="s">
        <v>385</v>
      </c>
      <c r="U2868" t="s">
        <v>14</v>
      </c>
      <c r="V2868" s="61">
        <v>45546</v>
      </c>
      <c r="W2868" t="s">
        <v>4135</v>
      </c>
    </row>
    <row r="2869" spans="1:23" x14ac:dyDescent="0.25">
      <c r="A2869">
        <v>9971466</v>
      </c>
      <c r="B2869" s="60">
        <v>45546</v>
      </c>
      <c r="C2869" t="s">
        <v>1157</v>
      </c>
      <c r="D2869" t="s">
        <v>856</v>
      </c>
      <c r="E2869" t="s">
        <v>385</v>
      </c>
      <c r="F2869" s="60">
        <v>45546</v>
      </c>
      <c r="G2869" s="60">
        <v>45546.438194444447</v>
      </c>
      <c r="H2869" t="s">
        <v>1157</v>
      </c>
      <c r="I2869" t="s">
        <v>385</v>
      </c>
      <c r="J2869" t="s">
        <v>697</v>
      </c>
      <c r="K2869" t="s">
        <v>697</v>
      </c>
      <c r="L2869" t="s">
        <v>4335</v>
      </c>
      <c r="M2869" t="s">
        <v>992</v>
      </c>
      <c r="N2869" t="s">
        <v>331</v>
      </c>
      <c r="O2869">
        <v>201031717911001</v>
      </c>
      <c r="P2869" t="s">
        <v>8</v>
      </c>
      <c r="Q2869" t="s">
        <v>28</v>
      </c>
      <c r="R2869" t="s">
        <v>35</v>
      </c>
      <c r="S2869" t="s">
        <v>43</v>
      </c>
      <c r="T2869" t="s">
        <v>385</v>
      </c>
      <c r="U2869" t="s">
        <v>44</v>
      </c>
      <c r="V2869" s="61">
        <v>45546</v>
      </c>
      <c r="W2869" t="s">
        <v>4135</v>
      </c>
    </row>
    <row r="2870" spans="1:23" x14ac:dyDescent="0.25">
      <c r="A2870">
        <v>9971465</v>
      </c>
      <c r="B2870" s="60">
        <v>45546</v>
      </c>
      <c r="C2870" t="s">
        <v>1157</v>
      </c>
      <c r="D2870" t="s">
        <v>46</v>
      </c>
      <c r="E2870" t="s">
        <v>385</v>
      </c>
      <c r="F2870" s="60">
        <v>45546</v>
      </c>
      <c r="G2870" s="60">
        <v>45546.474999999999</v>
      </c>
      <c r="H2870" t="s">
        <v>1157</v>
      </c>
      <c r="I2870" t="s">
        <v>385</v>
      </c>
      <c r="J2870" t="s">
        <v>697</v>
      </c>
      <c r="K2870" t="s">
        <v>697</v>
      </c>
      <c r="L2870" t="s">
        <v>4503</v>
      </c>
      <c r="M2870" t="s">
        <v>992</v>
      </c>
      <c r="N2870" t="s">
        <v>455</v>
      </c>
      <c r="O2870" t="s">
        <v>4468</v>
      </c>
      <c r="P2870" t="s">
        <v>8</v>
      </c>
      <c r="Q2870" t="s">
        <v>10</v>
      </c>
      <c r="R2870" t="s">
        <v>11</v>
      </c>
      <c r="S2870" t="s">
        <v>36</v>
      </c>
      <c r="T2870" t="s">
        <v>385</v>
      </c>
      <c r="U2870" t="s">
        <v>14</v>
      </c>
      <c r="V2870" s="61">
        <v>45546</v>
      </c>
      <c r="W2870" t="s">
        <v>4135</v>
      </c>
    </row>
    <row r="2871" spans="1:23" x14ac:dyDescent="0.25">
      <c r="A2871">
        <v>9971464</v>
      </c>
      <c r="B2871" s="60">
        <v>45546</v>
      </c>
      <c r="C2871" t="s">
        <v>1157</v>
      </c>
      <c r="D2871" t="s">
        <v>716</v>
      </c>
      <c r="E2871" t="s">
        <v>385</v>
      </c>
      <c r="F2871" s="60">
        <v>45546</v>
      </c>
      <c r="G2871" s="60">
        <v>45546.53125</v>
      </c>
      <c r="H2871" t="s">
        <v>1157</v>
      </c>
      <c r="I2871" t="s">
        <v>385</v>
      </c>
      <c r="J2871" t="s">
        <v>697</v>
      </c>
      <c r="K2871" t="s">
        <v>697</v>
      </c>
      <c r="L2871" t="s">
        <v>4767</v>
      </c>
      <c r="M2871" t="s">
        <v>992</v>
      </c>
      <c r="N2871" t="s">
        <v>455</v>
      </c>
      <c r="O2871">
        <v>201032355653001</v>
      </c>
      <c r="P2871" t="s">
        <v>8</v>
      </c>
      <c r="Q2871" t="s">
        <v>10</v>
      </c>
      <c r="R2871" t="s">
        <v>11</v>
      </c>
      <c r="S2871" t="s">
        <v>36</v>
      </c>
      <c r="T2871" t="s">
        <v>385</v>
      </c>
      <c r="U2871" t="s">
        <v>14</v>
      </c>
      <c r="V2871" s="61">
        <v>45546</v>
      </c>
      <c r="W2871" t="s">
        <v>4135</v>
      </c>
    </row>
    <row r="2872" spans="1:23" x14ac:dyDescent="0.25">
      <c r="A2872">
        <v>9971463</v>
      </c>
      <c r="B2872" s="60">
        <v>45546</v>
      </c>
      <c r="C2872" t="s">
        <v>1157</v>
      </c>
      <c r="D2872" t="s">
        <v>46</v>
      </c>
      <c r="E2872" t="s">
        <v>385</v>
      </c>
      <c r="F2872" s="60">
        <v>45546</v>
      </c>
      <c r="G2872" s="60">
        <v>45546.538888888892</v>
      </c>
      <c r="H2872" t="s">
        <v>1157</v>
      </c>
      <c r="I2872" t="s">
        <v>385</v>
      </c>
      <c r="J2872" t="s">
        <v>697</v>
      </c>
      <c r="K2872" t="s">
        <v>697</v>
      </c>
      <c r="L2872" t="s">
        <v>4392</v>
      </c>
      <c r="M2872" t="s">
        <v>992</v>
      </c>
      <c r="N2872" t="s">
        <v>455</v>
      </c>
      <c r="O2872">
        <v>201031902695001</v>
      </c>
      <c r="P2872" t="s">
        <v>22</v>
      </c>
      <c r="Q2872" t="s">
        <v>23</v>
      </c>
      <c r="R2872" t="s">
        <v>89</v>
      </c>
      <c r="S2872" t="s">
        <v>36</v>
      </c>
      <c r="T2872" t="s">
        <v>385</v>
      </c>
      <c r="U2872" t="s">
        <v>14</v>
      </c>
      <c r="V2872" s="61">
        <v>45546</v>
      </c>
      <c r="W2872" t="s">
        <v>4135</v>
      </c>
    </row>
    <row r="2873" spans="1:23" x14ac:dyDescent="0.25">
      <c r="A2873">
        <v>9971462</v>
      </c>
      <c r="B2873" s="60">
        <v>45546</v>
      </c>
      <c r="C2873" t="s">
        <v>1117</v>
      </c>
      <c r="D2873" t="s">
        <v>716</v>
      </c>
      <c r="E2873" t="s">
        <v>385</v>
      </c>
      <c r="F2873" s="60">
        <v>45546</v>
      </c>
      <c r="G2873" s="60">
        <v>45546.355555555558</v>
      </c>
      <c r="H2873" t="s">
        <v>1117</v>
      </c>
      <c r="I2873" s="60">
        <v>45548</v>
      </c>
      <c r="J2873" t="s">
        <v>697</v>
      </c>
      <c r="K2873" t="s">
        <v>697</v>
      </c>
      <c r="L2873" t="s">
        <v>4954</v>
      </c>
      <c r="M2873" t="s">
        <v>7</v>
      </c>
      <c r="N2873" t="s">
        <v>855</v>
      </c>
      <c r="O2873" t="s">
        <v>971</v>
      </c>
      <c r="P2873" t="s">
        <v>8</v>
      </c>
      <c r="Q2873" t="s">
        <v>15</v>
      </c>
      <c r="R2873" t="s">
        <v>381</v>
      </c>
      <c r="S2873" t="s">
        <v>25</v>
      </c>
      <c r="T2873" t="s">
        <v>385</v>
      </c>
      <c r="U2873" t="s">
        <v>14</v>
      </c>
      <c r="V2873" s="61">
        <v>45546</v>
      </c>
      <c r="W2873" t="s">
        <v>4135</v>
      </c>
    </row>
    <row r="2874" spans="1:23" x14ac:dyDescent="0.25">
      <c r="A2874">
        <v>9971461</v>
      </c>
      <c r="B2874" s="60">
        <v>45546</v>
      </c>
      <c r="C2874" t="s">
        <v>1281</v>
      </c>
      <c r="D2874" t="s">
        <v>46</v>
      </c>
      <c r="E2874" t="s">
        <v>385</v>
      </c>
      <c r="F2874" s="60">
        <v>45546</v>
      </c>
      <c r="G2874" s="60">
        <v>45546.361111111109</v>
      </c>
      <c r="H2874" t="s">
        <v>1281</v>
      </c>
      <c r="I2874"/>
      <c r="J2874" t="s">
        <v>697</v>
      </c>
      <c r="K2874" t="s">
        <v>697</v>
      </c>
      <c r="L2874" t="s">
        <v>3750</v>
      </c>
      <c r="M2874" t="s">
        <v>2509</v>
      </c>
      <c r="N2874" t="s">
        <v>855</v>
      </c>
      <c r="O2874">
        <v>42986163101</v>
      </c>
      <c r="P2874" t="s">
        <v>18</v>
      </c>
      <c r="Q2874" t="s">
        <v>19</v>
      </c>
      <c r="R2874" t="s">
        <v>21</v>
      </c>
      <c r="S2874" t="s">
        <v>360</v>
      </c>
      <c r="T2874" t="s">
        <v>385</v>
      </c>
      <c r="U2874" t="s">
        <v>14</v>
      </c>
      <c r="V2874" s="61">
        <v>45546</v>
      </c>
      <c r="W2874" t="s">
        <v>4135</v>
      </c>
    </row>
    <row r="2875" spans="1:23" x14ac:dyDescent="0.25">
      <c r="A2875">
        <v>9971460</v>
      </c>
      <c r="B2875" s="60">
        <v>45546</v>
      </c>
      <c r="C2875" t="s">
        <v>1280</v>
      </c>
      <c r="D2875" t="s">
        <v>716</v>
      </c>
      <c r="E2875"/>
      <c r="F2875" s="60">
        <v>45546</v>
      </c>
      <c r="G2875" s="60">
        <v>45546.356944444437</v>
      </c>
      <c r="H2875" t="s">
        <v>1280</v>
      </c>
      <c r="I2875" s="60">
        <v>45548</v>
      </c>
      <c r="J2875" t="s">
        <v>697</v>
      </c>
      <c r="K2875" t="s">
        <v>697</v>
      </c>
      <c r="L2875" t="s">
        <v>3697</v>
      </c>
      <c r="M2875" t="s">
        <v>2509</v>
      </c>
      <c r="N2875" t="s">
        <v>853</v>
      </c>
      <c r="O2875">
        <v>43074545703</v>
      </c>
      <c r="P2875" t="s">
        <v>8</v>
      </c>
      <c r="Q2875" t="s">
        <v>28</v>
      </c>
      <c r="R2875" t="s">
        <v>35</v>
      </c>
      <c r="S2875" t="s">
        <v>36</v>
      </c>
      <c r="T2875"/>
      <c r="U2875" t="s">
        <v>14</v>
      </c>
      <c r="V2875" s="61">
        <v>45546</v>
      </c>
      <c r="W2875" t="s">
        <v>4135</v>
      </c>
    </row>
    <row r="2876" spans="1:23" x14ac:dyDescent="0.25">
      <c r="A2876">
        <v>9971459</v>
      </c>
      <c r="B2876" s="60">
        <v>45546</v>
      </c>
      <c r="C2876" t="s">
        <v>1280</v>
      </c>
      <c r="D2876" t="s">
        <v>46</v>
      </c>
      <c r="E2876"/>
      <c r="F2876" s="60">
        <v>45546</v>
      </c>
      <c r="G2876" s="60">
        <v>45546.356944444437</v>
      </c>
      <c r="H2876" t="s">
        <v>1280</v>
      </c>
      <c r="I2876" s="60">
        <v>45546</v>
      </c>
      <c r="J2876" t="s">
        <v>697</v>
      </c>
      <c r="K2876" t="s">
        <v>697</v>
      </c>
      <c r="L2876" t="s">
        <v>3697</v>
      </c>
      <c r="M2876" t="s">
        <v>2509</v>
      </c>
      <c r="N2876" t="s">
        <v>853</v>
      </c>
      <c r="O2876">
        <v>43074545703</v>
      </c>
      <c r="P2876" t="s">
        <v>8</v>
      </c>
      <c r="Q2876" t="s">
        <v>15</v>
      </c>
      <c r="R2876" t="s">
        <v>381</v>
      </c>
      <c r="S2876" t="s">
        <v>358</v>
      </c>
      <c r="T2876"/>
      <c r="U2876" t="s">
        <v>14</v>
      </c>
      <c r="V2876" s="61">
        <v>45546</v>
      </c>
      <c r="W2876" t="s">
        <v>4135</v>
      </c>
    </row>
    <row r="2877" spans="1:23" x14ac:dyDescent="0.25">
      <c r="A2877">
        <v>9971458</v>
      </c>
      <c r="B2877" s="60">
        <v>45546</v>
      </c>
      <c r="C2877" t="s">
        <v>1156</v>
      </c>
      <c r="D2877" t="s">
        <v>716</v>
      </c>
      <c r="E2877"/>
      <c r="F2877" s="60">
        <v>45546</v>
      </c>
      <c r="G2877" s="60">
        <v>45546.363888888889</v>
      </c>
      <c r="H2877" t="s">
        <v>1156</v>
      </c>
      <c r="I2877"/>
      <c r="J2877" t="s">
        <v>697</v>
      </c>
      <c r="K2877" t="s">
        <v>697</v>
      </c>
      <c r="L2877" t="s">
        <v>3632</v>
      </c>
      <c r="M2877" t="s">
        <v>7</v>
      </c>
      <c r="N2877" t="s">
        <v>4955</v>
      </c>
      <c r="O2877" t="s">
        <v>3076</v>
      </c>
      <c r="P2877" t="s">
        <v>8</v>
      </c>
      <c r="Q2877" t="s">
        <v>28</v>
      </c>
      <c r="R2877" t="s">
        <v>29</v>
      </c>
      <c r="S2877" t="s">
        <v>36</v>
      </c>
      <c r="T2877" t="s">
        <v>385</v>
      </c>
      <c r="U2877" t="s">
        <v>14</v>
      </c>
      <c r="V2877" s="61">
        <v>45546</v>
      </c>
      <c r="W2877" t="s">
        <v>4135</v>
      </c>
    </row>
    <row r="2878" spans="1:23" x14ac:dyDescent="0.25">
      <c r="A2878">
        <v>9971457</v>
      </c>
      <c r="B2878" s="60">
        <v>45546</v>
      </c>
      <c r="C2878" t="s">
        <v>1117</v>
      </c>
      <c r="D2878" t="s">
        <v>716</v>
      </c>
      <c r="E2878" t="s">
        <v>385</v>
      </c>
      <c r="F2878" s="60">
        <v>45546</v>
      </c>
      <c r="G2878" s="60">
        <v>45546.365972222222</v>
      </c>
      <c r="H2878" t="s">
        <v>1117</v>
      </c>
      <c r="I2878" s="60">
        <v>45548</v>
      </c>
      <c r="J2878" t="s">
        <v>697</v>
      </c>
      <c r="K2878" t="s">
        <v>697</v>
      </c>
      <c r="L2878" t="s">
        <v>4423</v>
      </c>
      <c r="M2878" t="s">
        <v>7</v>
      </c>
      <c r="N2878" t="s">
        <v>855</v>
      </c>
      <c r="O2878" t="s">
        <v>4378</v>
      </c>
      <c r="P2878" t="s">
        <v>8</v>
      </c>
      <c r="Q2878" t="s">
        <v>10</v>
      </c>
      <c r="R2878" t="s">
        <v>11</v>
      </c>
      <c r="S2878" t="s">
        <v>25</v>
      </c>
      <c r="T2878" t="s">
        <v>385</v>
      </c>
      <c r="U2878" t="s">
        <v>14</v>
      </c>
      <c r="V2878" s="61">
        <v>45546</v>
      </c>
      <c r="W2878" t="s">
        <v>4135</v>
      </c>
    </row>
    <row r="2879" spans="1:23" x14ac:dyDescent="0.25">
      <c r="A2879">
        <v>9971456</v>
      </c>
      <c r="B2879" s="60">
        <v>45546</v>
      </c>
      <c r="C2879" t="s">
        <v>1280</v>
      </c>
      <c r="D2879" t="s">
        <v>856</v>
      </c>
      <c r="E2879"/>
      <c r="F2879" s="60">
        <v>45546</v>
      </c>
      <c r="G2879" s="60">
        <v>45546.370138888888</v>
      </c>
      <c r="H2879" t="s">
        <v>1280</v>
      </c>
      <c r="I2879" s="60">
        <v>45546</v>
      </c>
      <c r="J2879" t="s">
        <v>697</v>
      </c>
      <c r="K2879" t="s">
        <v>697</v>
      </c>
      <c r="L2879" t="s">
        <v>1930</v>
      </c>
      <c r="M2879" t="s">
        <v>2509</v>
      </c>
      <c r="N2879" t="s">
        <v>853</v>
      </c>
      <c r="O2879">
        <v>41958255701</v>
      </c>
      <c r="P2879" t="s">
        <v>18</v>
      </c>
      <c r="Q2879" t="s">
        <v>19</v>
      </c>
      <c r="R2879" t="s">
        <v>139</v>
      </c>
      <c r="S2879" t="s">
        <v>43</v>
      </c>
      <c r="T2879" t="s">
        <v>4956</v>
      </c>
      <c r="U2879" t="s">
        <v>44</v>
      </c>
      <c r="V2879" s="61">
        <v>45546</v>
      </c>
      <c r="W2879" t="s">
        <v>4135</v>
      </c>
    </row>
    <row r="2880" spans="1:23" x14ac:dyDescent="0.25">
      <c r="A2880">
        <v>9971455</v>
      </c>
      <c r="B2880" s="60">
        <v>45546</v>
      </c>
      <c r="C2880" t="s">
        <v>1117</v>
      </c>
      <c r="D2880" t="s">
        <v>716</v>
      </c>
      <c r="E2880" t="s">
        <v>385</v>
      </c>
      <c r="F2880" s="60">
        <v>45546</v>
      </c>
      <c r="G2880" s="60">
        <v>45546.333333333343</v>
      </c>
      <c r="H2880" t="s">
        <v>1117</v>
      </c>
      <c r="I2880" s="60">
        <v>45548</v>
      </c>
      <c r="J2880" t="s">
        <v>697</v>
      </c>
      <c r="K2880" t="s">
        <v>697</v>
      </c>
      <c r="L2880" t="s">
        <v>3899</v>
      </c>
      <c r="M2880" t="s">
        <v>7</v>
      </c>
      <c r="N2880" t="s">
        <v>855</v>
      </c>
      <c r="O2880" t="s">
        <v>2333</v>
      </c>
      <c r="P2880" t="s">
        <v>18</v>
      </c>
      <c r="Q2880" t="s">
        <v>19</v>
      </c>
      <c r="R2880" t="s">
        <v>20</v>
      </c>
      <c r="S2880" t="s">
        <v>36</v>
      </c>
      <c r="T2880" t="s">
        <v>385</v>
      </c>
      <c r="U2880" t="s">
        <v>44</v>
      </c>
      <c r="V2880" s="61">
        <v>45546</v>
      </c>
      <c r="W2880" t="s">
        <v>4135</v>
      </c>
    </row>
    <row r="2881" spans="1:23" x14ac:dyDescent="0.25">
      <c r="A2881">
        <v>9971454</v>
      </c>
      <c r="B2881" s="60">
        <v>45546</v>
      </c>
      <c r="C2881" t="s">
        <v>1117</v>
      </c>
      <c r="D2881" t="s">
        <v>716</v>
      </c>
      <c r="E2881" t="s">
        <v>385</v>
      </c>
      <c r="F2881" s="60">
        <v>45546</v>
      </c>
      <c r="G2881" s="60">
        <v>45546.333333333343</v>
      </c>
      <c r="H2881" t="s">
        <v>1117</v>
      </c>
      <c r="I2881" s="60">
        <v>45546</v>
      </c>
      <c r="J2881" t="s">
        <v>697</v>
      </c>
      <c r="K2881" t="s">
        <v>697</v>
      </c>
      <c r="L2881" t="s">
        <v>3899</v>
      </c>
      <c r="M2881" t="s">
        <v>7</v>
      </c>
      <c r="N2881" t="s">
        <v>855</v>
      </c>
      <c r="O2881" t="s">
        <v>2333</v>
      </c>
      <c r="P2881" t="s">
        <v>18</v>
      </c>
      <c r="Q2881" t="s">
        <v>19</v>
      </c>
      <c r="R2881" t="s">
        <v>20</v>
      </c>
      <c r="S2881" t="s">
        <v>43</v>
      </c>
      <c r="T2881" t="s">
        <v>1231</v>
      </c>
      <c r="U2881" t="s">
        <v>44</v>
      </c>
      <c r="V2881" s="61">
        <v>45546</v>
      </c>
      <c r="W2881" t="s">
        <v>4135</v>
      </c>
    </row>
    <row r="2882" spans="1:23" x14ac:dyDescent="0.25">
      <c r="A2882">
        <v>9971453</v>
      </c>
      <c r="B2882" s="60">
        <v>45546</v>
      </c>
      <c r="C2882" t="s">
        <v>1106</v>
      </c>
      <c r="D2882" t="s">
        <v>856</v>
      </c>
      <c r="E2882" t="s">
        <v>385</v>
      </c>
      <c r="F2882" s="60">
        <v>45546</v>
      </c>
      <c r="G2882" s="60">
        <v>45546.375</v>
      </c>
      <c r="H2882" t="s">
        <v>1106</v>
      </c>
      <c r="I2882" s="60">
        <v>45546</v>
      </c>
      <c r="J2882" t="s">
        <v>697</v>
      </c>
      <c r="K2882" t="s">
        <v>697</v>
      </c>
      <c r="L2882" t="s">
        <v>4957</v>
      </c>
      <c r="M2882" t="s">
        <v>4671</v>
      </c>
      <c r="N2882" t="s">
        <v>881</v>
      </c>
      <c r="O2882">
        <v>2000007882771910</v>
      </c>
      <c r="P2882" t="s">
        <v>18</v>
      </c>
      <c r="Q2882" t="s">
        <v>19</v>
      </c>
      <c r="R2882" t="s">
        <v>20</v>
      </c>
      <c r="S2882" t="s">
        <v>43</v>
      </c>
      <c r="T2882" t="s">
        <v>2028</v>
      </c>
      <c r="U2882" t="s">
        <v>44</v>
      </c>
      <c r="V2882" s="61">
        <v>45546</v>
      </c>
      <c r="W2882" t="s">
        <v>4135</v>
      </c>
    </row>
    <row r="2883" spans="1:23" x14ac:dyDescent="0.25">
      <c r="A2883">
        <v>9971452</v>
      </c>
      <c r="B2883" s="60">
        <v>45546</v>
      </c>
      <c r="C2883" t="s">
        <v>1110</v>
      </c>
      <c r="D2883" t="s">
        <v>856</v>
      </c>
      <c r="E2883" t="s">
        <v>385</v>
      </c>
      <c r="F2883" s="60">
        <v>45546</v>
      </c>
      <c r="G2883" s="60">
        <v>45546.387499999997</v>
      </c>
      <c r="H2883" t="s">
        <v>1110</v>
      </c>
      <c r="I2883" s="60">
        <v>45546</v>
      </c>
      <c r="J2883" t="s">
        <v>697</v>
      </c>
      <c r="K2883" t="s">
        <v>697</v>
      </c>
      <c r="L2883" t="s">
        <v>4958</v>
      </c>
      <c r="M2883" t="s">
        <v>7</v>
      </c>
      <c r="N2883" t="s">
        <v>1515</v>
      </c>
      <c r="O2883" t="s">
        <v>3895</v>
      </c>
      <c r="P2883" t="s">
        <v>18</v>
      </c>
      <c r="Q2883" t="s">
        <v>19</v>
      </c>
      <c r="R2883" t="s">
        <v>20</v>
      </c>
      <c r="S2883" t="s">
        <v>43</v>
      </c>
      <c r="T2883"/>
      <c r="U2883"/>
      <c r="V2883" s="61">
        <v>45546</v>
      </c>
      <c r="W2883" t="s">
        <v>4135</v>
      </c>
    </row>
    <row r="2884" spans="1:23" x14ac:dyDescent="0.25">
      <c r="A2884">
        <v>9971451</v>
      </c>
      <c r="B2884" s="60">
        <v>45546</v>
      </c>
      <c r="C2884" t="s">
        <v>1117</v>
      </c>
      <c r="D2884" t="s">
        <v>716</v>
      </c>
      <c r="E2884" t="s">
        <v>385</v>
      </c>
      <c r="F2884" s="60">
        <v>45546</v>
      </c>
      <c r="G2884" s="60">
        <v>45546.376388888893</v>
      </c>
      <c r="H2884" t="s">
        <v>1117</v>
      </c>
      <c r="I2884" s="60">
        <v>45548</v>
      </c>
      <c r="J2884" t="s">
        <v>697</v>
      </c>
      <c r="K2884" t="s">
        <v>697</v>
      </c>
      <c r="L2884" t="s">
        <v>3761</v>
      </c>
      <c r="M2884" t="s">
        <v>7</v>
      </c>
      <c r="N2884" t="s">
        <v>855</v>
      </c>
      <c r="O2884" t="s">
        <v>3720</v>
      </c>
      <c r="P2884" t="s">
        <v>18</v>
      </c>
      <c r="Q2884" t="s">
        <v>19</v>
      </c>
      <c r="R2884" t="s">
        <v>20</v>
      </c>
      <c r="S2884" t="s">
        <v>36</v>
      </c>
      <c r="T2884" t="s">
        <v>385</v>
      </c>
      <c r="U2884" t="s">
        <v>44</v>
      </c>
      <c r="V2884" s="61">
        <v>45546</v>
      </c>
      <c r="W2884" t="s">
        <v>4135</v>
      </c>
    </row>
    <row r="2885" spans="1:23" x14ac:dyDescent="0.25">
      <c r="A2885">
        <v>9971450</v>
      </c>
      <c r="B2885" s="60">
        <v>45546</v>
      </c>
      <c r="C2885" t="s">
        <v>1117</v>
      </c>
      <c r="D2885" t="s">
        <v>856</v>
      </c>
      <c r="E2885" t="s">
        <v>385</v>
      </c>
      <c r="F2885" s="60">
        <v>45546</v>
      </c>
      <c r="G2885" s="60">
        <v>45546.376388888893</v>
      </c>
      <c r="H2885" t="s">
        <v>1117</v>
      </c>
      <c r="I2885" s="60">
        <v>45546</v>
      </c>
      <c r="J2885" t="s">
        <v>697</v>
      </c>
      <c r="K2885" t="s">
        <v>697</v>
      </c>
      <c r="L2885" t="s">
        <v>3761</v>
      </c>
      <c r="M2885" t="s">
        <v>7</v>
      </c>
      <c r="N2885" t="s">
        <v>855</v>
      </c>
      <c r="O2885" t="s">
        <v>3720</v>
      </c>
      <c r="P2885" t="s">
        <v>18</v>
      </c>
      <c r="Q2885" t="s">
        <v>19</v>
      </c>
      <c r="R2885" t="s">
        <v>20</v>
      </c>
      <c r="S2885" t="s">
        <v>43</v>
      </c>
      <c r="T2885" t="s">
        <v>1231</v>
      </c>
      <c r="U2885" t="s">
        <v>44</v>
      </c>
      <c r="V2885" s="61">
        <v>45546</v>
      </c>
      <c r="W2885" t="s">
        <v>4135</v>
      </c>
    </row>
    <row r="2886" spans="1:23" x14ac:dyDescent="0.25">
      <c r="A2886">
        <v>9971449</v>
      </c>
      <c r="B2886" s="60">
        <v>45546</v>
      </c>
      <c r="C2886" t="s">
        <v>1158</v>
      </c>
      <c r="D2886" t="s">
        <v>716</v>
      </c>
      <c r="E2886" t="s">
        <v>385</v>
      </c>
      <c r="F2886" s="60">
        <v>45546.415277777778</v>
      </c>
      <c r="G2886" s="60">
        <v>45546.415277777778</v>
      </c>
      <c r="H2886" t="s">
        <v>1158</v>
      </c>
      <c r="I2886" s="60">
        <v>45548</v>
      </c>
      <c r="J2886" t="s">
        <v>697</v>
      </c>
      <c r="K2886" t="s">
        <v>697</v>
      </c>
      <c r="L2886" t="s">
        <v>4959</v>
      </c>
      <c r="M2886" t="s">
        <v>3122</v>
      </c>
      <c r="N2886" t="s">
        <v>853</v>
      </c>
      <c r="O2886">
        <v>7693740</v>
      </c>
      <c r="P2886" t="s">
        <v>8</v>
      </c>
      <c r="Q2886" t="s">
        <v>28</v>
      </c>
      <c r="R2886" t="s">
        <v>35</v>
      </c>
      <c r="S2886" t="s">
        <v>36</v>
      </c>
      <c r="T2886" t="s">
        <v>385</v>
      </c>
      <c r="U2886" t="s">
        <v>14</v>
      </c>
      <c r="V2886" s="61">
        <v>45546</v>
      </c>
      <c r="W2886" t="s">
        <v>4135</v>
      </c>
    </row>
    <row r="2887" spans="1:23" x14ac:dyDescent="0.25">
      <c r="A2887">
        <v>9971448</v>
      </c>
      <c r="B2887" s="60">
        <v>45546</v>
      </c>
      <c r="C2887" t="s">
        <v>1158</v>
      </c>
      <c r="D2887" t="s">
        <v>716</v>
      </c>
      <c r="E2887" t="s">
        <v>385</v>
      </c>
      <c r="F2887" s="60">
        <v>45546.415277777778</v>
      </c>
      <c r="G2887" s="60">
        <v>45546.415277777778</v>
      </c>
      <c r="H2887" t="s">
        <v>1158</v>
      </c>
      <c r="I2887" s="60">
        <v>45548</v>
      </c>
      <c r="J2887" t="s">
        <v>697</v>
      </c>
      <c r="K2887" t="s">
        <v>697</v>
      </c>
      <c r="L2887" t="s">
        <v>4960</v>
      </c>
      <c r="M2887" t="s">
        <v>3122</v>
      </c>
      <c r="N2887" t="s">
        <v>853</v>
      </c>
      <c r="O2887">
        <v>7670863</v>
      </c>
      <c r="P2887" t="s">
        <v>8</v>
      </c>
      <c r="Q2887" t="s">
        <v>28</v>
      </c>
      <c r="R2887" t="s">
        <v>35</v>
      </c>
      <c r="S2887" t="s">
        <v>36</v>
      </c>
      <c r="T2887" t="s">
        <v>385</v>
      </c>
      <c r="U2887" t="s">
        <v>14</v>
      </c>
      <c r="V2887" s="61">
        <v>45546</v>
      </c>
      <c r="W2887" t="s">
        <v>4135</v>
      </c>
    </row>
    <row r="2888" spans="1:23" x14ac:dyDescent="0.25">
      <c r="A2888">
        <v>9971447</v>
      </c>
      <c r="B2888" s="60">
        <v>45546</v>
      </c>
      <c r="C2888" t="s">
        <v>1158</v>
      </c>
      <c r="D2888" t="s">
        <v>716</v>
      </c>
      <c r="E2888" t="s">
        <v>385</v>
      </c>
      <c r="F2888" s="60">
        <v>45546.493750000001</v>
      </c>
      <c r="G2888" s="60">
        <v>45546.493750000001</v>
      </c>
      <c r="H2888" t="s">
        <v>1158</v>
      </c>
      <c r="I2888" s="60">
        <v>45548</v>
      </c>
      <c r="J2888" t="s">
        <v>697</v>
      </c>
      <c r="K2888" t="s">
        <v>697</v>
      </c>
      <c r="L2888" t="s">
        <v>4961</v>
      </c>
      <c r="M2888" t="s">
        <v>737</v>
      </c>
      <c r="N2888" t="s">
        <v>853</v>
      </c>
      <c r="O2888" t="s">
        <v>4931</v>
      </c>
      <c r="P2888" t="s">
        <v>8</v>
      </c>
      <c r="Q2888" t="s">
        <v>10</v>
      </c>
      <c r="R2888" t="s">
        <v>11</v>
      </c>
      <c r="S2888" t="s">
        <v>25</v>
      </c>
      <c r="T2888" t="s">
        <v>385</v>
      </c>
      <c r="U2888" t="s">
        <v>14</v>
      </c>
      <c r="V2888" s="61">
        <v>45546</v>
      </c>
      <c r="W2888" t="s">
        <v>4135</v>
      </c>
    </row>
    <row r="2889" spans="1:23" x14ac:dyDescent="0.25">
      <c r="A2889">
        <v>9971446</v>
      </c>
      <c r="B2889" s="60">
        <v>45546</v>
      </c>
      <c r="C2889" t="s">
        <v>1158</v>
      </c>
      <c r="D2889" t="s">
        <v>46</v>
      </c>
      <c r="E2889" t="s">
        <v>385</v>
      </c>
      <c r="F2889" s="60">
        <v>45546.53125</v>
      </c>
      <c r="G2889" s="60">
        <v>45546.53125</v>
      </c>
      <c r="H2889" t="s">
        <v>1158</v>
      </c>
      <c r="I2889" t="s">
        <v>385</v>
      </c>
      <c r="J2889" t="s">
        <v>697</v>
      </c>
      <c r="K2889" t="s">
        <v>697</v>
      </c>
      <c r="L2889" t="s">
        <v>2496</v>
      </c>
      <c r="M2889" t="s">
        <v>992</v>
      </c>
      <c r="N2889" t="s">
        <v>853</v>
      </c>
      <c r="O2889">
        <v>201031633573002</v>
      </c>
      <c r="P2889" t="s">
        <v>8</v>
      </c>
      <c r="Q2889" t="s">
        <v>15</v>
      </c>
      <c r="R2889" t="s">
        <v>27</v>
      </c>
      <c r="S2889" t="s">
        <v>360</v>
      </c>
      <c r="T2889" t="s">
        <v>385</v>
      </c>
      <c r="U2889" t="s">
        <v>14</v>
      </c>
      <c r="V2889" s="61">
        <v>45546</v>
      </c>
      <c r="W2889" t="s">
        <v>4135</v>
      </c>
    </row>
    <row r="2890" spans="1:23" x14ac:dyDescent="0.25">
      <c r="A2890">
        <v>9971445</v>
      </c>
      <c r="B2890" s="60">
        <v>45546</v>
      </c>
      <c r="C2890" t="s">
        <v>1158</v>
      </c>
      <c r="D2890" t="s">
        <v>716</v>
      </c>
      <c r="E2890" t="s">
        <v>385</v>
      </c>
      <c r="F2890" s="60">
        <v>45546.540277777778</v>
      </c>
      <c r="G2890" s="60">
        <v>45546.540277777778</v>
      </c>
      <c r="H2890" t="s">
        <v>1158</v>
      </c>
      <c r="I2890" s="60">
        <v>45548</v>
      </c>
      <c r="J2890" t="s">
        <v>697</v>
      </c>
      <c r="K2890" t="s">
        <v>697</v>
      </c>
      <c r="L2890" t="s">
        <v>4749</v>
      </c>
      <c r="M2890" t="s">
        <v>992</v>
      </c>
      <c r="N2890" t="s">
        <v>853</v>
      </c>
      <c r="O2890">
        <v>201031886625001</v>
      </c>
      <c r="P2890" t="s">
        <v>18</v>
      </c>
      <c r="Q2890" t="s">
        <v>19</v>
      </c>
      <c r="R2890" t="s">
        <v>129</v>
      </c>
      <c r="S2890" t="s">
        <v>981</v>
      </c>
      <c r="T2890" t="s">
        <v>981</v>
      </c>
      <c r="U2890" t="s">
        <v>44</v>
      </c>
      <c r="V2890" s="61">
        <v>45546</v>
      </c>
      <c r="W2890" t="s">
        <v>4135</v>
      </c>
    </row>
    <row r="2891" spans="1:23" x14ac:dyDescent="0.25">
      <c r="A2891">
        <v>9971444</v>
      </c>
      <c r="B2891" s="60">
        <v>45546</v>
      </c>
      <c r="C2891" t="s">
        <v>1158</v>
      </c>
      <c r="D2891" t="s">
        <v>46</v>
      </c>
      <c r="E2891" t="s">
        <v>385</v>
      </c>
      <c r="F2891" s="60">
        <v>45546.540277777778</v>
      </c>
      <c r="G2891" s="60">
        <v>45546.540277777778</v>
      </c>
      <c r="H2891" t="s">
        <v>1158</v>
      </c>
      <c r="I2891" t="s">
        <v>385</v>
      </c>
      <c r="J2891" t="s">
        <v>697</v>
      </c>
      <c r="K2891" t="s">
        <v>697</v>
      </c>
      <c r="L2891" t="s">
        <v>4749</v>
      </c>
      <c r="M2891" t="s">
        <v>992</v>
      </c>
      <c r="N2891" t="s">
        <v>853</v>
      </c>
      <c r="O2891">
        <v>201031886625001</v>
      </c>
      <c r="P2891" t="s">
        <v>18</v>
      </c>
      <c r="Q2891" t="s">
        <v>19</v>
      </c>
      <c r="R2891" t="s">
        <v>129</v>
      </c>
      <c r="S2891" t="s">
        <v>360</v>
      </c>
      <c r="T2891" t="s">
        <v>385</v>
      </c>
      <c r="U2891" t="s">
        <v>14</v>
      </c>
      <c r="V2891" s="61">
        <v>45546</v>
      </c>
      <c r="W2891" t="s">
        <v>4135</v>
      </c>
    </row>
    <row r="2892" spans="1:23" x14ac:dyDescent="0.25">
      <c r="A2892">
        <v>9971443</v>
      </c>
      <c r="B2892" s="60">
        <v>45546</v>
      </c>
      <c r="C2892" t="s">
        <v>1158</v>
      </c>
      <c r="D2892" t="s">
        <v>716</v>
      </c>
      <c r="E2892" t="s">
        <v>385</v>
      </c>
      <c r="F2892" s="60">
        <v>45546.548611111109</v>
      </c>
      <c r="G2892" s="60">
        <v>45546.548611111109</v>
      </c>
      <c r="H2892" t="s">
        <v>1158</v>
      </c>
      <c r="I2892" s="60">
        <v>45548</v>
      </c>
      <c r="J2892" t="s">
        <v>697</v>
      </c>
      <c r="K2892" t="s">
        <v>697</v>
      </c>
      <c r="L2892" t="s">
        <v>4394</v>
      </c>
      <c r="M2892" t="s">
        <v>992</v>
      </c>
      <c r="N2892" t="s">
        <v>853</v>
      </c>
      <c r="O2892">
        <v>201031856035001</v>
      </c>
      <c r="P2892" t="s">
        <v>8</v>
      </c>
      <c r="Q2892" t="s">
        <v>15</v>
      </c>
      <c r="R2892" t="s">
        <v>16</v>
      </c>
      <c r="S2892" t="s">
        <v>962</v>
      </c>
      <c r="T2892" t="s">
        <v>385</v>
      </c>
      <c r="U2892" t="s">
        <v>14</v>
      </c>
      <c r="V2892" s="61">
        <v>45546</v>
      </c>
      <c r="W2892" t="s">
        <v>4135</v>
      </c>
    </row>
    <row r="2893" spans="1:23" x14ac:dyDescent="0.25">
      <c r="A2893">
        <v>9971442</v>
      </c>
      <c r="B2893" s="60">
        <v>45546</v>
      </c>
      <c r="C2893" t="s">
        <v>1158</v>
      </c>
      <c r="D2893" t="s">
        <v>716</v>
      </c>
      <c r="E2893" t="s">
        <v>385</v>
      </c>
      <c r="F2893" s="60">
        <v>45546.551388888889</v>
      </c>
      <c r="G2893" s="60">
        <v>45546.551388888889</v>
      </c>
      <c r="H2893" t="s">
        <v>1158</v>
      </c>
      <c r="I2893" s="60">
        <v>45548</v>
      </c>
      <c r="J2893" t="s">
        <v>697</v>
      </c>
      <c r="K2893" t="s">
        <v>697</v>
      </c>
      <c r="L2893" t="s">
        <v>4750</v>
      </c>
      <c r="M2893" t="s">
        <v>992</v>
      </c>
      <c r="N2893" t="s">
        <v>853</v>
      </c>
      <c r="O2893">
        <v>201032150354001</v>
      </c>
      <c r="P2893" t="s">
        <v>8</v>
      </c>
      <c r="Q2893" t="s">
        <v>15</v>
      </c>
      <c r="R2893" t="s">
        <v>381</v>
      </c>
      <c r="S2893" t="s">
        <v>962</v>
      </c>
      <c r="T2893" t="s">
        <v>962</v>
      </c>
      <c r="U2893" t="s">
        <v>44</v>
      </c>
      <c r="V2893" s="61">
        <v>45546</v>
      </c>
      <c r="W2893" t="s">
        <v>4135</v>
      </c>
    </row>
    <row r="2894" spans="1:23" x14ac:dyDescent="0.25">
      <c r="A2894">
        <v>9971441</v>
      </c>
      <c r="B2894" s="60">
        <v>45546</v>
      </c>
      <c r="C2894" t="s">
        <v>1158</v>
      </c>
      <c r="D2894" t="s">
        <v>716</v>
      </c>
      <c r="E2894" t="s">
        <v>385</v>
      </c>
      <c r="F2894" s="60">
        <v>45546.570138888892</v>
      </c>
      <c r="G2894" s="60">
        <v>45546.570138888892</v>
      </c>
      <c r="H2894" t="s">
        <v>1158</v>
      </c>
      <c r="I2894" s="60">
        <v>45548</v>
      </c>
      <c r="J2894" t="s">
        <v>697</v>
      </c>
      <c r="K2894" t="s">
        <v>697</v>
      </c>
      <c r="L2894" t="s">
        <v>4657</v>
      </c>
      <c r="M2894" t="s">
        <v>992</v>
      </c>
      <c r="N2894" t="s">
        <v>889</v>
      </c>
      <c r="O2894">
        <v>900995834132001</v>
      </c>
      <c r="P2894" t="s">
        <v>8</v>
      </c>
      <c r="Q2894" t="s">
        <v>28</v>
      </c>
      <c r="R2894" t="s">
        <v>35</v>
      </c>
      <c r="S2894" t="s">
        <v>981</v>
      </c>
      <c r="T2894" t="s">
        <v>981</v>
      </c>
      <c r="U2894" t="s">
        <v>44</v>
      </c>
      <c r="V2894" s="61">
        <v>45546</v>
      </c>
      <c r="W2894" t="s">
        <v>4135</v>
      </c>
    </row>
    <row r="2895" spans="1:23" x14ac:dyDescent="0.25">
      <c r="A2895">
        <v>9971440</v>
      </c>
      <c r="B2895" s="60">
        <v>45546</v>
      </c>
      <c r="C2895" t="s">
        <v>1158</v>
      </c>
      <c r="D2895" t="s">
        <v>46</v>
      </c>
      <c r="E2895" t="s">
        <v>385</v>
      </c>
      <c r="F2895" s="60">
        <v>45546.572222222218</v>
      </c>
      <c r="G2895" s="60">
        <v>45546.572222222218</v>
      </c>
      <c r="H2895" t="s">
        <v>1158</v>
      </c>
      <c r="I2895" t="s">
        <v>385</v>
      </c>
      <c r="J2895" t="s">
        <v>697</v>
      </c>
      <c r="K2895" t="s">
        <v>697</v>
      </c>
      <c r="L2895" t="s">
        <v>845</v>
      </c>
      <c r="M2895" t="s">
        <v>992</v>
      </c>
      <c r="N2895" t="s">
        <v>889</v>
      </c>
      <c r="O2895">
        <v>201029410950001</v>
      </c>
      <c r="P2895" t="s">
        <v>18</v>
      </c>
      <c r="Q2895" t="s">
        <v>19</v>
      </c>
      <c r="R2895" t="s">
        <v>21</v>
      </c>
      <c r="S2895" t="s">
        <v>360</v>
      </c>
      <c r="T2895" t="s">
        <v>385</v>
      </c>
      <c r="U2895" t="s">
        <v>14</v>
      </c>
      <c r="V2895" s="61">
        <v>45546</v>
      </c>
      <c r="W2895" t="s">
        <v>4135</v>
      </c>
    </row>
    <row r="2896" spans="1:23" x14ac:dyDescent="0.25">
      <c r="A2896">
        <v>9971439</v>
      </c>
      <c r="B2896" s="60">
        <v>45546</v>
      </c>
      <c r="C2896" t="s">
        <v>1158</v>
      </c>
      <c r="D2896" t="s">
        <v>716</v>
      </c>
      <c r="E2896" t="s">
        <v>385</v>
      </c>
      <c r="F2896" s="60">
        <v>45546.578472222223</v>
      </c>
      <c r="G2896" s="60">
        <v>45546.578472222223</v>
      </c>
      <c r="H2896" t="s">
        <v>1158</v>
      </c>
      <c r="I2896" s="60">
        <v>45548</v>
      </c>
      <c r="J2896" t="s">
        <v>697</v>
      </c>
      <c r="K2896" t="s">
        <v>697</v>
      </c>
      <c r="L2896" t="s">
        <v>4604</v>
      </c>
      <c r="M2896" t="s">
        <v>992</v>
      </c>
      <c r="N2896" t="s">
        <v>889</v>
      </c>
      <c r="O2896">
        <v>201032002923001</v>
      </c>
      <c r="P2896" t="s">
        <v>18</v>
      </c>
      <c r="Q2896" t="s">
        <v>19</v>
      </c>
      <c r="R2896" t="s">
        <v>21</v>
      </c>
      <c r="S2896" t="s">
        <v>981</v>
      </c>
      <c r="T2896" t="s">
        <v>385</v>
      </c>
      <c r="U2896" t="s">
        <v>14</v>
      </c>
      <c r="V2896" s="61">
        <v>45546</v>
      </c>
      <c r="W2896" t="s">
        <v>4135</v>
      </c>
    </row>
    <row r="2897" spans="1:23" x14ac:dyDescent="0.25">
      <c r="A2897">
        <v>9971438</v>
      </c>
      <c r="B2897" s="60">
        <v>45546</v>
      </c>
      <c r="C2897" t="s">
        <v>1158</v>
      </c>
      <c r="D2897" t="s">
        <v>716</v>
      </c>
      <c r="E2897" t="s">
        <v>385</v>
      </c>
      <c r="F2897" s="60">
        <v>45546.611805555563</v>
      </c>
      <c r="G2897" s="60">
        <v>45546.611805555563</v>
      </c>
      <c r="H2897" t="s">
        <v>1158</v>
      </c>
      <c r="I2897" s="60">
        <v>45547</v>
      </c>
      <c r="J2897" t="s">
        <v>697</v>
      </c>
      <c r="K2897" t="s">
        <v>697</v>
      </c>
      <c r="L2897" t="s">
        <v>3989</v>
      </c>
      <c r="M2897" t="s">
        <v>992</v>
      </c>
      <c r="N2897" t="s">
        <v>3018</v>
      </c>
      <c r="O2897">
        <v>201031536779001</v>
      </c>
      <c r="P2897" t="s">
        <v>18</v>
      </c>
      <c r="Q2897" t="s">
        <v>19</v>
      </c>
      <c r="R2897" t="s">
        <v>24</v>
      </c>
      <c r="S2897" t="s">
        <v>981</v>
      </c>
      <c r="T2897" t="s">
        <v>981</v>
      </c>
      <c r="U2897" t="s">
        <v>44</v>
      </c>
      <c r="V2897" s="61">
        <v>45546</v>
      </c>
      <c r="W2897" t="s">
        <v>4135</v>
      </c>
    </row>
    <row r="2898" spans="1:23" x14ac:dyDescent="0.25">
      <c r="A2898">
        <v>9971437</v>
      </c>
      <c r="B2898" s="60">
        <v>45546</v>
      </c>
      <c r="C2898" t="s">
        <v>1158</v>
      </c>
      <c r="D2898" t="s">
        <v>856</v>
      </c>
      <c r="E2898" t="s">
        <v>385</v>
      </c>
      <c r="F2898" s="60">
        <v>45546.618750000001</v>
      </c>
      <c r="G2898" s="60">
        <v>45546.618750000001</v>
      </c>
      <c r="H2898" t="s">
        <v>1158</v>
      </c>
      <c r="I2898" s="60">
        <v>45547</v>
      </c>
      <c r="J2898" t="s">
        <v>697</v>
      </c>
      <c r="K2898" t="s">
        <v>697</v>
      </c>
      <c r="L2898" t="s">
        <v>4752</v>
      </c>
      <c r="M2898" t="s">
        <v>992</v>
      </c>
      <c r="N2898" t="s">
        <v>3018</v>
      </c>
      <c r="O2898">
        <v>201032179825001</v>
      </c>
      <c r="P2898" t="s">
        <v>8</v>
      </c>
      <c r="Q2898" t="s">
        <v>15</v>
      </c>
      <c r="R2898" t="s">
        <v>27</v>
      </c>
      <c r="S2898" t="s">
        <v>962</v>
      </c>
      <c r="T2898" t="s">
        <v>962</v>
      </c>
      <c r="U2898" t="s">
        <v>44</v>
      </c>
      <c r="V2898" s="61">
        <v>45546</v>
      </c>
      <c r="W2898" t="s">
        <v>4135</v>
      </c>
    </row>
    <row r="2899" spans="1:23" x14ac:dyDescent="0.25">
      <c r="A2899">
        <v>9971436</v>
      </c>
      <c r="B2899" s="60">
        <v>45546</v>
      </c>
      <c r="C2899" t="s">
        <v>1158</v>
      </c>
      <c r="D2899" t="s">
        <v>856</v>
      </c>
      <c r="E2899" t="s">
        <v>385</v>
      </c>
      <c r="F2899" s="60">
        <v>45546.627083333333</v>
      </c>
      <c r="G2899" s="60">
        <v>45546.627083333333</v>
      </c>
      <c r="H2899" t="s">
        <v>1158</v>
      </c>
      <c r="I2899" s="60">
        <v>45547</v>
      </c>
      <c r="J2899" t="s">
        <v>697</v>
      </c>
      <c r="K2899" t="s">
        <v>697</v>
      </c>
      <c r="L2899" t="s">
        <v>4936</v>
      </c>
      <c r="M2899" t="s">
        <v>992</v>
      </c>
      <c r="N2899" t="s">
        <v>3018</v>
      </c>
      <c r="O2899">
        <v>201032403404001</v>
      </c>
      <c r="P2899" t="s">
        <v>8</v>
      </c>
      <c r="Q2899" t="s">
        <v>10</v>
      </c>
      <c r="R2899" t="s">
        <v>11</v>
      </c>
      <c r="S2899" t="s">
        <v>962</v>
      </c>
      <c r="T2899" t="s">
        <v>385</v>
      </c>
      <c r="U2899" t="s">
        <v>14</v>
      </c>
      <c r="V2899" s="61">
        <v>45546</v>
      </c>
      <c r="W2899" t="s">
        <v>4135</v>
      </c>
    </row>
    <row r="2900" spans="1:23" x14ac:dyDescent="0.25">
      <c r="A2900">
        <v>9971435</v>
      </c>
      <c r="B2900" s="60">
        <v>45546</v>
      </c>
      <c r="C2900" t="s">
        <v>1117</v>
      </c>
      <c r="D2900" t="s">
        <v>716</v>
      </c>
      <c r="E2900" t="s">
        <v>385</v>
      </c>
      <c r="F2900" s="60">
        <v>45546</v>
      </c>
      <c r="G2900" s="60">
        <v>45546.408333333333</v>
      </c>
      <c r="H2900" t="s">
        <v>1117</v>
      </c>
      <c r="I2900" s="60">
        <v>45548</v>
      </c>
      <c r="J2900" t="s">
        <v>697</v>
      </c>
      <c r="K2900" t="s">
        <v>697</v>
      </c>
      <c r="L2900" t="s">
        <v>4943</v>
      </c>
      <c r="M2900" t="s">
        <v>7</v>
      </c>
      <c r="N2900" t="s">
        <v>855</v>
      </c>
      <c r="O2900" t="s">
        <v>4269</v>
      </c>
      <c r="P2900" t="s">
        <v>8</v>
      </c>
      <c r="Q2900" t="s">
        <v>15</v>
      </c>
      <c r="R2900" t="s">
        <v>381</v>
      </c>
      <c r="S2900" t="s">
        <v>25</v>
      </c>
      <c r="T2900" t="s">
        <v>385</v>
      </c>
      <c r="U2900" t="s">
        <v>14</v>
      </c>
      <c r="V2900" s="61">
        <v>45546</v>
      </c>
      <c r="W2900" t="s">
        <v>4135</v>
      </c>
    </row>
    <row r="2901" spans="1:23" x14ac:dyDescent="0.25">
      <c r="A2901">
        <v>9971434</v>
      </c>
      <c r="B2901" s="60">
        <v>45546</v>
      </c>
      <c r="C2901" t="s">
        <v>1117</v>
      </c>
      <c r="D2901" t="s">
        <v>856</v>
      </c>
      <c r="E2901" t="s">
        <v>385</v>
      </c>
      <c r="F2901" s="60">
        <v>45546</v>
      </c>
      <c r="G2901" s="60">
        <v>45546.408333333333</v>
      </c>
      <c r="H2901" t="s">
        <v>1117</v>
      </c>
      <c r="I2901" s="60">
        <v>45546</v>
      </c>
      <c r="J2901" t="s">
        <v>697</v>
      </c>
      <c r="K2901" t="s">
        <v>697</v>
      </c>
      <c r="L2901" t="s">
        <v>4943</v>
      </c>
      <c r="M2901" t="s">
        <v>7</v>
      </c>
      <c r="N2901" t="s">
        <v>855</v>
      </c>
      <c r="O2901" t="s">
        <v>4269</v>
      </c>
      <c r="P2901" t="s">
        <v>8</v>
      </c>
      <c r="Q2901" t="s">
        <v>15</v>
      </c>
      <c r="R2901" t="s">
        <v>381</v>
      </c>
      <c r="S2901" t="s">
        <v>43</v>
      </c>
      <c r="T2901" t="s">
        <v>3412</v>
      </c>
      <c r="U2901" t="s">
        <v>14</v>
      </c>
      <c r="V2901" s="61">
        <v>45546</v>
      </c>
      <c r="W2901" t="s">
        <v>4135</v>
      </c>
    </row>
    <row r="2902" spans="1:23" x14ac:dyDescent="0.25">
      <c r="A2902">
        <v>9971433</v>
      </c>
      <c r="B2902" s="60">
        <v>45546</v>
      </c>
      <c r="C2902" t="s">
        <v>1281</v>
      </c>
      <c r="D2902" t="s">
        <v>46</v>
      </c>
      <c r="E2902" t="s">
        <v>385</v>
      </c>
      <c r="F2902" s="60">
        <v>45546</v>
      </c>
      <c r="G2902" s="60">
        <v>45546.413194444453</v>
      </c>
      <c r="H2902" t="s">
        <v>1281</v>
      </c>
      <c r="I2902"/>
      <c r="J2902" t="s">
        <v>697</v>
      </c>
      <c r="K2902" t="s">
        <v>697</v>
      </c>
      <c r="L2902" t="s">
        <v>4962</v>
      </c>
      <c r="M2902" t="s">
        <v>2509</v>
      </c>
      <c r="N2902" t="s">
        <v>4963</v>
      </c>
      <c r="O2902">
        <v>43214343401</v>
      </c>
      <c r="P2902" t="s">
        <v>18</v>
      </c>
      <c r="Q2902" t="s">
        <v>19</v>
      </c>
      <c r="R2902" t="s">
        <v>20</v>
      </c>
      <c r="S2902" t="s">
        <v>360</v>
      </c>
      <c r="T2902"/>
      <c r="U2902" t="s">
        <v>14</v>
      </c>
      <c r="V2902" s="61">
        <v>45546</v>
      </c>
      <c r="W2902" t="s">
        <v>4135</v>
      </c>
    </row>
    <row r="2903" spans="1:23" x14ac:dyDescent="0.25">
      <c r="A2903">
        <v>9971432</v>
      </c>
      <c r="B2903" s="60">
        <v>45546</v>
      </c>
      <c r="C2903" t="s">
        <v>1106</v>
      </c>
      <c r="D2903" t="s">
        <v>716</v>
      </c>
      <c r="E2903" t="s">
        <v>385</v>
      </c>
      <c r="F2903" s="60">
        <v>45546</v>
      </c>
      <c r="G2903" s="60">
        <v>45546.415972222218</v>
      </c>
      <c r="H2903" t="s">
        <v>1106</v>
      </c>
      <c r="I2903" s="60">
        <v>45548</v>
      </c>
      <c r="J2903" t="s">
        <v>697</v>
      </c>
      <c r="K2903" t="s">
        <v>697</v>
      </c>
      <c r="L2903" t="s">
        <v>4964</v>
      </c>
      <c r="M2903" t="s">
        <v>4671</v>
      </c>
      <c r="N2903" t="s">
        <v>881</v>
      </c>
      <c r="O2903">
        <v>2000009222681140</v>
      </c>
      <c r="P2903" t="s">
        <v>8</v>
      </c>
      <c r="Q2903" t="s">
        <v>10</v>
      </c>
      <c r="R2903" t="s">
        <v>11</v>
      </c>
      <c r="S2903" t="s">
        <v>25</v>
      </c>
      <c r="T2903" t="s">
        <v>385</v>
      </c>
      <c r="U2903" t="s">
        <v>14</v>
      </c>
      <c r="V2903" s="61">
        <v>45546</v>
      </c>
      <c r="W2903" t="s">
        <v>4135</v>
      </c>
    </row>
    <row r="2904" spans="1:23" x14ac:dyDescent="0.25">
      <c r="A2904">
        <v>9971431</v>
      </c>
      <c r="B2904" s="60">
        <v>45546</v>
      </c>
      <c r="C2904" t="s">
        <v>1117</v>
      </c>
      <c r="D2904" t="s">
        <v>856</v>
      </c>
      <c r="E2904" t="s">
        <v>385</v>
      </c>
      <c r="F2904" s="60">
        <v>45546</v>
      </c>
      <c r="G2904" s="60">
        <v>45546.417361111111</v>
      </c>
      <c r="H2904" t="s">
        <v>1117</v>
      </c>
      <c r="I2904" s="60">
        <v>45548</v>
      </c>
      <c r="J2904" t="s">
        <v>697</v>
      </c>
      <c r="K2904" t="s">
        <v>697</v>
      </c>
      <c r="L2904" t="s">
        <v>4775</v>
      </c>
      <c r="M2904" t="s">
        <v>7</v>
      </c>
      <c r="N2904" t="s">
        <v>855</v>
      </c>
      <c r="O2904" t="s">
        <v>4381</v>
      </c>
      <c r="P2904" t="s">
        <v>8</v>
      </c>
      <c r="Q2904" t="s">
        <v>15</v>
      </c>
      <c r="R2904" t="s">
        <v>381</v>
      </c>
      <c r="S2904" t="s">
        <v>25</v>
      </c>
      <c r="T2904" t="s">
        <v>385</v>
      </c>
      <c r="U2904" t="s">
        <v>44</v>
      </c>
      <c r="V2904" s="61">
        <v>45546</v>
      </c>
      <c r="W2904" t="s">
        <v>4135</v>
      </c>
    </row>
    <row r="2905" spans="1:23" x14ac:dyDescent="0.25">
      <c r="A2905">
        <v>9971430</v>
      </c>
      <c r="B2905" s="60">
        <v>45546</v>
      </c>
      <c r="C2905" t="s">
        <v>1117</v>
      </c>
      <c r="D2905" t="s">
        <v>856</v>
      </c>
      <c r="E2905" t="s">
        <v>385</v>
      </c>
      <c r="F2905" s="60">
        <v>45546</v>
      </c>
      <c r="G2905" s="60">
        <v>45546.417361111111</v>
      </c>
      <c r="H2905" t="s">
        <v>1117</v>
      </c>
      <c r="I2905" s="60">
        <v>45546</v>
      </c>
      <c r="J2905" t="s">
        <v>697</v>
      </c>
      <c r="K2905" t="s">
        <v>697</v>
      </c>
      <c r="L2905" t="s">
        <v>4775</v>
      </c>
      <c r="M2905" t="s">
        <v>7</v>
      </c>
      <c r="N2905" t="s">
        <v>855</v>
      </c>
      <c r="O2905" t="s">
        <v>4381</v>
      </c>
      <c r="P2905" t="s">
        <v>8</v>
      </c>
      <c r="Q2905" t="s">
        <v>15</v>
      </c>
      <c r="R2905" t="s">
        <v>381</v>
      </c>
      <c r="S2905" t="s">
        <v>43</v>
      </c>
      <c r="T2905" t="s">
        <v>3412</v>
      </c>
      <c r="U2905" t="s">
        <v>44</v>
      </c>
      <c r="V2905" s="61">
        <v>45546</v>
      </c>
      <c r="W2905" t="s">
        <v>4135</v>
      </c>
    </row>
    <row r="2906" spans="1:23" x14ac:dyDescent="0.25">
      <c r="A2906">
        <v>9971429</v>
      </c>
      <c r="B2906" s="60">
        <v>45546</v>
      </c>
      <c r="C2906" t="s">
        <v>1156</v>
      </c>
      <c r="D2906" t="s">
        <v>46</v>
      </c>
      <c r="E2906" t="s">
        <v>385</v>
      </c>
      <c r="F2906" s="60">
        <v>45546</v>
      </c>
      <c r="G2906" s="60">
        <v>45546.438194444447</v>
      </c>
      <c r="H2906" t="s">
        <v>1156</v>
      </c>
      <c r="I2906"/>
      <c r="J2906" t="s">
        <v>697</v>
      </c>
      <c r="K2906" t="s">
        <v>697</v>
      </c>
      <c r="L2906" t="s">
        <v>4965</v>
      </c>
      <c r="M2906" t="s">
        <v>992</v>
      </c>
      <c r="N2906" t="s">
        <v>853</v>
      </c>
      <c r="O2906">
        <v>201031962769001</v>
      </c>
      <c r="P2906" t="s">
        <v>8</v>
      </c>
      <c r="Q2906" t="s">
        <v>28</v>
      </c>
      <c r="R2906" t="s">
        <v>29</v>
      </c>
      <c r="S2906" t="s">
        <v>360</v>
      </c>
      <c r="T2906" t="s">
        <v>385</v>
      </c>
      <c r="U2906"/>
      <c r="V2906" s="61">
        <v>45546</v>
      </c>
      <c r="W2906" t="s">
        <v>4135</v>
      </c>
    </row>
    <row r="2907" spans="1:23" x14ac:dyDescent="0.25">
      <c r="A2907">
        <v>9971428</v>
      </c>
      <c r="B2907" s="60">
        <v>45546</v>
      </c>
      <c r="C2907" t="s">
        <v>1110</v>
      </c>
      <c r="D2907" t="s">
        <v>46</v>
      </c>
      <c r="E2907" t="s">
        <v>385</v>
      </c>
      <c r="F2907" s="60">
        <v>45546</v>
      </c>
      <c r="G2907" s="60">
        <v>45546.445138888892</v>
      </c>
      <c r="H2907" t="s">
        <v>1110</v>
      </c>
      <c r="I2907" s="60">
        <v>45546</v>
      </c>
      <c r="J2907" t="s">
        <v>697</v>
      </c>
      <c r="K2907" t="s">
        <v>697</v>
      </c>
      <c r="L2907" t="s">
        <v>4940</v>
      </c>
      <c r="M2907" t="s">
        <v>7</v>
      </c>
      <c r="N2907" t="s">
        <v>855</v>
      </c>
      <c r="O2907" t="s">
        <v>2055</v>
      </c>
      <c r="P2907" t="s">
        <v>18</v>
      </c>
      <c r="Q2907" t="s">
        <v>19</v>
      </c>
      <c r="R2907" t="s">
        <v>20</v>
      </c>
      <c r="S2907" t="s">
        <v>36</v>
      </c>
      <c r="T2907"/>
      <c r="U2907"/>
      <c r="V2907" s="61">
        <v>45546</v>
      </c>
      <c r="W2907" t="s">
        <v>4135</v>
      </c>
    </row>
    <row r="2908" spans="1:23" x14ac:dyDescent="0.25">
      <c r="A2908">
        <v>9971427</v>
      </c>
      <c r="B2908" s="60">
        <v>45546</v>
      </c>
      <c r="C2908" t="s">
        <v>1117</v>
      </c>
      <c r="D2908" t="s">
        <v>856</v>
      </c>
      <c r="E2908" t="s">
        <v>385</v>
      </c>
      <c r="F2908" s="60">
        <v>45546</v>
      </c>
      <c r="G2908" s="60">
        <v>45546.449305555558</v>
      </c>
      <c r="H2908" t="s">
        <v>1117</v>
      </c>
      <c r="I2908" s="60">
        <v>45546</v>
      </c>
      <c r="J2908" t="s">
        <v>697</v>
      </c>
      <c r="K2908" t="s">
        <v>697</v>
      </c>
      <c r="L2908" t="s">
        <v>4966</v>
      </c>
      <c r="M2908" t="s">
        <v>7</v>
      </c>
      <c r="N2908" t="s">
        <v>855</v>
      </c>
      <c r="O2908" t="s">
        <v>4930</v>
      </c>
      <c r="P2908" t="s">
        <v>18</v>
      </c>
      <c r="Q2908" t="s">
        <v>19</v>
      </c>
      <c r="R2908" t="s">
        <v>21</v>
      </c>
      <c r="S2908" t="s">
        <v>43</v>
      </c>
      <c r="T2908" t="s">
        <v>98</v>
      </c>
      <c r="U2908" t="s">
        <v>44</v>
      </c>
      <c r="V2908" s="61">
        <v>45546</v>
      </c>
      <c r="W2908" t="s">
        <v>4135</v>
      </c>
    </row>
    <row r="2909" spans="1:23" x14ac:dyDescent="0.25">
      <c r="A2909">
        <v>9971426</v>
      </c>
      <c r="B2909" s="60">
        <v>45546</v>
      </c>
      <c r="C2909" t="s">
        <v>1280</v>
      </c>
      <c r="D2909" t="s">
        <v>856</v>
      </c>
      <c r="E2909" t="s">
        <v>385</v>
      </c>
      <c r="F2909" s="60">
        <v>45546</v>
      </c>
      <c r="G2909" s="60">
        <v>45546.452777777777</v>
      </c>
      <c r="H2909" t="s">
        <v>1280</v>
      </c>
      <c r="I2909" s="60">
        <v>45546</v>
      </c>
      <c r="J2909" t="s">
        <v>697</v>
      </c>
      <c r="K2909" t="s">
        <v>697</v>
      </c>
      <c r="L2909" t="s">
        <v>4967</v>
      </c>
      <c r="M2909" t="s">
        <v>2509</v>
      </c>
      <c r="N2909" t="s">
        <v>860</v>
      </c>
      <c r="O2909">
        <v>43067038602</v>
      </c>
      <c r="P2909" t="s">
        <v>18</v>
      </c>
      <c r="Q2909" t="s">
        <v>73</v>
      </c>
      <c r="R2909" t="s">
        <v>20</v>
      </c>
      <c r="S2909" t="s">
        <v>43</v>
      </c>
      <c r="T2909" t="s">
        <v>540</v>
      </c>
      <c r="U2909" t="s">
        <v>44</v>
      </c>
      <c r="V2909" s="61">
        <v>45546</v>
      </c>
      <c r="W2909" t="s">
        <v>4135</v>
      </c>
    </row>
    <row r="2910" spans="1:23" x14ac:dyDescent="0.25">
      <c r="A2910">
        <v>9971425</v>
      </c>
      <c r="B2910" s="60">
        <v>45546</v>
      </c>
      <c r="C2910" t="s">
        <v>1111</v>
      </c>
      <c r="D2910" t="s">
        <v>716</v>
      </c>
      <c r="E2910" t="s">
        <v>385</v>
      </c>
      <c r="F2910" s="60">
        <v>45546</v>
      </c>
      <c r="G2910" s="60">
        <v>45546.465277777781</v>
      </c>
      <c r="H2910" t="s">
        <v>1111</v>
      </c>
      <c r="I2910" s="60">
        <v>45548</v>
      </c>
      <c r="J2910" t="s">
        <v>697</v>
      </c>
      <c r="K2910" t="s">
        <v>697</v>
      </c>
      <c r="L2910" t="s">
        <v>4968</v>
      </c>
      <c r="M2910" t="s">
        <v>7</v>
      </c>
      <c r="N2910" t="s">
        <v>1515</v>
      </c>
      <c r="O2910" t="s">
        <v>4918</v>
      </c>
      <c r="P2910" t="s">
        <v>8</v>
      </c>
      <c r="Q2910" t="s">
        <v>10</v>
      </c>
      <c r="R2910" t="s">
        <v>11</v>
      </c>
      <c r="S2910" t="s">
        <v>36</v>
      </c>
      <c r="T2910" t="s">
        <v>385</v>
      </c>
      <c r="U2910"/>
      <c r="V2910" s="61">
        <v>45546</v>
      </c>
      <c r="W2910" t="s">
        <v>4135</v>
      </c>
    </row>
    <row r="2911" spans="1:23" x14ac:dyDescent="0.25">
      <c r="A2911">
        <v>9971424</v>
      </c>
      <c r="B2911" s="60">
        <v>45546</v>
      </c>
      <c r="C2911" t="s">
        <v>1111</v>
      </c>
      <c r="D2911" t="s">
        <v>716</v>
      </c>
      <c r="E2911" t="s">
        <v>385</v>
      </c>
      <c r="F2911" s="60">
        <v>45546</v>
      </c>
      <c r="G2911" s="60">
        <v>45546.470138888893</v>
      </c>
      <c r="H2911" t="s">
        <v>1111</v>
      </c>
      <c r="I2911" s="60">
        <v>45548</v>
      </c>
      <c r="J2911" t="s">
        <v>697</v>
      </c>
      <c r="K2911" t="s">
        <v>697</v>
      </c>
      <c r="L2911" t="s">
        <v>4969</v>
      </c>
      <c r="M2911" t="s">
        <v>7</v>
      </c>
      <c r="N2911" t="s">
        <v>1515</v>
      </c>
      <c r="O2911" t="s">
        <v>4919</v>
      </c>
      <c r="P2911" t="s">
        <v>18</v>
      </c>
      <c r="Q2911" t="s">
        <v>19</v>
      </c>
      <c r="R2911" t="s">
        <v>20</v>
      </c>
      <c r="S2911" t="s">
        <v>36</v>
      </c>
      <c r="T2911" t="s">
        <v>385</v>
      </c>
      <c r="U2911"/>
      <c r="V2911" s="61">
        <v>45546</v>
      </c>
      <c r="W2911" t="s">
        <v>4135</v>
      </c>
    </row>
    <row r="2912" spans="1:23" x14ac:dyDescent="0.25">
      <c r="A2912">
        <v>9971423</v>
      </c>
      <c r="B2912" s="60">
        <v>45546</v>
      </c>
      <c r="C2912" t="s">
        <v>1111</v>
      </c>
      <c r="D2912" t="s">
        <v>716</v>
      </c>
      <c r="E2912" t="s">
        <v>385</v>
      </c>
      <c r="F2912" s="60">
        <v>45546</v>
      </c>
      <c r="G2912" s="60">
        <v>45546.480555555558</v>
      </c>
      <c r="H2912" t="s">
        <v>1111</v>
      </c>
      <c r="I2912" s="60">
        <v>45548</v>
      </c>
      <c r="J2912" t="s">
        <v>697</v>
      </c>
      <c r="K2912" t="s">
        <v>697</v>
      </c>
      <c r="L2912" t="s">
        <v>4970</v>
      </c>
      <c r="M2912" t="s">
        <v>7</v>
      </c>
      <c r="N2912" t="s">
        <v>1515</v>
      </c>
      <c r="O2912" t="s">
        <v>4920</v>
      </c>
      <c r="P2912" t="s">
        <v>8</v>
      </c>
      <c r="Q2912" t="s">
        <v>10</v>
      </c>
      <c r="R2912" t="s">
        <v>11</v>
      </c>
      <c r="S2912" t="s">
        <v>36</v>
      </c>
      <c r="T2912" t="s">
        <v>385</v>
      </c>
      <c r="U2912"/>
      <c r="V2912" s="61">
        <v>45546</v>
      </c>
      <c r="W2912" t="s">
        <v>4135</v>
      </c>
    </row>
    <row r="2913" spans="1:23" x14ac:dyDescent="0.25">
      <c r="A2913">
        <v>9971422</v>
      </c>
      <c r="B2913" s="60">
        <v>45546</v>
      </c>
      <c r="C2913" t="s">
        <v>1111</v>
      </c>
      <c r="D2913" t="s">
        <v>46</v>
      </c>
      <c r="E2913" t="s">
        <v>385</v>
      </c>
      <c r="F2913" s="60">
        <v>45546</v>
      </c>
      <c r="G2913" s="60">
        <v>45546.523611111108</v>
      </c>
      <c r="H2913" t="s">
        <v>1111</v>
      </c>
      <c r="I2913" t="s">
        <v>385</v>
      </c>
      <c r="J2913" t="s">
        <v>697</v>
      </c>
      <c r="K2913" t="s">
        <v>697</v>
      </c>
      <c r="L2913" t="s">
        <v>4663</v>
      </c>
      <c r="M2913" t="s">
        <v>7</v>
      </c>
      <c r="N2913" t="s">
        <v>1515</v>
      </c>
      <c r="O2913" t="s">
        <v>4476</v>
      </c>
      <c r="P2913" t="s">
        <v>18</v>
      </c>
      <c r="Q2913" t="s">
        <v>19</v>
      </c>
      <c r="R2913" t="s">
        <v>20</v>
      </c>
      <c r="S2913" t="s">
        <v>358</v>
      </c>
      <c r="T2913" t="s">
        <v>385</v>
      </c>
      <c r="U2913"/>
      <c r="V2913" s="61">
        <v>45546</v>
      </c>
      <c r="W2913" t="s">
        <v>4135</v>
      </c>
    </row>
    <row r="2914" spans="1:23" x14ac:dyDescent="0.25">
      <c r="A2914">
        <v>9971421</v>
      </c>
      <c r="B2914" s="60">
        <v>45546</v>
      </c>
      <c r="C2914" t="s">
        <v>1111</v>
      </c>
      <c r="D2914" t="s">
        <v>46</v>
      </c>
      <c r="E2914" t="s">
        <v>385</v>
      </c>
      <c r="F2914" s="60">
        <v>45546</v>
      </c>
      <c r="G2914" s="60">
        <v>45546.56527777778</v>
      </c>
      <c r="H2914" t="s">
        <v>1111</v>
      </c>
      <c r="I2914" t="s">
        <v>385</v>
      </c>
      <c r="J2914" t="s">
        <v>697</v>
      </c>
      <c r="K2914" t="s">
        <v>697</v>
      </c>
      <c r="L2914" t="s">
        <v>4664</v>
      </c>
      <c r="M2914" t="s">
        <v>7</v>
      </c>
      <c r="N2914" t="s">
        <v>1515</v>
      </c>
      <c r="O2914" t="s">
        <v>4589</v>
      </c>
      <c r="P2914" t="s">
        <v>22</v>
      </c>
      <c r="Q2914" t="s">
        <v>23</v>
      </c>
      <c r="R2914" t="s">
        <v>24</v>
      </c>
      <c r="S2914" t="s">
        <v>358</v>
      </c>
      <c r="T2914" t="s">
        <v>385</v>
      </c>
      <c r="U2914"/>
      <c r="V2914" s="61">
        <v>45546</v>
      </c>
      <c r="W2914" t="s">
        <v>4135</v>
      </c>
    </row>
    <row r="2915" spans="1:23" x14ac:dyDescent="0.25">
      <c r="A2915">
        <v>9971420</v>
      </c>
      <c r="B2915" s="60">
        <v>45546</v>
      </c>
      <c r="C2915" t="s">
        <v>1110</v>
      </c>
      <c r="D2915" t="s">
        <v>856</v>
      </c>
      <c r="E2915" t="s">
        <v>385</v>
      </c>
      <c r="F2915" s="60">
        <v>45546</v>
      </c>
      <c r="G2915" s="60">
        <v>45546.456944444442</v>
      </c>
      <c r="H2915" t="s">
        <v>1110</v>
      </c>
      <c r="I2915" s="60">
        <v>45546</v>
      </c>
      <c r="J2915" t="s">
        <v>697</v>
      </c>
      <c r="K2915" t="s">
        <v>697</v>
      </c>
      <c r="L2915" t="s">
        <v>4971</v>
      </c>
      <c r="M2915" t="s">
        <v>7</v>
      </c>
      <c r="N2915" t="s">
        <v>1515</v>
      </c>
      <c r="O2915" t="s">
        <v>4922</v>
      </c>
      <c r="P2915" t="s">
        <v>18</v>
      </c>
      <c r="Q2915" t="s">
        <v>19</v>
      </c>
      <c r="R2915" t="s">
        <v>21</v>
      </c>
      <c r="S2915" t="s">
        <v>43</v>
      </c>
      <c r="T2915" t="s">
        <v>385</v>
      </c>
      <c r="U2915"/>
      <c r="V2915" s="61">
        <v>45546</v>
      </c>
      <c r="W2915" t="s">
        <v>4135</v>
      </c>
    </row>
    <row r="2916" spans="1:23" x14ac:dyDescent="0.25">
      <c r="A2916">
        <v>9971419</v>
      </c>
      <c r="B2916" s="60">
        <v>45546</v>
      </c>
      <c r="C2916" t="s">
        <v>1156</v>
      </c>
      <c r="D2916" t="s">
        <v>46</v>
      </c>
      <c r="E2916" t="s">
        <v>385</v>
      </c>
      <c r="F2916" s="60">
        <v>45546</v>
      </c>
      <c r="G2916" s="60">
        <v>45546.457638888889</v>
      </c>
      <c r="H2916" t="s">
        <v>1156</v>
      </c>
      <c r="I2916"/>
      <c r="J2916" t="s">
        <v>697</v>
      </c>
      <c r="K2916" t="s">
        <v>697</v>
      </c>
      <c r="L2916" t="s">
        <v>4602</v>
      </c>
      <c r="M2916" t="s">
        <v>992</v>
      </c>
      <c r="N2916" t="s">
        <v>1105</v>
      </c>
      <c r="O2916">
        <v>201031956202001</v>
      </c>
      <c r="P2916" t="s">
        <v>22</v>
      </c>
      <c r="Q2916" t="s">
        <v>23</v>
      </c>
      <c r="R2916" t="s">
        <v>89</v>
      </c>
      <c r="S2916" t="s">
        <v>360</v>
      </c>
      <c r="T2916" t="s">
        <v>385</v>
      </c>
      <c r="U2916"/>
      <c r="V2916" s="61">
        <v>45546</v>
      </c>
      <c r="W2916" t="s">
        <v>4135</v>
      </c>
    </row>
    <row r="2917" spans="1:23" x14ac:dyDescent="0.25">
      <c r="A2917">
        <v>9971418</v>
      </c>
      <c r="B2917" s="60">
        <v>45546</v>
      </c>
      <c r="C2917" t="s">
        <v>1110</v>
      </c>
      <c r="D2917" t="s">
        <v>4411</v>
      </c>
      <c r="E2917" t="s">
        <v>385</v>
      </c>
      <c r="F2917" s="60">
        <v>45546</v>
      </c>
      <c r="G2917" s="60">
        <v>45546.463194444441</v>
      </c>
      <c r="H2917" t="s">
        <v>1110</v>
      </c>
      <c r="I2917" s="60">
        <v>45546</v>
      </c>
      <c r="J2917" t="s">
        <v>697</v>
      </c>
      <c r="K2917" t="s">
        <v>697</v>
      </c>
      <c r="L2917" t="s">
        <v>4971</v>
      </c>
      <c r="M2917" t="s">
        <v>7</v>
      </c>
      <c r="N2917" t="s">
        <v>1515</v>
      </c>
      <c r="O2917" t="s">
        <v>4922</v>
      </c>
      <c r="P2917" t="s">
        <v>18</v>
      </c>
      <c r="Q2917" t="s">
        <v>19</v>
      </c>
      <c r="R2917" t="s">
        <v>21</v>
      </c>
      <c r="S2917" t="s">
        <v>36</v>
      </c>
      <c r="T2917" t="s">
        <v>385</v>
      </c>
      <c r="U2917"/>
      <c r="V2917" s="61">
        <v>45546</v>
      </c>
      <c r="W2917" t="s">
        <v>4135</v>
      </c>
    </row>
    <row r="2918" spans="1:23" x14ac:dyDescent="0.25">
      <c r="A2918">
        <v>9971417</v>
      </c>
      <c r="B2918" s="60">
        <v>45546</v>
      </c>
      <c r="C2918" t="s">
        <v>1156</v>
      </c>
      <c r="D2918" t="s">
        <v>46</v>
      </c>
      <c r="E2918" t="s">
        <v>385</v>
      </c>
      <c r="F2918" s="60">
        <v>45546</v>
      </c>
      <c r="G2918" s="60">
        <v>45546.467361111107</v>
      </c>
      <c r="H2918" t="s">
        <v>1156</v>
      </c>
      <c r="I2918"/>
      <c r="J2918" t="s">
        <v>697</v>
      </c>
      <c r="K2918" t="s">
        <v>697</v>
      </c>
      <c r="L2918" t="s">
        <v>4835</v>
      </c>
      <c r="M2918" t="s">
        <v>992</v>
      </c>
      <c r="N2918" t="s">
        <v>1105</v>
      </c>
      <c r="O2918">
        <v>201032508761001</v>
      </c>
      <c r="P2918" t="s">
        <v>8</v>
      </c>
      <c r="Q2918" t="s">
        <v>10</v>
      </c>
      <c r="R2918" t="s">
        <v>11</v>
      </c>
      <c r="S2918" t="s">
        <v>360</v>
      </c>
      <c r="T2918" t="s">
        <v>385</v>
      </c>
      <c r="U2918"/>
      <c r="V2918" s="61">
        <v>45546</v>
      </c>
      <c r="W2918" t="s">
        <v>4135</v>
      </c>
    </row>
    <row r="2919" spans="1:23" x14ac:dyDescent="0.25">
      <c r="A2919">
        <v>9971416</v>
      </c>
      <c r="B2919" s="60">
        <v>45546</v>
      </c>
      <c r="C2919" t="s">
        <v>1117</v>
      </c>
      <c r="D2919" t="s">
        <v>716</v>
      </c>
      <c r="E2919" t="s">
        <v>385</v>
      </c>
      <c r="F2919" s="60">
        <v>45546</v>
      </c>
      <c r="G2919" s="60">
        <v>45546.46875</v>
      </c>
      <c r="H2919" t="s">
        <v>1117</v>
      </c>
      <c r="I2919" s="60">
        <v>45548</v>
      </c>
      <c r="J2919" t="s">
        <v>697</v>
      </c>
      <c r="K2919" t="s">
        <v>697</v>
      </c>
      <c r="L2919" t="s">
        <v>4972</v>
      </c>
      <c r="M2919" t="s">
        <v>7</v>
      </c>
      <c r="N2919" t="s">
        <v>4973</v>
      </c>
      <c r="O2919" t="s">
        <v>456</v>
      </c>
      <c r="P2919" t="s">
        <v>18</v>
      </c>
      <c r="Q2919" t="s">
        <v>19</v>
      </c>
      <c r="R2919" t="s">
        <v>21</v>
      </c>
      <c r="S2919" t="s">
        <v>36</v>
      </c>
      <c r="T2919" t="s">
        <v>385</v>
      </c>
      <c r="U2919" t="s">
        <v>14</v>
      </c>
      <c r="V2919" s="61">
        <v>45546</v>
      </c>
      <c r="W2919" t="s">
        <v>4135</v>
      </c>
    </row>
    <row r="2920" spans="1:23" x14ac:dyDescent="0.25">
      <c r="A2920">
        <v>9971415</v>
      </c>
      <c r="B2920" s="60">
        <v>45546</v>
      </c>
      <c r="C2920" t="s">
        <v>1117</v>
      </c>
      <c r="D2920" t="s">
        <v>716</v>
      </c>
      <c r="E2920" t="s">
        <v>385</v>
      </c>
      <c r="F2920" s="60">
        <v>45546</v>
      </c>
      <c r="G2920" s="60">
        <v>45546.474305555559</v>
      </c>
      <c r="H2920" t="s">
        <v>1117</v>
      </c>
      <c r="I2920" s="60">
        <v>45548</v>
      </c>
      <c r="J2920" t="s">
        <v>697</v>
      </c>
      <c r="K2920" t="s">
        <v>697</v>
      </c>
      <c r="L2920" t="s">
        <v>4648</v>
      </c>
      <c r="M2920" t="s">
        <v>7</v>
      </c>
      <c r="N2920" t="s">
        <v>4973</v>
      </c>
      <c r="O2920" t="s">
        <v>4552</v>
      </c>
      <c r="P2920" t="s">
        <v>8</v>
      </c>
      <c r="Q2920" t="s">
        <v>10</v>
      </c>
      <c r="R2920" t="s">
        <v>11</v>
      </c>
      <c r="S2920" t="s">
        <v>25</v>
      </c>
      <c r="T2920" t="s">
        <v>385</v>
      </c>
      <c r="U2920" t="s">
        <v>14</v>
      </c>
      <c r="V2920" s="61">
        <v>45546</v>
      </c>
      <c r="W2920" t="s">
        <v>4135</v>
      </c>
    </row>
    <row r="2921" spans="1:23" x14ac:dyDescent="0.25">
      <c r="A2921">
        <v>9971414</v>
      </c>
      <c r="B2921" s="60">
        <v>45546</v>
      </c>
      <c r="C2921" t="s">
        <v>1280</v>
      </c>
      <c r="D2921" t="s">
        <v>716</v>
      </c>
      <c r="E2921"/>
      <c r="F2921" s="60">
        <v>45546</v>
      </c>
      <c r="G2921" s="60">
        <v>45546.475694444453</v>
      </c>
      <c r="H2921" t="s">
        <v>1280</v>
      </c>
      <c r="I2921" s="60">
        <v>45548</v>
      </c>
      <c r="J2921" t="s">
        <v>697</v>
      </c>
      <c r="K2921" t="s">
        <v>697</v>
      </c>
      <c r="L2921" t="s">
        <v>4974</v>
      </c>
      <c r="M2921" t="s">
        <v>2509</v>
      </c>
      <c r="N2921" t="s">
        <v>860</v>
      </c>
      <c r="O2921">
        <v>43277598401</v>
      </c>
      <c r="P2921" t="s">
        <v>8</v>
      </c>
      <c r="Q2921" t="s">
        <v>28</v>
      </c>
      <c r="R2921" t="s">
        <v>35</v>
      </c>
      <c r="S2921" t="s">
        <v>36</v>
      </c>
      <c r="T2921" t="s">
        <v>385</v>
      </c>
      <c r="U2921" t="s">
        <v>14</v>
      </c>
      <c r="V2921" s="61">
        <v>45546</v>
      </c>
      <c r="W2921" t="s">
        <v>4135</v>
      </c>
    </row>
    <row r="2922" spans="1:23" x14ac:dyDescent="0.25">
      <c r="A2922">
        <v>9971413</v>
      </c>
      <c r="B2922" s="60">
        <v>45546</v>
      </c>
      <c r="C2922" t="s">
        <v>1110</v>
      </c>
      <c r="D2922" t="s">
        <v>716</v>
      </c>
      <c r="E2922" t="s">
        <v>385</v>
      </c>
      <c r="F2922" s="60">
        <v>45546</v>
      </c>
      <c r="G2922" s="60">
        <v>45546.484722222223</v>
      </c>
      <c r="H2922" t="s">
        <v>1110</v>
      </c>
      <c r="I2922" t="s">
        <v>385</v>
      </c>
      <c r="J2922" t="s">
        <v>697</v>
      </c>
      <c r="K2922" t="s">
        <v>697</v>
      </c>
      <c r="L2922" t="s">
        <v>4975</v>
      </c>
      <c r="M2922" t="s">
        <v>7</v>
      </c>
      <c r="N2922" t="s">
        <v>1515</v>
      </c>
      <c r="O2922" t="s">
        <v>4813</v>
      </c>
      <c r="P2922" t="s">
        <v>8</v>
      </c>
      <c r="Q2922" t="s">
        <v>28</v>
      </c>
      <c r="R2922" t="s">
        <v>35</v>
      </c>
      <c r="S2922" t="s">
        <v>36</v>
      </c>
      <c r="T2922" t="s">
        <v>385</v>
      </c>
      <c r="U2922"/>
      <c r="V2922" s="61">
        <v>45546</v>
      </c>
      <c r="W2922" t="s">
        <v>4135</v>
      </c>
    </row>
    <row r="2923" spans="1:23" x14ac:dyDescent="0.25">
      <c r="A2923">
        <v>9971412</v>
      </c>
      <c r="B2923" s="60">
        <v>45546</v>
      </c>
      <c r="C2923" t="s">
        <v>1280</v>
      </c>
      <c r="D2923" t="s">
        <v>856</v>
      </c>
      <c r="E2923"/>
      <c r="F2923" s="60">
        <v>45546</v>
      </c>
      <c r="G2923" s="60">
        <v>45546.506944444453</v>
      </c>
      <c r="H2923" t="s">
        <v>1280</v>
      </c>
      <c r="I2923" s="60">
        <v>45546</v>
      </c>
      <c r="J2923" t="s">
        <v>697</v>
      </c>
      <c r="K2923" t="s">
        <v>697</v>
      </c>
      <c r="L2923" t="s">
        <v>4976</v>
      </c>
      <c r="M2923" t="s">
        <v>2509</v>
      </c>
      <c r="N2923" t="s">
        <v>853</v>
      </c>
      <c r="O2923">
        <v>43284509801</v>
      </c>
      <c r="P2923" t="s">
        <v>18</v>
      </c>
      <c r="Q2923" t="s">
        <v>19</v>
      </c>
      <c r="R2923" t="s">
        <v>20</v>
      </c>
      <c r="S2923" t="s">
        <v>43</v>
      </c>
      <c r="T2923" t="s">
        <v>415</v>
      </c>
      <c r="U2923" t="s">
        <v>44</v>
      </c>
      <c r="V2923" s="61">
        <v>45546</v>
      </c>
      <c r="W2923" t="s">
        <v>4135</v>
      </c>
    </row>
    <row r="2924" spans="1:23" x14ac:dyDescent="0.25">
      <c r="A2924">
        <v>9971411</v>
      </c>
      <c r="B2924" s="60">
        <v>45546</v>
      </c>
      <c r="C2924" t="s">
        <v>1106</v>
      </c>
      <c r="D2924" t="s">
        <v>856</v>
      </c>
      <c r="E2924" t="s">
        <v>385</v>
      </c>
      <c r="F2924" s="60">
        <v>45546</v>
      </c>
      <c r="G2924" s="60">
        <v>45546.507638888892</v>
      </c>
      <c r="H2924" t="s">
        <v>1106</v>
      </c>
      <c r="I2924" s="60">
        <v>45548</v>
      </c>
      <c r="J2924" t="s">
        <v>697</v>
      </c>
      <c r="K2924" t="s">
        <v>697</v>
      </c>
      <c r="L2924" t="s">
        <v>4977</v>
      </c>
      <c r="M2924" t="s">
        <v>4671</v>
      </c>
      <c r="N2924" t="s">
        <v>881</v>
      </c>
      <c r="O2924">
        <v>2000009237788210</v>
      </c>
      <c r="P2924" t="s">
        <v>8</v>
      </c>
      <c r="Q2924" t="s">
        <v>15</v>
      </c>
      <c r="R2924" t="s">
        <v>152</v>
      </c>
      <c r="S2924" t="s">
        <v>25</v>
      </c>
      <c r="T2924" t="s">
        <v>385</v>
      </c>
      <c r="U2924" t="s">
        <v>14</v>
      </c>
      <c r="V2924" s="61">
        <v>45546</v>
      </c>
      <c r="W2924" t="s">
        <v>4135</v>
      </c>
    </row>
    <row r="2925" spans="1:23" x14ac:dyDescent="0.25">
      <c r="A2925">
        <v>9971410</v>
      </c>
      <c r="B2925" s="60">
        <v>45546</v>
      </c>
      <c r="C2925" t="s">
        <v>1106</v>
      </c>
      <c r="D2925" t="s">
        <v>716</v>
      </c>
      <c r="E2925" t="s">
        <v>385</v>
      </c>
      <c r="F2925" s="60">
        <v>45546</v>
      </c>
      <c r="G2925" s="60">
        <v>45546.513888888891</v>
      </c>
      <c r="H2925" t="s">
        <v>1106</v>
      </c>
      <c r="I2925" s="60">
        <v>45548</v>
      </c>
      <c r="J2925" t="s">
        <v>697</v>
      </c>
      <c r="K2925" t="s">
        <v>697</v>
      </c>
      <c r="L2925" t="s">
        <v>4978</v>
      </c>
      <c r="M2925" t="s">
        <v>4671</v>
      </c>
      <c r="N2925" t="s">
        <v>881</v>
      </c>
      <c r="O2925">
        <v>2000009218351160</v>
      </c>
      <c r="P2925" t="s">
        <v>8</v>
      </c>
      <c r="Q2925" t="s">
        <v>15</v>
      </c>
      <c r="R2925" t="s">
        <v>152</v>
      </c>
      <c r="S2925" t="s">
        <v>25</v>
      </c>
      <c r="T2925" t="s">
        <v>385</v>
      </c>
      <c r="U2925" t="s">
        <v>14</v>
      </c>
      <c r="V2925" s="61">
        <v>45546</v>
      </c>
      <c r="W2925" t="s">
        <v>4135</v>
      </c>
    </row>
    <row r="2926" spans="1:23" x14ac:dyDescent="0.25">
      <c r="A2926">
        <v>9971409</v>
      </c>
      <c r="B2926" s="60">
        <v>45546</v>
      </c>
      <c r="C2926" t="s">
        <v>1117</v>
      </c>
      <c r="D2926" t="s">
        <v>716</v>
      </c>
      <c r="E2926" t="s">
        <v>385</v>
      </c>
      <c r="F2926" s="60">
        <v>45546</v>
      </c>
      <c r="G2926" s="60">
        <v>45546.520833333343</v>
      </c>
      <c r="H2926" t="s">
        <v>1117</v>
      </c>
      <c r="I2926" s="60">
        <v>45548</v>
      </c>
      <c r="J2926" t="s">
        <v>697</v>
      </c>
      <c r="K2926" t="s">
        <v>697</v>
      </c>
      <c r="L2926" t="s">
        <v>4979</v>
      </c>
      <c r="M2926" t="s">
        <v>7</v>
      </c>
      <c r="N2926" t="s">
        <v>4973</v>
      </c>
      <c r="O2926" t="s">
        <v>4581</v>
      </c>
      <c r="P2926" t="s">
        <v>8</v>
      </c>
      <c r="Q2926" t="s">
        <v>28</v>
      </c>
      <c r="R2926" t="s">
        <v>35</v>
      </c>
      <c r="S2926" t="s">
        <v>36</v>
      </c>
      <c r="T2926" t="s">
        <v>385</v>
      </c>
      <c r="U2926" t="s">
        <v>14</v>
      </c>
      <c r="V2926" s="61">
        <v>45546</v>
      </c>
      <c r="W2926" t="s">
        <v>4135</v>
      </c>
    </row>
    <row r="2927" spans="1:23" x14ac:dyDescent="0.25">
      <c r="A2927">
        <v>9971408</v>
      </c>
      <c r="B2927" s="60">
        <v>45546</v>
      </c>
      <c r="C2927" t="s">
        <v>1117</v>
      </c>
      <c r="D2927" t="s">
        <v>856</v>
      </c>
      <c r="E2927" t="s">
        <v>385</v>
      </c>
      <c r="F2927" s="60">
        <v>45546</v>
      </c>
      <c r="G2927" s="60">
        <v>45546.527083333327</v>
      </c>
      <c r="H2927" t="s">
        <v>1117</v>
      </c>
      <c r="I2927" s="60">
        <v>45546</v>
      </c>
      <c r="J2927" t="s">
        <v>697</v>
      </c>
      <c r="K2927" t="s">
        <v>697</v>
      </c>
      <c r="L2927" t="s">
        <v>4980</v>
      </c>
      <c r="M2927" t="s">
        <v>7</v>
      </c>
      <c r="N2927" t="s">
        <v>4973</v>
      </c>
      <c r="O2927" t="s">
        <v>4570</v>
      </c>
      <c r="P2927" t="s">
        <v>22</v>
      </c>
      <c r="Q2927" t="s">
        <v>23</v>
      </c>
      <c r="R2927" t="s">
        <v>79</v>
      </c>
      <c r="S2927" t="s">
        <v>43</v>
      </c>
      <c r="T2927" t="s">
        <v>330</v>
      </c>
      <c r="U2927" t="s">
        <v>14</v>
      </c>
      <c r="V2927" s="61">
        <v>45546</v>
      </c>
      <c r="W2927" t="s">
        <v>4135</v>
      </c>
    </row>
    <row r="2928" spans="1:23" x14ac:dyDescent="0.25">
      <c r="A2928">
        <v>9971407</v>
      </c>
      <c r="B2928" s="60">
        <v>45546</v>
      </c>
      <c r="C2928" t="s">
        <v>1156</v>
      </c>
      <c r="D2928" t="s">
        <v>856</v>
      </c>
      <c r="E2928" t="s">
        <v>385</v>
      </c>
      <c r="F2928" s="60">
        <v>45546</v>
      </c>
      <c r="G2928" s="60">
        <v>45546.541666666657</v>
      </c>
      <c r="H2928" t="s">
        <v>1156</v>
      </c>
      <c r="I2928" s="60">
        <v>45546</v>
      </c>
      <c r="J2928" t="s">
        <v>697</v>
      </c>
      <c r="K2928" t="s">
        <v>697</v>
      </c>
      <c r="L2928" t="s">
        <v>4750</v>
      </c>
      <c r="M2928" t="s">
        <v>992</v>
      </c>
      <c r="N2928" t="s">
        <v>853</v>
      </c>
      <c r="O2928">
        <v>201032150354001</v>
      </c>
      <c r="P2928" t="s">
        <v>8</v>
      </c>
      <c r="Q2928" t="s">
        <v>15</v>
      </c>
      <c r="R2928" t="s">
        <v>381</v>
      </c>
      <c r="S2928" t="s">
        <v>962</v>
      </c>
      <c r="T2928" t="s">
        <v>295</v>
      </c>
      <c r="U2928" t="s">
        <v>44</v>
      </c>
      <c r="V2928" s="61">
        <v>45546</v>
      </c>
      <c r="W2928" t="s">
        <v>4135</v>
      </c>
    </row>
    <row r="2929" spans="1:23" x14ac:dyDescent="0.25">
      <c r="A2929">
        <v>9971406</v>
      </c>
      <c r="B2929" s="60">
        <v>45546</v>
      </c>
      <c r="C2929" t="s">
        <v>1106</v>
      </c>
      <c r="D2929" t="s">
        <v>856</v>
      </c>
      <c r="E2929" t="s">
        <v>385</v>
      </c>
      <c r="F2929" s="60">
        <v>45546</v>
      </c>
      <c r="G2929" s="60">
        <v>45546.548611111109</v>
      </c>
      <c r="H2929" t="s">
        <v>1106</v>
      </c>
      <c r="I2929" s="60">
        <v>45546</v>
      </c>
      <c r="J2929" t="s">
        <v>697</v>
      </c>
      <c r="K2929" t="s">
        <v>697</v>
      </c>
      <c r="L2929" t="s">
        <v>4981</v>
      </c>
      <c r="M2929" t="s">
        <v>4671</v>
      </c>
      <c r="N2929" t="s">
        <v>881</v>
      </c>
      <c r="O2929">
        <v>2000009244436910</v>
      </c>
      <c r="P2929" t="s">
        <v>8</v>
      </c>
      <c r="Q2929" t="s">
        <v>10</v>
      </c>
      <c r="R2929" t="s">
        <v>11</v>
      </c>
      <c r="S2929" t="s">
        <v>25</v>
      </c>
      <c r="T2929" t="s">
        <v>385</v>
      </c>
      <c r="U2929" t="s">
        <v>14</v>
      </c>
      <c r="V2929" s="61">
        <v>45546</v>
      </c>
      <c r="W2929" t="s">
        <v>4135</v>
      </c>
    </row>
    <row r="2930" spans="1:23" x14ac:dyDescent="0.25">
      <c r="A2930">
        <v>9971405</v>
      </c>
      <c r="B2930" s="60">
        <v>45546</v>
      </c>
      <c r="C2930" t="s">
        <v>1117</v>
      </c>
      <c r="D2930" t="s">
        <v>856</v>
      </c>
      <c r="E2930" t="s">
        <v>385</v>
      </c>
      <c r="F2930" s="60">
        <v>45546</v>
      </c>
      <c r="G2930" s="60">
        <v>45546.553472222222</v>
      </c>
      <c r="H2930" t="s">
        <v>1117</v>
      </c>
      <c r="I2930" s="60">
        <v>45548</v>
      </c>
      <c r="J2930" t="s">
        <v>697</v>
      </c>
      <c r="K2930" t="s">
        <v>697</v>
      </c>
      <c r="L2930" t="s">
        <v>4982</v>
      </c>
      <c r="M2930" t="s">
        <v>7</v>
      </c>
      <c r="N2930" t="s">
        <v>855</v>
      </c>
      <c r="O2930" t="s">
        <v>4927</v>
      </c>
      <c r="P2930" t="s">
        <v>8</v>
      </c>
      <c r="Q2930" t="s">
        <v>30</v>
      </c>
      <c r="R2930" t="s">
        <v>47</v>
      </c>
      <c r="S2930" t="s">
        <v>25</v>
      </c>
      <c r="T2930" t="s">
        <v>385</v>
      </c>
      <c r="U2930" t="s">
        <v>14</v>
      </c>
      <c r="V2930" s="61">
        <v>45546</v>
      </c>
      <c r="W2930" t="s">
        <v>4135</v>
      </c>
    </row>
    <row r="2931" spans="1:23" x14ac:dyDescent="0.25">
      <c r="A2931">
        <v>9971404</v>
      </c>
      <c r="B2931" s="60">
        <v>45546</v>
      </c>
      <c r="C2931" t="s">
        <v>1117</v>
      </c>
      <c r="D2931" t="s">
        <v>716</v>
      </c>
      <c r="E2931" t="s">
        <v>385</v>
      </c>
      <c r="F2931" s="60">
        <v>45546</v>
      </c>
      <c r="G2931" s="60">
        <v>45546.558333333327</v>
      </c>
      <c r="H2931" t="s">
        <v>1117</v>
      </c>
      <c r="I2931" s="60">
        <v>45548</v>
      </c>
      <c r="J2931" t="s">
        <v>697</v>
      </c>
      <c r="K2931" t="s">
        <v>697</v>
      </c>
      <c r="L2931" t="s">
        <v>4983</v>
      </c>
      <c r="M2931" t="s">
        <v>7</v>
      </c>
      <c r="N2931" t="s">
        <v>855</v>
      </c>
      <c r="O2931" t="s">
        <v>4925</v>
      </c>
      <c r="P2931" t="s">
        <v>8</v>
      </c>
      <c r="Q2931" t="s">
        <v>10</v>
      </c>
      <c r="R2931" t="s">
        <v>11</v>
      </c>
      <c r="S2931" t="s">
        <v>36</v>
      </c>
      <c r="T2931" t="s">
        <v>385</v>
      </c>
      <c r="U2931" t="s">
        <v>14</v>
      </c>
      <c r="V2931" s="61">
        <v>45546</v>
      </c>
      <c r="W2931" t="s">
        <v>4135</v>
      </c>
    </row>
    <row r="2932" spans="1:23" x14ac:dyDescent="0.25">
      <c r="A2932">
        <v>9971403</v>
      </c>
      <c r="B2932" s="60">
        <v>45546</v>
      </c>
      <c r="C2932" t="s">
        <v>1110</v>
      </c>
      <c r="D2932" t="s">
        <v>46</v>
      </c>
      <c r="E2932" t="s">
        <v>385</v>
      </c>
      <c r="F2932" s="60">
        <v>45546</v>
      </c>
      <c r="G2932" s="60">
        <v>45546.565972222219</v>
      </c>
      <c r="H2932" t="s">
        <v>1110</v>
      </c>
      <c r="I2932" t="s">
        <v>385</v>
      </c>
      <c r="J2932" t="s">
        <v>697</v>
      </c>
      <c r="K2932" t="s">
        <v>697</v>
      </c>
      <c r="L2932" t="s">
        <v>909</v>
      </c>
      <c r="M2932" t="s">
        <v>7</v>
      </c>
      <c r="N2932" t="s">
        <v>860</v>
      </c>
      <c r="O2932" t="s">
        <v>121</v>
      </c>
      <c r="P2932" t="s">
        <v>51</v>
      </c>
      <c r="Q2932" t="s">
        <v>52</v>
      </c>
      <c r="R2932" t="s">
        <v>53</v>
      </c>
      <c r="S2932" t="s">
        <v>36</v>
      </c>
      <c r="T2932"/>
      <c r="U2932"/>
      <c r="V2932" s="61">
        <v>45546</v>
      </c>
      <c r="W2932" t="s">
        <v>4135</v>
      </c>
    </row>
    <row r="2933" spans="1:23" x14ac:dyDescent="0.25">
      <c r="A2933">
        <v>9971402</v>
      </c>
      <c r="B2933" s="60">
        <v>45546</v>
      </c>
      <c r="C2933" t="s">
        <v>1280</v>
      </c>
      <c r="D2933" t="s">
        <v>3280</v>
      </c>
      <c r="E2933"/>
      <c r="F2933" s="60">
        <v>45546</v>
      </c>
      <c r="G2933" s="60">
        <v>45546.565972222219</v>
      </c>
      <c r="H2933" t="s">
        <v>1280</v>
      </c>
      <c r="I2933" s="60">
        <v>45548</v>
      </c>
      <c r="J2933" t="s">
        <v>697</v>
      </c>
      <c r="K2933" t="s">
        <v>697</v>
      </c>
      <c r="L2933" t="s">
        <v>4984</v>
      </c>
      <c r="M2933" t="s">
        <v>2509</v>
      </c>
      <c r="N2933" t="s">
        <v>860</v>
      </c>
      <c r="O2933">
        <v>43280637501</v>
      </c>
      <c r="P2933" t="s">
        <v>8</v>
      </c>
      <c r="Q2933" t="s">
        <v>15</v>
      </c>
      <c r="R2933" t="s">
        <v>381</v>
      </c>
      <c r="S2933" t="s">
        <v>25</v>
      </c>
      <c r="T2933"/>
      <c r="U2933" t="s">
        <v>14</v>
      </c>
      <c r="V2933" s="61">
        <v>45546</v>
      </c>
      <c r="W2933" t="s">
        <v>4135</v>
      </c>
    </row>
    <row r="2934" spans="1:23" x14ac:dyDescent="0.25">
      <c r="A2934">
        <v>9971401</v>
      </c>
      <c r="B2934" s="60">
        <v>45546</v>
      </c>
      <c r="C2934" t="s">
        <v>1156</v>
      </c>
      <c r="D2934" t="s">
        <v>716</v>
      </c>
      <c r="E2934"/>
      <c r="F2934" s="60">
        <v>45546</v>
      </c>
      <c r="G2934" s="60">
        <v>45546.571527777778</v>
      </c>
      <c r="H2934" t="s">
        <v>1156</v>
      </c>
      <c r="I2934"/>
      <c r="J2934" t="s">
        <v>697</v>
      </c>
      <c r="K2934" t="s">
        <v>697</v>
      </c>
      <c r="L2934" t="s">
        <v>4760</v>
      </c>
      <c r="M2934" t="s">
        <v>992</v>
      </c>
      <c r="N2934" t="s">
        <v>853</v>
      </c>
      <c r="O2934">
        <v>201032338261001</v>
      </c>
      <c r="P2934" t="s">
        <v>8</v>
      </c>
      <c r="Q2934" t="s">
        <v>28</v>
      </c>
      <c r="R2934" t="s">
        <v>35</v>
      </c>
      <c r="S2934" t="s">
        <v>36</v>
      </c>
      <c r="T2934" t="s">
        <v>385</v>
      </c>
      <c r="U2934"/>
      <c r="V2934" s="61">
        <v>45546</v>
      </c>
      <c r="W2934" t="s">
        <v>4135</v>
      </c>
    </row>
    <row r="2935" spans="1:23" x14ac:dyDescent="0.25">
      <c r="A2935">
        <v>9971400</v>
      </c>
      <c r="B2935" s="60">
        <v>45546</v>
      </c>
      <c r="C2935" t="s">
        <v>1156</v>
      </c>
      <c r="D2935" t="s">
        <v>856</v>
      </c>
      <c r="E2935"/>
      <c r="F2935" s="60">
        <v>45546</v>
      </c>
      <c r="G2935" s="60">
        <v>45546.588194444441</v>
      </c>
      <c r="H2935" t="s">
        <v>1156</v>
      </c>
      <c r="I2935"/>
      <c r="J2935" t="s">
        <v>697</v>
      </c>
      <c r="K2935" t="s">
        <v>697</v>
      </c>
      <c r="L2935" t="s">
        <v>4985</v>
      </c>
      <c r="M2935" t="s">
        <v>992</v>
      </c>
      <c r="N2935" t="s">
        <v>853</v>
      </c>
      <c r="O2935">
        <v>201032405916001</v>
      </c>
      <c r="P2935" t="s">
        <v>8</v>
      </c>
      <c r="Q2935" t="s">
        <v>28</v>
      </c>
      <c r="R2935" t="s">
        <v>163</v>
      </c>
      <c r="S2935" t="s">
        <v>25</v>
      </c>
      <c r="T2935"/>
      <c r="U2935"/>
      <c r="V2935" s="61">
        <v>45546</v>
      </c>
      <c r="W2935" t="s">
        <v>4135</v>
      </c>
    </row>
    <row r="2936" spans="1:23" x14ac:dyDescent="0.25">
      <c r="A2936">
        <v>9971399</v>
      </c>
      <c r="B2936" s="60">
        <v>45547</v>
      </c>
      <c r="C2936" t="s">
        <v>1157</v>
      </c>
      <c r="D2936" t="s">
        <v>716</v>
      </c>
      <c r="E2936" t="s">
        <v>385</v>
      </c>
      <c r="F2936" s="60">
        <v>45547</v>
      </c>
      <c r="G2936" s="60">
        <v>45547.343055555553</v>
      </c>
      <c r="H2936" t="s">
        <v>1157</v>
      </c>
      <c r="I2936" t="s">
        <v>385</v>
      </c>
      <c r="J2936" t="s">
        <v>697</v>
      </c>
      <c r="K2936" t="s">
        <v>697</v>
      </c>
      <c r="L2936" t="s">
        <v>4066</v>
      </c>
      <c r="M2936" t="s">
        <v>992</v>
      </c>
      <c r="N2936" t="s">
        <v>455</v>
      </c>
      <c r="O2936">
        <v>201031893457001</v>
      </c>
      <c r="P2936" t="s">
        <v>18</v>
      </c>
      <c r="Q2936" t="s">
        <v>19</v>
      </c>
      <c r="R2936" t="s">
        <v>21</v>
      </c>
      <c r="S2936" t="s">
        <v>36</v>
      </c>
      <c r="T2936" t="s">
        <v>385</v>
      </c>
      <c r="U2936" t="s">
        <v>14</v>
      </c>
      <c r="V2936" s="61">
        <v>45547</v>
      </c>
      <c r="W2936" t="s">
        <v>4135</v>
      </c>
    </row>
    <row r="2937" spans="1:23" x14ac:dyDescent="0.25">
      <c r="A2937">
        <v>9971398</v>
      </c>
      <c r="B2937" s="60">
        <v>45547</v>
      </c>
      <c r="C2937" t="s">
        <v>1157</v>
      </c>
      <c r="D2937" t="s">
        <v>716</v>
      </c>
      <c r="E2937" t="s">
        <v>385</v>
      </c>
      <c r="F2937" s="60">
        <v>45547</v>
      </c>
      <c r="G2937" s="60">
        <v>45547.349305555559</v>
      </c>
      <c r="H2937" t="s">
        <v>1157</v>
      </c>
      <c r="I2937" t="s">
        <v>385</v>
      </c>
      <c r="J2937" t="s">
        <v>697</v>
      </c>
      <c r="K2937" t="s">
        <v>697</v>
      </c>
      <c r="L2937" t="s">
        <v>5022</v>
      </c>
      <c r="M2937" t="s">
        <v>992</v>
      </c>
      <c r="N2937" t="s">
        <v>455</v>
      </c>
      <c r="O2937">
        <v>201032490060001</v>
      </c>
      <c r="P2937" t="s">
        <v>8</v>
      </c>
      <c r="Q2937" t="s">
        <v>28</v>
      </c>
      <c r="R2937" t="s">
        <v>35</v>
      </c>
      <c r="S2937" t="s">
        <v>36</v>
      </c>
      <c r="T2937" t="s">
        <v>385</v>
      </c>
      <c r="U2937" t="s">
        <v>14</v>
      </c>
      <c r="V2937" s="61">
        <v>45547</v>
      </c>
      <c r="W2937" t="s">
        <v>4135</v>
      </c>
    </row>
    <row r="2938" spans="1:23" x14ac:dyDescent="0.25">
      <c r="A2938">
        <v>9971397</v>
      </c>
      <c r="B2938" s="60">
        <v>45547</v>
      </c>
      <c r="C2938" t="s">
        <v>1157</v>
      </c>
      <c r="D2938" t="s">
        <v>716</v>
      </c>
      <c r="E2938" t="s">
        <v>385</v>
      </c>
      <c r="F2938" s="60">
        <v>45547</v>
      </c>
      <c r="G2938" s="60">
        <v>45547.352083333331</v>
      </c>
      <c r="H2938" t="s">
        <v>1157</v>
      </c>
      <c r="I2938" t="s">
        <v>385</v>
      </c>
      <c r="J2938" t="s">
        <v>697</v>
      </c>
      <c r="K2938" t="s">
        <v>697</v>
      </c>
      <c r="L2938" t="s">
        <v>5023</v>
      </c>
      <c r="M2938" t="s">
        <v>992</v>
      </c>
      <c r="N2938" t="s">
        <v>455</v>
      </c>
      <c r="O2938">
        <v>201032324008001</v>
      </c>
      <c r="P2938" t="s">
        <v>18</v>
      </c>
      <c r="Q2938" t="s">
        <v>19</v>
      </c>
      <c r="R2938" t="s">
        <v>129</v>
      </c>
      <c r="S2938" t="s">
        <v>36</v>
      </c>
      <c r="T2938" t="s">
        <v>385</v>
      </c>
      <c r="U2938" t="s">
        <v>14</v>
      </c>
      <c r="V2938" s="61">
        <v>45547</v>
      </c>
      <c r="W2938" t="s">
        <v>4135</v>
      </c>
    </row>
    <row r="2939" spans="1:23" x14ac:dyDescent="0.25">
      <c r="A2939">
        <v>9971396</v>
      </c>
      <c r="B2939" s="60">
        <v>45547</v>
      </c>
      <c r="C2939" t="s">
        <v>1157</v>
      </c>
      <c r="D2939" t="s">
        <v>878</v>
      </c>
      <c r="E2939" t="s">
        <v>385</v>
      </c>
      <c r="F2939" s="60">
        <v>45547</v>
      </c>
      <c r="G2939" s="60">
        <v>45547.357638888891</v>
      </c>
      <c r="H2939" t="s">
        <v>1157</v>
      </c>
      <c r="I2939" t="s">
        <v>385</v>
      </c>
      <c r="J2939" t="s">
        <v>697</v>
      </c>
      <c r="K2939" t="s">
        <v>697</v>
      </c>
      <c r="L2939" t="s">
        <v>5024</v>
      </c>
      <c r="M2939" t="s">
        <v>992</v>
      </c>
      <c r="N2939" t="s">
        <v>1692</v>
      </c>
      <c r="O2939">
        <v>201032155997001</v>
      </c>
      <c r="P2939" t="s">
        <v>8</v>
      </c>
      <c r="Q2939" t="s">
        <v>28</v>
      </c>
      <c r="R2939" t="s">
        <v>29</v>
      </c>
      <c r="S2939" t="s">
        <v>25</v>
      </c>
      <c r="T2939" t="s">
        <v>385</v>
      </c>
      <c r="U2939" t="s">
        <v>14</v>
      </c>
      <c r="V2939" s="61">
        <v>45547</v>
      </c>
      <c r="W2939" t="s">
        <v>4135</v>
      </c>
    </row>
    <row r="2940" spans="1:23" x14ac:dyDescent="0.25">
      <c r="A2940">
        <v>9971395</v>
      </c>
      <c r="B2940" s="60">
        <v>45547</v>
      </c>
      <c r="C2940" t="s">
        <v>1111</v>
      </c>
      <c r="D2940" t="s">
        <v>856</v>
      </c>
      <c r="E2940" t="s">
        <v>385</v>
      </c>
      <c r="F2940" s="60">
        <v>45547</v>
      </c>
      <c r="G2940" s="60">
        <v>45547.369444444441</v>
      </c>
      <c r="H2940" t="s">
        <v>1111</v>
      </c>
      <c r="I2940" s="60">
        <v>45547</v>
      </c>
      <c r="J2940" t="s">
        <v>697</v>
      </c>
      <c r="K2940" t="s">
        <v>697</v>
      </c>
      <c r="L2940" t="s">
        <v>1348</v>
      </c>
      <c r="M2940" t="s">
        <v>7</v>
      </c>
      <c r="N2940" t="s">
        <v>860</v>
      </c>
      <c r="O2940" t="s">
        <v>973</v>
      </c>
      <c r="P2940" t="s">
        <v>8</v>
      </c>
      <c r="Q2940" t="s">
        <v>28</v>
      </c>
      <c r="R2940" t="s">
        <v>35</v>
      </c>
      <c r="S2940" t="s">
        <v>43</v>
      </c>
      <c r="T2940" t="s">
        <v>118</v>
      </c>
      <c r="U2940" t="s">
        <v>44</v>
      </c>
      <c r="V2940" s="61">
        <v>45547</v>
      </c>
      <c r="W2940" t="s">
        <v>4135</v>
      </c>
    </row>
    <row r="2941" spans="1:23" x14ac:dyDescent="0.25">
      <c r="A2941">
        <v>9971394</v>
      </c>
      <c r="B2941" s="60">
        <v>45547</v>
      </c>
      <c r="C2941" t="s">
        <v>1158</v>
      </c>
      <c r="D2941" t="s">
        <v>856</v>
      </c>
      <c r="E2941" t="s">
        <v>385</v>
      </c>
      <c r="F2941" s="60">
        <v>45547.349305555559</v>
      </c>
      <c r="G2941" s="60">
        <v>45547.349305555559</v>
      </c>
      <c r="H2941" t="s">
        <v>1158</v>
      </c>
      <c r="I2941" s="60">
        <v>45551</v>
      </c>
      <c r="J2941" t="s">
        <v>697</v>
      </c>
      <c r="K2941" t="s">
        <v>697</v>
      </c>
      <c r="L2941" t="s">
        <v>4318</v>
      </c>
      <c r="M2941" t="s">
        <v>3122</v>
      </c>
      <c r="N2941" t="s">
        <v>853</v>
      </c>
      <c r="O2941">
        <v>7591111</v>
      </c>
      <c r="P2941" t="s">
        <v>8</v>
      </c>
      <c r="Q2941" t="s">
        <v>15</v>
      </c>
      <c r="R2941" t="s">
        <v>69</v>
      </c>
      <c r="S2941" t="s">
        <v>962</v>
      </c>
      <c r="T2941" t="s">
        <v>962</v>
      </c>
      <c r="U2941" t="s">
        <v>44</v>
      </c>
      <c r="V2941" s="61">
        <v>45547</v>
      </c>
      <c r="W2941" t="s">
        <v>4135</v>
      </c>
    </row>
    <row r="2942" spans="1:23" x14ac:dyDescent="0.25">
      <c r="A2942">
        <v>9971393</v>
      </c>
      <c r="B2942" s="60">
        <v>45547</v>
      </c>
      <c r="C2942" t="s">
        <v>1158</v>
      </c>
      <c r="D2942" t="s">
        <v>716</v>
      </c>
      <c r="E2942" t="s">
        <v>385</v>
      </c>
      <c r="F2942" s="60">
        <v>45547.362500000003</v>
      </c>
      <c r="G2942" s="60">
        <v>45547.362500000003</v>
      </c>
      <c r="H2942" t="s">
        <v>1158</v>
      </c>
      <c r="I2942" s="60">
        <v>45551</v>
      </c>
      <c r="J2942" t="s">
        <v>697</v>
      </c>
      <c r="K2942" t="s">
        <v>697</v>
      </c>
      <c r="L2942" t="s">
        <v>4864</v>
      </c>
      <c r="M2942" t="s">
        <v>3122</v>
      </c>
      <c r="N2942" t="s">
        <v>853</v>
      </c>
      <c r="O2942">
        <v>7635361</v>
      </c>
      <c r="P2942" t="s">
        <v>8</v>
      </c>
      <c r="Q2942" t="s">
        <v>10</v>
      </c>
      <c r="R2942" t="s">
        <v>11</v>
      </c>
      <c r="S2942" t="s">
        <v>962</v>
      </c>
      <c r="T2942" t="s">
        <v>385</v>
      </c>
      <c r="U2942" t="s">
        <v>14</v>
      </c>
      <c r="V2942" s="61">
        <v>45547</v>
      </c>
      <c r="W2942" t="s">
        <v>4135</v>
      </c>
    </row>
    <row r="2943" spans="1:23" x14ac:dyDescent="0.25">
      <c r="A2943">
        <v>9971392</v>
      </c>
      <c r="B2943" s="60">
        <v>45547</v>
      </c>
      <c r="C2943" t="s">
        <v>1158</v>
      </c>
      <c r="D2943" t="s">
        <v>716</v>
      </c>
      <c r="E2943" t="s">
        <v>385</v>
      </c>
      <c r="F2943" s="60">
        <v>45547.387499999997</v>
      </c>
      <c r="G2943" s="60">
        <v>45547.387499999997</v>
      </c>
      <c r="H2943" t="s">
        <v>1158</v>
      </c>
      <c r="I2943" s="60">
        <v>45554</v>
      </c>
      <c r="J2943" t="s">
        <v>697</v>
      </c>
      <c r="K2943" t="s">
        <v>697</v>
      </c>
      <c r="L2943" t="s">
        <v>5025</v>
      </c>
      <c r="M2943" t="s">
        <v>737</v>
      </c>
      <c r="N2943" t="s">
        <v>853</v>
      </c>
      <c r="O2943" t="s">
        <v>5011</v>
      </c>
      <c r="P2943" t="s">
        <v>18</v>
      </c>
      <c r="Q2943" t="s">
        <v>19</v>
      </c>
      <c r="R2943" t="s">
        <v>21</v>
      </c>
      <c r="S2943" t="s">
        <v>36</v>
      </c>
      <c r="T2943" t="s">
        <v>385</v>
      </c>
      <c r="U2943" t="s">
        <v>14</v>
      </c>
      <c r="V2943" s="61">
        <v>45547</v>
      </c>
      <c r="W2943" t="s">
        <v>4135</v>
      </c>
    </row>
    <row r="2944" spans="1:23" x14ac:dyDescent="0.25">
      <c r="A2944">
        <v>9971391</v>
      </c>
      <c r="B2944" s="60">
        <v>45547</v>
      </c>
      <c r="C2944" t="s">
        <v>1158</v>
      </c>
      <c r="D2944" t="s">
        <v>716</v>
      </c>
      <c r="E2944" t="s">
        <v>385</v>
      </c>
      <c r="F2944" s="60">
        <v>45547.402777777781</v>
      </c>
      <c r="G2944" s="60">
        <v>45547.402777777781</v>
      </c>
      <c r="H2944" t="s">
        <v>1158</v>
      </c>
      <c r="I2944" t="s">
        <v>385</v>
      </c>
      <c r="J2944" t="s">
        <v>697</v>
      </c>
      <c r="K2944" t="s">
        <v>697</v>
      </c>
      <c r="L2944" t="s">
        <v>4770</v>
      </c>
      <c r="M2944" t="s">
        <v>737</v>
      </c>
      <c r="N2944" t="s">
        <v>853</v>
      </c>
      <c r="O2944" t="s">
        <v>4740</v>
      </c>
      <c r="P2944" t="s">
        <v>22</v>
      </c>
      <c r="Q2944" t="s">
        <v>23</v>
      </c>
      <c r="R2944" t="s">
        <v>89</v>
      </c>
      <c r="S2944" t="s">
        <v>981</v>
      </c>
      <c r="T2944" t="s">
        <v>385</v>
      </c>
      <c r="U2944" t="s">
        <v>14</v>
      </c>
      <c r="V2944" s="61">
        <v>45547</v>
      </c>
      <c r="W2944" t="s">
        <v>4135</v>
      </c>
    </row>
    <row r="2945" spans="1:23" x14ac:dyDescent="0.25">
      <c r="A2945">
        <v>9971390</v>
      </c>
      <c r="B2945" s="60">
        <v>45547</v>
      </c>
      <c r="C2945" t="s">
        <v>1158</v>
      </c>
      <c r="D2945" t="s">
        <v>856</v>
      </c>
      <c r="E2945" t="s">
        <v>385</v>
      </c>
      <c r="F2945" s="60">
        <v>45547.406944444447</v>
      </c>
      <c r="G2945" s="60">
        <v>45547.406944444447</v>
      </c>
      <c r="H2945" t="s">
        <v>1158</v>
      </c>
      <c r="I2945" s="60">
        <v>45551</v>
      </c>
      <c r="J2945" t="s">
        <v>697</v>
      </c>
      <c r="K2945" t="s">
        <v>697</v>
      </c>
      <c r="L2945" t="s">
        <v>5026</v>
      </c>
      <c r="M2945" t="s">
        <v>737</v>
      </c>
      <c r="N2945" t="s">
        <v>853</v>
      </c>
      <c r="O2945" t="s">
        <v>5009</v>
      </c>
      <c r="P2945" t="s">
        <v>8</v>
      </c>
      <c r="Q2945" t="s">
        <v>15</v>
      </c>
      <c r="R2945" t="s">
        <v>69</v>
      </c>
      <c r="S2945" t="s">
        <v>25</v>
      </c>
      <c r="T2945" t="s">
        <v>385</v>
      </c>
      <c r="U2945" t="s">
        <v>14</v>
      </c>
      <c r="V2945" s="61">
        <v>45547</v>
      </c>
      <c r="W2945" t="s">
        <v>4135</v>
      </c>
    </row>
    <row r="2946" spans="1:23" x14ac:dyDescent="0.25">
      <c r="A2946">
        <v>9971389</v>
      </c>
      <c r="B2946" s="60">
        <v>45547</v>
      </c>
      <c r="C2946" t="s">
        <v>1158</v>
      </c>
      <c r="D2946" t="s">
        <v>46</v>
      </c>
      <c r="E2946" t="s">
        <v>385</v>
      </c>
      <c r="F2946" s="60">
        <v>45547.416666666657</v>
      </c>
      <c r="G2946" s="60">
        <v>45547.416666666657</v>
      </c>
      <c r="H2946" t="s">
        <v>1158</v>
      </c>
      <c r="I2946" t="s">
        <v>385</v>
      </c>
      <c r="J2946" t="s">
        <v>697</v>
      </c>
      <c r="K2946" t="s">
        <v>697</v>
      </c>
      <c r="L2946" t="s">
        <v>4133</v>
      </c>
      <c r="M2946" t="s">
        <v>737</v>
      </c>
      <c r="N2946" t="s">
        <v>853</v>
      </c>
      <c r="O2946" t="s">
        <v>3708</v>
      </c>
      <c r="P2946" t="s">
        <v>22</v>
      </c>
      <c r="Q2946" t="s">
        <v>23</v>
      </c>
      <c r="R2946" t="s">
        <v>89</v>
      </c>
      <c r="S2946" t="s">
        <v>360</v>
      </c>
      <c r="T2946" t="s">
        <v>385</v>
      </c>
      <c r="U2946" t="s">
        <v>14</v>
      </c>
      <c r="V2946" s="61">
        <v>45547</v>
      </c>
      <c r="W2946" t="s">
        <v>4135</v>
      </c>
    </row>
    <row r="2947" spans="1:23" x14ac:dyDescent="0.25">
      <c r="A2947">
        <v>9971388</v>
      </c>
      <c r="B2947" s="60">
        <v>45547</v>
      </c>
      <c r="C2947" t="s">
        <v>1158</v>
      </c>
      <c r="D2947" t="s">
        <v>716</v>
      </c>
      <c r="E2947" t="s">
        <v>385</v>
      </c>
      <c r="F2947" s="60">
        <v>45547.445833333331</v>
      </c>
      <c r="G2947" s="60">
        <v>45547.445833333331</v>
      </c>
      <c r="H2947" t="s">
        <v>1158</v>
      </c>
      <c r="I2947" s="60">
        <v>45554</v>
      </c>
      <c r="J2947" t="s">
        <v>697</v>
      </c>
      <c r="K2947" t="s">
        <v>697</v>
      </c>
      <c r="L2947" t="s">
        <v>5027</v>
      </c>
      <c r="M2947" t="s">
        <v>737</v>
      </c>
      <c r="N2947" t="s">
        <v>853</v>
      </c>
      <c r="O2947" t="s">
        <v>5008</v>
      </c>
      <c r="P2947" t="s">
        <v>18</v>
      </c>
      <c r="Q2947" t="s">
        <v>19</v>
      </c>
      <c r="R2947" t="s">
        <v>20</v>
      </c>
      <c r="S2947" t="s">
        <v>36</v>
      </c>
      <c r="T2947" t="s">
        <v>385</v>
      </c>
      <c r="U2947" t="s">
        <v>14</v>
      </c>
      <c r="V2947" s="61">
        <v>45547</v>
      </c>
      <c r="W2947" t="s">
        <v>4135</v>
      </c>
    </row>
    <row r="2948" spans="1:23" x14ac:dyDescent="0.25">
      <c r="A2948">
        <v>9971387</v>
      </c>
      <c r="B2948" s="60">
        <v>45547</v>
      </c>
      <c r="C2948" t="s">
        <v>1158</v>
      </c>
      <c r="D2948" t="s">
        <v>716</v>
      </c>
      <c r="E2948" t="s">
        <v>385</v>
      </c>
      <c r="F2948" s="60">
        <v>45547.45416666667</v>
      </c>
      <c r="G2948" s="60">
        <v>45547.45416666667</v>
      </c>
      <c r="H2948" t="s">
        <v>1158</v>
      </c>
      <c r="I2948" s="60">
        <v>45551</v>
      </c>
      <c r="J2948" t="s">
        <v>697</v>
      </c>
      <c r="K2948" t="s">
        <v>697</v>
      </c>
      <c r="L2948" t="s">
        <v>5028</v>
      </c>
      <c r="M2948" t="s">
        <v>737</v>
      </c>
      <c r="N2948" t="s">
        <v>853</v>
      </c>
      <c r="O2948" t="s">
        <v>4698</v>
      </c>
      <c r="P2948" t="s">
        <v>8</v>
      </c>
      <c r="Q2948" t="s">
        <v>15</v>
      </c>
      <c r="R2948" t="s">
        <v>27</v>
      </c>
      <c r="S2948" t="s">
        <v>36</v>
      </c>
      <c r="T2948" t="s">
        <v>385</v>
      </c>
      <c r="U2948" t="s">
        <v>14</v>
      </c>
      <c r="V2948" s="61">
        <v>45547</v>
      </c>
      <c r="W2948" t="s">
        <v>4135</v>
      </c>
    </row>
    <row r="2949" spans="1:23" x14ac:dyDescent="0.25">
      <c r="A2949">
        <v>9971386</v>
      </c>
      <c r="B2949" s="60">
        <v>45547</v>
      </c>
      <c r="C2949" t="s">
        <v>1158</v>
      </c>
      <c r="D2949" t="s">
        <v>716</v>
      </c>
      <c r="E2949" t="s">
        <v>385</v>
      </c>
      <c r="F2949" s="60">
        <v>45547.47152777778</v>
      </c>
      <c r="G2949" s="60">
        <v>45547.47152777778</v>
      </c>
      <c r="H2949" t="s">
        <v>1158</v>
      </c>
      <c r="I2949" t="s">
        <v>385</v>
      </c>
      <c r="J2949" t="s">
        <v>697</v>
      </c>
      <c r="K2949" t="s">
        <v>697</v>
      </c>
      <c r="L2949" t="s">
        <v>5029</v>
      </c>
      <c r="M2949" t="s">
        <v>737</v>
      </c>
      <c r="N2949" t="s">
        <v>853</v>
      </c>
      <c r="O2949" t="s">
        <v>5007</v>
      </c>
      <c r="P2949" t="s">
        <v>8</v>
      </c>
      <c r="Q2949" t="s">
        <v>30</v>
      </c>
      <c r="R2949" t="s">
        <v>31</v>
      </c>
      <c r="S2949" t="s">
        <v>25</v>
      </c>
      <c r="T2949" t="s">
        <v>385</v>
      </c>
      <c r="U2949" t="s">
        <v>14</v>
      </c>
      <c r="V2949" s="61">
        <v>45547</v>
      </c>
      <c r="W2949" t="s">
        <v>4135</v>
      </c>
    </row>
    <row r="2950" spans="1:23" x14ac:dyDescent="0.25">
      <c r="A2950">
        <v>9971385</v>
      </c>
      <c r="B2950" s="60">
        <v>45547</v>
      </c>
      <c r="C2950" t="s">
        <v>1158</v>
      </c>
      <c r="D2950" t="s">
        <v>716</v>
      </c>
      <c r="E2950" t="s">
        <v>385</v>
      </c>
      <c r="F2950" s="60">
        <v>45547.504861111112</v>
      </c>
      <c r="G2950" s="60">
        <v>45547.504861111112</v>
      </c>
      <c r="H2950" t="s">
        <v>1158</v>
      </c>
      <c r="I2950" t="s">
        <v>385</v>
      </c>
      <c r="J2950" t="s">
        <v>697</v>
      </c>
      <c r="K2950" t="s">
        <v>697</v>
      </c>
      <c r="L2950" t="s">
        <v>5030</v>
      </c>
      <c r="M2950" t="s">
        <v>737</v>
      </c>
      <c r="N2950" t="s">
        <v>853</v>
      </c>
      <c r="O2950" t="s">
        <v>4739</v>
      </c>
      <c r="P2950" t="s">
        <v>8</v>
      </c>
      <c r="Q2950" t="s">
        <v>28</v>
      </c>
      <c r="R2950" t="s">
        <v>29</v>
      </c>
      <c r="S2950" t="s">
        <v>962</v>
      </c>
      <c r="T2950" t="s">
        <v>385</v>
      </c>
      <c r="U2950" t="s">
        <v>14</v>
      </c>
      <c r="V2950" s="61">
        <v>45547</v>
      </c>
      <c r="W2950" t="s">
        <v>4135</v>
      </c>
    </row>
    <row r="2951" spans="1:23" x14ac:dyDescent="0.25">
      <c r="A2951">
        <v>9971384</v>
      </c>
      <c r="B2951" s="60">
        <v>45547</v>
      </c>
      <c r="C2951" t="s">
        <v>1158</v>
      </c>
      <c r="D2951" t="s">
        <v>716</v>
      </c>
      <c r="E2951" t="s">
        <v>385</v>
      </c>
      <c r="F2951" s="60">
        <v>45547.510416666657</v>
      </c>
      <c r="G2951" s="60">
        <v>45547.510416666657</v>
      </c>
      <c r="H2951" t="s">
        <v>1158</v>
      </c>
      <c r="I2951" s="60">
        <v>45551</v>
      </c>
      <c r="J2951" t="s">
        <v>697</v>
      </c>
      <c r="K2951" t="s">
        <v>697</v>
      </c>
      <c r="L2951" t="s">
        <v>5031</v>
      </c>
      <c r="M2951" t="s">
        <v>737</v>
      </c>
      <c r="N2951" t="s">
        <v>853</v>
      </c>
      <c r="O2951" t="s">
        <v>4485</v>
      </c>
      <c r="P2951" t="s">
        <v>18</v>
      </c>
      <c r="Q2951" t="s">
        <v>19</v>
      </c>
      <c r="R2951" t="s">
        <v>21</v>
      </c>
      <c r="S2951" t="s">
        <v>36</v>
      </c>
      <c r="T2951" t="s">
        <v>385</v>
      </c>
      <c r="U2951" t="s">
        <v>14</v>
      </c>
      <c r="V2951" s="61">
        <v>45547</v>
      </c>
      <c r="W2951" t="s">
        <v>4135</v>
      </c>
    </row>
    <row r="2952" spans="1:23" x14ac:dyDescent="0.25">
      <c r="A2952">
        <v>9971383</v>
      </c>
      <c r="B2952" s="60">
        <v>45547</v>
      </c>
      <c r="C2952" t="s">
        <v>1158</v>
      </c>
      <c r="D2952" t="s">
        <v>716</v>
      </c>
      <c r="E2952" t="s">
        <v>385</v>
      </c>
      <c r="F2952" s="60">
        <v>45547.542361111111</v>
      </c>
      <c r="G2952" s="60">
        <v>45547.542361111111</v>
      </c>
      <c r="H2952" t="s">
        <v>1158</v>
      </c>
      <c r="I2952" s="60">
        <v>45548</v>
      </c>
      <c r="J2952" t="s">
        <v>697</v>
      </c>
      <c r="K2952" t="s">
        <v>697</v>
      </c>
      <c r="L2952" t="s">
        <v>4867</v>
      </c>
      <c r="M2952" t="s">
        <v>3122</v>
      </c>
      <c r="N2952" t="s">
        <v>853</v>
      </c>
      <c r="O2952">
        <v>7644658</v>
      </c>
      <c r="P2952" t="s">
        <v>8</v>
      </c>
      <c r="Q2952" t="s">
        <v>28</v>
      </c>
      <c r="R2952" t="s">
        <v>27</v>
      </c>
      <c r="S2952" t="s">
        <v>962</v>
      </c>
      <c r="T2952" t="s">
        <v>385</v>
      </c>
      <c r="U2952" t="s">
        <v>14</v>
      </c>
      <c r="V2952" s="61">
        <v>45547</v>
      </c>
      <c r="W2952" t="s">
        <v>4135</v>
      </c>
    </row>
    <row r="2953" spans="1:23" x14ac:dyDescent="0.25">
      <c r="A2953">
        <v>9971382</v>
      </c>
      <c r="B2953" s="60">
        <v>45547</v>
      </c>
      <c r="C2953" t="s">
        <v>1158</v>
      </c>
      <c r="D2953" t="s">
        <v>716</v>
      </c>
      <c r="E2953" t="s">
        <v>385</v>
      </c>
      <c r="F2953" s="60">
        <v>45547.567361111112</v>
      </c>
      <c r="G2953" s="60">
        <v>45547.567361111112</v>
      </c>
      <c r="H2953" t="s">
        <v>1158</v>
      </c>
      <c r="I2953" t="s">
        <v>385</v>
      </c>
      <c r="J2953" t="s">
        <v>697</v>
      </c>
      <c r="K2953" t="s">
        <v>697</v>
      </c>
      <c r="L2953" t="s">
        <v>5032</v>
      </c>
      <c r="M2953" t="s">
        <v>3122</v>
      </c>
      <c r="N2953" t="s">
        <v>853</v>
      </c>
      <c r="O2953">
        <v>7670648</v>
      </c>
      <c r="P2953" t="s">
        <v>22</v>
      </c>
      <c r="Q2953" t="s">
        <v>60</v>
      </c>
      <c r="R2953" t="s">
        <v>68</v>
      </c>
      <c r="S2953" t="s">
        <v>36</v>
      </c>
      <c r="T2953" t="s">
        <v>385</v>
      </c>
      <c r="U2953" t="s">
        <v>14</v>
      </c>
      <c r="V2953" s="61">
        <v>45547</v>
      </c>
      <c r="W2953" t="s">
        <v>4135</v>
      </c>
    </row>
    <row r="2954" spans="1:23" x14ac:dyDescent="0.25">
      <c r="A2954">
        <v>9971381</v>
      </c>
      <c r="B2954" s="60">
        <v>45547</v>
      </c>
      <c r="C2954" t="s">
        <v>1158</v>
      </c>
      <c r="D2954" t="s">
        <v>716</v>
      </c>
      <c r="E2954" t="s">
        <v>385</v>
      </c>
      <c r="F2954" s="60">
        <v>45547.583333333343</v>
      </c>
      <c r="G2954" s="60">
        <v>45547.583333333343</v>
      </c>
      <c r="H2954" t="s">
        <v>1158</v>
      </c>
      <c r="I2954" s="60">
        <v>45551</v>
      </c>
      <c r="J2954" t="s">
        <v>697</v>
      </c>
      <c r="K2954" t="s">
        <v>697</v>
      </c>
      <c r="L2954" t="s">
        <v>3745</v>
      </c>
      <c r="M2954" t="s">
        <v>992</v>
      </c>
      <c r="N2954" t="s">
        <v>853</v>
      </c>
      <c r="O2954">
        <v>201031896541001</v>
      </c>
      <c r="P2954" t="s">
        <v>8</v>
      </c>
      <c r="Q2954" t="s">
        <v>15</v>
      </c>
      <c r="R2954" t="s">
        <v>106</v>
      </c>
      <c r="S2954" t="s">
        <v>25</v>
      </c>
      <c r="T2954" t="s">
        <v>385</v>
      </c>
      <c r="U2954" t="s">
        <v>14</v>
      </c>
      <c r="V2954" s="61">
        <v>45547</v>
      </c>
      <c r="W2954" t="s">
        <v>4135</v>
      </c>
    </row>
    <row r="2955" spans="1:23" x14ac:dyDescent="0.25">
      <c r="A2955">
        <v>9971380</v>
      </c>
      <c r="B2955" s="60">
        <v>45547</v>
      </c>
      <c r="C2955" t="s">
        <v>1158</v>
      </c>
      <c r="D2955" t="s">
        <v>46</v>
      </c>
      <c r="E2955" t="s">
        <v>385</v>
      </c>
      <c r="F2955" s="60">
        <v>45547.588194444441</v>
      </c>
      <c r="G2955" s="60">
        <v>45547.588194444441</v>
      </c>
      <c r="H2955" t="s">
        <v>1158</v>
      </c>
      <c r="I2955" t="s">
        <v>385</v>
      </c>
      <c r="J2955" t="s">
        <v>697</v>
      </c>
      <c r="K2955" t="s">
        <v>697</v>
      </c>
      <c r="L2955" t="s">
        <v>5032</v>
      </c>
      <c r="M2955" t="s">
        <v>3122</v>
      </c>
      <c r="N2955" t="s">
        <v>853</v>
      </c>
      <c r="O2955">
        <v>7670648</v>
      </c>
      <c r="P2955" t="s">
        <v>22</v>
      </c>
      <c r="Q2955" t="s">
        <v>60</v>
      </c>
      <c r="R2955" t="s">
        <v>68</v>
      </c>
      <c r="S2955" t="s">
        <v>360</v>
      </c>
      <c r="T2955" t="s">
        <v>385</v>
      </c>
      <c r="U2955" t="s">
        <v>14</v>
      </c>
      <c r="V2955" s="61">
        <v>45547</v>
      </c>
      <c r="W2955" t="s">
        <v>4135</v>
      </c>
    </row>
    <row r="2956" spans="1:23" x14ac:dyDescent="0.25">
      <c r="A2956">
        <v>9971379</v>
      </c>
      <c r="B2956" s="60">
        <v>45547</v>
      </c>
      <c r="C2956" t="s">
        <v>1117</v>
      </c>
      <c r="D2956" t="s">
        <v>856</v>
      </c>
      <c r="E2956" t="s">
        <v>385</v>
      </c>
      <c r="F2956" s="60">
        <v>45547</v>
      </c>
      <c r="G2956" s="60">
        <v>45547.354166666657</v>
      </c>
      <c r="H2956" t="s">
        <v>1117</v>
      </c>
      <c r="I2956" s="60">
        <v>45547</v>
      </c>
      <c r="J2956" t="s">
        <v>697</v>
      </c>
      <c r="K2956" t="s">
        <v>697</v>
      </c>
      <c r="L2956" t="s">
        <v>5033</v>
      </c>
      <c r="M2956" t="s">
        <v>7</v>
      </c>
      <c r="N2956" t="s">
        <v>855</v>
      </c>
      <c r="O2956" t="s">
        <v>4281</v>
      </c>
      <c r="P2956" t="s">
        <v>8</v>
      </c>
      <c r="Q2956" t="s">
        <v>10</v>
      </c>
      <c r="R2956" t="s">
        <v>11</v>
      </c>
      <c r="S2956" t="s">
        <v>43</v>
      </c>
      <c r="T2956" t="s">
        <v>730</v>
      </c>
      <c r="U2956" t="s">
        <v>44</v>
      </c>
      <c r="V2956" s="61">
        <v>45547</v>
      </c>
      <c r="W2956" t="s">
        <v>4135</v>
      </c>
    </row>
    <row r="2957" spans="1:23" x14ac:dyDescent="0.25">
      <c r="A2957">
        <v>9971378</v>
      </c>
      <c r="B2957" s="60">
        <v>45547</v>
      </c>
      <c r="C2957" t="s">
        <v>1110</v>
      </c>
      <c r="D2957" t="s">
        <v>716</v>
      </c>
      <c r="E2957" t="s">
        <v>385</v>
      </c>
      <c r="F2957" s="60">
        <v>45547</v>
      </c>
      <c r="G2957" s="60">
        <v>45547.355555555558</v>
      </c>
      <c r="H2957" t="s">
        <v>1110</v>
      </c>
      <c r="I2957" t="s">
        <v>385</v>
      </c>
      <c r="J2957" t="s">
        <v>697</v>
      </c>
      <c r="K2957" t="s">
        <v>697</v>
      </c>
      <c r="L2957" t="s">
        <v>4842</v>
      </c>
      <c r="M2957" t="s">
        <v>7</v>
      </c>
      <c r="N2957" t="s">
        <v>860</v>
      </c>
      <c r="O2957" t="s">
        <v>4727</v>
      </c>
      <c r="P2957" t="s">
        <v>8</v>
      </c>
      <c r="Q2957" t="s">
        <v>10</v>
      </c>
      <c r="R2957" t="s">
        <v>11</v>
      </c>
      <c r="S2957" t="s">
        <v>36</v>
      </c>
      <c r="T2957"/>
      <c r="U2957"/>
      <c r="V2957" s="61">
        <v>45547</v>
      </c>
      <c r="W2957" t="s">
        <v>4135</v>
      </c>
    </row>
    <row r="2958" spans="1:23" x14ac:dyDescent="0.25">
      <c r="A2958">
        <v>9971377</v>
      </c>
      <c r="B2958" s="60">
        <v>45547</v>
      </c>
      <c r="C2958" t="s">
        <v>1110</v>
      </c>
      <c r="D2958" t="s">
        <v>46</v>
      </c>
      <c r="E2958" t="s">
        <v>385</v>
      </c>
      <c r="F2958" s="60">
        <v>45547</v>
      </c>
      <c r="G2958" s="60">
        <v>45547.359027777777</v>
      </c>
      <c r="H2958" t="s">
        <v>1110</v>
      </c>
      <c r="I2958"/>
      <c r="J2958" t="s">
        <v>697</v>
      </c>
      <c r="K2958" t="s">
        <v>697</v>
      </c>
      <c r="L2958" t="s">
        <v>4757</v>
      </c>
      <c r="M2958" t="s">
        <v>7</v>
      </c>
      <c r="N2958" t="s">
        <v>860</v>
      </c>
      <c r="O2958" t="s">
        <v>4573</v>
      </c>
      <c r="P2958" t="s">
        <v>8</v>
      </c>
      <c r="Q2958" t="s">
        <v>10</v>
      </c>
      <c r="R2958" t="s">
        <v>11</v>
      </c>
      <c r="S2958" t="s">
        <v>36</v>
      </c>
      <c r="T2958"/>
      <c r="U2958"/>
      <c r="V2958" s="61">
        <v>45547</v>
      </c>
      <c r="W2958" t="s">
        <v>4135</v>
      </c>
    </row>
    <row r="2959" spans="1:23" x14ac:dyDescent="0.25">
      <c r="A2959">
        <v>9971376</v>
      </c>
      <c r="B2959" s="60">
        <v>45547</v>
      </c>
      <c r="C2959" t="s">
        <v>1107</v>
      </c>
      <c r="D2959" t="s">
        <v>46</v>
      </c>
      <c r="E2959" t="s">
        <v>385</v>
      </c>
      <c r="F2959" s="60">
        <v>45547</v>
      </c>
      <c r="G2959" s="60">
        <v>45547.361111111109</v>
      </c>
      <c r="H2959" t="s">
        <v>1107</v>
      </c>
      <c r="I2959"/>
      <c r="J2959" t="s">
        <v>697</v>
      </c>
      <c r="K2959" t="s">
        <v>697</v>
      </c>
      <c r="L2959" t="s">
        <v>5034</v>
      </c>
      <c r="M2959" t="s">
        <v>7</v>
      </c>
      <c r="N2959" t="s">
        <v>1515</v>
      </c>
      <c r="O2959" t="s">
        <v>4453</v>
      </c>
      <c r="P2959" t="s">
        <v>51</v>
      </c>
      <c r="Q2959" t="s">
        <v>52</v>
      </c>
      <c r="R2959" t="s">
        <v>53</v>
      </c>
      <c r="S2959" t="s">
        <v>36</v>
      </c>
      <c r="T2959"/>
      <c r="U2959" t="s">
        <v>14</v>
      </c>
      <c r="V2959" s="61">
        <v>45547</v>
      </c>
      <c r="W2959" t="s">
        <v>4135</v>
      </c>
    </row>
    <row r="2960" spans="1:23" x14ac:dyDescent="0.25">
      <c r="A2960">
        <v>9971375</v>
      </c>
      <c r="B2960" s="60">
        <v>45547</v>
      </c>
      <c r="C2960" t="s">
        <v>1107</v>
      </c>
      <c r="D2960" t="s">
        <v>915</v>
      </c>
      <c r="E2960" t="s">
        <v>385</v>
      </c>
      <c r="F2960" s="60">
        <v>45547</v>
      </c>
      <c r="G2960" s="60">
        <v>45547.368750000001</v>
      </c>
      <c r="H2960" t="s">
        <v>1107</v>
      </c>
      <c r="I2960"/>
      <c r="J2960" t="s">
        <v>697</v>
      </c>
      <c r="K2960" t="s">
        <v>697</v>
      </c>
      <c r="L2960" t="s">
        <v>5035</v>
      </c>
      <c r="M2960" t="s">
        <v>7</v>
      </c>
      <c r="N2960" t="s">
        <v>1515</v>
      </c>
      <c r="O2960" t="s">
        <v>4452</v>
      </c>
      <c r="P2960" t="s">
        <v>8</v>
      </c>
      <c r="Q2960" t="s">
        <v>28</v>
      </c>
      <c r="R2960" t="s">
        <v>29</v>
      </c>
      <c r="S2960" t="s">
        <v>36</v>
      </c>
      <c r="T2960"/>
      <c r="U2960" t="s">
        <v>14</v>
      </c>
      <c r="V2960" s="61">
        <v>45547</v>
      </c>
      <c r="W2960" t="s">
        <v>4135</v>
      </c>
    </row>
    <row r="2961" spans="1:23" x14ac:dyDescent="0.25">
      <c r="A2961">
        <v>9971374</v>
      </c>
      <c r="B2961" s="60">
        <v>45547</v>
      </c>
      <c r="C2961" t="s">
        <v>1107</v>
      </c>
      <c r="D2961" t="s">
        <v>915</v>
      </c>
      <c r="E2961" t="s">
        <v>385</v>
      </c>
      <c r="F2961" s="60">
        <v>45547</v>
      </c>
      <c r="G2961" s="60">
        <v>45547.390277777777</v>
      </c>
      <c r="H2961" t="s">
        <v>1107</v>
      </c>
      <c r="I2961"/>
      <c r="J2961" t="s">
        <v>697</v>
      </c>
      <c r="K2961" t="s">
        <v>697</v>
      </c>
      <c r="L2961" t="s">
        <v>5036</v>
      </c>
      <c r="M2961" t="s">
        <v>7</v>
      </c>
      <c r="N2961" t="s">
        <v>855</v>
      </c>
      <c r="O2961" t="s">
        <v>4817</v>
      </c>
      <c r="P2961" t="s">
        <v>8</v>
      </c>
      <c r="Q2961" t="s">
        <v>28</v>
      </c>
      <c r="R2961" t="s">
        <v>29</v>
      </c>
      <c r="S2961" t="s">
        <v>36</v>
      </c>
      <c r="T2961"/>
      <c r="U2961" t="s">
        <v>14</v>
      </c>
      <c r="V2961" s="61">
        <v>45547</v>
      </c>
      <c r="W2961" t="s">
        <v>4135</v>
      </c>
    </row>
    <row r="2962" spans="1:23" x14ac:dyDescent="0.25">
      <c r="A2962">
        <v>9971373</v>
      </c>
      <c r="B2962" s="60">
        <v>45547</v>
      </c>
      <c r="C2962" t="s">
        <v>1107</v>
      </c>
      <c r="D2962" t="s">
        <v>856</v>
      </c>
      <c r="E2962" t="s">
        <v>385</v>
      </c>
      <c r="F2962" s="60">
        <v>45547</v>
      </c>
      <c r="G2962" s="60">
        <v>45547.398611111108</v>
      </c>
      <c r="H2962" t="s">
        <v>1107</v>
      </c>
      <c r="I2962"/>
      <c r="J2962" t="s">
        <v>697</v>
      </c>
      <c r="K2962" t="s">
        <v>697</v>
      </c>
      <c r="L2962" t="s">
        <v>4506</v>
      </c>
      <c r="M2962" t="s">
        <v>7</v>
      </c>
      <c r="N2962" t="s">
        <v>1515</v>
      </c>
      <c r="O2962" t="s">
        <v>4376</v>
      </c>
      <c r="P2962" t="s">
        <v>18</v>
      </c>
      <c r="Q2962" t="s">
        <v>19</v>
      </c>
      <c r="R2962" t="s">
        <v>21</v>
      </c>
      <c r="S2962" t="s">
        <v>75</v>
      </c>
      <c r="T2962" t="s">
        <v>475</v>
      </c>
      <c r="U2962" t="s">
        <v>44</v>
      </c>
      <c r="V2962" s="61">
        <v>45547</v>
      </c>
      <c r="W2962" t="s">
        <v>4135</v>
      </c>
    </row>
    <row r="2963" spans="1:23" x14ac:dyDescent="0.25">
      <c r="A2963">
        <v>9971372</v>
      </c>
      <c r="B2963" s="60">
        <v>45547</v>
      </c>
      <c r="C2963" t="s">
        <v>1107</v>
      </c>
      <c r="D2963" t="s">
        <v>716</v>
      </c>
      <c r="E2963" t="s">
        <v>385</v>
      </c>
      <c r="F2963" s="60">
        <v>45547</v>
      </c>
      <c r="G2963" s="60">
        <v>45547.398611111108</v>
      </c>
      <c r="H2963" t="s">
        <v>1107</v>
      </c>
      <c r="I2963"/>
      <c r="J2963" t="s">
        <v>697</v>
      </c>
      <c r="K2963" t="s">
        <v>697</v>
      </c>
      <c r="L2963" t="s">
        <v>4506</v>
      </c>
      <c r="M2963" t="s">
        <v>7</v>
      </c>
      <c r="N2963" t="s">
        <v>1515</v>
      </c>
      <c r="O2963" t="s">
        <v>4376</v>
      </c>
      <c r="P2963" t="s">
        <v>18</v>
      </c>
      <c r="Q2963" t="s">
        <v>19</v>
      </c>
      <c r="R2963" t="s">
        <v>21</v>
      </c>
      <c r="S2963" t="s">
        <v>25</v>
      </c>
      <c r="T2963" t="s">
        <v>475</v>
      </c>
      <c r="U2963" t="s">
        <v>44</v>
      </c>
      <c r="V2963" s="61">
        <v>45547</v>
      </c>
      <c r="W2963" t="s">
        <v>4135</v>
      </c>
    </row>
    <row r="2964" spans="1:23" x14ac:dyDescent="0.25">
      <c r="A2964">
        <v>9971371</v>
      </c>
      <c r="B2964" s="60">
        <v>45547</v>
      </c>
      <c r="C2964" t="s">
        <v>1107</v>
      </c>
      <c r="D2964" t="s">
        <v>856</v>
      </c>
      <c r="E2964" t="s">
        <v>385</v>
      </c>
      <c r="F2964" s="60">
        <v>45547</v>
      </c>
      <c r="G2964" s="60">
        <v>45547.436805555553</v>
      </c>
      <c r="H2964" t="s">
        <v>1107</v>
      </c>
      <c r="I2964"/>
      <c r="J2964" t="s">
        <v>697</v>
      </c>
      <c r="K2964" t="s">
        <v>697</v>
      </c>
      <c r="L2964" t="s">
        <v>5037</v>
      </c>
      <c r="M2964" t="s">
        <v>7</v>
      </c>
      <c r="N2964" t="s">
        <v>1515</v>
      </c>
      <c r="O2964" t="s">
        <v>4458</v>
      </c>
      <c r="P2964" t="s">
        <v>8</v>
      </c>
      <c r="Q2964" t="s">
        <v>19</v>
      </c>
      <c r="R2964" t="s">
        <v>21</v>
      </c>
      <c r="S2964" t="s">
        <v>75</v>
      </c>
      <c r="T2964" t="s">
        <v>475</v>
      </c>
      <c r="U2964" t="s">
        <v>44</v>
      </c>
      <c r="V2964" s="61">
        <v>45547</v>
      </c>
      <c r="W2964" t="s">
        <v>4135</v>
      </c>
    </row>
    <row r="2965" spans="1:23" x14ac:dyDescent="0.25">
      <c r="A2965">
        <v>9971370</v>
      </c>
      <c r="B2965" s="60">
        <v>45547</v>
      </c>
      <c r="C2965" t="s">
        <v>1107</v>
      </c>
      <c r="D2965" t="s">
        <v>716</v>
      </c>
      <c r="E2965" t="s">
        <v>385</v>
      </c>
      <c r="F2965" s="60">
        <v>45547</v>
      </c>
      <c r="G2965" s="60">
        <v>45547.451388888891</v>
      </c>
      <c r="H2965" t="s">
        <v>1107</v>
      </c>
      <c r="I2965"/>
      <c r="J2965" t="s">
        <v>697</v>
      </c>
      <c r="K2965" t="s">
        <v>697</v>
      </c>
      <c r="L2965" t="s">
        <v>5038</v>
      </c>
      <c r="M2965" t="s">
        <v>7</v>
      </c>
      <c r="N2965" t="s">
        <v>1515</v>
      </c>
      <c r="O2965" t="s">
        <v>2563</v>
      </c>
      <c r="P2965" t="s">
        <v>18</v>
      </c>
      <c r="Q2965" t="s">
        <v>19</v>
      </c>
      <c r="R2965" t="s">
        <v>24</v>
      </c>
      <c r="S2965" t="s">
        <v>36</v>
      </c>
      <c r="T2965"/>
      <c r="U2965" t="s">
        <v>14</v>
      </c>
      <c r="V2965" s="61">
        <v>45547</v>
      </c>
      <c r="W2965" t="s">
        <v>4135</v>
      </c>
    </row>
    <row r="2966" spans="1:23" x14ac:dyDescent="0.25">
      <c r="A2966">
        <v>9971369</v>
      </c>
      <c r="B2966" s="60">
        <v>45547</v>
      </c>
      <c r="C2966" t="s">
        <v>1107</v>
      </c>
      <c r="D2966" t="s">
        <v>716</v>
      </c>
      <c r="E2966" t="s">
        <v>385</v>
      </c>
      <c r="F2966" s="60">
        <v>45547</v>
      </c>
      <c r="G2966" s="60">
        <v>45547.567361111112</v>
      </c>
      <c r="H2966" t="s">
        <v>1107</v>
      </c>
      <c r="I2966"/>
      <c r="J2966" t="s">
        <v>697</v>
      </c>
      <c r="K2966" t="s">
        <v>697</v>
      </c>
      <c r="L2966" t="s">
        <v>5039</v>
      </c>
      <c r="M2966" t="s">
        <v>7</v>
      </c>
      <c r="N2966" t="s">
        <v>1515</v>
      </c>
      <c r="O2966" t="s">
        <v>4921</v>
      </c>
      <c r="P2966" t="s">
        <v>8</v>
      </c>
      <c r="Q2966" t="s">
        <v>15</v>
      </c>
      <c r="R2966" t="s">
        <v>381</v>
      </c>
      <c r="S2966" t="s">
        <v>25</v>
      </c>
      <c r="T2966"/>
      <c r="U2966" t="s">
        <v>14</v>
      </c>
      <c r="V2966" s="61">
        <v>45547</v>
      </c>
      <c r="W2966" t="s">
        <v>4135</v>
      </c>
    </row>
    <row r="2967" spans="1:23" x14ac:dyDescent="0.25">
      <c r="A2967">
        <v>9971368</v>
      </c>
      <c r="B2967" s="60">
        <v>45547</v>
      </c>
      <c r="C2967" t="s">
        <v>1107</v>
      </c>
      <c r="D2967" t="s">
        <v>46</v>
      </c>
      <c r="E2967" t="s">
        <v>385</v>
      </c>
      <c r="F2967" s="60">
        <v>45547</v>
      </c>
      <c r="G2967" s="60">
        <v>45547.573611111111</v>
      </c>
      <c r="H2967" t="s">
        <v>1107</v>
      </c>
      <c r="I2967"/>
      <c r="J2967" t="s">
        <v>697</v>
      </c>
      <c r="K2967" t="s">
        <v>697</v>
      </c>
      <c r="L2967" t="s">
        <v>5040</v>
      </c>
      <c r="M2967" t="s">
        <v>7</v>
      </c>
      <c r="N2967" t="s">
        <v>1515</v>
      </c>
      <c r="O2967" t="s">
        <v>4705</v>
      </c>
      <c r="P2967" t="s">
        <v>71</v>
      </c>
      <c r="Q2967" t="s">
        <v>72</v>
      </c>
      <c r="R2967" t="s">
        <v>61</v>
      </c>
      <c r="S2967" t="s">
        <v>36</v>
      </c>
      <c r="T2967"/>
      <c r="U2967" t="s">
        <v>14</v>
      </c>
      <c r="V2967" s="61">
        <v>45547</v>
      </c>
      <c r="W2967" t="s">
        <v>4135</v>
      </c>
    </row>
    <row r="2968" spans="1:23" x14ac:dyDescent="0.25">
      <c r="A2968">
        <v>9971367</v>
      </c>
      <c r="B2968" s="60">
        <v>45547</v>
      </c>
      <c r="C2968" t="s">
        <v>1157</v>
      </c>
      <c r="D2968" t="s">
        <v>716</v>
      </c>
      <c r="E2968" t="s">
        <v>385</v>
      </c>
      <c r="F2968" s="60">
        <v>45547</v>
      </c>
      <c r="G2968" s="60">
        <v>45547.362500000003</v>
      </c>
      <c r="H2968" t="s">
        <v>1157</v>
      </c>
      <c r="I2968" t="s">
        <v>385</v>
      </c>
      <c r="J2968" t="s">
        <v>697</v>
      </c>
      <c r="K2968" t="s">
        <v>697</v>
      </c>
      <c r="L2968" t="s">
        <v>3989</v>
      </c>
      <c r="M2968" t="s">
        <v>992</v>
      </c>
      <c r="N2968" t="s">
        <v>455</v>
      </c>
      <c r="O2968">
        <v>201031536779001</v>
      </c>
      <c r="P2968" t="s">
        <v>18</v>
      </c>
      <c r="Q2968" t="s">
        <v>19</v>
      </c>
      <c r="R2968" t="s">
        <v>20</v>
      </c>
      <c r="S2968" t="s">
        <v>36</v>
      </c>
      <c r="T2968" t="s">
        <v>385</v>
      </c>
      <c r="U2968" t="s">
        <v>14</v>
      </c>
      <c r="V2968" s="61">
        <v>45547</v>
      </c>
      <c r="W2968" t="s">
        <v>4135</v>
      </c>
    </row>
    <row r="2969" spans="1:23" x14ac:dyDescent="0.25">
      <c r="A2969">
        <v>9971366</v>
      </c>
      <c r="B2969" s="60">
        <v>45547</v>
      </c>
      <c r="C2969" t="s">
        <v>1157</v>
      </c>
      <c r="D2969" t="s">
        <v>856</v>
      </c>
      <c r="E2969" t="s">
        <v>385</v>
      </c>
      <c r="F2969" s="60">
        <v>45547</v>
      </c>
      <c r="G2969" s="60">
        <v>45547.361805555563</v>
      </c>
      <c r="H2969" t="s">
        <v>1157</v>
      </c>
      <c r="I2969" t="s">
        <v>385</v>
      </c>
      <c r="J2969" t="s">
        <v>697</v>
      </c>
      <c r="K2969" t="s">
        <v>697</v>
      </c>
      <c r="L2969" t="s">
        <v>3989</v>
      </c>
      <c r="M2969" t="s">
        <v>992</v>
      </c>
      <c r="N2969" t="s">
        <v>331</v>
      </c>
      <c r="O2969">
        <v>201031536779001</v>
      </c>
      <c r="P2969" t="s">
        <v>18</v>
      </c>
      <c r="Q2969" t="s">
        <v>19</v>
      </c>
      <c r="R2969" t="s">
        <v>20</v>
      </c>
      <c r="S2969" t="s">
        <v>43</v>
      </c>
      <c r="T2969" t="s">
        <v>385</v>
      </c>
      <c r="U2969" t="s">
        <v>44</v>
      </c>
      <c r="V2969" s="61">
        <v>45547</v>
      </c>
      <c r="W2969" t="s">
        <v>4135</v>
      </c>
    </row>
    <row r="2970" spans="1:23" x14ac:dyDescent="0.25">
      <c r="A2970">
        <v>9971365</v>
      </c>
      <c r="B2970" s="60">
        <v>45547</v>
      </c>
      <c r="C2970" t="s">
        <v>1157</v>
      </c>
      <c r="D2970" t="s">
        <v>716</v>
      </c>
      <c r="E2970" t="s">
        <v>385</v>
      </c>
      <c r="F2970" s="60">
        <v>45547</v>
      </c>
      <c r="G2970" s="60">
        <v>45547.390972222223</v>
      </c>
      <c r="H2970" t="s">
        <v>1157</v>
      </c>
      <c r="I2970" t="s">
        <v>385</v>
      </c>
      <c r="J2970" t="s">
        <v>697</v>
      </c>
      <c r="K2970" t="s">
        <v>697</v>
      </c>
      <c r="L2970" t="s">
        <v>5041</v>
      </c>
      <c r="M2970" t="s">
        <v>992</v>
      </c>
      <c r="N2970" t="s">
        <v>455</v>
      </c>
      <c r="O2970">
        <v>201032593209001</v>
      </c>
      <c r="P2970" t="s">
        <v>18</v>
      </c>
      <c r="Q2970" t="s">
        <v>19</v>
      </c>
      <c r="R2970" t="s">
        <v>129</v>
      </c>
      <c r="S2970" t="s">
        <v>36</v>
      </c>
      <c r="T2970" t="s">
        <v>385</v>
      </c>
      <c r="U2970" t="s">
        <v>14</v>
      </c>
      <c r="V2970" s="61">
        <v>45547</v>
      </c>
      <c r="W2970" t="s">
        <v>4135</v>
      </c>
    </row>
    <row r="2971" spans="1:23" x14ac:dyDescent="0.25">
      <c r="A2971">
        <v>9971364</v>
      </c>
      <c r="B2971" s="60">
        <v>45547</v>
      </c>
      <c r="C2971" t="s">
        <v>1157</v>
      </c>
      <c r="D2971" t="s">
        <v>716</v>
      </c>
      <c r="E2971" t="s">
        <v>385</v>
      </c>
      <c r="F2971" s="60">
        <v>45547</v>
      </c>
      <c r="G2971" s="60">
        <v>45547.395138888889</v>
      </c>
      <c r="H2971" t="s">
        <v>1157</v>
      </c>
      <c r="I2971" t="s">
        <v>385</v>
      </c>
      <c r="J2971" t="s">
        <v>697</v>
      </c>
      <c r="K2971" t="s">
        <v>697</v>
      </c>
      <c r="L2971" t="s">
        <v>4310</v>
      </c>
      <c r="M2971" t="s">
        <v>992</v>
      </c>
      <c r="N2971" t="s">
        <v>1692</v>
      </c>
      <c r="O2971">
        <v>201031911279001</v>
      </c>
      <c r="P2971" t="s">
        <v>8</v>
      </c>
      <c r="Q2971" t="s">
        <v>15</v>
      </c>
      <c r="R2971" t="s">
        <v>27</v>
      </c>
      <c r="S2971" t="s">
        <v>25</v>
      </c>
      <c r="T2971" t="s">
        <v>385</v>
      </c>
      <c r="U2971" t="s">
        <v>14</v>
      </c>
      <c r="V2971" s="61">
        <v>45547</v>
      </c>
      <c r="W2971" t="s">
        <v>4135</v>
      </c>
    </row>
    <row r="2972" spans="1:23" x14ac:dyDescent="0.25">
      <c r="A2972">
        <v>9971363</v>
      </c>
      <c r="B2972" s="60">
        <v>45547</v>
      </c>
      <c r="C2972" t="s">
        <v>1157</v>
      </c>
      <c r="D2972" t="s">
        <v>716</v>
      </c>
      <c r="E2972" t="s">
        <v>385</v>
      </c>
      <c r="F2972" s="60">
        <v>45547</v>
      </c>
      <c r="G2972" s="60">
        <v>45547.407638888893</v>
      </c>
      <c r="H2972" t="s">
        <v>1157</v>
      </c>
      <c r="I2972" t="s">
        <v>385</v>
      </c>
      <c r="J2972" t="s">
        <v>697</v>
      </c>
      <c r="K2972" t="s">
        <v>697</v>
      </c>
      <c r="L2972" t="s">
        <v>4652</v>
      </c>
      <c r="M2972" t="s">
        <v>992</v>
      </c>
      <c r="N2972" t="s">
        <v>1692</v>
      </c>
      <c r="O2972">
        <v>201032097900001</v>
      </c>
      <c r="P2972" t="s">
        <v>8</v>
      </c>
      <c r="Q2972" t="s">
        <v>10</v>
      </c>
      <c r="R2972" t="s">
        <v>11</v>
      </c>
      <c r="S2972" t="s">
        <v>25</v>
      </c>
      <c r="T2972" t="s">
        <v>385</v>
      </c>
      <c r="U2972" t="s">
        <v>14</v>
      </c>
      <c r="V2972" s="61">
        <v>45547</v>
      </c>
      <c r="W2972" t="s">
        <v>4135</v>
      </c>
    </row>
    <row r="2973" spans="1:23" x14ac:dyDescent="0.25">
      <c r="A2973">
        <v>9971362</v>
      </c>
      <c r="B2973" s="60">
        <v>45547</v>
      </c>
      <c r="C2973" t="s">
        <v>1157</v>
      </c>
      <c r="D2973" t="s">
        <v>716</v>
      </c>
      <c r="E2973" t="s">
        <v>385</v>
      </c>
      <c r="F2973" s="60">
        <v>45547</v>
      </c>
      <c r="G2973" s="60">
        <v>45547.408333333333</v>
      </c>
      <c r="H2973" t="s">
        <v>1157</v>
      </c>
      <c r="I2973" t="s">
        <v>385</v>
      </c>
      <c r="J2973" t="s">
        <v>697</v>
      </c>
      <c r="K2973" t="s">
        <v>697</v>
      </c>
      <c r="L2973" t="s">
        <v>3603</v>
      </c>
      <c r="M2973" t="s">
        <v>992</v>
      </c>
      <c r="N2973" t="s">
        <v>1692</v>
      </c>
      <c r="O2973">
        <v>201031960206001</v>
      </c>
      <c r="P2973" t="s">
        <v>8</v>
      </c>
      <c r="Q2973" t="s">
        <v>15</v>
      </c>
      <c r="R2973" t="s">
        <v>27</v>
      </c>
      <c r="S2973" t="s">
        <v>25</v>
      </c>
      <c r="T2973" t="s">
        <v>385</v>
      </c>
      <c r="U2973" t="s">
        <v>14</v>
      </c>
      <c r="V2973" s="61">
        <v>45547</v>
      </c>
      <c r="W2973" t="s">
        <v>4135</v>
      </c>
    </row>
    <row r="2974" spans="1:23" x14ac:dyDescent="0.25">
      <c r="A2974">
        <v>9971361</v>
      </c>
      <c r="B2974" s="60">
        <v>45547</v>
      </c>
      <c r="C2974" t="s">
        <v>1157</v>
      </c>
      <c r="D2974" t="s">
        <v>46</v>
      </c>
      <c r="E2974" t="s">
        <v>385</v>
      </c>
      <c r="F2974" s="60">
        <v>45547</v>
      </c>
      <c r="G2974" s="60">
        <v>45547.411111111112</v>
      </c>
      <c r="H2974" t="s">
        <v>1157</v>
      </c>
      <c r="I2974" t="s">
        <v>385</v>
      </c>
      <c r="J2974" t="s">
        <v>697</v>
      </c>
      <c r="K2974" t="s">
        <v>697</v>
      </c>
      <c r="L2974" t="s">
        <v>5014</v>
      </c>
      <c r="M2974" t="s">
        <v>992</v>
      </c>
      <c r="N2974" t="s">
        <v>331</v>
      </c>
      <c r="O2974">
        <v>201031269161001</v>
      </c>
      <c r="P2974" t="s">
        <v>8</v>
      </c>
      <c r="Q2974" t="s">
        <v>15</v>
      </c>
      <c r="R2974" t="s">
        <v>69</v>
      </c>
      <c r="S2974" t="s">
        <v>43</v>
      </c>
      <c r="T2974" t="s">
        <v>385</v>
      </c>
      <c r="U2974" t="s">
        <v>44</v>
      </c>
      <c r="V2974" s="61">
        <v>45547</v>
      </c>
      <c r="W2974" t="s">
        <v>4135</v>
      </c>
    </row>
    <row r="2975" spans="1:23" x14ac:dyDescent="0.25">
      <c r="A2975">
        <v>9971360</v>
      </c>
      <c r="B2975" s="60">
        <v>45547</v>
      </c>
      <c r="C2975" t="s">
        <v>1157</v>
      </c>
      <c r="D2975" t="s">
        <v>856</v>
      </c>
      <c r="E2975" t="s">
        <v>385</v>
      </c>
      <c r="F2975" s="60">
        <v>45547</v>
      </c>
      <c r="G2975" s="60">
        <v>45547.42083333333</v>
      </c>
      <c r="H2975" t="s">
        <v>1157</v>
      </c>
      <c r="I2975" t="s">
        <v>385</v>
      </c>
      <c r="J2975" t="s">
        <v>697</v>
      </c>
      <c r="K2975" t="s">
        <v>697</v>
      </c>
      <c r="L2975" t="s">
        <v>1732</v>
      </c>
      <c r="M2975" t="s">
        <v>992</v>
      </c>
      <c r="N2975" t="s">
        <v>331</v>
      </c>
      <c r="O2975">
        <v>900995831354001</v>
      </c>
      <c r="P2975" t="s">
        <v>22</v>
      </c>
      <c r="Q2975" t="s">
        <v>73</v>
      </c>
      <c r="R2975" t="s">
        <v>152</v>
      </c>
      <c r="S2975" t="s">
        <v>43</v>
      </c>
      <c r="T2975" t="s">
        <v>385</v>
      </c>
      <c r="U2975" t="s">
        <v>44</v>
      </c>
      <c r="V2975" s="61">
        <v>45547</v>
      </c>
      <c r="W2975" t="s">
        <v>4135</v>
      </c>
    </row>
    <row r="2976" spans="1:23" x14ac:dyDescent="0.25">
      <c r="A2976">
        <v>9971359</v>
      </c>
      <c r="B2976" s="60">
        <v>45547</v>
      </c>
      <c r="C2976" t="s">
        <v>1157</v>
      </c>
      <c r="D2976" t="s">
        <v>856</v>
      </c>
      <c r="E2976" t="s">
        <v>385</v>
      </c>
      <c r="F2976" s="60">
        <v>45547</v>
      </c>
      <c r="G2976" s="60">
        <v>45547.436111111107</v>
      </c>
      <c r="H2976" t="s">
        <v>1157</v>
      </c>
      <c r="I2976" t="s">
        <v>385</v>
      </c>
      <c r="J2976" t="s">
        <v>697</v>
      </c>
      <c r="K2976" t="s">
        <v>697</v>
      </c>
      <c r="L2976" t="s">
        <v>5042</v>
      </c>
      <c r="M2976" t="s">
        <v>992</v>
      </c>
      <c r="N2976" t="s">
        <v>1692</v>
      </c>
      <c r="O2976">
        <v>201032425986001</v>
      </c>
      <c r="P2976" t="s">
        <v>8</v>
      </c>
      <c r="Q2976" t="s">
        <v>10</v>
      </c>
      <c r="R2976" t="s">
        <v>11</v>
      </c>
      <c r="S2976" t="s">
        <v>25</v>
      </c>
      <c r="T2976" t="s">
        <v>385</v>
      </c>
      <c r="U2976" t="s">
        <v>14</v>
      </c>
      <c r="V2976" s="61">
        <v>45547</v>
      </c>
      <c r="W2976" t="s">
        <v>4135</v>
      </c>
    </row>
    <row r="2977" spans="1:23" x14ac:dyDescent="0.25">
      <c r="A2977">
        <v>9971358</v>
      </c>
      <c r="B2977" s="60">
        <v>45547</v>
      </c>
      <c r="C2977" t="s">
        <v>1157</v>
      </c>
      <c r="D2977" t="s">
        <v>856</v>
      </c>
      <c r="E2977" t="s">
        <v>385</v>
      </c>
      <c r="F2977" s="60">
        <v>45547</v>
      </c>
      <c r="G2977" s="60">
        <v>45547.456250000003</v>
      </c>
      <c r="H2977" t="s">
        <v>1157</v>
      </c>
      <c r="I2977" t="s">
        <v>385</v>
      </c>
      <c r="J2977" t="s">
        <v>697</v>
      </c>
      <c r="K2977" t="s">
        <v>697</v>
      </c>
      <c r="L2977" t="s">
        <v>5043</v>
      </c>
      <c r="M2977" t="s">
        <v>737</v>
      </c>
      <c r="N2977" t="s">
        <v>1692</v>
      </c>
      <c r="O2977" t="s">
        <v>4742</v>
      </c>
      <c r="P2977" t="s">
        <v>8</v>
      </c>
      <c r="Q2977" t="s">
        <v>10</v>
      </c>
      <c r="R2977" t="s">
        <v>11</v>
      </c>
      <c r="S2977" t="s">
        <v>25</v>
      </c>
      <c r="T2977" t="s">
        <v>385</v>
      </c>
      <c r="U2977" t="s">
        <v>14</v>
      </c>
      <c r="V2977" s="61">
        <v>45547</v>
      </c>
      <c r="W2977" t="s">
        <v>4135</v>
      </c>
    </row>
    <row r="2978" spans="1:23" x14ac:dyDescent="0.25">
      <c r="A2978">
        <v>9971357</v>
      </c>
      <c r="B2978" s="60">
        <v>45547</v>
      </c>
      <c r="C2978" t="s">
        <v>1157</v>
      </c>
      <c r="D2978" t="s">
        <v>46</v>
      </c>
      <c r="E2978" t="s">
        <v>385</v>
      </c>
      <c r="F2978" s="60">
        <v>45547</v>
      </c>
      <c r="G2978" s="60">
        <v>45547.493055555547</v>
      </c>
      <c r="H2978" t="s">
        <v>1157</v>
      </c>
      <c r="I2978" t="s">
        <v>385</v>
      </c>
      <c r="J2978" t="s">
        <v>697</v>
      </c>
      <c r="K2978" t="s">
        <v>697</v>
      </c>
      <c r="L2978" t="s">
        <v>3796</v>
      </c>
      <c r="M2978" t="s">
        <v>992</v>
      </c>
      <c r="N2978" t="s">
        <v>1692</v>
      </c>
      <c r="O2978">
        <v>201031905976001</v>
      </c>
      <c r="P2978" t="s">
        <v>8</v>
      </c>
      <c r="Q2978" t="s">
        <v>15</v>
      </c>
      <c r="R2978" t="s">
        <v>69</v>
      </c>
      <c r="S2978" t="s">
        <v>25</v>
      </c>
      <c r="T2978" t="s">
        <v>385</v>
      </c>
      <c r="U2978" t="s">
        <v>14</v>
      </c>
      <c r="V2978" s="61">
        <v>45547</v>
      </c>
      <c r="W2978" t="s">
        <v>4135</v>
      </c>
    </row>
    <row r="2979" spans="1:23" x14ac:dyDescent="0.25">
      <c r="A2979">
        <v>9971356</v>
      </c>
      <c r="B2979" s="60">
        <v>45547</v>
      </c>
      <c r="C2979" t="s">
        <v>1117</v>
      </c>
      <c r="D2979" t="s">
        <v>856</v>
      </c>
      <c r="E2979" t="s">
        <v>385</v>
      </c>
      <c r="F2979" s="60">
        <v>45547</v>
      </c>
      <c r="G2979" s="60">
        <v>45547.367361111108</v>
      </c>
      <c r="H2979" t="s">
        <v>1117</v>
      </c>
      <c r="I2979" s="60">
        <v>45547</v>
      </c>
      <c r="J2979" t="s">
        <v>697</v>
      </c>
      <c r="K2979" t="s">
        <v>697</v>
      </c>
      <c r="L2979" t="s">
        <v>2953</v>
      </c>
      <c r="M2979" t="s">
        <v>7</v>
      </c>
      <c r="N2979" t="s">
        <v>860</v>
      </c>
      <c r="O2979" t="s">
        <v>2334</v>
      </c>
      <c r="P2979" t="s">
        <v>18</v>
      </c>
      <c r="Q2979" t="s">
        <v>19</v>
      </c>
      <c r="R2979" t="s">
        <v>20</v>
      </c>
      <c r="S2979" t="s">
        <v>43</v>
      </c>
      <c r="T2979" t="s">
        <v>385</v>
      </c>
      <c r="U2979" t="s">
        <v>44</v>
      </c>
      <c r="V2979" s="61">
        <v>45547</v>
      </c>
      <c r="W2979" t="s">
        <v>4135</v>
      </c>
    </row>
    <row r="2980" spans="1:23" x14ac:dyDescent="0.25">
      <c r="A2980">
        <v>9971355</v>
      </c>
      <c r="B2980" s="60">
        <v>45547</v>
      </c>
      <c r="C2980" t="s">
        <v>1111</v>
      </c>
      <c r="D2980" t="s">
        <v>856</v>
      </c>
      <c r="E2980" t="s">
        <v>385</v>
      </c>
      <c r="F2980" s="60">
        <v>45547</v>
      </c>
      <c r="G2980" s="60">
        <v>45547.374305555553</v>
      </c>
      <c r="H2980" t="s">
        <v>1111</v>
      </c>
      <c r="I2980" t="s">
        <v>385</v>
      </c>
      <c r="J2980" t="s">
        <v>697</v>
      </c>
      <c r="K2980" t="s">
        <v>697</v>
      </c>
      <c r="L2980" t="s">
        <v>5044</v>
      </c>
      <c r="M2980" t="s">
        <v>7</v>
      </c>
      <c r="N2980" t="s">
        <v>860</v>
      </c>
      <c r="O2980" t="s">
        <v>4575</v>
      </c>
      <c r="P2980" t="s">
        <v>18</v>
      </c>
      <c r="Q2980" t="s">
        <v>19</v>
      </c>
      <c r="R2980" t="s">
        <v>20</v>
      </c>
      <c r="S2980" t="s">
        <v>36</v>
      </c>
      <c r="T2980" t="s">
        <v>385</v>
      </c>
      <c r="U2980" t="s">
        <v>14</v>
      </c>
      <c r="V2980" s="61">
        <v>45547</v>
      </c>
      <c r="W2980" t="s">
        <v>4135</v>
      </c>
    </row>
    <row r="2981" spans="1:23" x14ac:dyDescent="0.25">
      <c r="A2981">
        <v>9971354</v>
      </c>
      <c r="B2981" s="60">
        <v>45547</v>
      </c>
      <c r="C2981" t="s">
        <v>1111</v>
      </c>
      <c r="D2981" t="s">
        <v>856</v>
      </c>
      <c r="E2981" t="s">
        <v>385</v>
      </c>
      <c r="F2981" s="60">
        <v>45547</v>
      </c>
      <c r="G2981" s="60">
        <v>45547.393750000003</v>
      </c>
      <c r="H2981" t="s">
        <v>1111</v>
      </c>
      <c r="I2981" s="60">
        <v>45547</v>
      </c>
      <c r="J2981" t="s">
        <v>697</v>
      </c>
      <c r="K2981" t="s">
        <v>697</v>
      </c>
      <c r="L2981" t="s">
        <v>5045</v>
      </c>
      <c r="M2981" t="s">
        <v>7</v>
      </c>
      <c r="N2981" t="s">
        <v>855</v>
      </c>
      <c r="O2981" t="s">
        <v>4706</v>
      </c>
      <c r="P2981" t="s">
        <v>18</v>
      </c>
      <c r="Q2981" t="s">
        <v>19</v>
      </c>
      <c r="R2981" t="s">
        <v>20</v>
      </c>
      <c r="S2981" t="s">
        <v>43</v>
      </c>
      <c r="T2981" t="s">
        <v>330</v>
      </c>
      <c r="U2981" t="s">
        <v>44</v>
      </c>
      <c r="V2981" s="61">
        <v>45547</v>
      </c>
      <c r="W2981" t="s">
        <v>4135</v>
      </c>
    </row>
    <row r="2982" spans="1:23" x14ac:dyDescent="0.25">
      <c r="A2982">
        <v>9971353</v>
      </c>
      <c r="B2982" s="60">
        <v>45547</v>
      </c>
      <c r="C2982" t="s">
        <v>1111</v>
      </c>
      <c r="D2982" t="s">
        <v>716</v>
      </c>
      <c r="E2982" t="s">
        <v>385</v>
      </c>
      <c r="F2982" s="60">
        <v>45547</v>
      </c>
      <c r="G2982" s="60">
        <v>45547.436805555553</v>
      </c>
      <c r="H2982" t="s">
        <v>1111</v>
      </c>
      <c r="I2982" s="60">
        <v>45551</v>
      </c>
      <c r="J2982" t="s">
        <v>697</v>
      </c>
      <c r="K2982" t="s">
        <v>697</v>
      </c>
      <c r="L2982" t="s">
        <v>5046</v>
      </c>
      <c r="M2982" t="s">
        <v>7</v>
      </c>
      <c r="N2982" t="s">
        <v>855</v>
      </c>
      <c r="O2982" t="s">
        <v>5003</v>
      </c>
      <c r="P2982" t="s">
        <v>8</v>
      </c>
      <c r="Q2982" t="s">
        <v>28</v>
      </c>
      <c r="R2982" t="s">
        <v>35</v>
      </c>
      <c r="S2982" t="s">
        <v>36</v>
      </c>
      <c r="T2982" t="s">
        <v>385</v>
      </c>
      <c r="U2982" t="s">
        <v>14</v>
      </c>
      <c r="V2982" s="61">
        <v>45547</v>
      </c>
      <c r="W2982" t="s">
        <v>4135</v>
      </c>
    </row>
    <row r="2983" spans="1:23" x14ac:dyDescent="0.25">
      <c r="A2983">
        <v>9971352</v>
      </c>
      <c r="B2983" s="60">
        <v>45547</v>
      </c>
      <c r="C2983" t="s">
        <v>1111</v>
      </c>
      <c r="D2983" t="s">
        <v>856</v>
      </c>
      <c r="E2983" t="s">
        <v>385</v>
      </c>
      <c r="F2983" s="60">
        <v>45547</v>
      </c>
      <c r="G2983" s="60">
        <v>45547.440972222219</v>
      </c>
      <c r="H2983" t="s">
        <v>1111</v>
      </c>
      <c r="I2983" t="s">
        <v>385</v>
      </c>
      <c r="J2983" t="s">
        <v>697</v>
      </c>
      <c r="K2983" t="s">
        <v>697</v>
      </c>
      <c r="L2983" t="s">
        <v>4677</v>
      </c>
      <c r="M2983" t="s">
        <v>7</v>
      </c>
      <c r="N2983" t="s">
        <v>855</v>
      </c>
      <c r="O2983" t="s">
        <v>4464</v>
      </c>
      <c r="P2983" t="s">
        <v>8</v>
      </c>
      <c r="Q2983" t="s">
        <v>10</v>
      </c>
      <c r="R2983" t="s">
        <v>11</v>
      </c>
      <c r="S2983" t="s">
        <v>36</v>
      </c>
      <c r="T2983" t="s">
        <v>385</v>
      </c>
      <c r="U2983" t="s">
        <v>14</v>
      </c>
      <c r="V2983" s="61">
        <v>45547</v>
      </c>
      <c r="W2983" t="s">
        <v>4135</v>
      </c>
    </row>
    <row r="2984" spans="1:23" x14ac:dyDescent="0.25">
      <c r="A2984">
        <v>9971351</v>
      </c>
      <c r="B2984" s="60">
        <v>45547</v>
      </c>
      <c r="C2984" t="s">
        <v>1111</v>
      </c>
      <c r="D2984" t="s">
        <v>856</v>
      </c>
      <c r="E2984" t="s">
        <v>385</v>
      </c>
      <c r="F2984" s="60">
        <v>45547</v>
      </c>
      <c r="G2984" s="60">
        <v>45547.45416666667</v>
      </c>
      <c r="H2984" t="s">
        <v>1111</v>
      </c>
      <c r="I2984" s="60">
        <v>45551</v>
      </c>
      <c r="J2984" t="s">
        <v>697</v>
      </c>
      <c r="K2984" t="s">
        <v>697</v>
      </c>
      <c r="L2984" t="s">
        <v>5047</v>
      </c>
      <c r="M2984" t="s">
        <v>7</v>
      </c>
      <c r="N2984" t="s">
        <v>1515</v>
      </c>
      <c r="O2984" t="s">
        <v>3894</v>
      </c>
      <c r="P2984" t="s">
        <v>18</v>
      </c>
      <c r="Q2984" t="s">
        <v>19</v>
      </c>
      <c r="R2984" t="s">
        <v>21</v>
      </c>
      <c r="S2984" t="s">
        <v>36</v>
      </c>
      <c r="T2984" t="s">
        <v>385</v>
      </c>
      <c r="U2984" t="s">
        <v>14</v>
      </c>
      <c r="V2984" s="61">
        <v>45547</v>
      </c>
      <c r="W2984" t="s">
        <v>4135</v>
      </c>
    </row>
    <row r="2985" spans="1:23" x14ac:dyDescent="0.25">
      <c r="A2985">
        <v>9971350</v>
      </c>
      <c r="B2985" s="60">
        <v>45547</v>
      </c>
      <c r="C2985" t="s">
        <v>1111</v>
      </c>
      <c r="D2985" t="s">
        <v>856</v>
      </c>
      <c r="E2985" t="s">
        <v>385</v>
      </c>
      <c r="F2985" s="60">
        <v>45547</v>
      </c>
      <c r="G2985" s="60">
        <v>45547.463194444441</v>
      </c>
      <c r="H2985" t="s">
        <v>1111</v>
      </c>
      <c r="I2985" t="s">
        <v>385</v>
      </c>
      <c r="J2985" t="s">
        <v>697</v>
      </c>
      <c r="K2985" t="s">
        <v>697</v>
      </c>
      <c r="L2985" t="s">
        <v>4284</v>
      </c>
      <c r="M2985" t="s">
        <v>7</v>
      </c>
      <c r="N2985" t="s">
        <v>1515</v>
      </c>
      <c r="O2985" t="s">
        <v>3712</v>
      </c>
      <c r="P2985" t="s">
        <v>18</v>
      </c>
      <c r="Q2985" t="s">
        <v>19</v>
      </c>
      <c r="R2985" t="s">
        <v>20</v>
      </c>
      <c r="S2985" t="s">
        <v>36</v>
      </c>
      <c r="T2985" t="s">
        <v>385</v>
      </c>
      <c r="U2985" t="s">
        <v>14</v>
      </c>
      <c r="V2985" s="61">
        <v>45547</v>
      </c>
      <c r="W2985" t="s">
        <v>4135</v>
      </c>
    </row>
    <row r="2986" spans="1:23" x14ac:dyDescent="0.25">
      <c r="A2986">
        <v>9971349</v>
      </c>
      <c r="B2986" s="60">
        <v>45547</v>
      </c>
      <c r="C2986" t="s">
        <v>1111</v>
      </c>
      <c r="D2986" t="s">
        <v>878</v>
      </c>
      <c r="E2986" t="s">
        <v>385</v>
      </c>
      <c r="F2986" s="60">
        <v>45547</v>
      </c>
      <c r="G2986" s="60">
        <v>45547.473611111112</v>
      </c>
      <c r="H2986" t="s">
        <v>1111</v>
      </c>
      <c r="I2986" t="s">
        <v>385</v>
      </c>
      <c r="J2986" t="s">
        <v>697</v>
      </c>
      <c r="K2986" t="s">
        <v>697</v>
      </c>
      <c r="L2986" t="s">
        <v>3584</v>
      </c>
      <c r="M2986" t="s">
        <v>7</v>
      </c>
      <c r="N2986" t="s">
        <v>1515</v>
      </c>
      <c r="O2986" t="s">
        <v>1953</v>
      </c>
      <c r="P2986" t="s">
        <v>18</v>
      </c>
      <c r="Q2986" t="s">
        <v>19</v>
      </c>
      <c r="R2986" t="s">
        <v>21</v>
      </c>
      <c r="S2986" t="s">
        <v>36</v>
      </c>
      <c r="T2986" t="s">
        <v>385</v>
      </c>
      <c r="U2986" t="s">
        <v>14</v>
      </c>
      <c r="V2986" s="61">
        <v>45547</v>
      </c>
      <c r="W2986" t="s">
        <v>4135</v>
      </c>
    </row>
    <row r="2987" spans="1:23" x14ac:dyDescent="0.25">
      <c r="A2987">
        <v>9971348</v>
      </c>
      <c r="B2987" s="60">
        <v>45547</v>
      </c>
      <c r="C2987" t="s">
        <v>1111</v>
      </c>
      <c r="D2987" t="s">
        <v>716</v>
      </c>
      <c r="E2987" t="s">
        <v>385</v>
      </c>
      <c r="F2987" s="60">
        <v>45547</v>
      </c>
      <c r="G2987" s="60">
        <v>45547.478472222218</v>
      </c>
      <c r="H2987" t="s">
        <v>1111</v>
      </c>
      <c r="I2987" s="60">
        <v>45551</v>
      </c>
      <c r="J2987" t="s">
        <v>697</v>
      </c>
      <c r="K2987" t="s">
        <v>697</v>
      </c>
      <c r="L2987" t="s">
        <v>5048</v>
      </c>
      <c r="M2987" t="s">
        <v>7</v>
      </c>
      <c r="N2987" t="s">
        <v>1515</v>
      </c>
      <c r="O2987" t="s">
        <v>4989</v>
      </c>
      <c r="P2987" t="s">
        <v>18</v>
      </c>
      <c r="Q2987" t="s">
        <v>19</v>
      </c>
      <c r="R2987" t="s">
        <v>129</v>
      </c>
      <c r="S2987" t="s">
        <v>36</v>
      </c>
      <c r="T2987" t="s">
        <v>385</v>
      </c>
      <c r="U2987" t="s">
        <v>14</v>
      </c>
      <c r="V2987" s="61">
        <v>45547</v>
      </c>
      <c r="W2987" t="s">
        <v>4135</v>
      </c>
    </row>
    <row r="2988" spans="1:23" x14ac:dyDescent="0.25">
      <c r="A2988">
        <v>9971347</v>
      </c>
      <c r="B2988" s="60">
        <v>45547</v>
      </c>
      <c r="C2988" t="s">
        <v>1111</v>
      </c>
      <c r="D2988" t="s">
        <v>716</v>
      </c>
      <c r="E2988" t="s">
        <v>385</v>
      </c>
      <c r="F2988" s="60">
        <v>45547</v>
      </c>
      <c r="G2988" s="60">
        <v>45547.488888888889</v>
      </c>
      <c r="H2988" t="s">
        <v>1111</v>
      </c>
      <c r="I2988" s="60">
        <v>45551</v>
      </c>
      <c r="J2988" t="s">
        <v>697</v>
      </c>
      <c r="K2988" t="s">
        <v>697</v>
      </c>
      <c r="L2988" t="s">
        <v>1744</v>
      </c>
      <c r="M2988" t="s">
        <v>7</v>
      </c>
      <c r="N2988" t="s">
        <v>1515</v>
      </c>
      <c r="O2988" t="s">
        <v>1743</v>
      </c>
      <c r="P2988" t="s">
        <v>8</v>
      </c>
      <c r="Q2988" t="s">
        <v>10</v>
      </c>
      <c r="R2988" t="s">
        <v>11</v>
      </c>
      <c r="S2988" t="s">
        <v>25</v>
      </c>
      <c r="T2988" t="s">
        <v>385</v>
      </c>
      <c r="U2988" t="s">
        <v>14</v>
      </c>
      <c r="V2988" s="61">
        <v>45547</v>
      </c>
      <c r="W2988" t="s">
        <v>4135</v>
      </c>
    </row>
    <row r="2989" spans="1:23" x14ac:dyDescent="0.25">
      <c r="A2989">
        <v>9971346</v>
      </c>
      <c r="B2989" s="60">
        <v>45547</v>
      </c>
      <c r="C2989" t="s">
        <v>1111</v>
      </c>
      <c r="D2989" t="s">
        <v>46</v>
      </c>
      <c r="E2989" t="s">
        <v>385</v>
      </c>
      <c r="F2989" s="60">
        <v>45547</v>
      </c>
      <c r="G2989" s="60">
        <v>45547.488888888889</v>
      </c>
      <c r="H2989" t="s">
        <v>1111</v>
      </c>
      <c r="I2989" t="s">
        <v>385</v>
      </c>
      <c r="J2989" t="s">
        <v>697</v>
      </c>
      <c r="K2989" t="s">
        <v>697</v>
      </c>
      <c r="L2989" t="s">
        <v>1744</v>
      </c>
      <c r="M2989" t="s">
        <v>7</v>
      </c>
      <c r="N2989" t="s">
        <v>1515</v>
      </c>
      <c r="O2989" t="s">
        <v>1743</v>
      </c>
      <c r="P2989" t="s">
        <v>8</v>
      </c>
      <c r="Q2989" t="s">
        <v>10</v>
      </c>
      <c r="R2989" t="s">
        <v>11</v>
      </c>
      <c r="S2989" t="s">
        <v>358</v>
      </c>
      <c r="T2989" t="s">
        <v>385</v>
      </c>
      <c r="U2989" t="s">
        <v>14</v>
      </c>
      <c r="V2989" s="61">
        <v>45547</v>
      </c>
      <c r="W2989" t="s">
        <v>4135</v>
      </c>
    </row>
    <row r="2990" spans="1:23" x14ac:dyDescent="0.25">
      <c r="A2990">
        <v>9971345</v>
      </c>
      <c r="B2990" s="60">
        <v>45547</v>
      </c>
      <c r="C2990" t="s">
        <v>1111</v>
      </c>
      <c r="D2990" t="s">
        <v>716</v>
      </c>
      <c r="E2990" t="s">
        <v>385</v>
      </c>
      <c r="F2990" s="60">
        <v>45547</v>
      </c>
      <c r="G2990" s="60">
        <v>45547.494444444441</v>
      </c>
      <c r="H2990" t="s">
        <v>1111</v>
      </c>
      <c r="I2990" s="60">
        <v>45551</v>
      </c>
      <c r="J2990" t="s">
        <v>697</v>
      </c>
      <c r="K2990" t="s">
        <v>697</v>
      </c>
      <c r="L2990" t="s">
        <v>5049</v>
      </c>
      <c r="M2990" t="s">
        <v>7</v>
      </c>
      <c r="N2990" t="s">
        <v>1515</v>
      </c>
      <c r="O2990" t="s">
        <v>4990</v>
      </c>
      <c r="P2990" t="s">
        <v>8</v>
      </c>
      <c r="Q2990" t="s">
        <v>10</v>
      </c>
      <c r="R2990" t="s">
        <v>11</v>
      </c>
      <c r="S2990" t="s">
        <v>36</v>
      </c>
      <c r="T2990" t="s">
        <v>385</v>
      </c>
      <c r="U2990" t="s">
        <v>14</v>
      </c>
      <c r="V2990" s="61">
        <v>45547</v>
      </c>
      <c r="W2990" t="s">
        <v>4135</v>
      </c>
    </row>
    <row r="2991" spans="1:23" x14ac:dyDescent="0.25">
      <c r="A2991">
        <v>9971344</v>
      </c>
      <c r="B2991" s="60">
        <v>45547</v>
      </c>
      <c r="C2991" t="s">
        <v>1111</v>
      </c>
      <c r="D2991" t="s">
        <v>856</v>
      </c>
      <c r="E2991" t="s">
        <v>385</v>
      </c>
      <c r="F2991" s="60">
        <v>45547</v>
      </c>
      <c r="G2991" s="60">
        <v>45547.525694444441</v>
      </c>
      <c r="H2991" t="s">
        <v>1111</v>
      </c>
      <c r="I2991" t="s">
        <v>385</v>
      </c>
      <c r="J2991" t="s">
        <v>697</v>
      </c>
      <c r="K2991" t="s">
        <v>697</v>
      </c>
      <c r="L2991" t="s">
        <v>5050</v>
      </c>
      <c r="M2991" t="s">
        <v>7</v>
      </c>
      <c r="N2991" t="s">
        <v>1515</v>
      </c>
      <c r="O2991" t="s">
        <v>4590</v>
      </c>
      <c r="P2991" t="s">
        <v>18</v>
      </c>
      <c r="Q2991" t="s">
        <v>19</v>
      </c>
      <c r="R2991" t="s">
        <v>20</v>
      </c>
      <c r="S2991" t="s">
        <v>43</v>
      </c>
      <c r="T2991" t="s">
        <v>408</v>
      </c>
      <c r="U2991" t="s">
        <v>44</v>
      </c>
      <c r="V2991" s="61">
        <v>45547</v>
      </c>
      <c r="W2991" t="s">
        <v>4135</v>
      </c>
    </row>
    <row r="2992" spans="1:23" x14ac:dyDescent="0.25">
      <c r="A2992">
        <v>9971343</v>
      </c>
      <c r="B2992" s="60">
        <v>45547</v>
      </c>
      <c r="C2992" t="s">
        <v>1111</v>
      </c>
      <c r="D2992" t="s">
        <v>856</v>
      </c>
      <c r="E2992" t="s">
        <v>385</v>
      </c>
      <c r="F2992" s="60">
        <v>45547</v>
      </c>
      <c r="G2992" s="60">
        <v>45547.537499999999</v>
      </c>
      <c r="H2992" t="s">
        <v>1111</v>
      </c>
      <c r="I2992" t="s">
        <v>385</v>
      </c>
      <c r="J2992" t="s">
        <v>697</v>
      </c>
      <c r="K2992" t="s">
        <v>697</v>
      </c>
      <c r="L2992" t="s">
        <v>5051</v>
      </c>
      <c r="M2992" t="s">
        <v>7</v>
      </c>
      <c r="N2992" t="s">
        <v>1515</v>
      </c>
      <c r="O2992" t="s">
        <v>3863</v>
      </c>
      <c r="P2992" t="s">
        <v>8</v>
      </c>
      <c r="Q2992" t="s">
        <v>15</v>
      </c>
      <c r="R2992" t="s">
        <v>381</v>
      </c>
      <c r="S2992" t="s">
        <v>43</v>
      </c>
      <c r="T2992" t="s">
        <v>536</v>
      </c>
      <c r="U2992" t="s">
        <v>44</v>
      </c>
      <c r="V2992" s="61">
        <v>45547</v>
      </c>
      <c r="W2992" t="s">
        <v>4135</v>
      </c>
    </row>
    <row r="2993" spans="1:23" x14ac:dyDescent="0.25">
      <c r="A2993">
        <v>9971342</v>
      </c>
      <c r="B2993" s="60">
        <v>45547</v>
      </c>
      <c r="C2993" t="s">
        <v>1281</v>
      </c>
      <c r="D2993" t="s">
        <v>46</v>
      </c>
      <c r="E2993" t="s">
        <v>385</v>
      </c>
      <c r="F2993" s="60">
        <v>45547</v>
      </c>
      <c r="G2993" s="60">
        <v>45547.378472222219</v>
      </c>
      <c r="H2993" t="s">
        <v>1281</v>
      </c>
      <c r="I2993"/>
      <c r="J2993" t="s">
        <v>697</v>
      </c>
      <c r="K2993" t="s">
        <v>697</v>
      </c>
      <c r="L2993" t="s">
        <v>5052</v>
      </c>
      <c r="M2993" t="s">
        <v>2509</v>
      </c>
      <c r="N2993" t="s">
        <v>455</v>
      </c>
      <c r="O2993">
        <v>43352623601</v>
      </c>
      <c r="P2993" t="s">
        <v>8</v>
      </c>
      <c r="Q2993" t="s">
        <v>28</v>
      </c>
      <c r="R2993" t="s">
        <v>35</v>
      </c>
      <c r="S2993" t="s">
        <v>360</v>
      </c>
      <c r="T2993" t="s">
        <v>385</v>
      </c>
      <c r="U2993" t="s">
        <v>14</v>
      </c>
      <c r="V2993" s="61">
        <v>45547</v>
      </c>
      <c r="W2993" t="s">
        <v>4135</v>
      </c>
    </row>
    <row r="2994" spans="1:23" x14ac:dyDescent="0.25">
      <c r="A2994">
        <v>9971341</v>
      </c>
      <c r="B2994" s="60">
        <v>45547</v>
      </c>
      <c r="C2994" t="s">
        <v>1156</v>
      </c>
      <c r="D2994" t="s">
        <v>46</v>
      </c>
      <c r="E2994" t="s">
        <v>385</v>
      </c>
      <c r="F2994" s="60">
        <v>45547</v>
      </c>
      <c r="G2994" s="60">
        <v>45547.381944444453</v>
      </c>
      <c r="H2994" t="s">
        <v>1156</v>
      </c>
      <c r="I2994"/>
      <c r="J2994" t="s">
        <v>697</v>
      </c>
      <c r="K2994" t="s">
        <v>697</v>
      </c>
      <c r="L2994" t="s">
        <v>5053</v>
      </c>
      <c r="M2994" t="s">
        <v>992</v>
      </c>
      <c r="N2994" t="s">
        <v>853</v>
      </c>
      <c r="O2994">
        <v>201031422475001</v>
      </c>
      <c r="P2994" t="s">
        <v>18</v>
      </c>
      <c r="Q2994" t="s">
        <v>19</v>
      </c>
      <c r="R2994" t="s">
        <v>129</v>
      </c>
      <c r="S2994" t="s">
        <v>360</v>
      </c>
      <c r="T2994" t="s">
        <v>385</v>
      </c>
      <c r="U2994" t="s">
        <v>14</v>
      </c>
      <c r="V2994" s="61">
        <v>45547</v>
      </c>
      <c r="W2994" t="s">
        <v>4135</v>
      </c>
    </row>
    <row r="2995" spans="1:23" x14ac:dyDescent="0.25">
      <c r="A2995">
        <v>9971340</v>
      </c>
      <c r="B2995" s="60">
        <v>45547</v>
      </c>
      <c r="C2995" t="s">
        <v>1280</v>
      </c>
      <c r="D2995" t="s">
        <v>856</v>
      </c>
      <c r="E2995"/>
      <c r="F2995" s="60">
        <v>45547</v>
      </c>
      <c r="G2995" s="60">
        <v>45547.381944444453</v>
      </c>
      <c r="H2995" t="s">
        <v>1280</v>
      </c>
      <c r="I2995" s="60">
        <v>45547</v>
      </c>
      <c r="J2995" t="s">
        <v>697</v>
      </c>
      <c r="K2995" t="s">
        <v>697</v>
      </c>
      <c r="L2995" t="s">
        <v>5054</v>
      </c>
      <c r="M2995" t="s">
        <v>2509</v>
      </c>
      <c r="N2995" t="s">
        <v>860</v>
      </c>
      <c r="O2995">
        <v>43257802001</v>
      </c>
      <c r="P2995" t="s">
        <v>18</v>
      </c>
      <c r="Q2995" t="s">
        <v>19</v>
      </c>
      <c r="R2995" t="s">
        <v>139</v>
      </c>
      <c r="S2995" t="s">
        <v>43</v>
      </c>
      <c r="T2995" t="s">
        <v>5055</v>
      </c>
      <c r="U2995" t="s">
        <v>44</v>
      </c>
      <c r="V2995" s="61">
        <v>45547</v>
      </c>
      <c r="W2995" t="s">
        <v>4135</v>
      </c>
    </row>
    <row r="2996" spans="1:23" x14ac:dyDescent="0.25">
      <c r="A2996">
        <v>9971339</v>
      </c>
      <c r="B2996" s="60">
        <v>45547</v>
      </c>
      <c r="C2996" t="s">
        <v>1280</v>
      </c>
      <c r="D2996" t="s">
        <v>856</v>
      </c>
      <c r="E2996"/>
      <c r="F2996" s="60">
        <v>45547</v>
      </c>
      <c r="G2996" s="60">
        <v>45547.381944444453</v>
      </c>
      <c r="H2996" t="s">
        <v>1280</v>
      </c>
      <c r="I2996" s="60">
        <v>45547</v>
      </c>
      <c r="J2996" t="s">
        <v>697</v>
      </c>
      <c r="K2996" t="s">
        <v>697</v>
      </c>
      <c r="L2996" t="s">
        <v>5054</v>
      </c>
      <c r="M2996" t="s">
        <v>2509</v>
      </c>
      <c r="N2996" t="s">
        <v>860</v>
      </c>
      <c r="O2996">
        <v>43257802001</v>
      </c>
      <c r="P2996" t="s">
        <v>18</v>
      </c>
      <c r="Q2996" t="s">
        <v>19</v>
      </c>
      <c r="R2996" t="s">
        <v>139</v>
      </c>
      <c r="S2996" t="s">
        <v>36</v>
      </c>
      <c r="T2996" t="s">
        <v>5055</v>
      </c>
      <c r="U2996" t="s">
        <v>44</v>
      </c>
      <c r="V2996" s="61">
        <v>45547</v>
      </c>
      <c r="W2996" t="s">
        <v>4135</v>
      </c>
    </row>
    <row r="2997" spans="1:23" x14ac:dyDescent="0.25">
      <c r="A2997">
        <v>9971338</v>
      </c>
      <c r="B2997" s="60">
        <v>45547</v>
      </c>
      <c r="C2997" t="s">
        <v>1110</v>
      </c>
      <c r="D2997" t="s">
        <v>856</v>
      </c>
      <c r="E2997" t="s">
        <v>385</v>
      </c>
      <c r="F2997" s="60">
        <v>45547</v>
      </c>
      <c r="G2997" s="60">
        <v>45547.383333333331</v>
      </c>
      <c r="H2997" t="s">
        <v>1110</v>
      </c>
      <c r="I2997" t="s">
        <v>385</v>
      </c>
      <c r="J2997" t="s">
        <v>697</v>
      </c>
      <c r="K2997" t="s">
        <v>697</v>
      </c>
      <c r="L2997" t="s">
        <v>4883</v>
      </c>
      <c r="M2997" t="s">
        <v>7</v>
      </c>
      <c r="N2997" t="s">
        <v>860</v>
      </c>
      <c r="O2997" t="s">
        <v>2916</v>
      </c>
      <c r="P2997" t="s">
        <v>8</v>
      </c>
      <c r="Q2997" t="s">
        <v>28</v>
      </c>
      <c r="R2997" t="s">
        <v>29</v>
      </c>
      <c r="S2997" t="s">
        <v>36</v>
      </c>
      <c r="T2997"/>
      <c r="U2997" t="s">
        <v>14</v>
      </c>
      <c r="V2997" s="61">
        <v>45547</v>
      </c>
      <c r="W2997" t="s">
        <v>4135</v>
      </c>
    </row>
    <row r="2998" spans="1:23" x14ac:dyDescent="0.25">
      <c r="A2998">
        <v>9971337</v>
      </c>
      <c r="B2998" s="60">
        <v>45547</v>
      </c>
      <c r="C2998" t="s">
        <v>1117</v>
      </c>
      <c r="D2998" t="s">
        <v>856</v>
      </c>
      <c r="E2998" t="s">
        <v>385</v>
      </c>
      <c r="F2998" s="60">
        <v>45547</v>
      </c>
      <c r="G2998" s="60">
        <v>45547.376388888893</v>
      </c>
      <c r="H2998" t="s">
        <v>1117</v>
      </c>
      <c r="I2998" s="60">
        <v>45547</v>
      </c>
      <c r="J2998" t="s">
        <v>697</v>
      </c>
      <c r="K2998" t="s">
        <v>697</v>
      </c>
      <c r="L2998" t="s">
        <v>4681</v>
      </c>
      <c r="M2998" t="s">
        <v>7</v>
      </c>
      <c r="N2998" t="s">
        <v>855</v>
      </c>
      <c r="O2998" t="s">
        <v>1322</v>
      </c>
      <c r="P2998" t="s">
        <v>8</v>
      </c>
      <c r="Q2998" t="s">
        <v>10</v>
      </c>
      <c r="R2998" t="s">
        <v>11</v>
      </c>
      <c r="S2998" t="s">
        <v>43</v>
      </c>
      <c r="T2998" t="s">
        <v>5056</v>
      </c>
      <c r="U2998" t="s">
        <v>44</v>
      </c>
      <c r="V2998" s="61">
        <v>45547</v>
      </c>
      <c r="W2998" t="s">
        <v>4135</v>
      </c>
    </row>
    <row r="2999" spans="1:23" x14ac:dyDescent="0.25">
      <c r="A2999">
        <v>9971336</v>
      </c>
      <c r="B2999" s="60">
        <v>45547</v>
      </c>
      <c r="C2999" t="s">
        <v>1106</v>
      </c>
      <c r="D2999" t="s">
        <v>856</v>
      </c>
      <c r="E2999" t="s">
        <v>385</v>
      </c>
      <c r="F2999" s="60">
        <v>45547</v>
      </c>
      <c r="G2999" s="60">
        <v>45547.392361111109</v>
      </c>
      <c r="H2999" t="s">
        <v>1106</v>
      </c>
      <c r="I2999" s="60">
        <v>45547</v>
      </c>
      <c r="J2999" t="s">
        <v>697</v>
      </c>
      <c r="K2999" t="s">
        <v>697</v>
      </c>
      <c r="L2999" t="s">
        <v>5057</v>
      </c>
      <c r="M2999" t="s">
        <v>4671</v>
      </c>
      <c r="N2999" t="s">
        <v>853</v>
      </c>
      <c r="O2999">
        <v>2000009234028550</v>
      </c>
      <c r="P2999" t="s">
        <v>18</v>
      </c>
      <c r="Q2999" t="s">
        <v>19</v>
      </c>
      <c r="R2999" t="s">
        <v>129</v>
      </c>
      <c r="S2999" t="s">
        <v>43</v>
      </c>
      <c r="T2999" t="s">
        <v>1597</v>
      </c>
      <c r="U2999" t="s">
        <v>44</v>
      </c>
      <c r="V2999" s="61">
        <v>45547</v>
      </c>
      <c r="W2999" t="s">
        <v>4135</v>
      </c>
    </row>
    <row r="3000" spans="1:23" x14ac:dyDescent="0.25">
      <c r="A3000">
        <v>9971335</v>
      </c>
      <c r="B3000" s="60">
        <v>45547</v>
      </c>
      <c r="C3000" t="s">
        <v>1106</v>
      </c>
      <c r="D3000"/>
      <c r="E3000" t="s">
        <v>385</v>
      </c>
      <c r="F3000" s="60">
        <v>45547</v>
      </c>
      <c r="G3000" s="60">
        <v>45547.392361111109</v>
      </c>
      <c r="H3000" t="s">
        <v>1106</v>
      </c>
      <c r="I3000" s="60">
        <v>45549</v>
      </c>
      <c r="J3000" t="s">
        <v>697</v>
      </c>
      <c r="K3000" t="s">
        <v>697</v>
      </c>
      <c r="L3000" t="s">
        <v>5058</v>
      </c>
      <c r="M3000" t="s">
        <v>4671</v>
      </c>
      <c r="N3000" t="s">
        <v>853</v>
      </c>
      <c r="O3000">
        <v>2000009234028550</v>
      </c>
      <c r="P3000" t="s">
        <v>18</v>
      </c>
      <c r="Q3000" t="s">
        <v>19</v>
      </c>
      <c r="R3000" t="s">
        <v>129</v>
      </c>
      <c r="S3000" t="s">
        <v>36</v>
      </c>
      <c r="T3000" t="s">
        <v>385</v>
      </c>
      <c r="U3000" t="s">
        <v>14</v>
      </c>
      <c r="V3000" s="61">
        <v>45547</v>
      </c>
      <c r="W3000" t="s">
        <v>4135</v>
      </c>
    </row>
    <row r="3001" spans="1:23" x14ac:dyDescent="0.25">
      <c r="A3001">
        <v>9971334</v>
      </c>
      <c r="B3001" s="60">
        <v>45547</v>
      </c>
      <c r="C3001" t="s">
        <v>1110</v>
      </c>
      <c r="D3001" t="s">
        <v>716</v>
      </c>
      <c r="E3001" t="s">
        <v>385</v>
      </c>
      <c r="F3001" s="60">
        <v>45547</v>
      </c>
      <c r="G3001" s="60">
        <v>45547.396527777782</v>
      </c>
      <c r="H3001" t="s">
        <v>1110</v>
      </c>
      <c r="I3001" s="60">
        <v>45553</v>
      </c>
      <c r="J3001" t="s">
        <v>697</v>
      </c>
      <c r="K3001" t="s">
        <v>697</v>
      </c>
      <c r="L3001" t="s">
        <v>3922</v>
      </c>
      <c r="M3001" t="s">
        <v>7</v>
      </c>
      <c r="N3001" t="s">
        <v>1515</v>
      </c>
      <c r="O3001" t="s">
        <v>3804</v>
      </c>
      <c r="P3001" t="s">
        <v>8</v>
      </c>
      <c r="Q3001" t="s">
        <v>10</v>
      </c>
      <c r="R3001" t="s">
        <v>11</v>
      </c>
      <c r="S3001" t="s">
        <v>25</v>
      </c>
      <c r="T3001"/>
      <c r="U3001" t="s">
        <v>14</v>
      </c>
      <c r="V3001" s="61">
        <v>45547</v>
      </c>
      <c r="W3001" t="s">
        <v>4135</v>
      </c>
    </row>
    <row r="3002" spans="1:23" x14ac:dyDescent="0.25">
      <c r="A3002">
        <v>9971333</v>
      </c>
      <c r="B3002" s="60">
        <v>45547</v>
      </c>
      <c r="C3002" t="s">
        <v>1106</v>
      </c>
      <c r="D3002" t="s">
        <v>716</v>
      </c>
      <c r="E3002" t="s">
        <v>385</v>
      </c>
      <c r="F3002" s="60">
        <v>45547</v>
      </c>
      <c r="G3002" s="60">
        <v>45547.396527777782</v>
      </c>
      <c r="H3002" t="s">
        <v>1106</v>
      </c>
      <c r="I3002" s="60">
        <v>45553</v>
      </c>
      <c r="J3002" t="s">
        <v>697</v>
      </c>
      <c r="K3002" t="s">
        <v>697</v>
      </c>
      <c r="L3002" t="s">
        <v>5059</v>
      </c>
      <c r="M3002" t="s">
        <v>4671</v>
      </c>
      <c r="N3002" t="s">
        <v>853</v>
      </c>
      <c r="O3002">
        <v>2000009166318460</v>
      </c>
      <c r="P3002" t="s">
        <v>8</v>
      </c>
      <c r="Q3002" t="s">
        <v>10</v>
      </c>
      <c r="R3002" t="s">
        <v>11</v>
      </c>
      <c r="S3002" t="s">
        <v>25</v>
      </c>
      <c r="T3002" t="s">
        <v>385</v>
      </c>
      <c r="U3002" t="s">
        <v>14</v>
      </c>
      <c r="V3002" s="61">
        <v>45547</v>
      </c>
      <c r="W3002" t="s">
        <v>4135</v>
      </c>
    </row>
    <row r="3003" spans="1:23" x14ac:dyDescent="0.25">
      <c r="A3003">
        <v>9971332</v>
      </c>
      <c r="B3003"/>
      <c r="C3003" t="s">
        <v>1106</v>
      </c>
      <c r="D3003" t="s">
        <v>716</v>
      </c>
      <c r="E3003" t="s">
        <v>385</v>
      </c>
      <c r="F3003" s="60">
        <v>45547</v>
      </c>
      <c r="G3003" s="60">
        <v>45547.40902777778</v>
      </c>
      <c r="H3003" t="s">
        <v>1106</v>
      </c>
      <c r="I3003" s="60">
        <v>45549</v>
      </c>
      <c r="J3003" t="s">
        <v>697</v>
      </c>
      <c r="K3003" t="s">
        <v>697</v>
      </c>
      <c r="L3003" t="s">
        <v>5060</v>
      </c>
      <c r="M3003" t="s">
        <v>4671</v>
      </c>
      <c r="N3003" t="s">
        <v>853</v>
      </c>
      <c r="O3003">
        <v>2000009278322300</v>
      </c>
      <c r="P3003" t="s">
        <v>22</v>
      </c>
      <c r="Q3003" t="s">
        <v>23</v>
      </c>
      <c r="R3003" t="s">
        <v>24</v>
      </c>
      <c r="S3003" t="s">
        <v>36</v>
      </c>
      <c r="T3003" t="s">
        <v>385</v>
      </c>
      <c r="U3003" t="s">
        <v>14</v>
      </c>
      <c r="V3003" s="61">
        <v>45547</v>
      </c>
      <c r="W3003" t="s">
        <v>4135</v>
      </c>
    </row>
    <row r="3004" spans="1:23" x14ac:dyDescent="0.25">
      <c r="A3004">
        <v>9971331</v>
      </c>
      <c r="B3004" s="60">
        <v>45547</v>
      </c>
      <c r="C3004" t="s">
        <v>1117</v>
      </c>
      <c r="D3004" t="s">
        <v>46</v>
      </c>
      <c r="E3004" t="s">
        <v>385</v>
      </c>
      <c r="F3004" s="60">
        <v>45547</v>
      </c>
      <c r="G3004" s="60">
        <v>45547.409722222219</v>
      </c>
      <c r="H3004" t="s">
        <v>1117</v>
      </c>
      <c r="I3004" t="s">
        <v>385</v>
      </c>
      <c r="J3004" t="s">
        <v>697</v>
      </c>
      <c r="K3004" t="s">
        <v>697</v>
      </c>
      <c r="L3004" t="s">
        <v>5061</v>
      </c>
      <c r="M3004" t="s">
        <v>7</v>
      </c>
      <c r="N3004" t="s">
        <v>859</v>
      </c>
      <c r="O3004" t="s">
        <v>4699</v>
      </c>
      <c r="P3004" t="s">
        <v>18</v>
      </c>
      <c r="Q3004" t="s">
        <v>19</v>
      </c>
      <c r="R3004" t="s">
        <v>21</v>
      </c>
      <c r="S3004" t="s">
        <v>360</v>
      </c>
      <c r="T3004" t="s">
        <v>385</v>
      </c>
      <c r="U3004" t="s">
        <v>14</v>
      </c>
      <c r="V3004" s="61">
        <v>45547</v>
      </c>
      <c r="W3004" t="s">
        <v>4135</v>
      </c>
    </row>
    <row r="3005" spans="1:23" x14ac:dyDescent="0.25">
      <c r="A3005">
        <v>9971330</v>
      </c>
      <c r="B3005" s="60">
        <v>45547</v>
      </c>
      <c r="C3005" t="s">
        <v>1280</v>
      </c>
      <c r="D3005" t="s">
        <v>856</v>
      </c>
      <c r="E3005" t="s">
        <v>385</v>
      </c>
      <c r="F3005" s="60">
        <v>45547</v>
      </c>
      <c r="G3005" s="60">
        <v>45547.409722222219</v>
      </c>
      <c r="H3005" t="s">
        <v>1280</v>
      </c>
      <c r="I3005" s="60">
        <v>45547</v>
      </c>
      <c r="J3005" t="s">
        <v>697</v>
      </c>
      <c r="K3005" t="s">
        <v>697</v>
      </c>
      <c r="L3005" t="s">
        <v>5062</v>
      </c>
      <c r="M3005" t="s">
        <v>2509</v>
      </c>
      <c r="N3005" t="s">
        <v>3766</v>
      </c>
      <c r="O3005">
        <v>43303576501</v>
      </c>
      <c r="P3005" t="s">
        <v>18</v>
      </c>
      <c r="Q3005" t="s">
        <v>19</v>
      </c>
      <c r="R3005" t="s">
        <v>21</v>
      </c>
      <c r="S3005" t="s">
        <v>43</v>
      </c>
      <c r="T3005" t="s">
        <v>5063</v>
      </c>
      <c r="U3005" t="s">
        <v>44</v>
      </c>
      <c r="V3005" s="61">
        <v>45547</v>
      </c>
      <c r="W3005" t="s">
        <v>4135</v>
      </c>
    </row>
    <row r="3006" spans="1:23" x14ac:dyDescent="0.25">
      <c r="A3006">
        <v>9971329</v>
      </c>
      <c r="B3006" s="60">
        <v>45547</v>
      </c>
      <c r="C3006" t="s">
        <v>1281</v>
      </c>
      <c r="D3006" t="s">
        <v>46</v>
      </c>
      <c r="E3006" t="s">
        <v>385</v>
      </c>
      <c r="F3006" s="60">
        <v>45547</v>
      </c>
      <c r="G3006" s="60">
        <v>45547.409722222219</v>
      </c>
      <c r="H3006" t="s">
        <v>1281</v>
      </c>
      <c r="I3006"/>
      <c r="J3006" t="s">
        <v>697</v>
      </c>
      <c r="K3006" t="s">
        <v>697</v>
      </c>
      <c r="L3006" t="s">
        <v>4282</v>
      </c>
      <c r="M3006" t="s">
        <v>2509</v>
      </c>
      <c r="N3006" t="s">
        <v>176</v>
      </c>
      <c r="O3006">
        <v>43069849101</v>
      </c>
      <c r="P3006" t="s">
        <v>8</v>
      </c>
      <c r="Q3006" t="s">
        <v>28</v>
      </c>
      <c r="R3006" t="s">
        <v>35</v>
      </c>
      <c r="S3006" t="s">
        <v>360</v>
      </c>
      <c r="T3006" t="s">
        <v>385</v>
      </c>
      <c r="U3006" t="s">
        <v>14</v>
      </c>
      <c r="V3006" s="61">
        <v>45547</v>
      </c>
      <c r="W3006" t="s">
        <v>4135</v>
      </c>
    </row>
    <row r="3007" spans="1:23" x14ac:dyDescent="0.25">
      <c r="A3007">
        <v>9971328</v>
      </c>
      <c r="B3007" s="60">
        <v>45547</v>
      </c>
      <c r="C3007" t="s">
        <v>1117</v>
      </c>
      <c r="D3007" t="s">
        <v>903</v>
      </c>
      <c r="E3007" t="s">
        <v>385</v>
      </c>
      <c r="F3007" s="60">
        <v>45547</v>
      </c>
      <c r="G3007" s="60">
        <v>45547.412499999999</v>
      </c>
      <c r="H3007" t="s">
        <v>1117</v>
      </c>
      <c r="I3007" s="60">
        <v>45549</v>
      </c>
      <c r="J3007" t="s">
        <v>697</v>
      </c>
      <c r="K3007" t="s">
        <v>697</v>
      </c>
      <c r="L3007" t="s">
        <v>5064</v>
      </c>
      <c r="M3007" t="s">
        <v>7</v>
      </c>
      <c r="N3007" t="s">
        <v>859</v>
      </c>
      <c r="O3007" t="s">
        <v>4700</v>
      </c>
      <c r="P3007" t="s">
        <v>18</v>
      </c>
      <c r="Q3007" t="s">
        <v>19</v>
      </c>
      <c r="R3007" t="s">
        <v>21</v>
      </c>
      <c r="S3007" t="s">
        <v>36</v>
      </c>
      <c r="T3007" t="s">
        <v>385</v>
      </c>
      <c r="U3007" t="s">
        <v>14</v>
      </c>
      <c r="V3007" s="61">
        <v>45547</v>
      </c>
      <c r="W3007" t="s">
        <v>4135</v>
      </c>
    </row>
    <row r="3008" spans="1:23" x14ac:dyDescent="0.25">
      <c r="A3008">
        <v>9971327</v>
      </c>
      <c r="B3008" s="60">
        <v>45547</v>
      </c>
      <c r="C3008" t="s">
        <v>1106</v>
      </c>
      <c r="D3008" t="s">
        <v>716</v>
      </c>
      <c r="E3008" t="s">
        <v>385</v>
      </c>
      <c r="F3008" s="60">
        <v>45547</v>
      </c>
      <c r="G3008" s="60">
        <v>45547.417361111111</v>
      </c>
      <c r="H3008" t="s">
        <v>1106</v>
      </c>
      <c r="I3008" s="60">
        <v>45549</v>
      </c>
      <c r="J3008" t="s">
        <v>697</v>
      </c>
      <c r="K3008" t="s">
        <v>697</v>
      </c>
      <c r="L3008" t="s">
        <v>5065</v>
      </c>
      <c r="M3008" t="s">
        <v>4671</v>
      </c>
      <c r="N3008" t="s">
        <v>881</v>
      </c>
      <c r="O3008">
        <v>2000009271672860</v>
      </c>
      <c r="P3008" t="s">
        <v>22</v>
      </c>
      <c r="Q3008" t="s">
        <v>23</v>
      </c>
      <c r="R3008" t="s">
        <v>55</v>
      </c>
      <c r="S3008" t="s">
        <v>36</v>
      </c>
      <c r="T3008" t="s">
        <v>385</v>
      </c>
      <c r="U3008" t="s">
        <v>14</v>
      </c>
      <c r="V3008" s="61">
        <v>45547</v>
      </c>
      <c r="W3008" t="s">
        <v>4135</v>
      </c>
    </row>
    <row r="3009" spans="1:23" x14ac:dyDescent="0.25">
      <c r="A3009">
        <v>9971326</v>
      </c>
      <c r="B3009" s="60">
        <v>45547</v>
      </c>
      <c r="C3009" t="s">
        <v>1117</v>
      </c>
      <c r="D3009" t="s">
        <v>716</v>
      </c>
      <c r="E3009" t="s">
        <v>385</v>
      </c>
      <c r="F3009" s="60">
        <v>45547</v>
      </c>
      <c r="G3009" s="60">
        <v>45547.419444444437</v>
      </c>
      <c r="H3009" t="s">
        <v>1117</v>
      </c>
      <c r="I3009" s="60">
        <v>45549</v>
      </c>
      <c r="J3009" t="s">
        <v>697</v>
      </c>
      <c r="K3009" t="s">
        <v>697</v>
      </c>
      <c r="L3009" t="s">
        <v>5066</v>
      </c>
      <c r="M3009" t="s">
        <v>7</v>
      </c>
      <c r="N3009" t="s">
        <v>859</v>
      </c>
      <c r="O3009" t="s">
        <v>5004</v>
      </c>
      <c r="P3009" t="s">
        <v>8</v>
      </c>
      <c r="Q3009" t="s">
        <v>10</v>
      </c>
      <c r="R3009" t="s">
        <v>11</v>
      </c>
      <c r="S3009" t="s">
        <v>36</v>
      </c>
      <c r="T3009" t="s">
        <v>385</v>
      </c>
      <c r="U3009" t="s">
        <v>14</v>
      </c>
      <c r="V3009" s="61">
        <v>45547</v>
      </c>
      <c r="W3009" t="s">
        <v>4135</v>
      </c>
    </row>
    <row r="3010" spans="1:23" x14ac:dyDescent="0.25">
      <c r="A3010">
        <v>9971325</v>
      </c>
      <c r="B3010" s="60">
        <v>45547</v>
      </c>
      <c r="C3010" t="s">
        <v>1117</v>
      </c>
      <c r="D3010" t="s">
        <v>856</v>
      </c>
      <c r="E3010" t="s">
        <v>385</v>
      </c>
      <c r="F3010" s="60">
        <v>45547</v>
      </c>
      <c r="G3010" s="60">
        <v>45547.417361111111</v>
      </c>
      <c r="H3010" t="s">
        <v>1117</v>
      </c>
      <c r="I3010" s="60">
        <v>45547</v>
      </c>
      <c r="J3010" t="s">
        <v>697</v>
      </c>
      <c r="K3010" t="s">
        <v>697</v>
      </c>
      <c r="L3010" t="s">
        <v>5067</v>
      </c>
      <c r="M3010" t="s">
        <v>7</v>
      </c>
      <c r="N3010" t="s">
        <v>859</v>
      </c>
      <c r="O3010" t="s">
        <v>5005</v>
      </c>
      <c r="P3010" t="s">
        <v>18</v>
      </c>
      <c r="Q3010" t="s">
        <v>19</v>
      </c>
      <c r="R3010" t="s">
        <v>21</v>
      </c>
      <c r="S3010" t="s">
        <v>43</v>
      </c>
      <c r="T3010" t="s">
        <v>5063</v>
      </c>
      <c r="U3010" t="s">
        <v>44</v>
      </c>
      <c r="V3010" s="61">
        <v>45547</v>
      </c>
      <c r="W3010" t="s">
        <v>4135</v>
      </c>
    </row>
    <row r="3011" spans="1:23" x14ac:dyDescent="0.25">
      <c r="A3011">
        <v>9971324</v>
      </c>
      <c r="B3011" s="60">
        <v>45547</v>
      </c>
      <c r="C3011" t="s">
        <v>1280</v>
      </c>
      <c r="D3011" t="s">
        <v>716</v>
      </c>
      <c r="E3011" t="s">
        <v>385</v>
      </c>
      <c r="F3011" s="60">
        <v>45547</v>
      </c>
      <c r="G3011" s="60">
        <v>45547.428472222222</v>
      </c>
      <c r="H3011" t="s">
        <v>1280</v>
      </c>
      <c r="I3011" s="60">
        <v>45549</v>
      </c>
      <c r="J3011" t="s">
        <v>697</v>
      </c>
      <c r="K3011" t="s">
        <v>697</v>
      </c>
      <c r="L3011" t="s">
        <v>5068</v>
      </c>
      <c r="M3011" t="s">
        <v>2509</v>
      </c>
      <c r="N3011" t="s">
        <v>3766</v>
      </c>
      <c r="O3011">
        <v>43231233001</v>
      </c>
      <c r="P3011" t="s">
        <v>18</v>
      </c>
      <c r="Q3011" t="s">
        <v>19</v>
      </c>
      <c r="R3011" t="s">
        <v>21</v>
      </c>
      <c r="S3011" t="s">
        <v>36</v>
      </c>
      <c r="T3011"/>
      <c r="U3011" t="s">
        <v>14</v>
      </c>
      <c r="V3011" s="61">
        <v>45547</v>
      </c>
      <c r="W3011" t="s">
        <v>4135</v>
      </c>
    </row>
    <row r="3012" spans="1:23" x14ac:dyDescent="0.25">
      <c r="A3012">
        <v>9971323</v>
      </c>
      <c r="B3012" s="60">
        <v>45547</v>
      </c>
      <c r="C3012" t="s">
        <v>1106</v>
      </c>
      <c r="D3012" t="s">
        <v>856</v>
      </c>
      <c r="E3012" t="s">
        <v>385</v>
      </c>
      <c r="F3012" s="60">
        <v>45547</v>
      </c>
      <c r="G3012" s="60">
        <v>45547.433333333327</v>
      </c>
      <c r="H3012" t="s">
        <v>1106</v>
      </c>
      <c r="I3012" s="60">
        <v>45547</v>
      </c>
      <c r="J3012" t="s">
        <v>697</v>
      </c>
      <c r="K3012" t="s">
        <v>697</v>
      </c>
      <c r="L3012" t="s">
        <v>5069</v>
      </c>
      <c r="M3012" t="s">
        <v>4671</v>
      </c>
      <c r="N3012" t="s">
        <v>853</v>
      </c>
      <c r="O3012">
        <v>2000009008068750</v>
      </c>
      <c r="P3012" t="s">
        <v>22</v>
      </c>
      <c r="Q3012" t="s">
        <v>23</v>
      </c>
      <c r="R3012" t="s">
        <v>24</v>
      </c>
      <c r="S3012" t="s">
        <v>43</v>
      </c>
      <c r="T3012" t="s">
        <v>291</v>
      </c>
      <c r="U3012" t="s">
        <v>44</v>
      </c>
      <c r="V3012" s="61">
        <v>45547</v>
      </c>
      <c r="W3012" t="s">
        <v>4135</v>
      </c>
    </row>
    <row r="3013" spans="1:23" x14ac:dyDescent="0.25">
      <c r="A3013">
        <v>9971322</v>
      </c>
      <c r="B3013" s="60">
        <v>45547</v>
      </c>
      <c r="C3013" t="s">
        <v>1280</v>
      </c>
      <c r="D3013" t="s">
        <v>856</v>
      </c>
      <c r="E3013" t="s">
        <v>385</v>
      </c>
      <c r="F3013" s="60">
        <v>45547</v>
      </c>
      <c r="G3013" s="60">
        <v>45547.433333333327</v>
      </c>
      <c r="H3013" t="s">
        <v>1280</v>
      </c>
      <c r="I3013" s="60">
        <v>45549</v>
      </c>
      <c r="J3013" t="s">
        <v>697</v>
      </c>
      <c r="K3013" t="s">
        <v>697</v>
      </c>
      <c r="L3013" t="s">
        <v>5070</v>
      </c>
      <c r="M3013" t="s">
        <v>2509</v>
      </c>
      <c r="N3013" t="s">
        <v>853</v>
      </c>
      <c r="O3013">
        <v>43283830602</v>
      </c>
      <c r="P3013" t="s">
        <v>8</v>
      </c>
      <c r="Q3013" t="s">
        <v>15</v>
      </c>
      <c r="R3013" t="s">
        <v>381</v>
      </c>
      <c r="S3013" t="s">
        <v>25</v>
      </c>
      <c r="T3013"/>
      <c r="U3013" t="s">
        <v>14</v>
      </c>
      <c r="V3013" s="61">
        <v>45547</v>
      </c>
      <c r="W3013" t="s">
        <v>4135</v>
      </c>
    </row>
    <row r="3014" spans="1:23" x14ac:dyDescent="0.25">
      <c r="A3014">
        <v>9971321</v>
      </c>
      <c r="B3014" s="60">
        <v>45547</v>
      </c>
      <c r="C3014" t="s">
        <v>1156</v>
      </c>
      <c r="D3014" t="s">
        <v>46</v>
      </c>
      <c r="E3014" t="s">
        <v>385</v>
      </c>
      <c r="F3014" s="60">
        <v>45547</v>
      </c>
      <c r="G3014" s="60">
        <v>45547.436111111107</v>
      </c>
      <c r="H3014" t="s">
        <v>1156</v>
      </c>
      <c r="I3014"/>
      <c r="J3014" t="s">
        <v>697</v>
      </c>
      <c r="K3014" t="s">
        <v>697</v>
      </c>
      <c r="L3014" t="s">
        <v>4900</v>
      </c>
      <c r="M3014" t="s">
        <v>992</v>
      </c>
      <c r="N3014" t="s">
        <v>853</v>
      </c>
      <c r="O3014">
        <v>201032502325001</v>
      </c>
      <c r="P3014" t="s">
        <v>8</v>
      </c>
      <c r="Q3014" t="s">
        <v>10</v>
      </c>
      <c r="R3014" t="s">
        <v>11</v>
      </c>
      <c r="S3014" t="s">
        <v>360</v>
      </c>
      <c r="T3014" t="s">
        <v>385</v>
      </c>
      <c r="U3014" t="s">
        <v>14</v>
      </c>
      <c r="V3014" s="61">
        <v>45547</v>
      </c>
      <c r="W3014" t="s">
        <v>4135</v>
      </c>
    </row>
    <row r="3015" spans="1:23" x14ac:dyDescent="0.25">
      <c r="A3015">
        <v>9971320</v>
      </c>
      <c r="B3015" s="60">
        <v>45547</v>
      </c>
      <c r="C3015" t="s">
        <v>1106</v>
      </c>
      <c r="D3015" t="s">
        <v>716</v>
      </c>
      <c r="E3015" t="s">
        <v>385</v>
      </c>
      <c r="F3015" s="60">
        <v>45547</v>
      </c>
      <c r="G3015" s="60">
        <v>45547.438888888893</v>
      </c>
      <c r="H3015" t="s">
        <v>1106</v>
      </c>
      <c r="I3015" s="60">
        <v>45549</v>
      </c>
      <c r="J3015" t="s">
        <v>697</v>
      </c>
      <c r="K3015" t="s">
        <v>697</v>
      </c>
      <c r="L3015" t="s">
        <v>5071</v>
      </c>
      <c r="M3015" t="s">
        <v>4671</v>
      </c>
      <c r="N3015" t="s">
        <v>853</v>
      </c>
      <c r="O3015">
        <v>2000009250023390</v>
      </c>
      <c r="P3015" t="s">
        <v>8</v>
      </c>
      <c r="Q3015" t="s">
        <v>28</v>
      </c>
      <c r="R3015" t="s">
        <v>29</v>
      </c>
      <c r="S3015" t="s">
        <v>25</v>
      </c>
      <c r="T3015" t="s">
        <v>385</v>
      </c>
      <c r="U3015" t="s">
        <v>14</v>
      </c>
      <c r="V3015" s="61">
        <v>45547</v>
      </c>
      <c r="W3015" t="s">
        <v>4135</v>
      </c>
    </row>
    <row r="3016" spans="1:23" x14ac:dyDescent="0.25">
      <c r="A3016">
        <v>9971319</v>
      </c>
      <c r="B3016" s="60">
        <v>45547</v>
      </c>
      <c r="C3016" t="s">
        <v>1106</v>
      </c>
      <c r="D3016" t="s">
        <v>878</v>
      </c>
      <c r="E3016" t="s">
        <v>385</v>
      </c>
      <c r="F3016" s="60">
        <v>45547</v>
      </c>
      <c r="G3016" s="60">
        <v>45547.438888888893</v>
      </c>
      <c r="H3016" t="s">
        <v>1106</v>
      </c>
      <c r="I3016" s="60">
        <v>45547</v>
      </c>
      <c r="J3016" t="s">
        <v>697</v>
      </c>
      <c r="K3016" t="s">
        <v>697</v>
      </c>
      <c r="L3016" t="s">
        <v>5071</v>
      </c>
      <c r="M3016" t="s">
        <v>4671</v>
      </c>
      <c r="N3016" t="s">
        <v>853</v>
      </c>
      <c r="O3016">
        <v>2000009250023390</v>
      </c>
      <c r="P3016" t="s">
        <v>8</v>
      </c>
      <c r="Q3016" t="s">
        <v>28</v>
      </c>
      <c r="R3016" t="s">
        <v>29</v>
      </c>
      <c r="S3016" t="s">
        <v>36</v>
      </c>
      <c r="T3016" t="s">
        <v>385</v>
      </c>
      <c r="U3016" t="s">
        <v>14</v>
      </c>
      <c r="V3016" s="61">
        <v>45547</v>
      </c>
      <c r="W3016" t="s">
        <v>4135</v>
      </c>
    </row>
    <row r="3017" spans="1:23" x14ac:dyDescent="0.25">
      <c r="A3017">
        <v>9971318</v>
      </c>
      <c r="B3017" s="60">
        <v>45547</v>
      </c>
      <c r="C3017" t="s">
        <v>1117</v>
      </c>
      <c r="D3017" t="s">
        <v>856</v>
      </c>
      <c r="E3017" t="s">
        <v>385</v>
      </c>
      <c r="F3017" s="60">
        <v>45547</v>
      </c>
      <c r="G3017" s="60">
        <v>45547.450694444437</v>
      </c>
      <c r="H3017" t="s">
        <v>1117</v>
      </c>
      <c r="I3017" s="60">
        <v>45547</v>
      </c>
      <c r="J3017" t="s">
        <v>697</v>
      </c>
      <c r="K3017" t="s">
        <v>697</v>
      </c>
      <c r="L3017" t="s">
        <v>5072</v>
      </c>
      <c r="M3017" t="s">
        <v>7</v>
      </c>
      <c r="N3017" t="s">
        <v>5073</v>
      </c>
      <c r="O3017" t="s">
        <v>5006</v>
      </c>
      <c r="P3017" t="s">
        <v>18</v>
      </c>
      <c r="Q3017" t="s">
        <v>19</v>
      </c>
      <c r="R3017" t="s">
        <v>21</v>
      </c>
      <c r="S3017" t="s">
        <v>43</v>
      </c>
      <c r="T3017" t="s">
        <v>5063</v>
      </c>
      <c r="U3017" t="s">
        <v>44</v>
      </c>
      <c r="V3017" s="61">
        <v>45547</v>
      </c>
      <c r="W3017" t="s">
        <v>4135</v>
      </c>
    </row>
    <row r="3018" spans="1:23" x14ac:dyDescent="0.25">
      <c r="A3018">
        <v>9971317</v>
      </c>
      <c r="B3018" s="60">
        <v>45547</v>
      </c>
      <c r="C3018" t="s">
        <v>1106</v>
      </c>
      <c r="D3018" t="s">
        <v>716</v>
      </c>
      <c r="E3018" t="s">
        <v>385</v>
      </c>
      <c r="F3018" s="60">
        <v>45547</v>
      </c>
      <c r="G3018" s="60">
        <v>45547.451388888891</v>
      </c>
      <c r="H3018" t="s">
        <v>1106</v>
      </c>
      <c r="I3018" s="60">
        <v>45549</v>
      </c>
      <c r="J3018" t="s">
        <v>697</v>
      </c>
      <c r="K3018" t="s">
        <v>697</v>
      </c>
      <c r="L3018" t="s">
        <v>5074</v>
      </c>
      <c r="M3018" t="s">
        <v>4671</v>
      </c>
      <c r="N3018" t="s">
        <v>853</v>
      </c>
      <c r="O3018">
        <v>2000010000000000</v>
      </c>
      <c r="P3018" t="s">
        <v>8</v>
      </c>
      <c r="Q3018" t="s">
        <v>10</v>
      </c>
      <c r="R3018" t="s">
        <v>11</v>
      </c>
      <c r="S3018" t="s">
        <v>36</v>
      </c>
      <c r="T3018" t="s">
        <v>385</v>
      </c>
      <c r="U3018" t="s">
        <v>14</v>
      </c>
      <c r="V3018" s="61">
        <v>45547</v>
      </c>
      <c r="W3018" t="s">
        <v>4135</v>
      </c>
    </row>
    <row r="3019" spans="1:23" x14ac:dyDescent="0.25">
      <c r="A3019">
        <v>9971316</v>
      </c>
      <c r="B3019" s="60">
        <v>45547</v>
      </c>
      <c r="C3019" t="s">
        <v>1117</v>
      </c>
      <c r="D3019" t="s">
        <v>716</v>
      </c>
      <c r="E3019" t="s">
        <v>385</v>
      </c>
      <c r="F3019" s="60">
        <v>45547</v>
      </c>
      <c r="G3019" s="60">
        <v>45547.455555555563</v>
      </c>
      <c r="H3019" t="s">
        <v>1117</v>
      </c>
      <c r="I3019" s="60">
        <v>45549</v>
      </c>
      <c r="J3019" t="s">
        <v>697</v>
      </c>
      <c r="K3019" t="s">
        <v>697</v>
      </c>
      <c r="L3019" t="s">
        <v>5075</v>
      </c>
      <c r="M3019" t="s">
        <v>7</v>
      </c>
      <c r="N3019" t="s">
        <v>5073</v>
      </c>
      <c r="O3019" t="s">
        <v>3852</v>
      </c>
      <c r="P3019" t="s">
        <v>18</v>
      </c>
      <c r="Q3019" t="s">
        <v>19</v>
      </c>
      <c r="R3019" t="s">
        <v>21</v>
      </c>
      <c r="S3019" t="s">
        <v>36</v>
      </c>
      <c r="T3019" t="s">
        <v>385</v>
      </c>
      <c r="U3019" t="s">
        <v>14</v>
      </c>
      <c r="V3019" s="61">
        <v>45547</v>
      </c>
      <c r="W3019" t="s">
        <v>4135</v>
      </c>
    </row>
    <row r="3020" spans="1:23" x14ac:dyDescent="0.25">
      <c r="A3020">
        <v>9971315</v>
      </c>
      <c r="B3020" s="60">
        <v>45547</v>
      </c>
      <c r="C3020" t="s">
        <v>1117</v>
      </c>
      <c r="D3020" t="s">
        <v>46</v>
      </c>
      <c r="E3020" t="s">
        <v>385</v>
      </c>
      <c r="F3020" s="60">
        <v>45547</v>
      </c>
      <c r="G3020" s="60">
        <v>45547.455555555563</v>
      </c>
      <c r="H3020" t="s">
        <v>1117</v>
      </c>
      <c r="I3020" t="s">
        <v>385</v>
      </c>
      <c r="J3020" t="s">
        <v>697</v>
      </c>
      <c r="K3020" t="s">
        <v>697</v>
      </c>
      <c r="L3020" t="s">
        <v>5075</v>
      </c>
      <c r="M3020" t="s">
        <v>7</v>
      </c>
      <c r="N3020" t="s">
        <v>5073</v>
      </c>
      <c r="O3020" t="s">
        <v>3852</v>
      </c>
      <c r="P3020" t="s">
        <v>18</v>
      </c>
      <c r="Q3020" t="s">
        <v>19</v>
      </c>
      <c r="R3020" t="s">
        <v>21</v>
      </c>
      <c r="S3020" t="s">
        <v>360</v>
      </c>
      <c r="T3020" t="s">
        <v>385</v>
      </c>
      <c r="U3020" t="s">
        <v>44</v>
      </c>
      <c r="V3020" s="61">
        <v>45547</v>
      </c>
      <c r="W3020" t="s">
        <v>4135</v>
      </c>
    </row>
    <row r="3021" spans="1:23" x14ac:dyDescent="0.25">
      <c r="A3021">
        <v>9971314</v>
      </c>
      <c r="B3021" s="60">
        <v>45547</v>
      </c>
      <c r="C3021" t="s">
        <v>1106</v>
      </c>
      <c r="D3021" t="s">
        <v>856</v>
      </c>
      <c r="E3021" t="s">
        <v>385</v>
      </c>
      <c r="F3021" s="60">
        <v>45547</v>
      </c>
      <c r="G3021" s="60">
        <v>45547.459027777782</v>
      </c>
      <c r="H3021" t="s">
        <v>1106</v>
      </c>
      <c r="I3021" s="60">
        <v>45547</v>
      </c>
      <c r="J3021" t="s">
        <v>697</v>
      </c>
      <c r="K3021" t="s">
        <v>697</v>
      </c>
      <c r="L3021" t="s">
        <v>5076</v>
      </c>
      <c r="M3021" t="s">
        <v>4671</v>
      </c>
      <c r="N3021" t="s">
        <v>5077</v>
      </c>
      <c r="O3021">
        <v>2000009191790030</v>
      </c>
      <c r="P3021" t="s">
        <v>22</v>
      </c>
      <c r="Q3021" t="s">
        <v>73</v>
      </c>
      <c r="R3021" t="s">
        <v>152</v>
      </c>
      <c r="S3021" t="s">
        <v>43</v>
      </c>
      <c r="T3021" t="s">
        <v>385</v>
      </c>
      <c r="U3021" t="s">
        <v>44</v>
      </c>
      <c r="V3021" s="61">
        <v>45547</v>
      </c>
      <c r="W3021" t="s">
        <v>4135</v>
      </c>
    </row>
    <row r="3022" spans="1:23" x14ac:dyDescent="0.25">
      <c r="A3022">
        <v>9971313</v>
      </c>
      <c r="B3022" s="60">
        <v>45547</v>
      </c>
      <c r="C3022" t="s">
        <v>1156</v>
      </c>
      <c r="D3022" t="s">
        <v>878</v>
      </c>
      <c r="E3022"/>
      <c r="F3022" s="60">
        <v>45547</v>
      </c>
      <c r="G3022" s="60">
        <v>45547.466666666667</v>
      </c>
      <c r="H3022" t="s">
        <v>1156</v>
      </c>
      <c r="I3022"/>
      <c r="J3022" t="s">
        <v>697</v>
      </c>
      <c r="K3022" t="s">
        <v>697</v>
      </c>
      <c r="L3022" t="s">
        <v>4868</v>
      </c>
      <c r="M3022" t="s">
        <v>992</v>
      </c>
      <c r="N3022" t="s">
        <v>3766</v>
      </c>
      <c r="O3022">
        <v>900995835467004</v>
      </c>
      <c r="P3022" t="s">
        <v>8</v>
      </c>
      <c r="Q3022" t="s">
        <v>28</v>
      </c>
      <c r="R3022" t="s">
        <v>29</v>
      </c>
      <c r="S3022" t="s">
        <v>25</v>
      </c>
      <c r="T3022"/>
      <c r="U3022"/>
      <c r="V3022" s="61">
        <v>45547</v>
      </c>
      <c r="W3022" t="s">
        <v>4135</v>
      </c>
    </row>
    <row r="3023" spans="1:23" x14ac:dyDescent="0.25">
      <c r="A3023">
        <v>9971312</v>
      </c>
      <c r="B3023" s="60">
        <v>45547</v>
      </c>
      <c r="C3023" t="s">
        <v>1280</v>
      </c>
      <c r="D3023" t="s">
        <v>856</v>
      </c>
      <c r="E3023"/>
      <c r="F3023" s="60">
        <v>45547</v>
      </c>
      <c r="G3023" s="60">
        <v>45547.466666666667</v>
      </c>
      <c r="H3023" t="s">
        <v>1280</v>
      </c>
      <c r="I3023" s="60">
        <v>45547</v>
      </c>
      <c r="J3023" t="s">
        <v>697</v>
      </c>
      <c r="K3023" t="s">
        <v>697</v>
      </c>
      <c r="L3023" t="s">
        <v>4937</v>
      </c>
      <c r="M3023" t="s">
        <v>2509</v>
      </c>
      <c r="N3023" t="s">
        <v>860</v>
      </c>
      <c r="O3023">
        <v>43025278102</v>
      </c>
      <c r="P3023" t="s">
        <v>8</v>
      </c>
      <c r="Q3023" t="s">
        <v>15</v>
      </c>
      <c r="R3023" t="s">
        <v>27</v>
      </c>
      <c r="S3023" t="s">
        <v>43</v>
      </c>
      <c r="T3023" t="s">
        <v>440</v>
      </c>
      <c r="U3023" t="s">
        <v>44</v>
      </c>
      <c r="V3023" s="61">
        <v>45547</v>
      </c>
      <c r="W3023" t="s">
        <v>4135</v>
      </c>
    </row>
    <row r="3024" spans="1:23" x14ac:dyDescent="0.25">
      <c r="A3024">
        <v>9971311</v>
      </c>
      <c r="B3024" s="60">
        <v>45547</v>
      </c>
      <c r="C3024" t="s">
        <v>1117</v>
      </c>
      <c r="D3024" t="s">
        <v>856</v>
      </c>
      <c r="E3024" t="s">
        <v>385</v>
      </c>
      <c r="F3024" s="60">
        <v>45547</v>
      </c>
      <c r="G3024" s="60">
        <v>45547.468055555553</v>
      </c>
      <c r="H3024" t="s">
        <v>1117</v>
      </c>
      <c r="I3024" s="60">
        <v>45547</v>
      </c>
      <c r="J3024" t="s">
        <v>697</v>
      </c>
      <c r="K3024" t="s">
        <v>697</v>
      </c>
      <c r="L3024" t="s">
        <v>5078</v>
      </c>
      <c r="M3024" t="s">
        <v>7</v>
      </c>
      <c r="N3024" t="s">
        <v>859</v>
      </c>
      <c r="O3024" t="s">
        <v>4812</v>
      </c>
      <c r="P3024" t="s">
        <v>18</v>
      </c>
      <c r="Q3024" t="s">
        <v>19</v>
      </c>
      <c r="R3024" t="s">
        <v>21</v>
      </c>
      <c r="S3024" t="s">
        <v>43</v>
      </c>
      <c r="T3024" t="s">
        <v>5063</v>
      </c>
      <c r="U3024" t="s">
        <v>44</v>
      </c>
      <c r="V3024" s="61">
        <v>45547</v>
      </c>
      <c r="W3024" t="s">
        <v>4135</v>
      </c>
    </row>
    <row r="3025" spans="1:23" x14ac:dyDescent="0.25">
      <c r="A3025">
        <v>9971310</v>
      </c>
      <c r="B3025" s="60">
        <v>45547</v>
      </c>
      <c r="C3025" t="s">
        <v>1110</v>
      </c>
      <c r="D3025" t="s">
        <v>856</v>
      </c>
      <c r="E3025" t="s">
        <v>385</v>
      </c>
      <c r="F3025" s="60">
        <v>45547</v>
      </c>
      <c r="G3025" s="60">
        <v>45547.472916666673</v>
      </c>
      <c r="H3025" t="s">
        <v>1110</v>
      </c>
      <c r="I3025" s="60">
        <v>45547</v>
      </c>
      <c r="J3025" t="s">
        <v>697</v>
      </c>
      <c r="K3025" t="s">
        <v>697</v>
      </c>
      <c r="L3025" t="s">
        <v>4520</v>
      </c>
      <c r="M3025" t="s">
        <v>7</v>
      </c>
      <c r="N3025" t="s">
        <v>860</v>
      </c>
      <c r="O3025" t="s">
        <v>3728</v>
      </c>
      <c r="P3025" t="s">
        <v>8</v>
      </c>
      <c r="Q3025" t="s">
        <v>10</v>
      </c>
      <c r="R3025" t="s">
        <v>11</v>
      </c>
      <c r="S3025" t="s">
        <v>36</v>
      </c>
      <c r="T3025"/>
      <c r="U3025"/>
      <c r="V3025" s="61">
        <v>45547</v>
      </c>
      <c r="W3025" t="s">
        <v>4135</v>
      </c>
    </row>
    <row r="3026" spans="1:23" x14ac:dyDescent="0.25">
      <c r="A3026">
        <v>9971309</v>
      </c>
      <c r="B3026" s="60">
        <v>45547</v>
      </c>
      <c r="C3026" t="s">
        <v>1117</v>
      </c>
      <c r="D3026" t="s">
        <v>46</v>
      </c>
      <c r="E3026" t="s">
        <v>385</v>
      </c>
      <c r="F3026" s="60">
        <v>45547</v>
      </c>
      <c r="G3026" s="60">
        <v>45547.473611111112</v>
      </c>
      <c r="H3026" t="s">
        <v>1117</v>
      </c>
      <c r="I3026" t="s">
        <v>385</v>
      </c>
      <c r="J3026" t="s">
        <v>697</v>
      </c>
      <c r="K3026" t="s">
        <v>697</v>
      </c>
      <c r="L3026" t="s">
        <v>5079</v>
      </c>
      <c r="M3026" t="s">
        <v>7</v>
      </c>
      <c r="N3026" t="s">
        <v>860</v>
      </c>
      <c r="O3026" t="s">
        <v>4728</v>
      </c>
      <c r="P3026" t="s">
        <v>22</v>
      </c>
      <c r="Q3026" t="s">
        <v>23</v>
      </c>
      <c r="R3026" t="s">
        <v>24</v>
      </c>
      <c r="S3026" t="s">
        <v>360</v>
      </c>
      <c r="T3026" t="s">
        <v>385</v>
      </c>
      <c r="U3026" t="s">
        <v>14</v>
      </c>
      <c r="V3026" s="61">
        <v>45547</v>
      </c>
      <c r="W3026" t="s">
        <v>4135</v>
      </c>
    </row>
    <row r="3027" spans="1:23" x14ac:dyDescent="0.25">
      <c r="A3027">
        <v>9971308</v>
      </c>
      <c r="B3027" s="60">
        <v>45547</v>
      </c>
      <c r="C3027" t="s">
        <v>1117</v>
      </c>
      <c r="D3027" t="s">
        <v>46</v>
      </c>
      <c r="E3027" t="s">
        <v>385</v>
      </c>
      <c r="F3027" s="60">
        <v>45547</v>
      </c>
      <c r="G3027" s="60">
        <v>45547.479166666657</v>
      </c>
      <c r="H3027" t="s">
        <v>1117</v>
      </c>
      <c r="I3027" t="s">
        <v>385</v>
      </c>
      <c r="J3027" t="s">
        <v>697</v>
      </c>
      <c r="K3027" t="s">
        <v>697</v>
      </c>
      <c r="L3027" t="s">
        <v>5080</v>
      </c>
      <c r="M3027" t="s">
        <v>7</v>
      </c>
      <c r="N3027" t="s">
        <v>860</v>
      </c>
      <c r="O3027" t="s">
        <v>4828</v>
      </c>
      <c r="P3027" t="s">
        <v>8</v>
      </c>
      <c r="Q3027" t="s">
        <v>28</v>
      </c>
      <c r="R3027" t="s">
        <v>35</v>
      </c>
      <c r="S3027" t="s">
        <v>360</v>
      </c>
      <c r="T3027" t="s">
        <v>385</v>
      </c>
      <c r="U3027" t="s">
        <v>14</v>
      </c>
      <c r="V3027" s="61">
        <v>45547</v>
      </c>
      <c r="W3027" t="s">
        <v>4135</v>
      </c>
    </row>
    <row r="3028" spans="1:23" x14ac:dyDescent="0.25">
      <c r="A3028">
        <v>9971307</v>
      </c>
      <c r="B3028" s="60">
        <v>45547</v>
      </c>
      <c r="C3028" t="s">
        <v>1110</v>
      </c>
      <c r="D3028" t="s">
        <v>716</v>
      </c>
      <c r="E3028" t="s">
        <v>385</v>
      </c>
      <c r="F3028" s="60">
        <v>45547</v>
      </c>
      <c r="G3028" s="60">
        <v>45547.482638888891</v>
      </c>
      <c r="H3028" t="s">
        <v>1110</v>
      </c>
      <c r="I3028" t="s">
        <v>385</v>
      </c>
      <c r="J3028" t="s">
        <v>697</v>
      </c>
      <c r="K3028" t="s">
        <v>697</v>
      </c>
      <c r="L3028" t="s">
        <v>5081</v>
      </c>
      <c r="M3028" t="s">
        <v>7</v>
      </c>
      <c r="N3028" t="s">
        <v>3766</v>
      </c>
      <c r="O3028" t="s">
        <v>5000</v>
      </c>
      <c r="P3028" t="s">
        <v>51</v>
      </c>
      <c r="Q3028" t="s">
        <v>52</v>
      </c>
      <c r="R3028" t="s">
        <v>53</v>
      </c>
      <c r="S3028" t="s">
        <v>36</v>
      </c>
      <c r="T3028"/>
      <c r="U3028"/>
      <c r="V3028" s="61">
        <v>45547</v>
      </c>
      <c r="W3028" t="s">
        <v>4135</v>
      </c>
    </row>
    <row r="3029" spans="1:23" x14ac:dyDescent="0.25">
      <c r="A3029">
        <v>9971306</v>
      </c>
      <c r="B3029" s="60">
        <v>45547</v>
      </c>
      <c r="C3029" t="s">
        <v>1280</v>
      </c>
      <c r="D3029" t="s">
        <v>856</v>
      </c>
      <c r="E3029"/>
      <c r="F3029" s="60">
        <v>45547</v>
      </c>
      <c r="G3029" s="60">
        <v>45547.490277777782</v>
      </c>
      <c r="H3029" t="s">
        <v>1280</v>
      </c>
      <c r="I3029" s="60">
        <v>45547</v>
      </c>
      <c r="J3029" t="s">
        <v>697</v>
      </c>
      <c r="K3029" t="s">
        <v>697</v>
      </c>
      <c r="L3029" t="s">
        <v>5082</v>
      </c>
      <c r="M3029" t="s">
        <v>2509</v>
      </c>
      <c r="N3029" t="s">
        <v>3766</v>
      </c>
      <c r="O3029">
        <v>43364830801</v>
      </c>
      <c r="P3029" t="s">
        <v>18</v>
      </c>
      <c r="Q3029" t="s">
        <v>19</v>
      </c>
      <c r="R3029" t="s">
        <v>139</v>
      </c>
      <c r="S3029" t="s">
        <v>43</v>
      </c>
      <c r="T3029"/>
      <c r="U3029" t="s">
        <v>44</v>
      </c>
      <c r="V3029" s="61">
        <v>45547</v>
      </c>
      <c r="W3029" t="s">
        <v>4135</v>
      </c>
    </row>
    <row r="3030" spans="1:23" x14ac:dyDescent="0.25">
      <c r="A3030">
        <v>9971305</v>
      </c>
      <c r="B3030" s="60">
        <v>45547</v>
      </c>
      <c r="C3030" t="s">
        <v>1280</v>
      </c>
      <c r="D3030" t="s">
        <v>856</v>
      </c>
      <c r="E3030"/>
      <c r="F3030" s="60">
        <v>45547</v>
      </c>
      <c r="G3030" s="60">
        <v>45547.490277777782</v>
      </c>
      <c r="H3030" t="s">
        <v>1280</v>
      </c>
      <c r="I3030" s="60">
        <v>45549</v>
      </c>
      <c r="J3030" t="s">
        <v>697</v>
      </c>
      <c r="K3030" t="s">
        <v>697</v>
      </c>
      <c r="L3030" t="s">
        <v>5083</v>
      </c>
      <c r="M3030" t="s">
        <v>2509</v>
      </c>
      <c r="N3030" t="s">
        <v>3766</v>
      </c>
      <c r="O3030">
        <v>43364830801</v>
      </c>
      <c r="P3030" t="s">
        <v>18</v>
      </c>
      <c r="Q3030" t="s">
        <v>19</v>
      </c>
      <c r="R3030" t="s">
        <v>139</v>
      </c>
      <c r="S3030" t="s">
        <v>36</v>
      </c>
      <c r="T3030"/>
      <c r="U3030" t="s">
        <v>44</v>
      </c>
      <c r="V3030" s="61">
        <v>45547</v>
      </c>
      <c r="W3030" t="s">
        <v>4135</v>
      </c>
    </row>
    <row r="3031" spans="1:23" x14ac:dyDescent="0.25">
      <c r="A3031">
        <v>9971304</v>
      </c>
      <c r="B3031" s="60">
        <v>45547</v>
      </c>
      <c r="C3031" t="s">
        <v>1117</v>
      </c>
      <c r="D3031" t="s">
        <v>46</v>
      </c>
      <c r="E3031" t="s">
        <v>385</v>
      </c>
      <c r="F3031" s="60">
        <v>45547</v>
      </c>
      <c r="G3031" s="60">
        <v>45547.490972222222</v>
      </c>
      <c r="H3031" t="s">
        <v>1117</v>
      </c>
      <c r="I3031" t="s">
        <v>385</v>
      </c>
      <c r="J3031" t="s">
        <v>697</v>
      </c>
      <c r="K3031" t="s">
        <v>697</v>
      </c>
      <c r="L3031" t="s">
        <v>5018</v>
      </c>
      <c r="M3031" t="s">
        <v>7</v>
      </c>
      <c r="N3031" t="s">
        <v>860</v>
      </c>
      <c r="O3031" t="s">
        <v>4832</v>
      </c>
      <c r="P3031" t="s">
        <v>8</v>
      </c>
      <c r="Q3031" t="s">
        <v>10</v>
      </c>
      <c r="R3031" t="s">
        <v>11</v>
      </c>
      <c r="S3031" t="s">
        <v>360</v>
      </c>
      <c r="T3031" t="s">
        <v>385</v>
      </c>
      <c r="U3031" t="s">
        <v>14</v>
      </c>
      <c r="V3031" s="61">
        <v>45547</v>
      </c>
      <c r="W3031" t="s">
        <v>4135</v>
      </c>
    </row>
    <row r="3032" spans="1:23" x14ac:dyDescent="0.25">
      <c r="A3032">
        <v>9971303</v>
      </c>
      <c r="B3032" s="60">
        <v>45547</v>
      </c>
      <c r="C3032" t="s">
        <v>1110</v>
      </c>
      <c r="D3032" t="s">
        <v>716</v>
      </c>
      <c r="E3032" t="s">
        <v>385</v>
      </c>
      <c r="F3032" s="60">
        <v>45547</v>
      </c>
      <c r="G3032" s="60">
        <v>45547.492361111108</v>
      </c>
      <c r="H3032" t="s">
        <v>1110</v>
      </c>
      <c r="I3032" t="s">
        <v>385</v>
      </c>
      <c r="J3032" t="s">
        <v>697</v>
      </c>
      <c r="K3032" t="s">
        <v>697</v>
      </c>
      <c r="L3032" t="s">
        <v>5084</v>
      </c>
      <c r="M3032" t="s">
        <v>7</v>
      </c>
      <c r="N3032" t="s">
        <v>3766</v>
      </c>
      <c r="O3032" t="s">
        <v>3723</v>
      </c>
      <c r="P3032" t="s">
        <v>22</v>
      </c>
      <c r="Q3032" t="s">
        <v>23</v>
      </c>
      <c r="R3032" t="s">
        <v>24</v>
      </c>
      <c r="S3032" t="s">
        <v>36</v>
      </c>
      <c r="T3032"/>
      <c r="U3032"/>
      <c r="V3032" s="61">
        <v>45547</v>
      </c>
      <c r="W3032" t="s">
        <v>4135</v>
      </c>
    </row>
    <row r="3033" spans="1:23" x14ac:dyDescent="0.25">
      <c r="A3033">
        <v>9971302</v>
      </c>
      <c r="B3033" s="60">
        <v>45547</v>
      </c>
      <c r="C3033" t="s">
        <v>1280</v>
      </c>
      <c r="D3033" t="s">
        <v>856</v>
      </c>
      <c r="E3033"/>
      <c r="F3033" s="60">
        <v>45547</v>
      </c>
      <c r="G3033" s="60">
        <v>45547.5</v>
      </c>
      <c r="H3033" t="s">
        <v>1280</v>
      </c>
      <c r="I3033" s="60">
        <v>45547</v>
      </c>
      <c r="J3033" t="s">
        <v>697</v>
      </c>
      <c r="K3033" t="s">
        <v>697</v>
      </c>
      <c r="L3033" t="s">
        <v>5085</v>
      </c>
      <c r="M3033" t="s">
        <v>2509</v>
      </c>
      <c r="N3033" t="s">
        <v>3001</v>
      </c>
      <c r="O3033">
        <v>43426537904</v>
      </c>
      <c r="P3033" t="s">
        <v>18</v>
      </c>
      <c r="Q3033" t="s">
        <v>19</v>
      </c>
      <c r="R3033" t="s">
        <v>20</v>
      </c>
      <c r="S3033" t="s">
        <v>43</v>
      </c>
      <c r="T3033" t="s">
        <v>419</v>
      </c>
      <c r="U3033" t="s">
        <v>44</v>
      </c>
      <c r="V3033" s="61">
        <v>45547</v>
      </c>
      <c r="W3033" t="s">
        <v>4135</v>
      </c>
    </row>
    <row r="3034" spans="1:23" x14ac:dyDescent="0.25">
      <c r="A3034">
        <v>9971301</v>
      </c>
      <c r="B3034" s="60">
        <v>45547</v>
      </c>
      <c r="C3034" t="s">
        <v>1106</v>
      </c>
      <c r="D3034" t="s">
        <v>716</v>
      </c>
      <c r="E3034" t="s">
        <v>385</v>
      </c>
      <c r="F3034" s="60">
        <v>45547</v>
      </c>
      <c r="G3034" s="60">
        <v>45547.506249999999</v>
      </c>
      <c r="H3034" t="s">
        <v>1106</v>
      </c>
      <c r="I3034" s="60">
        <v>45549</v>
      </c>
      <c r="J3034" t="s">
        <v>697</v>
      </c>
      <c r="K3034" t="s">
        <v>697</v>
      </c>
      <c r="L3034" t="s">
        <v>5086</v>
      </c>
      <c r="M3034" t="s">
        <v>4671</v>
      </c>
      <c r="N3034" t="s">
        <v>881</v>
      </c>
      <c r="O3034">
        <v>2000009204787100</v>
      </c>
      <c r="P3034" t="s">
        <v>22</v>
      </c>
      <c r="Q3034" t="s">
        <v>23</v>
      </c>
      <c r="R3034" t="s">
        <v>24</v>
      </c>
      <c r="S3034" t="s">
        <v>36</v>
      </c>
      <c r="T3034" t="s">
        <v>385</v>
      </c>
      <c r="U3034" t="s">
        <v>14</v>
      </c>
      <c r="V3034" s="61">
        <v>45547</v>
      </c>
      <c r="W3034" t="s">
        <v>4135</v>
      </c>
    </row>
    <row r="3035" spans="1:23" x14ac:dyDescent="0.25">
      <c r="A3035">
        <v>9971300</v>
      </c>
      <c r="B3035" s="60">
        <v>45547</v>
      </c>
      <c r="C3035" t="s">
        <v>1106</v>
      </c>
      <c r="D3035" t="s">
        <v>856</v>
      </c>
      <c r="E3035" t="s">
        <v>385</v>
      </c>
      <c r="F3035" s="60">
        <v>45547</v>
      </c>
      <c r="G3035" s="60">
        <v>45547.515277777777</v>
      </c>
      <c r="H3035" t="s">
        <v>1106</v>
      </c>
      <c r="I3035" s="60">
        <v>45547</v>
      </c>
      <c r="J3035" t="s">
        <v>697</v>
      </c>
      <c r="K3035" t="s">
        <v>697</v>
      </c>
      <c r="L3035" t="s">
        <v>5087</v>
      </c>
      <c r="M3035" t="s">
        <v>4671</v>
      </c>
      <c r="N3035" t="s">
        <v>881</v>
      </c>
      <c r="O3035">
        <v>2000009036882510</v>
      </c>
      <c r="P3035" t="s">
        <v>18</v>
      </c>
      <c r="Q3035" t="s">
        <v>19</v>
      </c>
      <c r="R3035" t="s">
        <v>20</v>
      </c>
      <c r="S3035" t="s">
        <v>43</v>
      </c>
      <c r="T3035" t="s">
        <v>291</v>
      </c>
      <c r="U3035" t="s">
        <v>44</v>
      </c>
      <c r="V3035" s="61">
        <v>45547</v>
      </c>
      <c r="W3035" t="s">
        <v>4135</v>
      </c>
    </row>
    <row r="3036" spans="1:23" x14ac:dyDescent="0.25">
      <c r="A3036">
        <v>9971299</v>
      </c>
      <c r="B3036" s="60">
        <v>45547</v>
      </c>
      <c r="C3036" t="s">
        <v>1117</v>
      </c>
      <c r="D3036" t="s">
        <v>856</v>
      </c>
      <c r="E3036" t="s">
        <v>385</v>
      </c>
      <c r="F3036" s="60">
        <v>45547</v>
      </c>
      <c r="G3036" s="60">
        <v>45547.515972222223</v>
      </c>
      <c r="H3036" t="s">
        <v>1117</v>
      </c>
      <c r="I3036" s="60">
        <v>45549</v>
      </c>
      <c r="J3036" t="s">
        <v>697</v>
      </c>
      <c r="K3036" t="s">
        <v>697</v>
      </c>
      <c r="L3036" t="s">
        <v>4912</v>
      </c>
      <c r="M3036" t="s">
        <v>7</v>
      </c>
      <c r="N3036" t="s">
        <v>860</v>
      </c>
      <c r="O3036" t="s">
        <v>4831</v>
      </c>
      <c r="P3036" t="s">
        <v>8</v>
      </c>
      <c r="Q3036" t="s">
        <v>10</v>
      </c>
      <c r="R3036" t="s">
        <v>11</v>
      </c>
      <c r="S3036" t="s">
        <v>25</v>
      </c>
      <c r="T3036" t="s">
        <v>385</v>
      </c>
      <c r="U3036" t="s">
        <v>14</v>
      </c>
      <c r="V3036" s="61">
        <v>45547</v>
      </c>
      <c r="W3036" t="s">
        <v>4135</v>
      </c>
    </row>
    <row r="3037" spans="1:23" x14ac:dyDescent="0.25">
      <c r="A3037">
        <v>9971298</v>
      </c>
      <c r="B3037" s="60">
        <v>45547</v>
      </c>
      <c r="C3037" t="s">
        <v>1106</v>
      </c>
      <c r="D3037" t="s">
        <v>716</v>
      </c>
      <c r="E3037" t="s">
        <v>385</v>
      </c>
      <c r="F3037" s="60">
        <v>45547</v>
      </c>
      <c r="G3037" s="60">
        <v>45547.518055555563</v>
      </c>
      <c r="H3037" t="s">
        <v>1106</v>
      </c>
      <c r="I3037" s="60">
        <v>45549</v>
      </c>
      <c r="J3037" t="s">
        <v>697</v>
      </c>
      <c r="K3037" t="s">
        <v>697</v>
      </c>
      <c r="L3037" t="s">
        <v>5088</v>
      </c>
      <c r="M3037" t="s">
        <v>4671</v>
      </c>
      <c r="N3037" t="s">
        <v>881</v>
      </c>
      <c r="O3037">
        <v>2000010000000000</v>
      </c>
      <c r="P3037" t="s">
        <v>22</v>
      </c>
      <c r="Q3037" t="s">
        <v>23</v>
      </c>
      <c r="R3037" t="s">
        <v>55</v>
      </c>
      <c r="S3037" t="s">
        <v>36</v>
      </c>
      <c r="T3037" t="s">
        <v>385</v>
      </c>
      <c r="U3037" t="s">
        <v>14</v>
      </c>
      <c r="V3037" s="61">
        <v>45547</v>
      </c>
      <c r="W3037" t="s">
        <v>4135</v>
      </c>
    </row>
    <row r="3038" spans="1:23" x14ac:dyDescent="0.25">
      <c r="A3038">
        <v>9971297</v>
      </c>
      <c r="B3038" s="60">
        <v>45547</v>
      </c>
      <c r="C3038" t="s">
        <v>1106</v>
      </c>
      <c r="D3038" t="s">
        <v>716</v>
      </c>
      <c r="E3038" t="s">
        <v>385</v>
      </c>
      <c r="F3038" s="60">
        <v>45547</v>
      </c>
      <c r="G3038" s="60">
        <v>45547.521527777782</v>
      </c>
      <c r="H3038" t="s">
        <v>1106</v>
      </c>
      <c r="I3038" s="60">
        <v>45549</v>
      </c>
      <c r="J3038" t="s">
        <v>697</v>
      </c>
      <c r="K3038" t="s">
        <v>697</v>
      </c>
      <c r="L3038" t="s">
        <v>5089</v>
      </c>
      <c r="M3038" t="s">
        <v>4671</v>
      </c>
      <c r="N3038" t="s">
        <v>881</v>
      </c>
      <c r="O3038">
        <v>2000009265645590</v>
      </c>
      <c r="P3038" t="s">
        <v>22</v>
      </c>
      <c r="Q3038" t="s">
        <v>23</v>
      </c>
      <c r="R3038" t="s">
        <v>55</v>
      </c>
      <c r="S3038" t="s">
        <v>36</v>
      </c>
      <c r="T3038" t="s">
        <v>385</v>
      </c>
      <c r="U3038" t="s">
        <v>14</v>
      </c>
      <c r="V3038" s="61">
        <v>45547</v>
      </c>
      <c r="W3038" t="s">
        <v>4135</v>
      </c>
    </row>
    <row r="3039" spans="1:23" x14ac:dyDescent="0.25">
      <c r="A3039">
        <v>9971296</v>
      </c>
      <c r="B3039" s="60">
        <v>45547</v>
      </c>
      <c r="C3039" t="s">
        <v>1157</v>
      </c>
      <c r="D3039" t="s">
        <v>856</v>
      </c>
      <c r="E3039" t="s">
        <v>385</v>
      </c>
      <c r="F3039" s="60">
        <v>45547</v>
      </c>
      <c r="G3039" s="60">
        <v>45547.522222222222</v>
      </c>
      <c r="H3039" t="s">
        <v>1157</v>
      </c>
      <c r="I3039" t="s">
        <v>385</v>
      </c>
      <c r="J3039" t="s">
        <v>697</v>
      </c>
      <c r="K3039" t="s">
        <v>697</v>
      </c>
      <c r="L3039" t="s">
        <v>5090</v>
      </c>
      <c r="M3039" t="s">
        <v>992</v>
      </c>
      <c r="N3039" t="s">
        <v>1692</v>
      </c>
      <c r="O3039">
        <v>201031871782001</v>
      </c>
      <c r="P3039" t="s">
        <v>8</v>
      </c>
      <c r="Q3039" t="s">
        <v>15</v>
      </c>
      <c r="R3039" t="s">
        <v>69</v>
      </c>
      <c r="S3039" t="s">
        <v>25</v>
      </c>
      <c r="T3039" t="s">
        <v>385</v>
      </c>
      <c r="U3039" t="s">
        <v>14</v>
      </c>
      <c r="V3039" s="61">
        <v>45547</v>
      </c>
      <c r="W3039" t="s">
        <v>4135</v>
      </c>
    </row>
    <row r="3040" spans="1:23" x14ac:dyDescent="0.25">
      <c r="A3040">
        <v>9971295</v>
      </c>
      <c r="B3040" s="60">
        <v>45547</v>
      </c>
      <c r="C3040" t="s">
        <v>1157</v>
      </c>
      <c r="D3040" t="s">
        <v>46</v>
      </c>
      <c r="E3040" t="s">
        <v>385</v>
      </c>
      <c r="F3040" s="60">
        <v>45547</v>
      </c>
      <c r="G3040" s="60">
        <v>45547.535416666673</v>
      </c>
      <c r="H3040" t="s">
        <v>1157</v>
      </c>
      <c r="I3040" t="s">
        <v>385</v>
      </c>
      <c r="J3040" t="s">
        <v>697</v>
      </c>
      <c r="K3040" t="s">
        <v>697</v>
      </c>
      <c r="L3040" t="s">
        <v>5091</v>
      </c>
      <c r="M3040" t="s">
        <v>992</v>
      </c>
      <c r="N3040" t="s">
        <v>1692</v>
      </c>
      <c r="O3040">
        <v>201030187530001</v>
      </c>
      <c r="P3040" t="s">
        <v>8</v>
      </c>
      <c r="Q3040" t="s">
        <v>15</v>
      </c>
      <c r="R3040" t="s">
        <v>27</v>
      </c>
      <c r="S3040" t="s">
        <v>25</v>
      </c>
      <c r="T3040" t="s">
        <v>385</v>
      </c>
      <c r="U3040" t="s">
        <v>14</v>
      </c>
      <c r="V3040" s="61">
        <v>45547</v>
      </c>
      <c r="W3040" t="s">
        <v>4135</v>
      </c>
    </row>
    <row r="3041" spans="1:23" x14ac:dyDescent="0.25">
      <c r="A3041">
        <v>9971294</v>
      </c>
      <c r="B3041" s="60">
        <v>45547</v>
      </c>
      <c r="C3041" t="s">
        <v>1157</v>
      </c>
      <c r="D3041" t="s">
        <v>716</v>
      </c>
      <c r="E3041" t="s">
        <v>385</v>
      </c>
      <c r="F3041" s="60">
        <v>45547</v>
      </c>
      <c r="G3041" s="60">
        <v>45547.540277777778</v>
      </c>
      <c r="H3041" t="s">
        <v>1157</v>
      </c>
      <c r="I3041" t="s">
        <v>385</v>
      </c>
      <c r="J3041" t="s">
        <v>697</v>
      </c>
      <c r="K3041" t="s">
        <v>697</v>
      </c>
      <c r="L3041" t="s">
        <v>5092</v>
      </c>
      <c r="M3041" t="s">
        <v>992</v>
      </c>
      <c r="N3041" t="s">
        <v>455</v>
      </c>
      <c r="O3041">
        <v>201032533453001</v>
      </c>
      <c r="P3041" t="s">
        <v>8</v>
      </c>
      <c r="Q3041" t="s">
        <v>28</v>
      </c>
      <c r="R3041" t="s">
        <v>35</v>
      </c>
      <c r="S3041" t="s">
        <v>36</v>
      </c>
      <c r="T3041" t="s">
        <v>385</v>
      </c>
      <c r="U3041" t="s">
        <v>14</v>
      </c>
      <c r="V3041" s="61">
        <v>45547</v>
      </c>
      <c r="W3041" t="s">
        <v>4135</v>
      </c>
    </row>
    <row r="3042" spans="1:23" x14ac:dyDescent="0.25">
      <c r="A3042">
        <v>9971293</v>
      </c>
      <c r="B3042" s="60">
        <v>45547</v>
      </c>
      <c r="C3042" t="s">
        <v>1157</v>
      </c>
      <c r="D3042" t="s">
        <v>716</v>
      </c>
      <c r="E3042" t="s">
        <v>385</v>
      </c>
      <c r="F3042" s="60">
        <v>45547</v>
      </c>
      <c r="G3042" s="60">
        <v>45547.55972222222</v>
      </c>
      <c r="H3042" t="s">
        <v>1157</v>
      </c>
      <c r="I3042" t="s">
        <v>385</v>
      </c>
      <c r="J3042" t="s">
        <v>697</v>
      </c>
      <c r="K3042" t="s">
        <v>697</v>
      </c>
      <c r="L3042" t="s">
        <v>4638</v>
      </c>
      <c r="M3042" t="s">
        <v>992</v>
      </c>
      <c r="N3042" t="s">
        <v>455</v>
      </c>
      <c r="O3042">
        <v>201032248082001</v>
      </c>
      <c r="P3042" t="s">
        <v>18</v>
      </c>
      <c r="Q3042" t="s">
        <v>19</v>
      </c>
      <c r="R3042" t="s">
        <v>21</v>
      </c>
      <c r="S3042" t="s">
        <v>36</v>
      </c>
      <c r="T3042" t="s">
        <v>385</v>
      </c>
      <c r="U3042" t="s">
        <v>14</v>
      </c>
      <c r="V3042" s="61">
        <v>45547</v>
      </c>
      <c r="W3042" t="s">
        <v>4135</v>
      </c>
    </row>
    <row r="3043" spans="1:23" x14ac:dyDescent="0.25">
      <c r="A3043">
        <v>9971292</v>
      </c>
      <c r="B3043" s="60">
        <v>45547</v>
      </c>
      <c r="C3043" t="s">
        <v>1106</v>
      </c>
      <c r="D3043" t="s">
        <v>716</v>
      </c>
      <c r="E3043" t="s">
        <v>385</v>
      </c>
      <c r="F3043" s="60">
        <v>45547</v>
      </c>
      <c r="G3043" s="60">
        <v>45547.529166666667</v>
      </c>
      <c r="H3043" t="s">
        <v>1106</v>
      </c>
      <c r="I3043" s="60">
        <v>45549</v>
      </c>
      <c r="J3043" t="s">
        <v>697</v>
      </c>
      <c r="K3043" t="s">
        <v>697</v>
      </c>
      <c r="L3043" t="s">
        <v>5093</v>
      </c>
      <c r="M3043" t="s">
        <v>4671</v>
      </c>
      <c r="N3043" t="s">
        <v>853</v>
      </c>
      <c r="O3043">
        <v>2000009276602250</v>
      </c>
      <c r="P3043" t="s">
        <v>22</v>
      </c>
      <c r="Q3043" t="s">
        <v>23</v>
      </c>
      <c r="R3043" t="s">
        <v>55</v>
      </c>
      <c r="S3043" t="s">
        <v>36</v>
      </c>
      <c r="T3043" t="s">
        <v>385</v>
      </c>
      <c r="U3043" t="s">
        <v>14</v>
      </c>
      <c r="V3043" s="61">
        <v>45547</v>
      </c>
      <c r="W3043" t="s">
        <v>4135</v>
      </c>
    </row>
    <row r="3044" spans="1:23" x14ac:dyDescent="0.25">
      <c r="A3044">
        <v>9971291</v>
      </c>
      <c r="B3044" s="60">
        <v>45547</v>
      </c>
      <c r="C3044" t="s">
        <v>1110</v>
      </c>
      <c r="D3044" t="s">
        <v>856</v>
      </c>
      <c r="E3044" t="s">
        <v>385</v>
      </c>
      <c r="F3044" s="60">
        <v>45547</v>
      </c>
      <c r="G3044" s="60">
        <v>45547.533333333333</v>
      </c>
      <c r="H3044" t="s">
        <v>1110</v>
      </c>
      <c r="I3044" s="60">
        <v>45549</v>
      </c>
      <c r="J3044" t="s">
        <v>697</v>
      </c>
      <c r="K3044" t="s">
        <v>697</v>
      </c>
      <c r="L3044" t="s">
        <v>5094</v>
      </c>
      <c r="M3044" t="s">
        <v>7</v>
      </c>
      <c r="N3044" t="s">
        <v>3766</v>
      </c>
      <c r="O3044" t="s">
        <v>4459</v>
      </c>
      <c r="P3044" t="s">
        <v>8</v>
      </c>
      <c r="Q3044" t="s">
        <v>28</v>
      </c>
      <c r="R3044" t="s">
        <v>29</v>
      </c>
      <c r="S3044" t="s">
        <v>25</v>
      </c>
      <c r="T3044" t="s">
        <v>385</v>
      </c>
      <c r="U3044"/>
      <c r="V3044" s="61">
        <v>45547</v>
      </c>
      <c r="W3044" t="s">
        <v>4135</v>
      </c>
    </row>
    <row r="3045" spans="1:23" x14ac:dyDescent="0.25">
      <c r="A3045">
        <v>9971290</v>
      </c>
      <c r="B3045" s="60">
        <v>45547</v>
      </c>
      <c r="C3045" t="s">
        <v>1110</v>
      </c>
      <c r="D3045" t="s">
        <v>4411</v>
      </c>
      <c r="E3045" t="s">
        <v>385</v>
      </c>
      <c r="F3045" s="60">
        <v>45547</v>
      </c>
      <c r="G3045" s="60">
        <v>45547.535416666673</v>
      </c>
      <c r="H3045" t="s">
        <v>1110</v>
      </c>
      <c r="I3045" t="s">
        <v>385</v>
      </c>
      <c r="J3045" t="s">
        <v>697</v>
      </c>
      <c r="K3045" t="s">
        <v>697</v>
      </c>
      <c r="L3045" t="s">
        <v>5094</v>
      </c>
      <c r="M3045" t="s">
        <v>7</v>
      </c>
      <c r="N3045" t="s">
        <v>3766</v>
      </c>
      <c r="O3045" t="s">
        <v>4459</v>
      </c>
      <c r="P3045" t="s">
        <v>8</v>
      </c>
      <c r="Q3045" t="s">
        <v>28</v>
      </c>
      <c r="R3045" t="s">
        <v>29</v>
      </c>
      <c r="S3045" t="s">
        <v>36</v>
      </c>
      <c r="T3045" t="s">
        <v>385</v>
      </c>
      <c r="U3045"/>
      <c r="V3045" s="61">
        <v>45547</v>
      </c>
      <c r="W3045" t="s">
        <v>4135</v>
      </c>
    </row>
    <row r="3046" spans="1:23" x14ac:dyDescent="0.25">
      <c r="A3046">
        <v>9971289</v>
      </c>
      <c r="B3046" s="60">
        <v>45547</v>
      </c>
      <c r="C3046" t="s">
        <v>1111</v>
      </c>
      <c r="D3046" t="s">
        <v>46</v>
      </c>
      <c r="E3046" t="s">
        <v>385</v>
      </c>
      <c r="F3046" s="60">
        <v>45547</v>
      </c>
      <c r="G3046" s="60">
        <v>45547.552777777782</v>
      </c>
      <c r="H3046" t="s">
        <v>1111</v>
      </c>
      <c r="I3046" t="s">
        <v>385</v>
      </c>
      <c r="J3046" t="s">
        <v>697</v>
      </c>
      <c r="K3046" t="s">
        <v>697</v>
      </c>
      <c r="L3046" t="s">
        <v>4658</v>
      </c>
      <c r="M3046" t="s">
        <v>7</v>
      </c>
      <c r="N3046" t="s">
        <v>1515</v>
      </c>
      <c r="O3046" t="s">
        <v>3892</v>
      </c>
      <c r="P3046" t="s">
        <v>18</v>
      </c>
      <c r="Q3046" t="s">
        <v>19</v>
      </c>
      <c r="R3046" t="s">
        <v>20</v>
      </c>
      <c r="S3046" t="s">
        <v>358</v>
      </c>
      <c r="T3046" t="s">
        <v>385</v>
      </c>
      <c r="U3046"/>
      <c r="V3046" s="61">
        <v>45547</v>
      </c>
      <c r="W3046" t="s">
        <v>4135</v>
      </c>
    </row>
    <row r="3047" spans="1:23" x14ac:dyDescent="0.25">
      <c r="A3047">
        <v>9971288</v>
      </c>
      <c r="B3047" s="60">
        <v>45548</v>
      </c>
      <c r="C3047" t="s">
        <v>1111</v>
      </c>
      <c r="D3047" t="s">
        <v>46</v>
      </c>
      <c r="E3047" t="s">
        <v>385</v>
      </c>
      <c r="F3047" s="60">
        <v>45548</v>
      </c>
      <c r="G3047" s="60">
        <v>45547.556944444441</v>
      </c>
      <c r="H3047" t="s">
        <v>1111</v>
      </c>
      <c r="I3047" t="s">
        <v>385</v>
      </c>
      <c r="J3047" t="s">
        <v>697</v>
      </c>
      <c r="K3047" t="s">
        <v>697</v>
      </c>
      <c r="L3047" t="s">
        <v>5019</v>
      </c>
      <c r="M3047" t="s">
        <v>7</v>
      </c>
      <c r="N3047" t="s">
        <v>1515</v>
      </c>
      <c r="O3047" t="s">
        <v>2558</v>
      </c>
      <c r="P3047" t="s">
        <v>18</v>
      </c>
      <c r="Q3047" t="s">
        <v>19</v>
      </c>
      <c r="R3047" t="s">
        <v>21</v>
      </c>
      <c r="S3047" t="s">
        <v>358</v>
      </c>
      <c r="T3047" t="s">
        <v>385</v>
      </c>
      <c r="U3047"/>
      <c r="V3047" s="61">
        <v>45547</v>
      </c>
      <c r="W3047" t="s">
        <v>4135</v>
      </c>
    </row>
    <row r="3048" spans="1:23" x14ac:dyDescent="0.25">
      <c r="A3048">
        <v>9971287</v>
      </c>
      <c r="B3048" s="60">
        <v>45547</v>
      </c>
      <c r="C3048" t="s">
        <v>1156</v>
      </c>
      <c r="D3048" t="s">
        <v>46</v>
      </c>
      <c r="E3048" t="s">
        <v>385</v>
      </c>
      <c r="F3048" s="60">
        <v>45547</v>
      </c>
      <c r="G3048" s="60">
        <v>45547.543055555558</v>
      </c>
      <c r="H3048" t="s">
        <v>1156</v>
      </c>
      <c r="I3048"/>
      <c r="J3048" t="s">
        <v>697</v>
      </c>
      <c r="K3048" t="s">
        <v>697</v>
      </c>
      <c r="L3048" t="s">
        <v>4769</v>
      </c>
      <c r="M3048" t="s">
        <v>992</v>
      </c>
      <c r="N3048" t="s">
        <v>3776</v>
      </c>
      <c r="O3048">
        <v>201032362884001</v>
      </c>
      <c r="P3048" t="s">
        <v>8</v>
      </c>
      <c r="Q3048" t="s">
        <v>28</v>
      </c>
      <c r="R3048" t="s">
        <v>35</v>
      </c>
      <c r="S3048" t="s">
        <v>360</v>
      </c>
      <c r="T3048" t="s">
        <v>385</v>
      </c>
      <c r="U3048" t="s">
        <v>14</v>
      </c>
      <c r="V3048" s="61">
        <v>45547</v>
      </c>
      <c r="W3048" t="s">
        <v>4135</v>
      </c>
    </row>
    <row r="3049" spans="1:23" x14ac:dyDescent="0.25">
      <c r="A3049">
        <v>9971286</v>
      </c>
      <c r="B3049" s="60">
        <v>45547</v>
      </c>
      <c r="C3049" t="s">
        <v>1117</v>
      </c>
      <c r="D3049" t="s">
        <v>3250</v>
      </c>
      <c r="E3049" t="s">
        <v>385</v>
      </c>
      <c r="F3049" s="60">
        <v>45547</v>
      </c>
      <c r="G3049" s="60">
        <v>45547.554861111108</v>
      </c>
      <c r="H3049" t="s">
        <v>1117</v>
      </c>
      <c r="I3049" s="60">
        <v>45549</v>
      </c>
      <c r="J3049" t="s">
        <v>697</v>
      </c>
      <c r="K3049" t="s">
        <v>697</v>
      </c>
      <c r="L3049" t="s">
        <v>5095</v>
      </c>
      <c r="M3049" t="s">
        <v>7</v>
      </c>
      <c r="N3049" t="s">
        <v>860</v>
      </c>
      <c r="O3049" t="s">
        <v>4993</v>
      </c>
      <c r="P3049" t="s">
        <v>8</v>
      </c>
      <c r="Q3049" t="s">
        <v>10</v>
      </c>
      <c r="R3049" t="s">
        <v>11</v>
      </c>
      <c r="S3049" t="s">
        <v>36</v>
      </c>
      <c r="T3049" t="s">
        <v>385</v>
      </c>
      <c r="U3049" t="s">
        <v>14</v>
      </c>
      <c r="V3049" s="61">
        <v>45547</v>
      </c>
      <c r="W3049" t="s">
        <v>4135</v>
      </c>
    </row>
    <row r="3050" spans="1:23" x14ac:dyDescent="0.25">
      <c r="A3050">
        <v>9971285</v>
      </c>
      <c r="B3050" s="60">
        <v>45547</v>
      </c>
      <c r="C3050" t="s">
        <v>1156</v>
      </c>
      <c r="D3050" t="s">
        <v>46</v>
      </c>
      <c r="E3050"/>
      <c r="F3050" s="60">
        <v>45547</v>
      </c>
      <c r="G3050" s="60">
        <v>45547.556250000001</v>
      </c>
      <c r="H3050" t="s">
        <v>1156</v>
      </c>
      <c r="I3050"/>
      <c r="J3050" t="s">
        <v>697</v>
      </c>
      <c r="K3050" t="s">
        <v>697</v>
      </c>
      <c r="L3050" t="s">
        <v>4767</v>
      </c>
      <c r="M3050" t="s">
        <v>992</v>
      </c>
      <c r="N3050" t="s">
        <v>1105</v>
      </c>
      <c r="O3050">
        <v>201032355653001</v>
      </c>
      <c r="P3050" t="s">
        <v>8</v>
      </c>
      <c r="Q3050" t="s">
        <v>10</v>
      </c>
      <c r="R3050" t="s">
        <v>11</v>
      </c>
      <c r="S3050" t="s">
        <v>360</v>
      </c>
      <c r="T3050" t="s">
        <v>385</v>
      </c>
      <c r="U3050"/>
      <c r="V3050" s="61">
        <v>45547</v>
      </c>
      <c r="W3050" t="s">
        <v>4135</v>
      </c>
    </row>
    <row r="3051" spans="1:23" x14ac:dyDescent="0.25">
      <c r="A3051">
        <v>9971284</v>
      </c>
      <c r="B3051" s="60">
        <v>45547</v>
      </c>
      <c r="C3051" t="s">
        <v>1280</v>
      </c>
      <c r="D3051" t="s">
        <v>856</v>
      </c>
      <c r="E3051"/>
      <c r="F3051" s="60">
        <v>45547</v>
      </c>
      <c r="G3051" s="60">
        <v>45547.576388888891</v>
      </c>
      <c r="H3051" t="s">
        <v>1280</v>
      </c>
      <c r="I3051" s="60">
        <v>45547</v>
      </c>
      <c r="J3051" t="s">
        <v>697</v>
      </c>
      <c r="K3051" t="s">
        <v>697</v>
      </c>
      <c r="L3051" t="s">
        <v>5096</v>
      </c>
      <c r="M3051" t="s">
        <v>2509</v>
      </c>
      <c r="N3051" t="s">
        <v>853</v>
      </c>
      <c r="O3051">
        <v>43277996901</v>
      </c>
      <c r="P3051" t="s">
        <v>22</v>
      </c>
      <c r="Q3051" t="s">
        <v>23</v>
      </c>
      <c r="R3051" t="s">
        <v>89</v>
      </c>
      <c r="S3051" t="s">
        <v>43</v>
      </c>
      <c r="T3051" t="s">
        <v>5097</v>
      </c>
      <c r="U3051" t="s">
        <v>44</v>
      </c>
      <c r="V3051" s="61">
        <v>45547</v>
      </c>
      <c r="W3051" t="s">
        <v>4135</v>
      </c>
    </row>
    <row r="3052" spans="1:23" x14ac:dyDescent="0.25">
      <c r="A3052">
        <v>9971283</v>
      </c>
      <c r="B3052" s="60">
        <v>45547</v>
      </c>
      <c r="C3052" t="s">
        <v>1280</v>
      </c>
      <c r="D3052" t="s">
        <v>856</v>
      </c>
      <c r="E3052"/>
      <c r="F3052" s="60">
        <v>45547</v>
      </c>
      <c r="G3052" s="60">
        <v>45547.581250000003</v>
      </c>
      <c r="H3052" t="s">
        <v>1280</v>
      </c>
      <c r="I3052" s="60">
        <v>45549</v>
      </c>
      <c r="J3052" t="s">
        <v>697</v>
      </c>
      <c r="K3052" t="s">
        <v>697</v>
      </c>
      <c r="L3052" t="s">
        <v>5098</v>
      </c>
      <c r="M3052" t="s">
        <v>2509</v>
      </c>
      <c r="N3052" t="s">
        <v>860</v>
      </c>
      <c r="O3052">
        <v>43277996901</v>
      </c>
      <c r="P3052" t="s">
        <v>8</v>
      </c>
      <c r="Q3052" t="s">
        <v>10</v>
      </c>
      <c r="R3052" t="s">
        <v>11</v>
      </c>
      <c r="S3052" t="s">
        <v>25</v>
      </c>
      <c r="T3052"/>
      <c r="U3052"/>
      <c r="V3052" s="61">
        <v>45547</v>
      </c>
      <c r="W3052" t="s">
        <v>4135</v>
      </c>
    </row>
    <row r="3053" spans="1:23" x14ac:dyDescent="0.25">
      <c r="A3053">
        <v>9971282</v>
      </c>
      <c r="B3053" s="60">
        <v>45548</v>
      </c>
      <c r="C3053" t="s">
        <v>1111</v>
      </c>
      <c r="D3053" t="s">
        <v>856</v>
      </c>
      <c r="E3053" t="s">
        <v>385</v>
      </c>
      <c r="F3053" s="60">
        <v>45548</v>
      </c>
      <c r="G3053" s="60">
        <v>45548.38958333333</v>
      </c>
      <c r="H3053" t="s">
        <v>1111</v>
      </c>
      <c r="I3053" t="s">
        <v>385</v>
      </c>
      <c r="J3053" t="s">
        <v>697</v>
      </c>
      <c r="K3053" t="s">
        <v>697</v>
      </c>
      <c r="L3053" t="s">
        <v>4506</v>
      </c>
      <c r="M3053" t="s">
        <v>7</v>
      </c>
      <c r="N3053" t="s">
        <v>1515</v>
      </c>
      <c r="O3053" t="s">
        <v>4376</v>
      </c>
      <c r="P3053" t="s">
        <v>18</v>
      </c>
      <c r="Q3053" t="s">
        <v>19</v>
      </c>
      <c r="R3053" t="s">
        <v>21</v>
      </c>
      <c r="S3053" t="s">
        <v>43</v>
      </c>
      <c r="T3053" t="s">
        <v>385</v>
      </c>
      <c r="U3053" t="s">
        <v>44</v>
      </c>
      <c r="V3053" s="61">
        <v>45548</v>
      </c>
      <c r="W3053" t="s">
        <v>4135</v>
      </c>
    </row>
    <row r="3054" spans="1:23" x14ac:dyDescent="0.25">
      <c r="A3054">
        <v>9971281</v>
      </c>
      <c r="B3054" s="60">
        <v>45548</v>
      </c>
      <c r="C3054" t="s">
        <v>1111</v>
      </c>
      <c r="D3054" t="s">
        <v>856</v>
      </c>
      <c r="E3054" t="s">
        <v>385</v>
      </c>
      <c r="F3054" s="60">
        <v>45549</v>
      </c>
      <c r="G3054" s="60">
        <v>45548.357638888891</v>
      </c>
      <c r="H3054" t="s">
        <v>1111</v>
      </c>
      <c r="I3054" s="60">
        <v>45548</v>
      </c>
      <c r="J3054" t="s">
        <v>697</v>
      </c>
      <c r="K3054" t="s">
        <v>697</v>
      </c>
      <c r="L3054" t="s">
        <v>5162</v>
      </c>
      <c r="M3054" t="s">
        <v>7</v>
      </c>
      <c r="N3054" t="s">
        <v>860</v>
      </c>
      <c r="O3054" t="s">
        <v>5106</v>
      </c>
      <c r="P3054" t="s">
        <v>18</v>
      </c>
      <c r="Q3054" t="s">
        <v>19</v>
      </c>
      <c r="R3054" t="s">
        <v>20</v>
      </c>
      <c r="S3054" t="s">
        <v>43</v>
      </c>
      <c r="T3054" t="s">
        <v>419</v>
      </c>
      <c r="U3054" t="s">
        <v>44</v>
      </c>
      <c r="V3054" s="61">
        <v>45548</v>
      </c>
      <c r="W3054" t="s">
        <v>4135</v>
      </c>
    </row>
    <row r="3055" spans="1:23" x14ac:dyDescent="0.25">
      <c r="A3055">
        <v>9971280</v>
      </c>
      <c r="B3055" s="60">
        <v>45548</v>
      </c>
      <c r="C3055" t="s">
        <v>1111</v>
      </c>
      <c r="D3055" t="s">
        <v>46</v>
      </c>
      <c r="E3055" t="s">
        <v>385</v>
      </c>
      <c r="F3055" s="60">
        <v>45550</v>
      </c>
      <c r="G3055" s="60">
        <v>45548.361111111109</v>
      </c>
      <c r="H3055" t="s">
        <v>1111</v>
      </c>
      <c r="I3055" t="s">
        <v>385</v>
      </c>
      <c r="J3055" t="s">
        <v>697</v>
      </c>
      <c r="K3055" t="s">
        <v>697</v>
      </c>
      <c r="L3055" t="s">
        <v>4763</v>
      </c>
      <c r="M3055" t="s">
        <v>7</v>
      </c>
      <c r="N3055" t="s">
        <v>860</v>
      </c>
      <c r="O3055" t="s">
        <v>4722</v>
      </c>
      <c r="P3055" t="s">
        <v>18</v>
      </c>
      <c r="Q3055" t="s">
        <v>19</v>
      </c>
      <c r="R3055" t="s">
        <v>20</v>
      </c>
      <c r="S3055" t="s">
        <v>358</v>
      </c>
      <c r="T3055" t="s">
        <v>419</v>
      </c>
      <c r="U3055" t="s">
        <v>44</v>
      </c>
      <c r="V3055" s="61">
        <v>45548</v>
      </c>
      <c r="W3055" t="s">
        <v>4135</v>
      </c>
    </row>
    <row r="3056" spans="1:23" x14ac:dyDescent="0.25">
      <c r="A3056">
        <v>9971279</v>
      </c>
      <c r="B3056" s="60">
        <v>45548</v>
      </c>
      <c r="C3056" t="s">
        <v>1111</v>
      </c>
      <c r="D3056" t="s">
        <v>46</v>
      </c>
      <c r="E3056" t="s">
        <v>385</v>
      </c>
      <c r="F3056" s="60">
        <v>45551</v>
      </c>
      <c r="G3056" s="60">
        <v>45548.362500000003</v>
      </c>
      <c r="H3056" t="s">
        <v>1111</v>
      </c>
      <c r="I3056" t="s">
        <v>385</v>
      </c>
      <c r="J3056" t="s">
        <v>697</v>
      </c>
      <c r="K3056" t="s">
        <v>697</v>
      </c>
      <c r="L3056" t="s">
        <v>4763</v>
      </c>
      <c r="M3056" t="s">
        <v>7</v>
      </c>
      <c r="N3056" t="s">
        <v>860</v>
      </c>
      <c r="O3056" t="s">
        <v>4722</v>
      </c>
      <c r="P3056" t="s">
        <v>18</v>
      </c>
      <c r="Q3056" t="s">
        <v>19</v>
      </c>
      <c r="R3056" t="s">
        <v>20</v>
      </c>
      <c r="S3056" t="s">
        <v>358</v>
      </c>
      <c r="T3056" t="s">
        <v>385</v>
      </c>
      <c r="U3056" t="s">
        <v>14</v>
      </c>
      <c r="V3056" s="61">
        <v>45548</v>
      </c>
      <c r="W3056" t="s">
        <v>4135</v>
      </c>
    </row>
    <row r="3057" spans="1:23" x14ac:dyDescent="0.25">
      <c r="A3057">
        <v>9971278</v>
      </c>
      <c r="B3057" s="60">
        <v>45548</v>
      </c>
      <c r="C3057" t="s">
        <v>1117</v>
      </c>
      <c r="D3057" t="s">
        <v>716</v>
      </c>
      <c r="E3057" t="s">
        <v>385</v>
      </c>
      <c r="F3057" s="60">
        <v>45548</v>
      </c>
      <c r="G3057" s="60">
        <v>45548.338194444441</v>
      </c>
      <c r="H3057" t="s">
        <v>1117</v>
      </c>
      <c r="I3057" s="60">
        <v>45552</v>
      </c>
      <c r="J3057" t="s">
        <v>697</v>
      </c>
      <c r="K3057" t="s">
        <v>697</v>
      </c>
      <c r="L3057" t="s">
        <v>5163</v>
      </c>
      <c r="M3057" t="s">
        <v>7</v>
      </c>
      <c r="N3057" t="s">
        <v>860</v>
      </c>
      <c r="O3057" t="s">
        <v>4391</v>
      </c>
      <c r="P3057" t="s">
        <v>8</v>
      </c>
      <c r="Q3057" t="s">
        <v>28</v>
      </c>
      <c r="R3057" t="s">
        <v>29</v>
      </c>
      <c r="S3057" t="s">
        <v>25</v>
      </c>
      <c r="T3057" t="s">
        <v>385</v>
      </c>
      <c r="U3057" t="s">
        <v>14</v>
      </c>
      <c r="V3057" s="61">
        <v>45548</v>
      </c>
      <c r="W3057" t="s">
        <v>4135</v>
      </c>
    </row>
    <row r="3058" spans="1:23" x14ac:dyDescent="0.25">
      <c r="A3058">
        <v>9971277</v>
      </c>
      <c r="B3058" s="60">
        <v>45548</v>
      </c>
      <c r="C3058" t="s">
        <v>1117</v>
      </c>
      <c r="D3058" t="s">
        <v>716</v>
      </c>
      <c r="E3058" t="s">
        <v>385</v>
      </c>
      <c r="F3058" s="60">
        <v>45548</v>
      </c>
      <c r="G3058" s="60">
        <v>45548.338194444441</v>
      </c>
      <c r="H3058" t="s">
        <v>1117</v>
      </c>
      <c r="I3058" s="60">
        <v>45550</v>
      </c>
      <c r="J3058" t="s">
        <v>697</v>
      </c>
      <c r="K3058" t="s">
        <v>697</v>
      </c>
      <c r="L3058" t="s">
        <v>5163</v>
      </c>
      <c r="M3058" t="s">
        <v>7</v>
      </c>
      <c r="N3058" t="s">
        <v>860</v>
      </c>
      <c r="O3058" t="s">
        <v>4391</v>
      </c>
      <c r="P3058" t="s">
        <v>8</v>
      </c>
      <c r="Q3058" t="s">
        <v>28</v>
      </c>
      <c r="R3058" t="s">
        <v>29</v>
      </c>
      <c r="S3058" t="s">
        <v>36</v>
      </c>
      <c r="T3058" t="s">
        <v>385</v>
      </c>
      <c r="U3058" t="s">
        <v>14</v>
      </c>
      <c r="V3058" s="61">
        <v>45548</v>
      </c>
      <c r="W3058" t="s">
        <v>4135</v>
      </c>
    </row>
    <row r="3059" spans="1:23" x14ac:dyDescent="0.25">
      <c r="A3059">
        <v>9971276</v>
      </c>
      <c r="B3059" s="60">
        <v>45548</v>
      </c>
      <c r="C3059" t="s">
        <v>1111</v>
      </c>
      <c r="D3059" t="s">
        <v>716</v>
      </c>
      <c r="E3059" t="s">
        <v>385</v>
      </c>
      <c r="F3059" s="60">
        <v>45548</v>
      </c>
      <c r="G3059" s="60">
        <v>45548.34097222222</v>
      </c>
      <c r="H3059" t="s">
        <v>1111</v>
      </c>
      <c r="I3059" s="60">
        <v>45552</v>
      </c>
      <c r="J3059" t="s">
        <v>697</v>
      </c>
      <c r="K3059" t="s">
        <v>697</v>
      </c>
      <c r="L3059" t="s">
        <v>5164</v>
      </c>
      <c r="M3059" t="s">
        <v>7</v>
      </c>
      <c r="N3059" t="s">
        <v>855</v>
      </c>
      <c r="O3059" t="s">
        <v>5114</v>
      </c>
      <c r="P3059" t="s">
        <v>8</v>
      </c>
      <c r="Q3059" t="s">
        <v>10</v>
      </c>
      <c r="R3059" t="s">
        <v>11</v>
      </c>
      <c r="S3059" t="s">
        <v>25</v>
      </c>
      <c r="T3059"/>
      <c r="U3059" t="s">
        <v>14</v>
      </c>
      <c r="V3059" s="61">
        <v>45548</v>
      </c>
      <c r="W3059" t="s">
        <v>4135</v>
      </c>
    </row>
    <row r="3060" spans="1:23" x14ac:dyDescent="0.25">
      <c r="A3060">
        <v>9971275</v>
      </c>
      <c r="B3060" s="60">
        <v>45548</v>
      </c>
      <c r="C3060" t="s">
        <v>1111</v>
      </c>
      <c r="D3060" t="s">
        <v>46</v>
      </c>
      <c r="E3060" t="s">
        <v>385</v>
      </c>
      <c r="F3060" s="60">
        <v>45548</v>
      </c>
      <c r="G3060" s="60">
        <v>45548.35</v>
      </c>
      <c r="H3060" t="s">
        <v>1111</v>
      </c>
      <c r="I3060" t="s">
        <v>385</v>
      </c>
      <c r="J3060" t="s">
        <v>697</v>
      </c>
      <c r="K3060" t="s">
        <v>697</v>
      </c>
      <c r="L3060" t="s">
        <v>5159</v>
      </c>
      <c r="M3060" t="s">
        <v>7</v>
      </c>
      <c r="N3060" t="s">
        <v>860</v>
      </c>
      <c r="O3060" t="s">
        <v>4734</v>
      </c>
      <c r="P3060" t="s">
        <v>8</v>
      </c>
      <c r="Q3060" t="s">
        <v>28</v>
      </c>
      <c r="R3060" t="s">
        <v>35</v>
      </c>
      <c r="S3060" t="s">
        <v>358</v>
      </c>
      <c r="T3060"/>
      <c r="U3060" t="s">
        <v>14</v>
      </c>
      <c r="V3060" s="61">
        <v>45548</v>
      </c>
      <c r="W3060" t="s">
        <v>4135</v>
      </c>
    </row>
    <row r="3061" spans="1:23" x14ac:dyDescent="0.25">
      <c r="A3061">
        <v>9971274</v>
      </c>
      <c r="B3061" s="60">
        <v>45548</v>
      </c>
      <c r="C3061" t="s">
        <v>1117</v>
      </c>
      <c r="D3061" t="s">
        <v>856</v>
      </c>
      <c r="E3061" t="s">
        <v>385</v>
      </c>
      <c r="F3061" s="60">
        <v>45548</v>
      </c>
      <c r="G3061" s="60">
        <v>45548.334027777782</v>
      </c>
      <c r="H3061" t="s">
        <v>1117</v>
      </c>
      <c r="I3061" s="60">
        <v>45552</v>
      </c>
      <c r="J3061" t="s">
        <v>697</v>
      </c>
      <c r="K3061" t="s">
        <v>697</v>
      </c>
      <c r="L3061" t="s">
        <v>5165</v>
      </c>
      <c r="M3061" t="s">
        <v>7</v>
      </c>
      <c r="N3061" t="s">
        <v>860</v>
      </c>
      <c r="O3061" t="s">
        <v>1091</v>
      </c>
      <c r="P3061" t="s">
        <v>8</v>
      </c>
      <c r="Q3061" t="s">
        <v>15</v>
      </c>
      <c r="R3061" t="s">
        <v>69</v>
      </c>
      <c r="S3061" t="s">
        <v>43</v>
      </c>
      <c r="T3061" t="s">
        <v>730</v>
      </c>
      <c r="U3061" t="s">
        <v>44</v>
      </c>
      <c r="V3061" s="61">
        <v>45548</v>
      </c>
      <c r="W3061" t="s">
        <v>4135</v>
      </c>
    </row>
    <row r="3062" spans="1:23" x14ac:dyDescent="0.25">
      <c r="A3062">
        <v>9971273</v>
      </c>
      <c r="B3062" s="60">
        <v>45548</v>
      </c>
      <c r="C3062" t="s">
        <v>1110</v>
      </c>
      <c r="D3062" t="s">
        <v>856</v>
      </c>
      <c r="E3062" t="s">
        <v>385</v>
      </c>
      <c r="F3062" s="60">
        <v>45548</v>
      </c>
      <c r="G3062" s="60">
        <v>45548.348611111112</v>
      </c>
      <c r="H3062" t="s">
        <v>1110</v>
      </c>
      <c r="I3062" t="s">
        <v>385</v>
      </c>
      <c r="J3062" t="s">
        <v>697</v>
      </c>
      <c r="K3062" t="s">
        <v>697</v>
      </c>
      <c r="L3062" t="s">
        <v>4774</v>
      </c>
      <c r="M3062" t="s">
        <v>7</v>
      </c>
      <c r="N3062" t="s">
        <v>860</v>
      </c>
      <c r="O3062" t="s">
        <v>4569</v>
      </c>
      <c r="P3062" t="s">
        <v>8</v>
      </c>
      <c r="Q3062" t="s">
        <v>15</v>
      </c>
      <c r="R3062" t="s">
        <v>27</v>
      </c>
      <c r="S3062" t="s">
        <v>25</v>
      </c>
      <c r="T3062"/>
      <c r="U3062" t="s">
        <v>14</v>
      </c>
      <c r="V3062" s="61">
        <v>45548</v>
      </c>
      <c r="W3062" t="s">
        <v>4135</v>
      </c>
    </row>
    <row r="3063" spans="1:23" x14ac:dyDescent="0.25">
      <c r="A3063">
        <v>9971272</v>
      </c>
      <c r="B3063" s="60">
        <v>45548</v>
      </c>
      <c r="C3063" t="s">
        <v>1107</v>
      </c>
      <c r="D3063" t="s">
        <v>716</v>
      </c>
      <c r="E3063" t="s">
        <v>385</v>
      </c>
      <c r="F3063" s="60">
        <v>45548</v>
      </c>
      <c r="G3063" s="60">
        <v>45548.349305555559</v>
      </c>
      <c r="H3063" t="s">
        <v>1107</v>
      </c>
      <c r="I3063"/>
      <c r="J3063" t="s">
        <v>697</v>
      </c>
      <c r="K3063" t="s">
        <v>697</v>
      </c>
      <c r="L3063" t="s">
        <v>3761</v>
      </c>
      <c r="M3063" t="s">
        <v>7</v>
      </c>
      <c r="N3063" t="s">
        <v>855</v>
      </c>
      <c r="O3063" t="s">
        <v>3720</v>
      </c>
      <c r="P3063" t="s">
        <v>18</v>
      </c>
      <c r="Q3063" t="s">
        <v>19</v>
      </c>
      <c r="R3063" t="s">
        <v>20</v>
      </c>
      <c r="S3063" t="s">
        <v>36</v>
      </c>
      <c r="T3063" t="s">
        <v>475</v>
      </c>
      <c r="U3063" t="s">
        <v>44</v>
      </c>
      <c r="V3063" s="61">
        <v>45548</v>
      </c>
      <c r="W3063" t="s">
        <v>4135</v>
      </c>
    </row>
    <row r="3064" spans="1:23" x14ac:dyDescent="0.25">
      <c r="A3064">
        <v>9971271</v>
      </c>
      <c r="B3064" s="60">
        <v>45548</v>
      </c>
      <c r="C3064" t="s">
        <v>1107</v>
      </c>
      <c r="D3064" t="s">
        <v>46</v>
      </c>
      <c r="E3064" t="s">
        <v>385</v>
      </c>
      <c r="F3064" s="60">
        <v>45548</v>
      </c>
      <c r="G3064" s="60">
        <v>45548.349305555559</v>
      </c>
      <c r="H3064" t="s">
        <v>1107</v>
      </c>
      <c r="I3064"/>
      <c r="J3064" t="s">
        <v>697</v>
      </c>
      <c r="K3064" t="s">
        <v>697</v>
      </c>
      <c r="L3064" t="s">
        <v>3761</v>
      </c>
      <c r="M3064" t="s">
        <v>7</v>
      </c>
      <c r="N3064" t="s">
        <v>855</v>
      </c>
      <c r="O3064" t="s">
        <v>3720</v>
      </c>
      <c r="P3064" t="s">
        <v>18</v>
      </c>
      <c r="Q3064" t="s">
        <v>19</v>
      </c>
      <c r="R3064" t="s">
        <v>20</v>
      </c>
      <c r="S3064" t="s">
        <v>75</v>
      </c>
      <c r="T3064" t="s">
        <v>475</v>
      </c>
      <c r="U3064" t="s">
        <v>44</v>
      </c>
      <c r="V3064" s="61">
        <v>45548</v>
      </c>
      <c r="W3064" t="s">
        <v>4135</v>
      </c>
    </row>
    <row r="3065" spans="1:23" x14ac:dyDescent="0.25">
      <c r="A3065">
        <v>9971270</v>
      </c>
      <c r="B3065" s="60">
        <v>45548</v>
      </c>
      <c r="C3065" t="s">
        <v>1107</v>
      </c>
      <c r="D3065" t="s">
        <v>716</v>
      </c>
      <c r="E3065" t="s">
        <v>385</v>
      </c>
      <c r="F3065" s="60">
        <v>45548</v>
      </c>
      <c r="G3065" s="60">
        <v>45548.353472222218</v>
      </c>
      <c r="H3065" t="s">
        <v>1107</v>
      </c>
      <c r="I3065"/>
      <c r="J3065" t="s">
        <v>697</v>
      </c>
      <c r="K3065" t="s">
        <v>697</v>
      </c>
      <c r="L3065" t="s">
        <v>5166</v>
      </c>
      <c r="M3065" t="s">
        <v>7</v>
      </c>
      <c r="N3065" t="s">
        <v>855</v>
      </c>
      <c r="O3065" t="s">
        <v>5115</v>
      </c>
      <c r="P3065" t="s">
        <v>8</v>
      </c>
      <c r="Q3065" t="s">
        <v>28</v>
      </c>
      <c r="R3065" t="s">
        <v>35</v>
      </c>
      <c r="S3065" t="s">
        <v>36</v>
      </c>
      <c r="T3065"/>
      <c r="U3065" t="s">
        <v>14</v>
      </c>
      <c r="V3065" s="61">
        <v>45548</v>
      </c>
      <c r="W3065" t="s">
        <v>4135</v>
      </c>
    </row>
    <row r="3066" spans="1:23" x14ac:dyDescent="0.25">
      <c r="A3066">
        <v>9971269</v>
      </c>
      <c r="B3066" s="60">
        <v>45548</v>
      </c>
      <c r="C3066" t="s">
        <v>1107</v>
      </c>
      <c r="D3066" t="s">
        <v>716</v>
      </c>
      <c r="E3066" t="s">
        <v>385</v>
      </c>
      <c r="F3066" s="60">
        <v>45548</v>
      </c>
      <c r="G3066" s="60">
        <v>45548.361805555563</v>
      </c>
      <c r="H3066" t="s">
        <v>1107</v>
      </c>
      <c r="I3066"/>
      <c r="J3066" t="s">
        <v>697</v>
      </c>
      <c r="K3066" t="s">
        <v>697</v>
      </c>
      <c r="L3066" t="s">
        <v>5167</v>
      </c>
      <c r="M3066" t="s">
        <v>7</v>
      </c>
      <c r="N3066" t="s">
        <v>855</v>
      </c>
      <c r="O3066" t="s">
        <v>5116</v>
      </c>
      <c r="P3066" t="s">
        <v>8</v>
      </c>
      <c r="Q3066" t="s">
        <v>10</v>
      </c>
      <c r="R3066" t="s">
        <v>11</v>
      </c>
      <c r="S3066" t="s">
        <v>36</v>
      </c>
      <c r="T3066"/>
      <c r="U3066" t="s">
        <v>14</v>
      </c>
      <c r="V3066" s="61">
        <v>45548</v>
      </c>
      <c r="W3066" t="s">
        <v>4135</v>
      </c>
    </row>
    <row r="3067" spans="1:23" x14ac:dyDescent="0.25">
      <c r="A3067">
        <v>9971268</v>
      </c>
      <c r="B3067" s="60">
        <v>45548</v>
      </c>
      <c r="C3067" t="s">
        <v>1107</v>
      </c>
      <c r="D3067" t="s">
        <v>716</v>
      </c>
      <c r="E3067" t="s">
        <v>385</v>
      </c>
      <c r="F3067" s="60">
        <v>45548</v>
      </c>
      <c r="G3067" s="60">
        <v>45548.370138888888</v>
      </c>
      <c r="H3067" t="s">
        <v>1107</v>
      </c>
      <c r="I3067"/>
      <c r="J3067" t="s">
        <v>697</v>
      </c>
      <c r="K3067" t="s">
        <v>697</v>
      </c>
      <c r="L3067" t="s">
        <v>5168</v>
      </c>
      <c r="M3067" t="s">
        <v>7</v>
      </c>
      <c r="N3067" t="s">
        <v>860</v>
      </c>
      <c r="O3067" t="s">
        <v>4473</v>
      </c>
      <c r="P3067" t="s">
        <v>8</v>
      </c>
      <c r="Q3067" t="s">
        <v>15</v>
      </c>
      <c r="R3067" t="s">
        <v>381</v>
      </c>
      <c r="S3067" t="s">
        <v>25</v>
      </c>
      <c r="T3067"/>
      <c r="U3067" t="s">
        <v>14</v>
      </c>
      <c r="V3067" s="61">
        <v>45548</v>
      </c>
      <c r="W3067" t="s">
        <v>4135</v>
      </c>
    </row>
    <row r="3068" spans="1:23" x14ac:dyDescent="0.25">
      <c r="A3068">
        <v>9971267</v>
      </c>
      <c r="B3068" s="60">
        <v>45548</v>
      </c>
      <c r="C3068" t="s">
        <v>1107</v>
      </c>
      <c r="D3068" t="s">
        <v>716</v>
      </c>
      <c r="E3068" t="s">
        <v>385</v>
      </c>
      <c r="F3068" s="60">
        <v>45548</v>
      </c>
      <c r="G3068" s="60">
        <v>45548.373611111107</v>
      </c>
      <c r="H3068" t="s">
        <v>1107</v>
      </c>
      <c r="I3068"/>
      <c r="J3068" t="s">
        <v>697</v>
      </c>
      <c r="K3068" t="s">
        <v>697</v>
      </c>
      <c r="L3068" t="s">
        <v>5169</v>
      </c>
      <c r="M3068" t="s">
        <v>7</v>
      </c>
      <c r="N3068" t="s">
        <v>860</v>
      </c>
      <c r="O3068" t="s">
        <v>2565</v>
      </c>
      <c r="P3068" t="s">
        <v>8</v>
      </c>
      <c r="Q3068" t="s">
        <v>15</v>
      </c>
      <c r="R3068" t="s">
        <v>381</v>
      </c>
      <c r="S3068" t="s">
        <v>25</v>
      </c>
      <c r="T3068"/>
      <c r="U3068" t="s">
        <v>14</v>
      </c>
      <c r="V3068" s="61">
        <v>45548</v>
      </c>
      <c r="W3068" t="s">
        <v>4135</v>
      </c>
    </row>
    <row r="3069" spans="1:23" x14ac:dyDescent="0.25">
      <c r="A3069">
        <v>9971266</v>
      </c>
      <c r="B3069" s="60">
        <v>45548</v>
      </c>
      <c r="C3069" t="s">
        <v>1107</v>
      </c>
      <c r="D3069" t="s">
        <v>856</v>
      </c>
      <c r="E3069" t="s">
        <v>385</v>
      </c>
      <c r="F3069" s="60">
        <v>45548</v>
      </c>
      <c r="G3069" s="60">
        <v>45548.390972222223</v>
      </c>
      <c r="H3069" t="s">
        <v>1107</v>
      </c>
      <c r="I3069"/>
      <c r="J3069" t="s">
        <v>697</v>
      </c>
      <c r="K3069" t="s">
        <v>697</v>
      </c>
      <c r="L3069" t="s">
        <v>4240</v>
      </c>
      <c r="M3069" t="s">
        <v>7</v>
      </c>
      <c r="N3069" t="s">
        <v>855</v>
      </c>
      <c r="O3069" t="s">
        <v>3825</v>
      </c>
      <c r="P3069" t="s">
        <v>8</v>
      </c>
      <c r="Q3069" t="s">
        <v>28</v>
      </c>
      <c r="R3069" t="s">
        <v>29</v>
      </c>
      <c r="S3069" t="s">
        <v>75</v>
      </c>
      <c r="T3069" t="s">
        <v>404</v>
      </c>
      <c r="U3069" t="s">
        <v>44</v>
      </c>
      <c r="V3069" s="61">
        <v>45548</v>
      </c>
      <c r="W3069" t="s">
        <v>4135</v>
      </c>
    </row>
    <row r="3070" spans="1:23" x14ac:dyDescent="0.25">
      <c r="A3070">
        <v>9971265</v>
      </c>
      <c r="B3070" s="60">
        <v>45548</v>
      </c>
      <c r="C3070" t="s">
        <v>1107</v>
      </c>
      <c r="D3070" t="s">
        <v>46</v>
      </c>
      <c r="E3070" t="s">
        <v>385</v>
      </c>
      <c r="F3070" s="60">
        <v>45548</v>
      </c>
      <c r="G3070" s="60">
        <v>45548.426388888889</v>
      </c>
      <c r="H3070" t="s">
        <v>1107</v>
      </c>
      <c r="I3070"/>
      <c r="J3070" t="s">
        <v>697</v>
      </c>
      <c r="K3070" t="s">
        <v>697</v>
      </c>
      <c r="L3070" t="s">
        <v>4691</v>
      </c>
      <c r="M3070" t="s">
        <v>7</v>
      </c>
      <c r="N3070" t="s">
        <v>855</v>
      </c>
      <c r="O3070" t="s">
        <v>4594</v>
      </c>
      <c r="P3070" t="s">
        <v>8</v>
      </c>
      <c r="Q3070" t="s">
        <v>10</v>
      </c>
      <c r="R3070" t="s">
        <v>11</v>
      </c>
      <c r="S3070" t="s">
        <v>36</v>
      </c>
      <c r="T3070"/>
      <c r="U3070" t="s">
        <v>14</v>
      </c>
      <c r="V3070" s="61">
        <v>45548</v>
      </c>
      <c r="W3070" t="s">
        <v>4135</v>
      </c>
    </row>
    <row r="3071" spans="1:23" x14ac:dyDescent="0.25">
      <c r="A3071">
        <v>9971264</v>
      </c>
      <c r="B3071" s="60">
        <v>45548</v>
      </c>
      <c r="C3071" t="s">
        <v>1117</v>
      </c>
      <c r="D3071" t="s">
        <v>903</v>
      </c>
      <c r="E3071" t="s">
        <v>385</v>
      </c>
      <c r="F3071" s="60">
        <v>45548</v>
      </c>
      <c r="G3071" s="60">
        <v>45548.350694444453</v>
      </c>
      <c r="H3071" t="s">
        <v>1117</v>
      </c>
      <c r="I3071" s="60">
        <v>45548</v>
      </c>
      <c r="J3071" t="s">
        <v>697</v>
      </c>
      <c r="K3071" t="s">
        <v>697</v>
      </c>
      <c r="L3071" t="s">
        <v>5170</v>
      </c>
      <c r="M3071" t="s">
        <v>7</v>
      </c>
      <c r="N3071" t="s">
        <v>860</v>
      </c>
      <c r="O3071" t="s">
        <v>4585</v>
      </c>
      <c r="P3071" t="s">
        <v>8</v>
      </c>
      <c r="Q3071" t="s">
        <v>28</v>
      </c>
      <c r="R3071" t="s">
        <v>29</v>
      </c>
      <c r="S3071" t="s">
        <v>36</v>
      </c>
      <c r="T3071" t="s">
        <v>385</v>
      </c>
      <c r="U3071" t="s">
        <v>14</v>
      </c>
      <c r="V3071" s="61">
        <v>45548</v>
      </c>
      <c r="W3071" t="s">
        <v>4135</v>
      </c>
    </row>
    <row r="3072" spans="1:23" x14ac:dyDescent="0.25">
      <c r="A3072">
        <v>9971263</v>
      </c>
      <c r="B3072" s="60">
        <v>45548</v>
      </c>
      <c r="C3072" t="s">
        <v>1117</v>
      </c>
      <c r="D3072" t="s">
        <v>856</v>
      </c>
      <c r="E3072" t="s">
        <v>385</v>
      </c>
      <c r="F3072" s="60">
        <v>45548</v>
      </c>
      <c r="G3072" s="60">
        <v>45548.351388888892</v>
      </c>
      <c r="H3072" t="s">
        <v>1117</v>
      </c>
      <c r="I3072" s="60">
        <v>45550</v>
      </c>
      <c r="J3072" t="s">
        <v>697</v>
      </c>
      <c r="K3072" t="s">
        <v>697</v>
      </c>
      <c r="L3072" t="s">
        <v>5170</v>
      </c>
      <c r="M3072" t="s">
        <v>7</v>
      </c>
      <c r="N3072" t="s">
        <v>860</v>
      </c>
      <c r="O3072" t="s">
        <v>4585</v>
      </c>
      <c r="P3072" t="s">
        <v>8</v>
      </c>
      <c r="Q3072" t="s">
        <v>28</v>
      </c>
      <c r="R3072" t="s">
        <v>29</v>
      </c>
      <c r="S3072" t="s">
        <v>25</v>
      </c>
      <c r="T3072" t="s">
        <v>385</v>
      </c>
      <c r="U3072" t="s">
        <v>14</v>
      </c>
      <c r="V3072" s="61">
        <v>45548</v>
      </c>
      <c r="W3072" t="s">
        <v>4135</v>
      </c>
    </row>
    <row r="3073" spans="1:23" x14ac:dyDescent="0.25">
      <c r="A3073">
        <v>9971262</v>
      </c>
      <c r="B3073" s="60">
        <v>45548</v>
      </c>
      <c r="C3073" t="s">
        <v>1110</v>
      </c>
      <c r="D3073" t="s">
        <v>46</v>
      </c>
      <c r="E3073" t="s">
        <v>385</v>
      </c>
      <c r="F3073" s="60">
        <v>45548</v>
      </c>
      <c r="G3073" s="60">
        <v>45548.354166666657</v>
      </c>
      <c r="H3073" t="s">
        <v>1110</v>
      </c>
      <c r="I3073" t="s">
        <v>385</v>
      </c>
      <c r="J3073" t="s">
        <v>697</v>
      </c>
      <c r="K3073" t="s">
        <v>697</v>
      </c>
      <c r="L3073" t="s">
        <v>5158</v>
      </c>
      <c r="M3073" t="s">
        <v>7</v>
      </c>
      <c r="N3073" t="s">
        <v>855</v>
      </c>
      <c r="O3073" t="s">
        <v>4463</v>
      </c>
      <c r="P3073" t="s">
        <v>8</v>
      </c>
      <c r="Q3073" t="s">
        <v>10</v>
      </c>
      <c r="R3073" t="s">
        <v>11</v>
      </c>
      <c r="S3073" t="s">
        <v>36</v>
      </c>
      <c r="T3073"/>
      <c r="U3073" t="s">
        <v>14</v>
      </c>
      <c r="V3073" s="61">
        <v>45548</v>
      </c>
      <c r="W3073" t="s">
        <v>4135</v>
      </c>
    </row>
    <row r="3074" spans="1:23" x14ac:dyDescent="0.25">
      <c r="A3074">
        <v>9971261</v>
      </c>
      <c r="B3074" s="60">
        <v>45548</v>
      </c>
      <c r="C3074" t="s">
        <v>1156</v>
      </c>
      <c r="D3074" t="s">
        <v>716</v>
      </c>
      <c r="E3074" t="s">
        <v>385</v>
      </c>
      <c r="F3074" s="60">
        <v>45548</v>
      </c>
      <c r="G3074" s="60">
        <v>45548.355555555558</v>
      </c>
      <c r="H3074" t="s">
        <v>1156</v>
      </c>
      <c r="I3074" s="60">
        <v>45550</v>
      </c>
      <c r="J3074" t="s">
        <v>697</v>
      </c>
      <c r="K3074" t="s">
        <v>697</v>
      </c>
      <c r="L3074" t="s">
        <v>4325</v>
      </c>
      <c r="M3074" t="s">
        <v>992</v>
      </c>
      <c r="N3074" t="s">
        <v>853</v>
      </c>
      <c r="O3074">
        <v>201032236942001</v>
      </c>
      <c r="P3074" t="s">
        <v>18</v>
      </c>
      <c r="Q3074" t="s">
        <v>19</v>
      </c>
      <c r="R3074" t="s">
        <v>20</v>
      </c>
      <c r="S3074" t="s">
        <v>36</v>
      </c>
      <c r="T3074"/>
      <c r="U3074" t="s">
        <v>14</v>
      </c>
      <c r="V3074" s="61">
        <v>45548</v>
      </c>
      <c r="W3074" t="s">
        <v>4135</v>
      </c>
    </row>
    <row r="3075" spans="1:23" x14ac:dyDescent="0.25">
      <c r="A3075">
        <v>9971260</v>
      </c>
      <c r="B3075" s="60">
        <v>45548</v>
      </c>
      <c r="C3075" t="s">
        <v>1106</v>
      </c>
      <c r="D3075" t="s">
        <v>856</v>
      </c>
      <c r="E3075" t="s">
        <v>385</v>
      </c>
      <c r="F3075" s="60">
        <v>45548</v>
      </c>
      <c r="G3075" s="60">
        <v>45548.36041666667</v>
      </c>
      <c r="H3075" t="s">
        <v>1106</v>
      </c>
      <c r="I3075" s="60">
        <v>45548</v>
      </c>
      <c r="J3075" t="s">
        <v>697</v>
      </c>
      <c r="K3075" t="s">
        <v>697</v>
      </c>
      <c r="L3075" t="s">
        <v>5171</v>
      </c>
      <c r="M3075" t="s">
        <v>4671</v>
      </c>
      <c r="N3075" t="s">
        <v>853</v>
      </c>
      <c r="O3075">
        <v>2000009231016600</v>
      </c>
      <c r="P3075" t="s">
        <v>18</v>
      </c>
      <c r="Q3075" t="s">
        <v>19</v>
      </c>
      <c r="R3075" t="s">
        <v>186</v>
      </c>
      <c r="S3075" t="s">
        <v>43</v>
      </c>
      <c r="T3075" t="s">
        <v>708</v>
      </c>
      <c r="U3075" t="s">
        <v>44</v>
      </c>
      <c r="V3075" s="61">
        <v>45548</v>
      </c>
      <c r="W3075" t="s">
        <v>4135</v>
      </c>
    </row>
    <row r="3076" spans="1:23" x14ac:dyDescent="0.25">
      <c r="A3076">
        <v>9971259</v>
      </c>
      <c r="B3076" s="60">
        <v>45548</v>
      </c>
      <c r="C3076" t="s">
        <v>1106</v>
      </c>
      <c r="D3076" t="s">
        <v>716</v>
      </c>
      <c r="E3076" t="s">
        <v>385</v>
      </c>
      <c r="F3076" s="60">
        <v>45548</v>
      </c>
      <c r="G3076" s="60">
        <v>45548.363888888889</v>
      </c>
      <c r="H3076" t="s">
        <v>1106</v>
      </c>
      <c r="I3076" s="60">
        <v>45550</v>
      </c>
      <c r="J3076" t="s">
        <v>697</v>
      </c>
      <c r="K3076" t="s">
        <v>697</v>
      </c>
      <c r="L3076" t="s">
        <v>5172</v>
      </c>
      <c r="M3076" t="s">
        <v>4671</v>
      </c>
      <c r="N3076" t="s">
        <v>853</v>
      </c>
      <c r="O3076">
        <v>2000009243474230</v>
      </c>
      <c r="P3076" t="s">
        <v>8</v>
      </c>
      <c r="Q3076" t="s">
        <v>30</v>
      </c>
      <c r="R3076" t="s">
        <v>31</v>
      </c>
      <c r="S3076" t="s">
        <v>25</v>
      </c>
      <c r="T3076" t="s">
        <v>385</v>
      </c>
      <c r="U3076" t="s">
        <v>14</v>
      </c>
      <c r="V3076" s="61">
        <v>45548</v>
      </c>
      <c r="W3076" t="s">
        <v>4135</v>
      </c>
    </row>
    <row r="3077" spans="1:23" x14ac:dyDescent="0.25">
      <c r="A3077">
        <v>9971258</v>
      </c>
      <c r="B3077" s="60">
        <v>45548</v>
      </c>
      <c r="C3077" t="s">
        <v>1117</v>
      </c>
      <c r="D3077" t="s">
        <v>856</v>
      </c>
      <c r="E3077" t="s">
        <v>385</v>
      </c>
      <c r="F3077" s="60">
        <v>45548</v>
      </c>
      <c r="G3077" s="60">
        <v>45548.364583333343</v>
      </c>
      <c r="H3077" t="s">
        <v>1117</v>
      </c>
      <c r="I3077" s="60">
        <v>45550</v>
      </c>
      <c r="J3077" t="s">
        <v>697</v>
      </c>
      <c r="K3077" t="s">
        <v>697</v>
      </c>
      <c r="L3077" t="s">
        <v>5173</v>
      </c>
      <c r="M3077" t="s">
        <v>7</v>
      </c>
      <c r="N3077" t="s">
        <v>855</v>
      </c>
      <c r="O3077" t="s">
        <v>5113</v>
      </c>
      <c r="P3077" t="s">
        <v>8</v>
      </c>
      <c r="Q3077" t="s">
        <v>10</v>
      </c>
      <c r="R3077" t="s">
        <v>11</v>
      </c>
      <c r="S3077" t="s">
        <v>25</v>
      </c>
      <c r="T3077" t="s">
        <v>385</v>
      </c>
      <c r="U3077" t="s">
        <v>14</v>
      </c>
      <c r="V3077" s="61">
        <v>45548</v>
      </c>
      <c r="W3077" t="s">
        <v>4135</v>
      </c>
    </row>
    <row r="3078" spans="1:23" x14ac:dyDescent="0.25">
      <c r="A3078">
        <v>9971257</v>
      </c>
      <c r="B3078" s="60">
        <v>45548</v>
      </c>
      <c r="C3078" t="s">
        <v>1110</v>
      </c>
      <c r="D3078" t="s">
        <v>716</v>
      </c>
      <c r="E3078" t="s">
        <v>385</v>
      </c>
      <c r="F3078" s="60">
        <v>45548</v>
      </c>
      <c r="G3078" s="60">
        <v>45548.365972222222</v>
      </c>
      <c r="H3078" t="s">
        <v>1110</v>
      </c>
      <c r="I3078" t="s">
        <v>385</v>
      </c>
      <c r="J3078" t="s">
        <v>697</v>
      </c>
      <c r="K3078" t="s">
        <v>697</v>
      </c>
      <c r="L3078" t="s">
        <v>5174</v>
      </c>
      <c r="M3078" t="s">
        <v>7</v>
      </c>
      <c r="N3078" t="s">
        <v>1515</v>
      </c>
      <c r="O3078" t="s">
        <v>4814</v>
      </c>
      <c r="P3078" t="s">
        <v>8</v>
      </c>
      <c r="Q3078" t="s">
        <v>15</v>
      </c>
      <c r="R3078" t="s">
        <v>27</v>
      </c>
      <c r="S3078" t="s">
        <v>25</v>
      </c>
      <c r="T3078" t="s">
        <v>385</v>
      </c>
      <c r="U3078" t="s">
        <v>14</v>
      </c>
      <c r="V3078" s="61">
        <v>45548</v>
      </c>
      <c r="W3078" t="s">
        <v>4135</v>
      </c>
    </row>
    <row r="3079" spans="1:23" x14ac:dyDescent="0.25">
      <c r="A3079">
        <v>9971256</v>
      </c>
      <c r="B3079" s="60">
        <v>45548</v>
      </c>
      <c r="C3079" t="s">
        <v>1157</v>
      </c>
      <c r="D3079" t="s">
        <v>716</v>
      </c>
      <c r="E3079" t="s">
        <v>385</v>
      </c>
      <c r="F3079" s="60">
        <v>45548</v>
      </c>
      <c r="G3079" s="60">
        <v>45548.339583333327</v>
      </c>
      <c r="H3079" t="s">
        <v>1157</v>
      </c>
      <c r="I3079" t="s">
        <v>385</v>
      </c>
      <c r="J3079" t="s">
        <v>697</v>
      </c>
      <c r="K3079" t="s">
        <v>697</v>
      </c>
      <c r="L3079" t="s">
        <v>5175</v>
      </c>
      <c r="M3079" t="s">
        <v>992</v>
      </c>
      <c r="N3079" t="s">
        <v>1692</v>
      </c>
      <c r="O3079">
        <v>201031965169001</v>
      </c>
      <c r="P3079" t="s">
        <v>8</v>
      </c>
      <c r="Q3079" t="s">
        <v>10</v>
      </c>
      <c r="R3079" t="s">
        <v>11</v>
      </c>
      <c r="S3079" t="s">
        <v>25</v>
      </c>
      <c r="T3079" t="s">
        <v>385</v>
      </c>
      <c r="U3079" t="s">
        <v>14</v>
      </c>
      <c r="V3079" s="61">
        <v>45548</v>
      </c>
      <c r="W3079" t="s">
        <v>4135</v>
      </c>
    </row>
    <row r="3080" spans="1:23" x14ac:dyDescent="0.25">
      <c r="A3080">
        <v>9971255</v>
      </c>
      <c r="B3080" s="60">
        <v>45548</v>
      </c>
      <c r="C3080" t="s">
        <v>1157</v>
      </c>
      <c r="D3080" t="s">
        <v>716</v>
      </c>
      <c r="E3080" t="s">
        <v>385</v>
      </c>
      <c r="F3080" s="60">
        <v>45548</v>
      </c>
      <c r="G3080" s="60">
        <v>45548.343055555553</v>
      </c>
      <c r="H3080" t="s">
        <v>1157</v>
      </c>
      <c r="I3080" t="s">
        <v>385</v>
      </c>
      <c r="J3080" t="s">
        <v>697</v>
      </c>
      <c r="K3080" t="s">
        <v>697</v>
      </c>
      <c r="L3080" t="s">
        <v>5176</v>
      </c>
      <c r="M3080" t="s">
        <v>992</v>
      </c>
      <c r="N3080" t="s">
        <v>1692</v>
      </c>
      <c r="O3080">
        <v>201032339759001</v>
      </c>
      <c r="P3080" t="s">
        <v>8</v>
      </c>
      <c r="Q3080" t="s">
        <v>10</v>
      </c>
      <c r="R3080" t="s">
        <v>11</v>
      </c>
      <c r="S3080" t="s">
        <v>25</v>
      </c>
      <c r="T3080" t="s">
        <v>385</v>
      </c>
      <c r="U3080" t="s">
        <v>14</v>
      </c>
      <c r="V3080" s="61">
        <v>45548</v>
      </c>
      <c r="W3080" t="s">
        <v>4135</v>
      </c>
    </row>
    <row r="3081" spans="1:23" x14ac:dyDescent="0.25">
      <c r="A3081">
        <v>9971254</v>
      </c>
      <c r="B3081" s="60">
        <v>45548</v>
      </c>
      <c r="C3081" t="s">
        <v>1157</v>
      </c>
      <c r="D3081" t="s">
        <v>856</v>
      </c>
      <c r="E3081" t="s">
        <v>385</v>
      </c>
      <c r="F3081" s="60">
        <v>45548</v>
      </c>
      <c r="G3081" s="60">
        <v>45548.35833333333</v>
      </c>
      <c r="H3081" t="s">
        <v>1157</v>
      </c>
      <c r="I3081" t="s">
        <v>385</v>
      </c>
      <c r="J3081" t="s">
        <v>697</v>
      </c>
      <c r="K3081" t="s">
        <v>697</v>
      </c>
      <c r="L3081" t="s">
        <v>5177</v>
      </c>
      <c r="M3081" t="s">
        <v>992</v>
      </c>
      <c r="N3081" t="s">
        <v>331</v>
      </c>
      <c r="O3081">
        <v>201032336183003</v>
      </c>
      <c r="P3081" t="s">
        <v>8</v>
      </c>
      <c r="Q3081" t="s">
        <v>28</v>
      </c>
      <c r="R3081" t="s">
        <v>29</v>
      </c>
      <c r="S3081" t="s">
        <v>43</v>
      </c>
      <c r="T3081" t="s">
        <v>385</v>
      </c>
      <c r="U3081" t="s">
        <v>44</v>
      </c>
      <c r="V3081" s="61">
        <v>45548</v>
      </c>
      <c r="W3081" t="s">
        <v>4135</v>
      </c>
    </row>
    <row r="3082" spans="1:23" x14ac:dyDescent="0.25">
      <c r="A3082">
        <v>9971253</v>
      </c>
      <c r="B3082" s="60">
        <v>45548</v>
      </c>
      <c r="C3082" t="s">
        <v>1157</v>
      </c>
      <c r="D3082" t="s">
        <v>46</v>
      </c>
      <c r="E3082" t="s">
        <v>385</v>
      </c>
      <c r="F3082" s="60">
        <v>45548</v>
      </c>
      <c r="G3082" s="60">
        <v>45548.361111111109</v>
      </c>
      <c r="H3082" t="s">
        <v>1157</v>
      </c>
      <c r="I3082" t="s">
        <v>385</v>
      </c>
      <c r="J3082" t="s">
        <v>697</v>
      </c>
      <c r="K3082" t="s">
        <v>697</v>
      </c>
      <c r="L3082" t="s">
        <v>3251</v>
      </c>
      <c r="M3082" t="s">
        <v>992</v>
      </c>
      <c r="N3082" t="s">
        <v>1692</v>
      </c>
      <c r="O3082">
        <v>201031653459001</v>
      </c>
      <c r="P3082" t="s">
        <v>8</v>
      </c>
      <c r="Q3082" t="s">
        <v>10</v>
      </c>
      <c r="R3082" t="s">
        <v>11</v>
      </c>
      <c r="S3082" t="s">
        <v>25</v>
      </c>
      <c r="T3082" t="s">
        <v>385</v>
      </c>
      <c r="U3082" t="s">
        <v>14</v>
      </c>
      <c r="V3082" s="61">
        <v>45548</v>
      </c>
      <c r="W3082" t="s">
        <v>4135</v>
      </c>
    </row>
    <row r="3083" spans="1:23" x14ac:dyDescent="0.25">
      <c r="A3083">
        <v>9971252</v>
      </c>
      <c r="B3083" s="60">
        <v>45548</v>
      </c>
      <c r="C3083" t="s">
        <v>1157</v>
      </c>
      <c r="D3083" t="s">
        <v>716</v>
      </c>
      <c r="E3083" t="s">
        <v>385</v>
      </c>
      <c r="F3083" s="60">
        <v>45548</v>
      </c>
      <c r="G3083" s="60">
        <v>45548.362500000003</v>
      </c>
      <c r="H3083" t="s">
        <v>1157</v>
      </c>
      <c r="I3083" t="s">
        <v>385</v>
      </c>
      <c r="J3083" t="s">
        <v>697</v>
      </c>
      <c r="K3083" t="s">
        <v>697</v>
      </c>
      <c r="L3083" t="s">
        <v>3251</v>
      </c>
      <c r="M3083" t="s">
        <v>992</v>
      </c>
      <c r="N3083" t="s">
        <v>1692</v>
      </c>
      <c r="O3083">
        <v>201031653459001</v>
      </c>
      <c r="P3083" t="s">
        <v>8</v>
      </c>
      <c r="Q3083" t="s">
        <v>15</v>
      </c>
      <c r="R3083" t="s">
        <v>27</v>
      </c>
      <c r="S3083" t="s">
        <v>25</v>
      </c>
      <c r="T3083" t="s">
        <v>385</v>
      </c>
      <c r="U3083" t="s">
        <v>14</v>
      </c>
      <c r="V3083" s="61">
        <v>45548</v>
      </c>
      <c r="W3083" t="s">
        <v>4135</v>
      </c>
    </row>
    <row r="3084" spans="1:23" x14ac:dyDescent="0.25">
      <c r="A3084">
        <v>9971251</v>
      </c>
      <c r="B3084" s="60">
        <v>45548</v>
      </c>
      <c r="C3084" t="s">
        <v>1157</v>
      </c>
      <c r="D3084" t="s">
        <v>856</v>
      </c>
      <c r="E3084" t="s">
        <v>385</v>
      </c>
      <c r="F3084" s="60">
        <v>45548</v>
      </c>
      <c r="G3084" s="60">
        <v>45548.364583333343</v>
      </c>
      <c r="H3084" t="s">
        <v>1157</v>
      </c>
      <c r="I3084" t="s">
        <v>385</v>
      </c>
      <c r="J3084" t="s">
        <v>697</v>
      </c>
      <c r="K3084" t="s">
        <v>697</v>
      </c>
      <c r="L3084" t="s">
        <v>4897</v>
      </c>
      <c r="M3084" t="s">
        <v>992</v>
      </c>
      <c r="N3084" t="s">
        <v>1692</v>
      </c>
      <c r="O3084">
        <v>201031918571001</v>
      </c>
      <c r="P3084" t="s">
        <v>8</v>
      </c>
      <c r="Q3084" t="s">
        <v>10</v>
      </c>
      <c r="R3084" t="s">
        <v>11</v>
      </c>
      <c r="S3084" t="s">
        <v>25</v>
      </c>
      <c r="T3084" t="s">
        <v>385</v>
      </c>
      <c r="U3084" t="s">
        <v>14</v>
      </c>
      <c r="V3084" s="61">
        <v>45548</v>
      </c>
      <c r="W3084" t="s">
        <v>4135</v>
      </c>
    </row>
    <row r="3085" spans="1:23" x14ac:dyDescent="0.25">
      <c r="A3085">
        <v>9971250</v>
      </c>
      <c r="B3085" s="60">
        <v>45548</v>
      </c>
      <c r="C3085" t="s">
        <v>1157</v>
      </c>
      <c r="D3085" t="s">
        <v>856</v>
      </c>
      <c r="E3085" t="s">
        <v>385</v>
      </c>
      <c r="F3085" s="60">
        <v>45548</v>
      </c>
      <c r="G3085" s="60">
        <v>45548.386111111111</v>
      </c>
      <c r="H3085" t="s">
        <v>1157</v>
      </c>
      <c r="I3085" t="s">
        <v>385</v>
      </c>
      <c r="J3085" t="s">
        <v>697</v>
      </c>
      <c r="K3085" t="s">
        <v>697</v>
      </c>
      <c r="L3085" t="s">
        <v>5042</v>
      </c>
      <c r="M3085" t="s">
        <v>992</v>
      </c>
      <c r="N3085" t="s">
        <v>1692</v>
      </c>
      <c r="O3085">
        <v>201032425986001</v>
      </c>
      <c r="P3085" t="s">
        <v>8</v>
      </c>
      <c r="Q3085" t="s">
        <v>10</v>
      </c>
      <c r="R3085" t="s">
        <v>11</v>
      </c>
      <c r="S3085" t="s">
        <v>25</v>
      </c>
      <c r="T3085" t="s">
        <v>385</v>
      </c>
      <c r="U3085" t="s">
        <v>14</v>
      </c>
      <c r="V3085" s="61">
        <v>45548</v>
      </c>
      <c r="W3085" t="s">
        <v>4135</v>
      </c>
    </row>
    <row r="3086" spans="1:23" x14ac:dyDescent="0.25">
      <c r="A3086">
        <v>9971249</v>
      </c>
      <c r="B3086" s="60">
        <v>45548</v>
      </c>
      <c r="C3086" t="s">
        <v>1157</v>
      </c>
      <c r="D3086" t="s">
        <v>716</v>
      </c>
      <c r="E3086" t="s">
        <v>385</v>
      </c>
      <c r="F3086" s="60">
        <v>45548</v>
      </c>
      <c r="G3086" s="60">
        <v>45548.404861111107</v>
      </c>
      <c r="H3086" t="s">
        <v>1157</v>
      </c>
      <c r="I3086" t="s">
        <v>385</v>
      </c>
      <c r="J3086" t="s">
        <v>697</v>
      </c>
      <c r="K3086" t="s">
        <v>697</v>
      </c>
      <c r="L3086" t="s">
        <v>5178</v>
      </c>
      <c r="M3086" t="s">
        <v>992</v>
      </c>
      <c r="N3086" t="s">
        <v>455</v>
      </c>
      <c r="O3086">
        <v>201032574387001</v>
      </c>
      <c r="P3086" t="s">
        <v>8</v>
      </c>
      <c r="Q3086" t="s">
        <v>10</v>
      </c>
      <c r="R3086" t="s">
        <v>11</v>
      </c>
      <c r="S3086" t="s">
        <v>36</v>
      </c>
      <c r="T3086" t="s">
        <v>385</v>
      </c>
      <c r="U3086" t="s">
        <v>14</v>
      </c>
      <c r="V3086" s="61">
        <v>45548</v>
      </c>
      <c r="W3086" t="s">
        <v>4135</v>
      </c>
    </row>
    <row r="3087" spans="1:23" x14ac:dyDescent="0.25">
      <c r="A3087">
        <v>9971248</v>
      </c>
      <c r="B3087" s="60">
        <v>45548</v>
      </c>
      <c r="C3087" t="s">
        <v>1157</v>
      </c>
      <c r="D3087" t="s">
        <v>856</v>
      </c>
      <c r="E3087" t="s">
        <v>385</v>
      </c>
      <c r="F3087" s="60">
        <v>45548</v>
      </c>
      <c r="G3087" s="60">
        <v>45548.406944444447</v>
      </c>
      <c r="H3087" t="s">
        <v>1157</v>
      </c>
      <c r="I3087" t="s">
        <v>385</v>
      </c>
      <c r="J3087" t="s">
        <v>697</v>
      </c>
      <c r="K3087" t="s">
        <v>697</v>
      </c>
      <c r="L3087" t="s">
        <v>5179</v>
      </c>
      <c r="M3087" t="s">
        <v>992</v>
      </c>
      <c r="N3087" t="s">
        <v>455</v>
      </c>
      <c r="O3087">
        <v>296039930103</v>
      </c>
      <c r="P3087" t="s">
        <v>62</v>
      </c>
      <c r="Q3087" t="s">
        <v>62</v>
      </c>
      <c r="R3087" t="s">
        <v>385</v>
      </c>
      <c r="S3087" t="s">
        <v>36</v>
      </c>
      <c r="T3087" t="s">
        <v>385</v>
      </c>
      <c r="U3087" t="s">
        <v>14</v>
      </c>
      <c r="V3087" s="61">
        <v>45548</v>
      </c>
      <c r="W3087" t="s">
        <v>4135</v>
      </c>
    </row>
    <row r="3088" spans="1:23" x14ac:dyDescent="0.25">
      <c r="A3088">
        <v>9971247</v>
      </c>
      <c r="B3088" s="60">
        <v>45548</v>
      </c>
      <c r="C3088" t="s">
        <v>1157</v>
      </c>
      <c r="D3088" t="s">
        <v>856</v>
      </c>
      <c r="E3088" t="s">
        <v>385</v>
      </c>
      <c r="F3088" s="60">
        <v>45548</v>
      </c>
      <c r="G3088" s="60">
        <v>45548.423611111109</v>
      </c>
      <c r="H3088" t="s">
        <v>1157</v>
      </c>
      <c r="I3088" t="s">
        <v>385</v>
      </c>
      <c r="J3088" t="s">
        <v>697</v>
      </c>
      <c r="K3088" t="s">
        <v>697</v>
      </c>
      <c r="L3088" t="s">
        <v>5180</v>
      </c>
      <c r="M3088" t="s">
        <v>992</v>
      </c>
      <c r="N3088" t="s">
        <v>331</v>
      </c>
      <c r="O3088">
        <v>201031893522001</v>
      </c>
      <c r="P3088" t="s">
        <v>18</v>
      </c>
      <c r="Q3088" t="s">
        <v>19</v>
      </c>
      <c r="R3088" t="s">
        <v>92</v>
      </c>
      <c r="S3088" t="s">
        <v>43</v>
      </c>
      <c r="T3088" t="s">
        <v>385</v>
      </c>
      <c r="U3088" t="s">
        <v>44</v>
      </c>
      <c r="V3088" s="61">
        <v>45548</v>
      </c>
      <c r="W3088" t="s">
        <v>4135</v>
      </c>
    </row>
    <row r="3089" spans="1:23" x14ac:dyDescent="0.25">
      <c r="A3089">
        <v>9971246</v>
      </c>
      <c r="B3089" s="60">
        <v>45548</v>
      </c>
      <c r="C3089" t="s">
        <v>1157</v>
      </c>
      <c r="D3089" t="s">
        <v>856</v>
      </c>
      <c r="E3089" t="s">
        <v>385</v>
      </c>
      <c r="F3089" s="60">
        <v>45548</v>
      </c>
      <c r="G3089" s="60">
        <v>45548.425000000003</v>
      </c>
      <c r="H3089" t="s">
        <v>1157</v>
      </c>
      <c r="I3089" t="s">
        <v>385</v>
      </c>
      <c r="J3089" t="s">
        <v>697</v>
      </c>
      <c r="K3089" t="s">
        <v>697</v>
      </c>
      <c r="L3089" t="s">
        <v>5180</v>
      </c>
      <c r="M3089" t="s">
        <v>992</v>
      </c>
      <c r="N3089" t="s">
        <v>1692</v>
      </c>
      <c r="O3089">
        <v>201031893522001</v>
      </c>
      <c r="P3089" t="s">
        <v>18</v>
      </c>
      <c r="Q3089" t="s">
        <v>19</v>
      </c>
      <c r="R3089" t="s">
        <v>92</v>
      </c>
      <c r="S3089" t="s">
        <v>25</v>
      </c>
      <c r="T3089" t="s">
        <v>385</v>
      </c>
      <c r="U3089" t="s">
        <v>14</v>
      </c>
      <c r="V3089" s="61">
        <v>45548</v>
      </c>
      <c r="W3089" t="s">
        <v>4135</v>
      </c>
    </row>
    <row r="3090" spans="1:23" x14ac:dyDescent="0.25">
      <c r="A3090">
        <v>9971245</v>
      </c>
      <c r="B3090" s="60">
        <v>45548</v>
      </c>
      <c r="C3090" t="s">
        <v>1156</v>
      </c>
      <c r="D3090" t="s">
        <v>856</v>
      </c>
      <c r="E3090" t="s">
        <v>385</v>
      </c>
      <c r="F3090" s="60">
        <v>45548</v>
      </c>
      <c r="G3090" s="60">
        <v>45548.375694444447</v>
      </c>
      <c r="H3090" t="s">
        <v>1156</v>
      </c>
      <c r="I3090"/>
      <c r="J3090" t="s">
        <v>697</v>
      </c>
      <c r="K3090" t="s">
        <v>697</v>
      </c>
      <c r="L3090" t="s">
        <v>5181</v>
      </c>
      <c r="M3090" t="s">
        <v>992</v>
      </c>
      <c r="N3090" t="s">
        <v>853</v>
      </c>
      <c r="O3090">
        <v>201032504370001</v>
      </c>
      <c r="P3090"/>
      <c r="Q3090"/>
      <c r="R3090"/>
      <c r="S3090"/>
      <c r="T3090"/>
      <c r="U3090"/>
      <c r="V3090" s="61">
        <v>45548</v>
      </c>
      <c r="W3090" t="s">
        <v>4135</v>
      </c>
    </row>
    <row r="3091" spans="1:23" x14ac:dyDescent="0.25">
      <c r="A3091">
        <v>9971244</v>
      </c>
      <c r="B3091" s="60">
        <v>45548</v>
      </c>
      <c r="C3091" t="s">
        <v>1106</v>
      </c>
      <c r="D3091" t="s">
        <v>856</v>
      </c>
      <c r="E3091" t="s">
        <v>385</v>
      </c>
      <c r="F3091" s="60">
        <v>45548</v>
      </c>
      <c r="G3091" s="60">
        <v>45548.376388888893</v>
      </c>
      <c r="H3091" t="s">
        <v>1106</v>
      </c>
      <c r="I3091" s="60">
        <v>45548</v>
      </c>
      <c r="J3091" t="s">
        <v>697</v>
      </c>
      <c r="K3091" t="s">
        <v>697</v>
      </c>
      <c r="L3091" t="s">
        <v>5182</v>
      </c>
      <c r="M3091" t="s">
        <v>4671</v>
      </c>
      <c r="N3091" t="s">
        <v>853</v>
      </c>
      <c r="O3091">
        <v>2000008940113000</v>
      </c>
      <c r="P3091" t="s">
        <v>8</v>
      </c>
      <c r="Q3091" t="s">
        <v>28</v>
      </c>
      <c r="R3091" t="s">
        <v>29</v>
      </c>
      <c r="S3091" t="s">
        <v>75</v>
      </c>
      <c r="T3091" t="s">
        <v>425</v>
      </c>
      <c r="U3091" t="s">
        <v>44</v>
      </c>
      <c r="V3091" s="61">
        <v>45548</v>
      </c>
      <c r="W3091" t="s">
        <v>4135</v>
      </c>
    </row>
    <row r="3092" spans="1:23" x14ac:dyDescent="0.25">
      <c r="A3092">
        <v>9971243</v>
      </c>
      <c r="B3092" s="60">
        <v>45548</v>
      </c>
      <c r="C3092" t="s">
        <v>1110</v>
      </c>
      <c r="D3092" t="s">
        <v>903</v>
      </c>
      <c r="E3092" t="s">
        <v>385</v>
      </c>
      <c r="F3092" s="60">
        <v>45548</v>
      </c>
      <c r="G3092" s="60">
        <v>45548.39166666667</v>
      </c>
      <c r="H3092" t="s">
        <v>1110</v>
      </c>
      <c r="I3092" s="60">
        <v>45548</v>
      </c>
      <c r="J3092" t="s">
        <v>697</v>
      </c>
      <c r="K3092" t="s">
        <v>697</v>
      </c>
      <c r="L3092" t="s">
        <v>5183</v>
      </c>
      <c r="M3092" t="s">
        <v>7</v>
      </c>
      <c r="N3092" t="s">
        <v>855</v>
      </c>
      <c r="O3092" t="s">
        <v>4277</v>
      </c>
      <c r="P3092" t="s">
        <v>8</v>
      </c>
      <c r="Q3092" t="s">
        <v>28</v>
      </c>
      <c r="R3092" t="s">
        <v>29</v>
      </c>
      <c r="S3092" t="s">
        <v>36</v>
      </c>
      <c r="T3092"/>
      <c r="U3092" t="s">
        <v>14</v>
      </c>
      <c r="V3092" s="61">
        <v>45548</v>
      </c>
      <c r="W3092" t="s">
        <v>4135</v>
      </c>
    </row>
    <row r="3093" spans="1:23" x14ac:dyDescent="0.25">
      <c r="A3093">
        <v>9971242</v>
      </c>
      <c r="B3093" s="60">
        <v>45548</v>
      </c>
      <c r="C3093" t="s">
        <v>1110</v>
      </c>
      <c r="D3093" t="s">
        <v>856</v>
      </c>
      <c r="E3093" t="s">
        <v>385</v>
      </c>
      <c r="F3093" s="60">
        <v>45548</v>
      </c>
      <c r="G3093" s="60">
        <v>45548.395833333343</v>
      </c>
      <c r="H3093" t="s">
        <v>1110</v>
      </c>
      <c r="I3093" s="60">
        <v>45550</v>
      </c>
      <c r="J3093" t="s">
        <v>697</v>
      </c>
      <c r="K3093" t="s">
        <v>697</v>
      </c>
      <c r="L3093" t="s">
        <v>5183</v>
      </c>
      <c r="M3093" t="s">
        <v>7</v>
      </c>
      <c r="N3093" t="s">
        <v>855</v>
      </c>
      <c r="O3093" t="s">
        <v>4277</v>
      </c>
      <c r="P3093" t="s">
        <v>8</v>
      </c>
      <c r="Q3093" t="s">
        <v>28</v>
      </c>
      <c r="R3093" t="s">
        <v>29</v>
      </c>
      <c r="S3093" t="s">
        <v>25</v>
      </c>
      <c r="T3093"/>
      <c r="U3093" t="s">
        <v>14</v>
      </c>
      <c r="V3093" s="61">
        <v>45548</v>
      </c>
      <c r="W3093" t="s">
        <v>4135</v>
      </c>
    </row>
    <row r="3094" spans="1:23" x14ac:dyDescent="0.25">
      <c r="A3094">
        <v>9971241</v>
      </c>
      <c r="B3094" s="60">
        <v>45548</v>
      </c>
      <c r="C3094" t="s">
        <v>1111</v>
      </c>
      <c r="D3094" t="s">
        <v>856</v>
      </c>
      <c r="E3094" t="s">
        <v>385</v>
      </c>
      <c r="F3094" s="60">
        <v>45548</v>
      </c>
      <c r="G3094" s="60">
        <v>45548.405555555553</v>
      </c>
      <c r="H3094" t="s">
        <v>1111</v>
      </c>
      <c r="I3094" t="s">
        <v>385</v>
      </c>
      <c r="J3094" t="s">
        <v>697</v>
      </c>
      <c r="K3094" t="s">
        <v>697</v>
      </c>
      <c r="L3094" t="s">
        <v>4025</v>
      </c>
      <c r="M3094" t="s">
        <v>7</v>
      </c>
      <c r="N3094" t="s">
        <v>2880</v>
      </c>
      <c r="O3094" t="s">
        <v>3865</v>
      </c>
      <c r="P3094" t="s">
        <v>8</v>
      </c>
      <c r="Q3094" t="s">
        <v>15</v>
      </c>
      <c r="R3094" t="s">
        <v>381</v>
      </c>
      <c r="S3094" t="s">
        <v>25</v>
      </c>
      <c r="T3094" t="s">
        <v>385</v>
      </c>
      <c r="U3094" t="s">
        <v>14</v>
      </c>
      <c r="V3094" s="61">
        <v>45548</v>
      </c>
      <c r="W3094" t="s">
        <v>4135</v>
      </c>
    </row>
    <row r="3095" spans="1:23" x14ac:dyDescent="0.25">
      <c r="A3095">
        <v>9971240</v>
      </c>
      <c r="B3095" s="60">
        <v>45548</v>
      </c>
      <c r="C3095" t="s">
        <v>1106</v>
      </c>
      <c r="D3095" t="s">
        <v>856</v>
      </c>
      <c r="E3095" t="s">
        <v>385</v>
      </c>
      <c r="F3095" s="60">
        <v>45548</v>
      </c>
      <c r="G3095" s="60">
        <v>45548.405555555553</v>
      </c>
      <c r="H3095" t="s">
        <v>1106</v>
      </c>
      <c r="I3095" s="60">
        <v>45548</v>
      </c>
      <c r="J3095" t="s">
        <v>697</v>
      </c>
      <c r="K3095" t="s">
        <v>697</v>
      </c>
      <c r="L3095" t="s">
        <v>5184</v>
      </c>
      <c r="M3095" t="s">
        <v>4671</v>
      </c>
      <c r="N3095" t="s">
        <v>853</v>
      </c>
      <c r="O3095">
        <v>2000009083065070</v>
      </c>
      <c r="P3095" t="s">
        <v>8</v>
      </c>
      <c r="Q3095" t="s">
        <v>10</v>
      </c>
      <c r="R3095" t="s">
        <v>11</v>
      </c>
      <c r="S3095" t="s">
        <v>75</v>
      </c>
      <c r="T3095" t="s">
        <v>425</v>
      </c>
      <c r="U3095" t="s">
        <v>44</v>
      </c>
      <c r="V3095" s="61">
        <v>45548</v>
      </c>
      <c r="W3095" t="s">
        <v>4135</v>
      </c>
    </row>
    <row r="3096" spans="1:23" x14ac:dyDescent="0.25">
      <c r="A3096">
        <v>9971239</v>
      </c>
      <c r="B3096" s="60">
        <v>45548</v>
      </c>
      <c r="C3096" t="s">
        <v>1117</v>
      </c>
      <c r="D3096" t="s">
        <v>856</v>
      </c>
      <c r="E3096" t="s">
        <v>385</v>
      </c>
      <c r="F3096" s="60">
        <v>45548</v>
      </c>
      <c r="G3096" s="60">
        <v>45548.40625</v>
      </c>
      <c r="H3096" t="s">
        <v>1117</v>
      </c>
      <c r="I3096" s="60">
        <v>45548</v>
      </c>
      <c r="J3096" t="s">
        <v>697</v>
      </c>
      <c r="K3096" t="s">
        <v>697</v>
      </c>
      <c r="L3096" t="s">
        <v>2796</v>
      </c>
      <c r="M3096" t="s">
        <v>7</v>
      </c>
      <c r="N3096" t="s">
        <v>860</v>
      </c>
      <c r="O3096" t="s">
        <v>2341</v>
      </c>
      <c r="P3096" t="s">
        <v>22</v>
      </c>
      <c r="Q3096" t="s">
        <v>23</v>
      </c>
      <c r="R3096" t="s">
        <v>79</v>
      </c>
      <c r="S3096" t="s">
        <v>43</v>
      </c>
      <c r="T3096" t="s">
        <v>330</v>
      </c>
      <c r="U3096" t="s">
        <v>44</v>
      </c>
      <c r="V3096" s="61">
        <v>45548</v>
      </c>
      <c r="W3096" t="s">
        <v>4135</v>
      </c>
    </row>
    <row r="3097" spans="1:23" x14ac:dyDescent="0.25">
      <c r="A3097">
        <v>9971238</v>
      </c>
      <c r="B3097" s="60">
        <v>45548</v>
      </c>
      <c r="C3097" t="s">
        <v>1111</v>
      </c>
      <c r="D3097" t="s">
        <v>716</v>
      </c>
      <c r="E3097" t="s">
        <v>385</v>
      </c>
      <c r="F3097" s="60">
        <v>45548</v>
      </c>
      <c r="G3097" s="60">
        <v>45548.410416666673</v>
      </c>
      <c r="H3097" t="s">
        <v>1111</v>
      </c>
      <c r="I3097" t="s">
        <v>385</v>
      </c>
      <c r="J3097" t="s">
        <v>697</v>
      </c>
      <c r="K3097" t="s">
        <v>697</v>
      </c>
      <c r="L3097" t="s">
        <v>4525</v>
      </c>
      <c r="M3097" t="s">
        <v>7</v>
      </c>
      <c r="N3097" t="s">
        <v>860</v>
      </c>
      <c r="O3097" t="s">
        <v>4267</v>
      </c>
      <c r="P3097" t="s">
        <v>8</v>
      </c>
      <c r="Q3097" t="s">
        <v>10</v>
      </c>
      <c r="R3097" t="s">
        <v>11</v>
      </c>
      <c r="S3097" t="s">
        <v>36</v>
      </c>
      <c r="T3097" t="s">
        <v>385</v>
      </c>
      <c r="U3097" t="s">
        <v>14</v>
      </c>
      <c r="V3097" s="61">
        <v>45548</v>
      </c>
      <c r="W3097" t="s">
        <v>4135</v>
      </c>
    </row>
    <row r="3098" spans="1:23" x14ac:dyDescent="0.25">
      <c r="A3098">
        <v>9971237</v>
      </c>
      <c r="B3098" s="60">
        <v>45548</v>
      </c>
      <c r="C3098" t="s">
        <v>1111</v>
      </c>
      <c r="D3098" t="s">
        <v>716</v>
      </c>
      <c r="E3098" t="s">
        <v>385</v>
      </c>
      <c r="F3098" s="60">
        <v>45548</v>
      </c>
      <c r="G3098" s="60">
        <v>45548.414583333331</v>
      </c>
      <c r="H3098" t="s">
        <v>1111</v>
      </c>
      <c r="I3098" t="s">
        <v>385</v>
      </c>
      <c r="J3098" t="s">
        <v>697</v>
      </c>
      <c r="K3098" t="s">
        <v>697</v>
      </c>
      <c r="L3098" t="s">
        <v>4945</v>
      </c>
      <c r="M3098" t="s">
        <v>7</v>
      </c>
      <c r="N3098" t="s">
        <v>860</v>
      </c>
      <c r="O3098" t="s">
        <v>4469</v>
      </c>
      <c r="P3098" t="s">
        <v>18</v>
      </c>
      <c r="Q3098" t="s">
        <v>19</v>
      </c>
      <c r="R3098" t="s">
        <v>20</v>
      </c>
      <c r="S3098" t="s">
        <v>36</v>
      </c>
      <c r="T3098" t="s">
        <v>385</v>
      </c>
      <c r="U3098" t="s">
        <v>14</v>
      </c>
      <c r="V3098" s="61">
        <v>45548</v>
      </c>
      <c r="W3098" t="s">
        <v>4135</v>
      </c>
    </row>
    <row r="3099" spans="1:23" x14ac:dyDescent="0.25">
      <c r="A3099">
        <v>9971236</v>
      </c>
      <c r="B3099" s="60">
        <v>45548</v>
      </c>
      <c r="C3099" t="s">
        <v>1111</v>
      </c>
      <c r="D3099" t="s">
        <v>716</v>
      </c>
      <c r="E3099" t="s">
        <v>385</v>
      </c>
      <c r="F3099" s="60">
        <v>45548</v>
      </c>
      <c r="G3099" s="60">
        <v>45548.438194444447</v>
      </c>
      <c r="H3099" t="s">
        <v>1111</v>
      </c>
      <c r="I3099" s="60">
        <v>45552</v>
      </c>
      <c r="J3099" t="s">
        <v>697</v>
      </c>
      <c r="K3099" t="s">
        <v>697</v>
      </c>
      <c r="L3099" t="s">
        <v>5185</v>
      </c>
      <c r="M3099" t="s">
        <v>7</v>
      </c>
      <c r="N3099" t="s">
        <v>855</v>
      </c>
      <c r="O3099" t="s">
        <v>5101</v>
      </c>
      <c r="P3099" t="s">
        <v>51</v>
      </c>
      <c r="Q3099" t="s">
        <v>52</v>
      </c>
      <c r="R3099" t="s">
        <v>53</v>
      </c>
      <c r="S3099" t="s">
        <v>36</v>
      </c>
      <c r="T3099" t="s">
        <v>385</v>
      </c>
      <c r="U3099" t="s">
        <v>14</v>
      </c>
      <c r="V3099" s="61">
        <v>45548</v>
      </c>
      <c r="W3099" t="s">
        <v>4135</v>
      </c>
    </row>
    <row r="3100" spans="1:23" x14ac:dyDescent="0.25">
      <c r="A3100">
        <v>9971235</v>
      </c>
      <c r="B3100" s="60">
        <v>45548</v>
      </c>
      <c r="C3100" t="s">
        <v>1111</v>
      </c>
      <c r="D3100" t="s">
        <v>716</v>
      </c>
      <c r="E3100" t="s">
        <v>385</v>
      </c>
      <c r="F3100" s="60">
        <v>45548</v>
      </c>
      <c r="G3100" s="60">
        <v>45548.443055555559</v>
      </c>
      <c r="H3100" t="s">
        <v>1111</v>
      </c>
      <c r="I3100" s="60">
        <v>45552</v>
      </c>
      <c r="J3100" t="s">
        <v>697</v>
      </c>
      <c r="K3100" t="s">
        <v>697</v>
      </c>
      <c r="L3100" t="s">
        <v>5186</v>
      </c>
      <c r="M3100" t="s">
        <v>7</v>
      </c>
      <c r="N3100" t="s">
        <v>855</v>
      </c>
      <c r="O3100" t="s">
        <v>5118</v>
      </c>
      <c r="P3100" t="s">
        <v>8</v>
      </c>
      <c r="Q3100" t="s">
        <v>15</v>
      </c>
      <c r="R3100" t="s">
        <v>381</v>
      </c>
      <c r="S3100" t="s">
        <v>25</v>
      </c>
      <c r="T3100" t="s">
        <v>385</v>
      </c>
      <c r="U3100" t="s">
        <v>14</v>
      </c>
      <c r="V3100" s="61">
        <v>45548</v>
      </c>
      <c r="W3100" t="s">
        <v>4135</v>
      </c>
    </row>
    <row r="3101" spans="1:23" x14ac:dyDescent="0.25">
      <c r="A3101">
        <v>9971234</v>
      </c>
      <c r="B3101" s="60">
        <v>45548</v>
      </c>
      <c r="C3101" t="s">
        <v>1111</v>
      </c>
      <c r="D3101" t="s">
        <v>716</v>
      </c>
      <c r="E3101" t="s">
        <v>385</v>
      </c>
      <c r="F3101" s="60">
        <v>45548</v>
      </c>
      <c r="G3101" s="60">
        <v>45548.45</v>
      </c>
      <c r="H3101" t="s">
        <v>1111</v>
      </c>
      <c r="I3101" t="s">
        <v>385</v>
      </c>
      <c r="J3101" t="s">
        <v>697</v>
      </c>
      <c r="K3101" t="s">
        <v>697</v>
      </c>
      <c r="L3101" t="s">
        <v>4645</v>
      </c>
      <c r="M3101" t="s">
        <v>7</v>
      </c>
      <c r="N3101" t="s">
        <v>855</v>
      </c>
      <c r="O3101" t="s">
        <v>4548</v>
      </c>
      <c r="P3101" t="s">
        <v>8</v>
      </c>
      <c r="Q3101" t="s">
        <v>10</v>
      </c>
      <c r="R3101" t="s">
        <v>11</v>
      </c>
      <c r="S3101" t="s">
        <v>25</v>
      </c>
      <c r="T3101" t="s">
        <v>385</v>
      </c>
      <c r="U3101" t="s">
        <v>14</v>
      </c>
      <c r="V3101" s="61">
        <v>45548</v>
      </c>
      <c r="W3101" t="s">
        <v>4135</v>
      </c>
    </row>
    <row r="3102" spans="1:23" x14ac:dyDescent="0.25">
      <c r="A3102">
        <v>9971233</v>
      </c>
      <c r="B3102" s="60">
        <v>45548</v>
      </c>
      <c r="C3102" t="s">
        <v>1111</v>
      </c>
      <c r="D3102" t="s">
        <v>716</v>
      </c>
      <c r="E3102" t="s">
        <v>385</v>
      </c>
      <c r="F3102" s="60">
        <v>45548</v>
      </c>
      <c r="G3102" s="60">
        <v>45548.472222222219</v>
      </c>
      <c r="H3102" t="s">
        <v>1111</v>
      </c>
      <c r="I3102" t="s">
        <v>385</v>
      </c>
      <c r="J3102" t="s">
        <v>697</v>
      </c>
      <c r="K3102" t="s">
        <v>697</v>
      </c>
      <c r="L3102" t="s">
        <v>5187</v>
      </c>
      <c r="M3102" t="s">
        <v>7</v>
      </c>
      <c r="N3102" t="s">
        <v>860</v>
      </c>
      <c r="O3102" t="s">
        <v>3824</v>
      </c>
      <c r="P3102" t="s">
        <v>18</v>
      </c>
      <c r="Q3102" t="s">
        <v>19</v>
      </c>
      <c r="R3102" t="s">
        <v>20</v>
      </c>
      <c r="S3102" t="s">
        <v>36</v>
      </c>
      <c r="T3102" t="s">
        <v>385</v>
      </c>
      <c r="U3102" t="s">
        <v>14</v>
      </c>
      <c r="V3102" s="61">
        <v>45548</v>
      </c>
      <c r="W3102" t="s">
        <v>4135</v>
      </c>
    </row>
    <row r="3103" spans="1:23" x14ac:dyDescent="0.25">
      <c r="A3103">
        <v>9971232</v>
      </c>
      <c r="B3103" s="60">
        <v>45548</v>
      </c>
      <c r="C3103" t="s">
        <v>1158</v>
      </c>
      <c r="D3103" t="s">
        <v>716</v>
      </c>
      <c r="E3103" t="s">
        <v>385</v>
      </c>
      <c r="F3103" s="60">
        <v>45548.410416666673</v>
      </c>
      <c r="G3103" s="60">
        <v>45548.410416666673</v>
      </c>
      <c r="H3103" t="s">
        <v>1158</v>
      </c>
      <c r="I3103" s="60">
        <v>45552</v>
      </c>
      <c r="J3103" t="s">
        <v>697</v>
      </c>
      <c r="K3103" t="s">
        <v>697</v>
      </c>
      <c r="L3103" t="s">
        <v>5188</v>
      </c>
      <c r="M3103" t="s">
        <v>3122</v>
      </c>
      <c r="N3103" t="s">
        <v>853</v>
      </c>
      <c r="O3103">
        <v>7682953</v>
      </c>
      <c r="P3103" t="s">
        <v>18</v>
      </c>
      <c r="Q3103" t="s">
        <v>19</v>
      </c>
      <c r="R3103" t="s">
        <v>20</v>
      </c>
      <c r="S3103" t="s">
        <v>36</v>
      </c>
      <c r="T3103" t="s">
        <v>385</v>
      </c>
      <c r="U3103" t="s">
        <v>14</v>
      </c>
      <c r="V3103" s="61">
        <v>45548</v>
      </c>
      <c r="W3103" t="s">
        <v>4135</v>
      </c>
    </row>
    <row r="3104" spans="1:23" x14ac:dyDescent="0.25">
      <c r="A3104">
        <v>9971231</v>
      </c>
      <c r="B3104" s="60">
        <v>45548</v>
      </c>
      <c r="C3104" t="s">
        <v>1158</v>
      </c>
      <c r="D3104" t="s">
        <v>716</v>
      </c>
      <c r="E3104" t="s">
        <v>385</v>
      </c>
      <c r="F3104" s="60">
        <v>45548.438888888893</v>
      </c>
      <c r="G3104" s="60">
        <v>45548.438888888893</v>
      </c>
      <c r="H3104" t="s">
        <v>1158</v>
      </c>
      <c r="I3104" s="60">
        <v>45552</v>
      </c>
      <c r="J3104" t="s">
        <v>697</v>
      </c>
      <c r="K3104" t="s">
        <v>697</v>
      </c>
      <c r="L3104" t="s">
        <v>5189</v>
      </c>
      <c r="M3104" t="s">
        <v>3122</v>
      </c>
      <c r="N3104" t="s">
        <v>853</v>
      </c>
      <c r="O3104">
        <v>7681242</v>
      </c>
      <c r="P3104" t="s">
        <v>18</v>
      </c>
      <c r="Q3104" t="s">
        <v>19</v>
      </c>
      <c r="R3104" t="s">
        <v>20</v>
      </c>
      <c r="S3104" t="s">
        <v>36</v>
      </c>
      <c r="T3104" t="s">
        <v>385</v>
      </c>
      <c r="U3104" t="s">
        <v>14</v>
      </c>
      <c r="V3104" s="61">
        <v>45548</v>
      </c>
      <c r="W3104" t="s">
        <v>4135</v>
      </c>
    </row>
    <row r="3105" spans="1:23" x14ac:dyDescent="0.25">
      <c r="A3105">
        <v>9971230</v>
      </c>
      <c r="B3105" s="60">
        <v>45548</v>
      </c>
      <c r="C3105" t="s">
        <v>1158</v>
      </c>
      <c r="D3105" t="s">
        <v>716</v>
      </c>
      <c r="E3105" t="s">
        <v>385</v>
      </c>
      <c r="F3105" s="60">
        <v>45548.443749999999</v>
      </c>
      <c r="G3105" s="60">
        <v>45548.443749999999</v>
      </c>
      <c r="H3105" t="s">
        <v>1158</v>
      </c>
      <c r="I3105" s="60">
        <v>45552</v>
      </c>
      <c r="J3105" t="s">
        <v>697</v>
      </c>
      <c r="K3105" t="s">
        <v>697</v>
      </c>
      <c r="L3105" t="s">
        <v>5190</v>
      </c>
      <c r="M3105" t="s">
        <v>3122</v>
      </c>
      <c r="N3105" t="s">
        <v>853</v>
      </c>
      <c r="O3105">
        <v>7710350</v>
      </c>
      <c r="P3105" t="s">
        <v>22</v>
      </c>
      <c r="Q3105" t="s">
        <v>23</v>
      </c>
      <c r="R3105" t="s">
        <v>89</v>
      </c>
      <c r="S3105" t="s">
        <v>36</v>
      </c>
      <c r="T3105" t="s">
        <v>385</v>
      </c>
      <c r="U3105" t="s">
        <v>14</v>
      </c>
      <c r="V3105" s="61">
        <v>45548</v>
      </c>
      <c r="W3105" t="s">
        <v>4135</v>
      </c>
    </row>
    <row r="3106" spans="1:23" x14ac:dyDescent="0.25">
      <c r="A3106">
        <v>9971229</v>
      </c>
      <c r="B3106" s="60">
        <v>45548</v>
      </c>
      <c r="C3106" t="s">
        <v>1158</v>
      </c>
      <c r="D3106" t="s">
        <v>716</v>
      </c>
      <c r="E3106" t="s">
        <v>385</v>
      </c>
      <c r="F3106" s="60">
        <v>45548.507638888892</v>
      </c>
      <c r="G3106" s="60">
        <v>45548.507638888892</v>
      </c>
      <c r="H3106" t="s">
        <v>1158</v>
      </c>
      <c r="I3106" s="60">
        <v>45550</v>
      </c>
      <c r="J3106" t="s">
        <v>697</v>
      </c>
      <c r="K3106" t="s">
        <v>697</v>
      </c>
      <c r="L3106" t="s">
        <v>5191</v>
      </c>
      <c r="M3106" t="s">
        <v>737</v>
      </c>
      <c r="N3106" t="s">
        <v>853</v>
      </c>
      <c r="O3106" t="s">
        <v>4307</v>
      </c>
      <c r="P3106" t="s">
        <v>18</v>
      </c>
      <c r="Q3106" t="s">
        <v>19</v>
      </c>
      <c r="R3106" t="s">
        <v>20</v>
      </c>
      <c r="S3106" t="s">
        <v>36</v>
      </c>
      <c r="T3106" t="s">
        <v>385</v>
      </c>
      <c r="U3106" t="s">
        <v>14</v>
      </c>
      <c r="V3106" s="61">
        <v>45548</v>
      </c>
      <c r="W3106" t="s">
        <v>4135</v>
      </c>
    </row>
    <row r="3107" spans="1:23" x14ac:dyDescent="0.25">
      <c r="A3107">
        <v>9971228</v>
      </c>
      <c r="B3107" s="60">
        <v>45548</v>
      </c>
      <c r="C3107" t="s">
        <v>1158</v>
      </c>
      <c r="D3107" t="s">
        <v>716</v>
      </c>
      <c r="E3107" t="s">
        <v>385</v>
      </c>
      <c r="F3107" s="60">
        <v>45548.538888888892</v>
      </c>
      <c r="G3107" s="60">
        <v>45548.538888888892</v>
      </c>
      <c r="H3107" t="s">
        <v>1158</v>
      </c>
      <c r="I3107" s="60">
        <v>45550</v>
      </c>
      <c r="J3107" t="s">
        <v>697</v>
      </c>
      <c r="K3107" t="s">
        <v>697</v>
      </c>
      <c r="L3107" t="s">
        <v>4862</v>
      </c>
      <c r="M3107" t="s">
        <v>737</v>
      </c>
      <c r="N3107" t="s">
        <v>853</v>
      </c>
      <c r="O3107" t="s">
        <v>4115</v>
      </c>
      <c r="P3107" t="s">
        <v>8</v>
      </c>
      <c r="Q3107" t="s">
        <v>28</v>
      </c>
      <c r="R3107" t="s">
        <v>35</v>
      </c>
      <c r="S3107" t="s">
        <v>981</v>
      </c>
      <c r="T3107" t="s">
        <v>981</v>
      </c>
      <c r="U3107" t="s">
        <v>44</v>
      </c>
      <c r="V3107" s="61">
        <v>45548</v>
      </c>
      <c r="W3107" t="s">
        <v>4135</v>
      </c>
    </row>
    <row r="3108" spans="1:23" x14ac:dyDescent="0.25">
      <c r="A3108">
        <v>9971227</v>
      </c>
      <c r="B3108" s="60">
        <v>45548</v>
      </c>
      <c r="C3108" t="s">
        <v>1158</v>
      </c>
      <c r="D3108" t="s">
        <v>46</v>
      </c>
      <c r="E3108" t="s">
        <v>385</v>
      </c>
      <c r="F3108" s="60">
        <v>45548.54791666667</v>
      </c>
      <c r="G3108" s="60">
        <v>45548.54791666667</v>
      </c>
      <c r="H3108" t="s">
        <v>1158</v>
      </c>
      <c r="I3108" s="60">
        <v>45548</v>
      </c>
      <c r="J3108" t="s">
        <v>697</v>
      </c>
      <c r="K3108" t="s">
        <v>697</v>
      </c>
      <c r="L3108" t="s">
        <v>4770</v>
      </c>
      <c r="M3108" t="s">
        <v>737</v>
      </c>
      <c r="N3108" t="s">
        <v>853</v>
      </c>
      <c r="O3108" t="s">
        <v>4740</v>
      </c>
      <c r="P3108" t="s">
        <v>22</v>
      </c>
      <c r="Q3108" t="s">
        <v>23</v>
      </c>
      <c r="R3108" t="s">
        <v>89</v>
      </c>
      <c r="S3108" t="s">
        <v>360</v>
      </c>
      <c r="T3108" t="s">
        <v>385</v>
      </c>
      <c r="U3108" t="s">
        <v>14</v>
      </c>
      <c r="V3108" s="61">
        <v>45548</v>
      </c>
      <c r="W3108" t="s">
        <v>4135</v>
      </c>
    </row>
    <row r="3109" spans="1:23" x14ac:dyDescent="0.25">
      <c r="A3109">
        <v>9971226</v>
      </c>
      <c r="B3109" s="60">
        <v>45548</v>
      </c>
      <c r="C3109" t="s">
        <v>1158</v>
      </c>
      <c r="D3109" t="s">
        <v>716</v>
      </c>
      <c r="E3109" t="s">
        <v>385</v>
      </c>
      <c r="F3109" s="60">
        <v>45548.579861111109</v>
      </c>
      <c r="G3109" s="60">
        <v>45548.579861111109</v>
      </c>
      <c r="H3109" t="s">
        <v>1158</v>
      </c>
      <c r="I3109" s="60">
        <v>45548</v>
      </c>
      <c r="J3109" t="s">
        <v>697</v>
      </c>
      <c r="K3109" t="s">
        <v>697</v>
      </c>
      <c r="L3109" t="s">
        <v>5192</v>
      </c>
      <c r="M3109" t="s">
        <v>737</v>
      </c>
      <c r="N3109" t="s">
        <v>853</v>
      </c>
      <c r="O3109" t="s">
        <v>4482</v>
      </c>
      <c r="P3109" t="s">
        <v>18</v>
      </c>
      <c r="Q3109" t="s">
        <v>19</v>
      </c>
      <c r="R3109" t="s">
        <v>21</v>
      </c>
      <c r="S3109" t="s">
        <v>981</v>
      </c>
      <c r="T3109" t="s">
        <v>385</v>
      </c>
      <c r="U3109" t="s">
        <v>14</v>
      </c>
      <c r="V3109" s="61">
        <v>45548</v>
      </c>
      <c r="W3109" t="s">
        <v>4135</v>
      </c>
    </row>
    <row r="3110" spans="1:23" x14ac:dyDescent="0.25">
      <c r="A3110">
        <v>9971225</v>
      </c>
      <c r="B3110" s="60">
        <v>45548</v>
      </c>
      <c r="C3110" t="s">
        <v>1158</v>
      </c>
      <c r="D3110" t="s">
        <v>46</v>
      </c>
      <c r="E3110" t="s">
        <v>385</v>
      </c>
      <c r="F3110" s="60">
        <v>45548.584027777782</v>
      </c>
      <c r="G3110" s="60">
        <v>45548.584027777782</v>
      </c>
      <c r="H3110" t="s">
        <v>1158</v>
      </c>
      <c r="I3110" s="60">
        <v>45548</v>
      </c>
      <c r="J3110" t="s">
        <v>697</v>
      </c>
      <c r="K3110" t="s">
        <v>697</v>
      </c>
      <c r="L3110" t="s">
        <v>5193</v>
      </c>
      <c r="M3110" t="s">
        <v>737</v>
      </c>
      <c r="N3110" t="s">
        <v>853</v>
      </c>
      <c r="O3110" t="s">
        <v>4743</v>
      </c>
      <c r="P3110" t="s">
        <v>22</v>
      </c>
      <c r="Q3110" t="s">
        <v>23</v>
      </c>
      <c r="R3110" t="s">
        <v>89</v>
      </c>
      <c r="S3110" t="s">
        <v>360</v>
      </c>
      <c r="T3110" t="s">
        <v>385</v>
      </c>
      <c r="U3110" t="s">
        <v>14</v>
      </c>
      <c r="V3110" s="61">
        <v>45548</v>
      </c>
      <c r="W3110" t="s">
        <v>4135</v>
      </c>
    </row>
    <row r="3111" spans="1:23" x14ac:dyDescent="0.25">
      <c r="A3111">
        <v>9971224</v>
      </c>
      <c r="B3111" s="60">
        <v>45548</v>
      </c>
      <c r="C3111" t="s">
        <v>1158</v>
      </c>
      <c r="D3111" t="s">
        <v>716</v>
      </c>
      <c r="E3111" t="s">
        <v>385</v>
      </c>
      <c r="F3111" s="60">
        <v>45548.588888888888</v>
      </c>
      <c r="G3111" s="60">
        <v>45548.588888888888</v>
      </c>
      <c r="H3111" t="s">
        <v>1158</v>
      </c>
      <c r="I3111" s="60">
        <v>45548</v>
      </c>
      <c r="J3111" t="s">
        <v>697</v>
      </c>
      <c r="K3111" t="s">
        <v>697</v>
      </c>
      <c r="L3111" t="s">
        <v>5194</v>
      </c>
      <c r="M3111" t="s">
        <v>737</v>
      </c>
      <c r="N3111" t="s">
        <v>853</v>
      </c>
      <c r="O3111" t="s">
        <v>4741</v>
      </c>
      <c r="P3111" t="s">
        <v>8</v>
      </c>
      <c r="Q3111" t="s">
        <v>10</v>
      </c>
      <c r="R3111" t="s">
        <v>11</v>
      </c>
      <c r="S3111" t="s">
        <v>962</v>
      </c>
      <c r="T3111" t="s">
        <v>385</v>
      </c>
      <c r="U3111" t="s">
        <v>14</v>
      </c>
      <c r="V3111" s="61">
        <v>45548</v>
      </c>
      <c r="W3111" t="s">
        <v>4135</v>
      </c>
    </row>
    <row r="3112" spans="1:23" x14ac:dyDescent="0.25">
      <c r="A3112">
        <v>9971223</v>
      </c>
      <c r="B3112" s="60">
        <v>45548</v>
      </c>
      <c r="C3112" t="s">
        <v>1280</v>
      </c>
      <c r="D3112" t="s">
        <v>856</v>
      </c>
      <c r="E3112"/>
      <c r="F3112" s="60">
        <v>45548</v>
      </c>
      <c r="G3112" s="60">
        <v>45548.409722222219</v>
      </c>
      <c r="H3112" t="s">
        <v>1280</v>
      </c>
      <c r="I3112" s="60">
        <v>45550</v>
      </c>
      <c r="J3112" t="s">
        <v>697</v>
      </c>
      <c r="K3112" t="s">
        <v>697</v>
      </c>
      <c r="L3112" t="s">
        <v>5195</v>
      </c>
      <c r="M3112" t="s">
        <v>2509</v>
      </c>
      <c r="N3112" t="s">
        <v>5196</v>
      </c>
      <c r="O3112">
        <v>43311401701</v>
      </c>
      <c r="P3112" t="s">
        <v>8</v>
      </c>
      <c r="Q3112" t="s">
        <v>15</v>
      </c>
      <c r="R3112" t="s">
        <v>11</v>
      </c>
      <c r="S3112" t="s">
        <v>25</v>
      </c>
      <c r="T3112"/>
      <c r="U3112" t="s">
        <v>14</v>
      </c>
      <c r="V3112" s="61">
        <v>45548</v>
      </c>
      <c r="W3112" t="s">
        <v>4135</v>
      </c>
    </row>
    <row r="3113" spans="1:23" x14ac:dyDescent="0.25">
      <c r="A3113">
        <v>9971222</v>
      </c>
      <c r="B3113" s="60">
        <v>45548</v>
      </c>
      <c r="C3113" t="s">
        <v>1117</v>
      </c>
      <c r="D3113" t="s">
        <v>716</v>
      </c>
      <c r="E3113" t="s">
        <v>385</v>
      </c>
      <c r="F3113" s="60">
        <v>45548</v>
      </c>
      <c r="G3113" s="60">
        <v>45548.416666666657</v>
      </c>
      <c r="H3113" t="s">
        <v>1117</v>
      </c>
      <c r="I3113" s="60">
        <v>45550</v>
      </c>
      <c r="J3113" t="s">
        <v>697</v>
      </c>
      <c r="K3113" t="s">
        <v>697</v>
      </c>
      <c r="L3113" t="s">
        <v>4945</v>
      </c>
      <c r="M3113" t="s">
        <v>7</v>
      </c>
      <c r="N3113" t="s">
        <v>860</v>
      </c>
      <c r="O3113" t="s">
        <v>4469</v>
      </c>
      <c r="P3113" t="s">
        <v>18</v>
      </c>
      <c r="Q3113" t="s">
        <v>19</v>
      </c>
      <c r="R3113" t="s">
        <v>20</v>
      </c>
      <c r="S3113" t="s">
        <v>36</v>
      </c>
      <c r="T3113" t="s">
        <v>385</v>
      </c>
      <c r="U3113" t="s">
        <v>14</v>
      </c>
      <c r="V3113" s="61">
        <v>45548</v>
      </c>
      <c r="W3113" t="s">
        <v>4135</v>
      </c>
    </row>
    <row r="3114" spans="1:23" x14ac:dyDescent="0.25">
      <c r="A3114">
        <v>9971221</v>
      </c>
      <c r="B3114" s="60">
        <v>45548</v>
      </c>
      <c r="C3114" t="s">
        <v>1280</v>
      </c>
      <c r="D3114" t="s">
        <v>856</v>
      </c>
      <c r="E3114"/>
      <c r="F3114" s="60">
        <v>45548</v>
      </c>
      <c r="G3114" s="60">
        <v>45548.422222222223</v>
      </c>
      <c r="H3114" t="s">
        <v>1280</v>
      </c>
      <c r="I3114" s="60">
        <v>45548</v>
      </c>
      <c r="J3114" t="s">
        <v>697</v>
      </c>
      <c r="K3114" t="s">
        <v>697</v>
      </c>
      <c r="L3114" t="s">
        <v>5197</v>
      </c>
      <c r="M3114" t="s">
        <v>2509</v>
      </c>
      <c r="N3114" t="s">
        <v>860</v>
      </c>
      <c r="O3114">
        <v>43423973501</v>
      </c>
      <c r="P3114" t="s">
        <v>8</v>
      </c>
      <c r="Q3114" t="s">
        <v>28</v>
      </c>
      <c r="R3114" t="s">
        <v>163</v>
      </c>
      <c r="S3114" t="s">
        <v>43</v>
      </c>
      <c r="T3114" t="s">
        <v>5198</v>
      </c>
      <c r="U3114" t="s">
        <v>44</v>
      </c>
      <c r="V3114" s="61">
        <v>45548</v>
      </c>
      <c r="W3114" t="s">
        <v>4135</v>
      </c>
    </row>
    <row r="3115" spans="1:23" x14ac:dyDescent="0.25">
      <c r="A3115">
        <v>9971220</v>
      </c>
      <c r="B3115" s="60">
        <v>45548</v>
      </c>
      <c r="C3115" t="s">
        <v>1106</v>
      </c>
      <c r="D3115" t="s">
        <v>716</v>
      </c>
      <c r="E3115" t="s">
        <v>385</v>
      </c>
      <c r="F3115" s="60">
        <v>45548</v>
      </c>
      <c r="G3115" s="60">
        <v>45548.425694444442</v>
      </c>
      <c r="H3115" t="s">
        <v>1106</v>
      </c>
      <c r="I3115" s="60">
        <v>45550</v>
      </c>
      <c r="J3115" t="s">
        <v>697</v>
      </c>
      <c r="K3115" t="s">
        <v>697</v>
      </c>
      <c r="L3115" t="s">
        <v>5199</v>
      </c>
      <c r="M3115" t="s">
        <v>4671</v>
      </c>
      <c r="N3115" t="s">
        <v>853</v>
      </c>
      <c r="O3115">
        <v>2000009282737510</v>
      </c>
      <c r="P3115" t="s">
        <v>22</v>
      </c>
      <c r="Q3115" t="s">
        <v>23</v>
      </c>
      <c r="R3115" t="s">
        <v>89</v>
      </c>
      <c r="S3115" t="s">
        <v>36</v>
      </c>
      <c r="T3115" t="s">
        <v>385</v>
      </c>
      <c r="U3115" t="s">
        <v>14</v>
      </c>
      <c r="V3115" s="61">
        <v>45548</v>
      </c>
      <c r="W3115" t="s">
        <v>4135</v>
      </c>
    </row>
    <row r="3116" spans="1:23" x14ac:dyDescent="0.25">
      <c r="A3116">
        <v>9971219</v>
      </c>
      <c r="B3116" s="60">
        <v>45548</v>
      </c>
      <c r="C3116" t="s">
        <v>1117</v>
      </c>
      <c r="D3116" t="s">
        <v>716</v>
      </c>
      <c r="E3116" t="s">
        <v>385</v>
      </c>
      <c r="F3116" s="60">
        <v>45548</v>
      </c>
      <c r="G3116" s="60">
        <v>45548.425694444442</v>
      </c>
      <c r="H3116" t="s">
        <v>1117</v>
      </c>
      <c r="I3116" s="60">
        <v>45550</v>
      </c>
      <c r="J3116" t="s">
        <v>697</v>
      </c>
      <c r="K3116" t="s">
        <v>697</v>
      </c>
      <c r="L3116" t="s">
        <v>5200</v>
      </c>
      <c r="M3116" t="s">
        <v>7</v>
      </c>
      <c r="N3116" t="s">
        <v>860</v>
      </c>
      <c r="O3116" t="s">
        <v>4924</v>
      </c>
      <c r="P3116" t="s">
        <v>18</v>
      </c>
      <c r="Q3116" t="s">
        <v>19</v>
      </c>
      <c r="R3116" t="s">
        <v>21</v>
      </c>
      <c r="S3116" t="s">
        <v>36</v>
      </c>
      <c r="T3116" t="s">
        <v>385</v>
      </c>
      <c r="U3116" t="s">
        <v>14</v>
      </c>
      <c r="V3116" s="61">
        <v>45548</v>
      </c>
      <c r="W3116" t="s">
        <v>4135</v>
      </c>
    </row>
    <row r="3117" spans="1:23" x14ac:dyDescent="0.25">
      <c r="A3117">
        <v>9971218</v>
      </c>
      <c r="B3117" s="60">
        <v>45548</v>
      </c>
      <c r="C3117" t="s">
        <v>1110</v>
      </c>
      <c r="D3117" t="s">
        <v>716</v>
      </c>
      <c r="E3117" t="s">
        <v>385</v>
      </c>
      <c r="F3117" s="60">
        <v>45548</v>
      </c>
      <c r="G3117" s="60">
        <v>45548.431250000001</v>
      </c>
      <c r="H3117" t="s">
        <v>1110</v>
      </c>
      <c r="I3117" t="s">
        <v>385</v>
      </c>
      <c r="J3117" t="s">
        <v>697</v>
      </c>
      <c r="K3117" t="s">
        <v>697</v>
      </c>
      <c r="L3117" t="s">
        <v>3962</v>
      </c>
      <c r="M3117" t="s">
        <v>7</v>
      </c>
      <c r="N3117" t="s">
        <v>860</v>
      </c>
      <c r="O3117" t="s">
        <v>3709</v>
      </c>
      <c r="P3117" t="s">
        <v>8</v>
      </c>
      <c r="Q3117" t="s">
        <v>28</v>
      </c>
      <c r="R3117" t="s">
        <v>35</v>
      </c>
      <c r="S3117" t="s">
        <v>36</v>
      </c>
      <c r="T3117" t="s">
        <v>385</v>
      </c>
      <c r="U3117" t="s">
        <v>14</v>
      </c>
      <c r="V3117" s="61">
        <v>45548</v>
      </c>
      <c r="W3117" t="s">
        <v>4135</v>
      </c>
    </row>
    <row r="3118" spans="1:23" x14ac:dyDescent="0.25">
      <c r="A3118">
        <v>9971217</v>
      </c>
      <c r="B3118" s="60">
        <v>45548</v>
      </c>
      <c r="C3118" t="s">
        <v>1157</v>
      </c>
      <c r="D3118" t="s">
        <v>716</v>
      </c>
      <c r="E3118" t="s">
        <v>385</v>
      </c>
      <c r="F3118" s="60">
        <v>45548</v>
      </c>
      <c r="G3118" s="60">
        <v>45548.418749999997</v>
      </c>
      <c r="H3118" t="s">
        <v>1157</v>
      </c>
      <c r="I3118" t="s">
        <v>385</v>
      </c>
      <c r="J3118" t="s">
        <v>697</v>
      </c>
      <c r="K3118" t="s">
        <v>697</v>
      </c>
      <c r="L3118" t="s">
        <v>5201</v>
      </c>
      <c r="M3118" t="s">
        <v>992</v>
      </c>
      <c r="N3118" t="s">
        <v>1692</v>
      </c>
      <c r="O3118">
        <v>201032336598002</v>
      </c>
      <c r="P3118" t="s">
        <v>8</v>
      </c>
      <c r="Q3118" t="s">
        <v>10</v>
      </c>
      <c r="R3118" t="s">
        <v>11</v>
      </c>
      <c r="S3118" t="s">
        <v>25</v>
      </c>
      <c r="T3118" t="s">
        <v>385</v>
      </c>
      <c r="U3118" t="s">
        <v>14</v>
      </c>
      <c r="V3118" s="61">
        <v>45548</v>
      </c>
      <c r="W3118" t="s">
        <v>4135</v>
      </c>
    </row>
    <row r="3119" spans="1:23" x14ac:dyDescent="0.25">
      <c r="A3119">
        <v>9971216</v>
      </c>
      <c r="B3119" s="60">
        <v>45548</v>
      </c>
      <c r="C3119" t="s">
        <v>1157</v>
      </c>
      <c r="D3119" t="s">
        <v>46</v>
      </c>
      <c r="E3119" t="s">
        <v>385</v>
      </c>
      <c r="F3119" s="60">
        <v>45548</v>
      </c>
      <c r="G3119" s="60">
        <v>45548.431250000001</v>
      </c>
      <c r="H3119" t="s">
        <v>1157</v>
      </c>
      <c r="I3119" t="s">
        <v>385</v>
      </c>
      <c r="J3119" t="s">
        <v>697</v>
      </c>
      <c r="K3119" t="s">
        <v>697</v>
      </c>
      <c r="L3119" t="s">
        <v>5202</v>
      </c>
      <c r="M3119" t="s">
        <v>992</v>
      </c>
      <c r="N3119" t="s">
        <v>5203</v>
      </c>
      <c r="O3119">
        <v>201032175570001</v>
      </c>
      <c r="P3119" t="s">
        <v>8</v>
      </c>
      <c r="Q3119" t="s">
        <v>28</v>
      </c>
      <c r="R3119" t="s">
        <v>29</v>
      </c>
      <c r="S3119" t="s">
        <v>13</v>
      </c>
      <c r="T3119" t="s">
        <v>385</v>
      </c>
      <c r="U3119" t="s">
        <v>14</v>
      </c>
      <c r="V3119" s="61">
        <v>45548</v>
      </c>
      <c r="W3119" t="s">
        <v>4135</v>
      </c>
    </row>
    <row r="3120" spans="1:23" x14ac:dyDescent="0.25">
      <c r="A3120">
        <v>9971215</v>
      </c>
      <c r="B3120" s="60">
        <v>45548</v>
      </c>
      <c r="C3120" t="s">
        <v>1157</v>
      </c>
      <c r="D3120" t="s">
        <v>856</v>
      </c>
      <c r="E3120" t="s">
        <v>385</v>
      </c>
      <c r="F3120" s="60">
        <v>45548</v>
      </c>
      <c r="G3120" s="60">
        <v>45548.443055555559</v>
      </c>
      <c r="H3120" t="s">
        <v>1157</v>
      </c>
      <c r="I3120" t="s">
        <v>385</v>
      </c>
      <c r="J3120" t="s">
        <v>697</v>
      </c>
      <c r="K3120" t="s">
        <v>697</v>
      </c>
      <c r="L3120" t="s">
        <v>4868</v>
      </c>
      <c r="M3120" t="s">
        <v>992</v>
      </c>
      <c r="N3120" t="s">
        <v>1692</v>
      </c>
      <c r="O3120">
        <v>900995835467004</v>
      </c>
      <c r="P3120" t="s">
        <v>8</v>
      </c>
      <c r="Q3120" t="s">
        <v>28</v>
      </c>
      <c r="R3120" t="s">
        <v>29</v>
      </c>
      <c r="S3120" t="s">
        <v>25</v>
      </c>
      <c r="T3120" t="s">
        <v>385</v>
      </c>
      <c r="U3120" t="s">
        <v>14</v>
      </c>
      <c r="V3120" s="61">
        <v>45548</v>
      </c>
      <c r="W3120" t="s">
        <v>4135</v>
      </c>
    </row>
    <row r="3121" spans="1:23" x14ac:dyDescent="0.25">
      <c r="A3121">
        <v>9971214</v>
      </c>
      <c r="B3121" s="60">
        <v>45548</v>
      </c>
      <c r="C3121" t="s">
        <v>1157</v>
      </c>
      <c r="D3121" t="s">
        <v>878</v>
      </c>
      <c r="E3121" t="s">
        <v>385</v>
      </c>
      <c r="F3121" s="60">
        <v>45548</v>
      </c>
      <c r="G3121" s="60">
        <v>45548.458333333343</v>
      </c>
      <c r="H3121" t="s">
        <v>1157</v>
      </c>
      <c r="I3121" t="s">
        <v>385</v>
      </c>
      <c r="J3121" t="s">
        <v>697</v>
      </c>
      <c r="K3121" t="s">
        <v>697</v>
      </c>
      <c r="L3121" t="s">
        <v>5204</v>
      </c>
      <c r="M3121" t="s">
        <v>992</v>
      </c>
      <c r="N3121" t="s">
        <v>455</v>
      </c>
      <c r="O3121">
        <v>900995833683001</v>
      </c>
      <c r="P3121" t="s">
        <v>8</v>
      </c>
      <c r="Q3121" t="s">
        <v>28</v>
      </c>
      <c r="R3121" t="s">
        <v>29</v>
      </c>
      <c r="S3121" t="s">
        <v>36</v>
      </c>
      <c r="T3121" t="s">
        <v>385</v>
      </c>
      <c r="U3121" t="s">
        <v>14</v>
      </c>
      <c r="V3121" s="61">
        <v>45548</v>
      </c>
      <c r="W3121" t="s">
        <v>4135</v>
      </c>
    </row>
    <row r="3122" spans="1:23" x14ac:dyDescent="0.25">
      <c r="A3122">
        <v>9971213</v>
      </c>
      <c r="B3122" s="60">
        <v>45548</v>
      </c>
      <c r="C3122" t="s">
        <v>1157</v>
      </c>
      <c r="D3122" t="s">
        <v>716</v>
      </c>
      <c r="E3122" t="s">
        <v>385</v>
      </c>
      <c r="F3122" s="60">
        <v>45548</v>
      </c>
      <c r="G3122" s="60">
        <v>45548.463194444441</v>
      </c>
      <c r="H3122" t="s">
        <v>1157</v>
      </c>
      <c r="I3122" t="s">
        <v>385</v>
      </c>
      <c r="J3122" t="s">
        <v>697</v>
      </c>
      <c r="K3122" t="s">
        <v>697</v>
      </c>
      <c r="L3122" t="s">
        <v>5154</v>
      </c>
      <c r="M3122" t="s">
        <v>992</v>
      </c>
      <c r="N3122" t="s">
        <v>455</v>
      </c>
      <c r="O3122">
        <v>201032476307001</v>
      </c>
      <c r="P3122" t="s">
        <v>8</v>
      </c>
      <c r="Q3122" t="s">
        <v>10</v>
      </c>
      <c r="R3122" t="s">
        <v>11</v>
      </c>
      <c r="S3122" t="s">
        <v>36</v>
      </c>
      <c r="T3122" t="s">
        <v>385</v>
      </c>
      <c r="U3122" t="s">
        <v>14</v>
      </c>
      <c r="V3122" s="61">
        <v>45548</v>
      </c>
      <c r="W3122" t="s">
        <v>4135</v>
      </c>
    </row>
    <row r="3123" spans="1:23" x14ac:dyDescent="0.25">
      <c r="A3123">
        <v>9971212</v>
      </c>
      <c r="B3123" s="60">
        <v>45548</v>
      </c>
      <c r="C3123" t="s">
        <v>1157</v>
      </c>
      <c r="D3123" t="s">
        <v>716</v>
      </c>
      <c r="E3123" t="s">
        <v>385</v>
      </c>
      <c r="F3123" s="60">
        <v>45548</v>
      </c>
      <c r="G3123" s="60">
        <v>45548.464583333327</v>
      </c>
      <c r="H3123" t="s">
        <v>1157</v>
      </c>
      <c r="I3123" t="s">
        <v>385</v>
      </c>
      <c r="J3123" t="s">
        <v>697</v>
      </c>
      <c r="K3123" t="s">
        <v>697</v>
      </c>
      <c r="L3123" t="s">
        <v>5153</v>
      </c>
      <c r="M3123" t="s">
        <v>992</v>
      </c>
      <c r="N3123" t="s">
        <v>455</v>
      </c>
      <c r="O3123">
        <v>201032531232001</v>
      </c>
      <c r="P3123" t="s">
        <v>8</v>
      </c>
      <c r="Q3123" t="s">
        <v>10</v>
      </c>
      <c r="R3123" t="s">
        <v>11</v>
      </c>
      <c r="S3123" t="s">
        <v>36</v>
      </c>
      <c r="T3123" t="s">
        <v>385</v>
      </c>
      <c r="U3123" t="s">
        <v>14</v>
      </c>
      <c r="V3123" s="61">
        <v>45548</v>
      </c>
      <c r="W3123" t="s">
        <v>4135</v>
      </c>
    </row>
    <row r="3124" spans="1:23" x14ac:dyDescent="0.25">
      <c r="A3124">
        <v>9971211</v>
      </c>
      <c r="B3124" s="60">
        <v>45548</v>
      </c>
      <c r="C3124" t="s">
        <v>1157</v>
      </c>
      <c r="D3124" t="s">
        <v>856</v>
      </c>
      <c r="E3124" t="s">
        <v>385</v>
      </c>
      <c r="F3124" s="60">
        <v>45548</v>
      </c>
      <c r="G3124" s="60">
        <v>45548.496527777781</v>
      </c>
      <c r="H3124" t="s">
        <v>1157</v>
      </c>
      <c r="I3124" t="s">
        <v>385</v>
      </c>
      <c r="J3124" t="s">
        <v>697</v>
      </c>
      <c r="K3124" t="s">
        <v>697</v>
      </c>
      <c r="L3124" t="s">
        <v>5205</v>
      </c>
      <c r="M3124" t="s">
        <v>992</v>
      </c>
      <c r="N3124" t="s">
        <v>455</v>
      </c>
      <c r="O3124" t="s">
        <v>5119</v>
      </c>
      <c r="P3124" t="s">
        <v>18</v>
      </c>
      <c r="Q3124" t="s">
        <v>19</v>
      </c>
      <c r="R3124" t="s">
        <v>20</v>
      </c>
      <c r="S3124" t="s">
        <v>43</v>
      </c>
      <c r="T3124" t="s">
        <v>385</v>
      </c>
      <c r="U3124" t="s">
        <v>44</v>
      </c>
      <c r="V3124" s="61">
        <v>45548</v>
      </c>
      <c r="W3124" t="s">
        <v>4135</v>
      </c>
    </row>
    <row r="3125" spans="1:23" x14ac:dyDescent="0.25">
      <c r="A3125">
        <v>9971210</v>
      </c>
      <c r="B3125" s="60">
        <v>45548</v>
      </c>
      <c r="C3125" t="s">
        <v>1106</v>
      </c>
      <c r="D3125" t="s">
        <v>716</v>
      </c>
      <c r="E3125" t="s">
        <v>385</v>
      </c>
      <c r="F3125" s="60">
        <v>45548</v>
      </c>
      <c r="G3125" s="60">
        <v>45548.443437499998</v>
      </c>
      <c r="H3125" t="s">
        <v>1106</v>
      </c>
      <c r="I3125" s="60">
        <v>45554</v>
      </c>
      <c r="J3125" t="s">
        <v>697</v>
      </c>
      <c r="K3125" t="s">
        <v>697</v>
      </c>
      <c r="L3125" t="s">
        <v>5206</v>
      </c>
      <c r="M3125" t="s">
        <v>4671</v>
      </c>
      <c r="N3125" t="s">
        <v>853</v>
      </c>
      <c r="O3125">
        <v>2000010000000000</v>
      </c>
      <c r="P3125" t="s">
        <v>8</v>
      </c>
      <c r="Q3125" t="s">
        <v>10</v>
      </c>
      <c r="R3125" t="s">
        <v>11</v>
      </c>
      <c r="S3125" t="s">
        <v>25</v>
      </c>
      <c r="T3125" t="s">
        <v>385</v>
      </c>
      <c r="U3125" t="s">
        <v>14</v>
      </c>
      <c r="V3125" s="61">
        <v>45548</v>
      </c>
      <c r="W3125" t="s">
        <v>4135</v>
      </c>
    </row>
    <row r="3126" spans="1:23" x14ac:dyDescent="0.25">
      <c r="A3126">
        <v>9971209</v>
      </c>
      <c r="B3126" s="60">
        <v>45548</v>
      </c>
      <c r="C3126" t="s">
        <v>1106</v>
      </c>
      <c r="D3126" t="s">
        <v>716</v>
      </c>
      <c r="E3126" t="s">
        <v>385</v>
      </c>
      <c r="F3126" s="60">
        <v>45548</v>
      </c>
      <c r="G3126" s="60">
        <v>45548.443437499998</v>
      </c>
      <c r="H3126" t="s">
        <v>1106</v>
      </c>
      <c r="I3126" s="60">
        <v>45550</v>
      </c>
      <c r="J3126" t="s">
        <v>697</v>
      </c>
      <c r="K3126" t="s">
        <v>697</v>
      </c>
      <c r="L3126" t="s">
        <v>5207</v>
      </c>
      <c r="M3126" t="s">
        <v>4671</v>
      </c>
      <c r="N3126" t="s">
        <v>853</v>
      </c>
      <c r="O3126">
        <v>2000010000000000</v>
      </c>
      <c r="P3126" t="s">
        <v>22</v>
      </c>
      <c r="Q3126" t="s">
        <v>23</v>
      </c>
      <c r="R3126" t="s">
        <v>89</v>
      </c>
      <c r="S3126" t="s">
        <v>36</v>
      </c>
      <c r="T3126" t="s">
        <v>385</v>
      </c>
      <c r="U3126" t="s">
        <v>14</v>
      </c>
      <c r="V3126" s="61">
        <v>45548</v>
      </c>
      <c r="W3126" t="s">
        <v>4135</v>
      </c>
    </row>
    <row r="3127" spans="1:23" x14ac:dyDescent="0.25">
      <c r="A3127">
        <v>9971208</v>
      </c>
      <c r="B3127" s="60">
        <v>45548</v>
      </c>
      <c r="C3127" t="s">
        <v>1110</v>
      </c>
      <c r="D3127" t="s">
        <v>856</v>
      </c>
      <c r="E3127" t="s">
        <v>385</v>
      </c>
      <c r="F3127" s="60">
        <v>45548</v>
      </c>
      <c r="G3127" s="60">
        <v>45548.454861111109</v>
      </c>
      <c r="H3127" t="s">
        <v>1110</v>
      </c>
      <c r="I3127" t="s">
        <v>385</v>
      </c>
      <c r="J3127" t="s">
        <v>697</v>
      </c>
      <c r="K3127" t="s">
        <v>697</v>
      </c>
      <c r="L3127" t="s">
        <v>5208</v>
      </c>
      <c r="M3127" t="s">
        <v>7</v>
      </c>
      <c r="N3127" t="s">
        <v>855</v>
      </c>
      <c r="O3127" t="s">
        <v>4929</v>
      </c>
      <c r="P3127" t="s">
        <v>18</v>
      </c>
      <c r="Q3127" t="s">
        <v>19</v>
      </c>
      <c r="R3127" t="s">
        <v>20</v>
      </c>
      <c r="S3127" t="s">
        <v>43</v>
      </c>
      <c r="T3127"/>
      <c r="U3127" t="s">
        <v>14</v>
      </c>
      <c r="V3127" s="61">
        <v>45548</v>
      </c>
      <c r="W3127" t="s">
        <v>4135</v>
      </c>
    </row>
    <row r="3128" spans="1:23" x14ac:dyDescent="0.25">
      <c r="A3128">
        <v>9971207</v>
      </c>
      <c r="B3128" s="60">
        <v>45548</v>
      </c>
      <c r="C3128" t="s">
        <v>1117</v>
      </c>
      <c r="D3128" t="s">
        <v>46</v>
      </c>
      <c r="E3128" t="s">
        <v>385</v>
      </c>
      <c r="F3128" s="60">
        <v>45548</v>
      </c>
      <c r="G3128" s="60">
        <v>45548.462500000001</v>
      </c>
      <c r="H3128" t="s">
        <v>1117</v>
      </c>
      <c r="I3128" t="s">
        <v>385</v>
      </c>
      <c r="J3128" t="s">
        <v>697</v>
      </c>
      <c r="K3128" t="s">
        <v>697</v>
      </c>
      <c r="L3128" t="s">
        <v>4845</v>
      </c>
      <c r="M3128" t="s">
        <v>7</v>
      </c>
      <c r="N3128" t="s">
        <v>855</v>
      </c>
      <c r="O3128" t="s">
        <v>4712</v>
      </c>
      <c r="P3128" t="s">
        <v>8</v>
      </c>
      <c r="Q3128" t="s">
        <v>10</v>
      </c>
      <c r="R3128" t="s">
        <v>11</v>
      </c>
      <c r="S3128" t="s">
        <v>360</v>
      </c>
      <c r="T3128" t="s">
        <v>385</v>
      </c>
      <c r="U3128" t="s">
        <v>14</v>
      </c>
      <c r="V3128" s="61">
        <v>45548</v>
      </c>
      <c r="W3128" t="s">
        <v>4135</v>
      </c>
    </row>
    <row r="3129" spans="1:23" x14ac:dyDescent="0.25">
      <c r="A3129">
        <v>9971206</v>
      </c>
      <c r="B3129" s="60">
        <v>45548</v>
      </c>
      <c r="C3129" t="s">
        <v>1156</v>
      </c>
      <c r="D3129" t="s">
        <v>46</v>
      </c>
      <c r="E3129" t="s">
        <v>385</v>
      </c>
      <c r="F3129" s="60">
        <v>45548</v>
      </c>
      <c r="G3129" s="60">
        <v>45548.467361111107</v>
      </c>
      <c r="H3129" t="s">
        <v>1156</v>
      </c>
      <c r="I3129"/>
      <c r="J3129" t="s">
        <v>697</v>
      </c>
      <c r="K3129" t="s">
        <v>697</v>
      </c>
      <c r="L3129" t="s">
        <v>4604</v>
      </c>
      <c r="M3129" t="s">
        <v>992</v>
      </c>
      <c r="N3129" t="s">
        <v>1105</v>
      </c>
      <c r="O3129">
        <v>201032002923001</v>
      </c>
      <c r="P3129" t="s">
        <v>18</v>
      </c>
      <c r="Q3129" t="s">
        <v>19</v>
      </c>
      <c r="R3129" t="s">
        <v>21</v>
      </c>
      <c r="S3129" t="s">
        <v>360</v>
      </c>
      <c r="T3129" t="s">
        <v>385</v>
      </c>
      <c r="U3129" t="s">
        <v>14</v>
      </c>
      <c r="V3129" s="61">
        <v>45548</v>
      </c>
      <c r="W3129" t="s">
        <v>4135</v>
      </c>
    </row>
    <row r="3130" spans="1:23" x14ac:dyDescent="0.25">
      <c r="A3130">
        <v>9971205</v>
      </c>
      <c r="B3130" s="60">
        <v>45548</v>
      </c>
      <c r="C3130" t="s">
        <v>1110</v>
      </c>
      <c r="D3130" t="s">
        <v>46</v>
      </c>
      <c r="E3130" t="s">
        <v>385</v>
      </c>
      <c r="F3130" s="60">
        <v>45548</v>
      </c>
      <c r="G3130" s="60">
        <v>45548.469444444447</v>
      </c>
      <c r="H3130" t="s">
        <v>1110</v>
      </c>
      <c r="I3130" t="s">
        <v>385</v>
      </c>
      <c r="J3130" t="s">
        <v>697</v>
      </c>
      <c r="K3130" t="s">
        <v>697</v>
      </c>
      <c r="L3130" t="s">
        <v>3129</v>
      </c>
      <c r="M3130" t="s">
        <v>7</v>
      </c>
      <c r="N3130" t="s">
        <v>1515</v>
      </c>
      <c r="O3130" t="s">
        <v>2887</v>
      </c>
      <c r="P3130" t="s">
        <v>8</v>
      </c>
      <c r="Q3130" t="s">
        <v>28</v>
      </c>
      <c r="R3130" t="s">
        <v>29</v>
      </c>
      <c r="S3130" t="s">
        <v>36</v>
      </c>
      <c r="T3130" t="s">
        <v>385</v>
      </c>
      <c r="U3130" t="s">
        <v>14</v>
      </c>
      <c r="V3130" s="61">
        <v>45548</v>
      </c>
      <c r="W3130" t="s">
        <v>4135</v>
      </c>
    </row>
    <row r="3131" spans="1:23" x14ac:dyDescent="0.25">
      <c r="A3131">
        <v>9971204</v>
      </c>
      <c r="B3131" s="60">
        <v>45548</v>
      </c>
      <c r="C3131" t="s">
        <v>1280</v>
      </c>
      <c r="D3131" t="s">
        <v>716</v>
      </c>
      <c r="E3131" t="s">
        <v>385</v>
      </c>
      <c r="F3131" s="60">
        <v>45548</v>
      </c>
      <c r="G3131" s="60">
        <v>45548.47152777778</v>
      </c>
      <c r="H3131" t="s">
        <v>1280</v>
      </c>
      <c r="I3131" s="60">
        <v>45550</v>
      </c>
      <c r="J3131" t="s">
        <v>697</v>
      </c>
      <c r="K3131" t="s">
        <v>697</v>
      </c>
      <c r="L3131" t="s">
        <v>5209</v>
      </c>
      <c r="M3131" t="s">
        <v>2509</v>
      </c>
      <c r="N3131" t="s">
        <v>860</v>
      </c>
      <c r="O3131">
        <v>43292204601</v>
      </c>
      <c r="P3131" t="s">
        <v>8</v>
      </c>
      <c r="Q3131" t="s">
        <v>19</v>
      </c>
      <c r="R3131" t="s">
        <v>35</v>
      </c>
      <c r="S3131" t="s">
        <v>36</v>
      </c>
      <c r="T3131" t="s">
        <v>385</v>
      </c>
      <c r="U3131" t="s">
        <v>14</v>
      </c>
      <c r="V3131" s="61">
        <v>45548</v>
      </c>
      <c r="W3131" t="s">
        <v>4135</v>
      </c>
    </row>
    <row r="3132" spans="1:23" x14ac:dyDescent="0.25">
      <c r="A3132">
        <v>9971203</v>
      </c>
      <c r="B3132" s="60">
        <v>45548</v>
      </c>
      <c r="C3132" t="s">
        <v>1111</v>
      </c>
      <c r="D3132" t="s">
        <v>716</v>
      </c>
      <c r="E3132" t="s">
        <v>385</v>
      </c>
      <c r="F3132" s="60">
        <v>45548</v>
      </c>
      <c r="G3132" s="60">
        <v>45548.492361111108</v>
      </c>
      <c r="H3132" t="s">
        <v>1111</v>
      </c>
      <c r="I3132" s="60">
        <v>45552</v>
      </c>
      <c r="J3132" t="s">
        <v>697</v>
      </c>
      <c r="K3132" t="s">
        <v>697</v>
      </c>
      <c r="L3132" t="s">
        <v>5210</v>
      </c>
      <c r="M3132" t="s">
        <v>7</v>
      </c>
      <c r="N3132" t="s">
        <v>860</v>
      </c>
      <c r="O3132" t="s">
        <v>5112</v>
      </c>
      <c r="P3132" t="s">
        <v>18</v>
      </c>
      <c r="Q3132" t="s">
        <v>19</v>
      </c>
      <c r="R3132" t="s">
        <v>20</v>
      </c>
      <c r="S3132" t="s">
        <v>36</v>
      </c>
      <c r="T3132" t="s">
        <v>385</v>
      </c>
      <c r="U3132" t="s">
        <v>14</v>
      </c>
      <c r="V3132" s="61">
        <v>45548</v>
      </c>
      <c r="W3132" t="s">
        <v>4135</v>
      </c>
    </row>
    <row r="3133" spans="1:23" x14ac:dyDescent="0.25">
      <c r="A3133">
        <v>9971202</v>
      </c>
      <c r="B3133" s="60">
        <v>45548</v>
      </c>
      <c r="C3133" t="s">
        <v>1111</v>
      </c>
      <c r="D3133" t="s">
        <v>856</v>
      </c>
      <c r="E3133" t="s">
        <v>385</v>
      </c>
      <c r="F3133" s="60">
        <v>45548</v>
      </c>
      <c r="G3133" s="60">
        <v>45548.496527777781</v>
      </c>
      <c r="H3133" t="s">
        <v>1111</v>
      </c>
      <c r="I3133" t="s">
        <v>385</v>
      </c>
      <c r="J3133" t="s">
        <v>697</v>
      </c>
      <c r="K3133" t="s">
        <v>697</v>
      </c>
      <c r="L3133" t="s">
        <v>5211</v>
      </c>
      <c r="M3133" t="s">
        <v>7</v>
      </c>
      <c r="N3133" t="s">
        <v>1515</v>
      </c>
      <c r="O3133" t="s">
        <v>1958</v>
      </c>
      <c r="P3133" t="s">
        <v>18</v>
      </c>
      <c r="Q3133" t="s">
        <v>19</v>
      </c>
      <c r="R3133" t="s">
        <v>20</v>
      </c>
      <c r="S3133" t="s">
        <v>43</v>
      </c>
      <c r="T3133" t="s">
        <v>385</v>
      </c>
      <c r="U3133" t="s">
        <v>44</v>
      </c>
      <c r="V3133" s="61">
        <v>45548</v>
      </c>
      <c r="W3133" t="s">
        <v>4135</v>
      </c>
    </row>
    <row r="3134" spans="1:23" x14ac:dyDescent="0.25">
      <c r="A3134">
        <v>9971201</v>
      </c>
      <c r="B3134" s="60">
        <v>45548</v>
      </c>
      <c r="C3134" t="s">
        <v>1111</v>
      </c>
      <c r="D3134" t="s">
        <v>716</v>
      </c>
      <c r="E3134" t="s">
        <v>385</v>
      </c>
      <c r="F3134" s="60">
        <v>45548</v>
      </c>
      <c r="G3134" s="60">
        <v>45548.5</v>
      </c>
      <c r="H3134" t="s">
        <v>1111</v>
      </c>
      <c r="I3134" t="s">
        <v>385</v>
      </c>
      <c r="J3134" t="s">
        <v>697</v>
      </c>
      <c r="K3134" t="s">
        <v>697</v>
      </c>
      <c r="L3134" t="s">
        <v>5212</v>
      </c>
      <c r="M3134" t="s">
        <v>7</v>
      </c>
      <c r="N3134" t="s">
        <v>1515</v>
      </c>
      <c r="O3134" t="s">
        <v>5101</v>
      </c>
      <c r="P3134" t="s">
        <v>51</v>
      </c>
      <c r="Q3134" t="s">
        <v>52</v>
      </c>
      <c r="R3134" t="s">
        <v>53</v>
      </c>
      <c r="S3134" t="s">
        <v>36</v>
      </c>
      <c r="T3134" t="s">
        <v>385</v>
      </c>
      <c r="U3134" t="s">
        <v>14</v>
      </c>
      <c r="V3134" s="61">
        <v>45548</v>
      </c>
      <c r="W3134" t="s">
        <v>4135</v>
      </c>
    </row>
    <row r="3135" spans="1:23" x14ac:dyDescent="0.25">
      <c r="A3135">
        <v>9971200</v>
      </c>
      <c r="B3135" s="60">
        <v>45548</v>
      </c>
      <c r="C3135" t="s">
        <v>1111</v>
      </c>
      <c r="D3135" t="s">
        <v>716</v>
      </c>
      <c r="E3135" t="s">
        <v>385</v>
      </c>
      <c r="F3135" s="60">
        <v>45548</v>
      </c>
      <c r="G3135" s="60">
        <v>45548.553472222222</v>
      </c>
      <c r="H3135" t="s">
        <v>1111</v>
      </c>
      <c r="I3135" t="s">
        <v>385</v>
      </c>
      <c r="J3135" t="s">
        <v>697</v>
      </c>
      <c r="K3135" t="s">
        <v>697</v>
      </c>
      <c r="L3135" t="s">
        <v>5213</v>
      </c>
      <c r="M3135" t="s">
        <v>7</v>
      </c>
      <c r="N3135" t="s">
        <v>1515</v>
      </c>
      <c r="O3135" t="s">
        <v>5103</v>
      </c>
      <c r="P3135" t="s">
        <v>8</v>
      </c>
      <c r="Q3135" t="s">
        <v>10</v>
      </c>
      <c r="R3135" t="s">
        <v>11</v>
      </c>
      <c r="S3135" t="s">
        <v>25</v>
      </c>
      <c r="T3135" t="s">
        <v>385</v>
      </c>
      <c r="U3135" t="s">
        <v>14</v>
      </c>
      <c r="V3135" s="61">
        <v>45548</v>
      </c>
      <c r="W3135" t="s">
        <v>4135</v>
      </c>
    </row>
    <row r="3136" spans="1:23" x14ac:dyDescent="0.25">
      <c r="A3136">
        <v>9971199</v>
      </c>
      <c r="B3136" s="60">
        <v>45548</v>
      </c>
      <c r="C3136" t="s">
        <v>1111</v>
      </c>
      <c r="D3136" t="s">
        <v>878</v>
      </c>
      <c r="E3136" t="s">
        <v>385</v>
      </c>
      <c r="F3136" s="60">
        <v>45548</v>
      </c>
      <c r="G3136" s="60">
        <v>45548.555555555547</v>
      </c>
      <c r="H3136" t="s">
        <v>1111</v>
      </c>
      <c r="I3136" t="s">
        <v>385</v>
      </c>
      <c r="J3136" t="s">
        <v>697</v>
      </c>
      <c r="K3136" t="s">
        <v>697</v>
      </c>
      <c r="L3136" t="s">
        <v>5047</v>
      </c>
      <c r="M3136" t="s">
        <v>7</v>
      </c>
      <c r="N3136" t="s">
        <v>1515</v>
      </c>
      <c r="O3136" t="s">
        <v>3894</v>
      </c>
      <c r="P3136" t="s">
        <v>18</v>
      </c>
      <c r="Q3136" t="s">
        <v>19</v>
      </c>
      <c r="R3136" t="s">
        <v>21</v>
      </c>
      <c r="S3136" t="s">
        <v>36</v>
      </c>
      <c r="T3136" t="s">
        <v>385</v>
      </c>
      <c r="U3136" t="s">
        <v>14</v>
      </c>
      <c r="V3136" s="61">
        <v>45548</v>
      </c>
      <c r="W3136" t="s">
        <v>4135</v>
      </c>
    </row>
    <row r="3137" spans="1:23" x14ac:dyDescent="0.25">
      <c r="A3137">
        <v>9971198</v>
      </c>
      <c r="B3137" s="60">
        <v>45548</v>
      </c>
      <c r="C3137" t="s">
        <v>1111</v>
      </c>
      <c r="D3137" t="s">
        <v>856</v>
      </c>
      <c r="E3137" t="s">
        <v>385</v>
      </c>
      <c r="F3137" s="60">
        <v>45548</v>
      </c>
      <c r="G3137" s="60">
        <v>45548.561805555553</v>
      </c>
      <c r="H3137" t="s">
        <v>1111</v>
      </c>
      <c r="I3137" t="s">
        <v>385</v>
      </c>
      <c r="J3137" t="s">
        <v>697</v>
      </c>
      <c r="K3137" t="s">
        <v>697</v>
      </c>
      <c r="L3137" t="s">
        <v>5214</v>
      </c>
      <c r="M3137" t="s">
        <v>7</v>
      </c>
      <c r="N3137" t="s">
        <v>1515</v>
      </c>
      <c r="O3137" t="s">
        <v>4287</v>
      </c>
      <c r="P3137" t="s">
        <v>8</v>
      </c>
      <c r="Q3137" t="s">
        <v>28</v>
      </c>
      <c r="R3137" t="s">
        <v>35</v>
      </c>
      <c r="S3137" t="s">
        <v>43</v>
      </c>
      <c r="T3137" t="s">
        <v>108</v>
      </c>
      <c r="U3137" t="s">
        <v>44</v>
      </c>
      <c r="V3137" s="61">
        <v>45548</v>
      </c>
      <c r="W3137" t="s">
        <v>4135</v>
      </c>
    </row>
    <row r="3138" spans="1:23" x14ac:dyDescent="0.25">
      <c r="A3138">
        <v>9971197</v>
      </c>
      <c r="B3138" s="60">
        <v>45548</v>
      </c>
      <c r="C3138" t="s">
        <v>1156</v>
      </c>
      <c r="D3138" t="s">
        <v>716</v>
      </c>
      <c r="E3138" t="s">
        <v>385</v>
      </c>
      <c r="F3138" s="60">
        <v>45548</v>
      </c>
      <c r="G3138" s="60">
        <v>45548.474305555559</v>
      </c>
      <c r="H3138" t="s">
        <v>1156</v>
      </c>
      <c r="I3138"/>
      <c r="J3138" t="s">
        <v>697</v>
      </c>
      <c r="K3138" t="s">
        <v>697</v>
      </c>
      <c r="L3138" t="s">
        <v>5215</v>
      </c>
      <c r="M3138" t="s">
        <v>7</v>
      </c>
      <c r="N3138" t="s">
        <v>1515</v>
      </c>
      <c r="O3138" t="s">
        <v>4992</v>
      </c>
      <c r="P3138" t="s">
        <v>8</v>
      </c>
      <c r="Q3138" t="s">
        <v>28</v>
      </c>
      <c r="R3138" t="s">
        <v>35</v>
      </c>
      <c r="S3138" t="s">
        <v>36</v>
      </c>
      <c r="T3138" t="s">
        <v>385</v>
      </c>
      <c r="U3138" t="s">
        <v>14</v>
      </c>
      <c r="V3138" s="61">
        <v>45548</v>
      </c>
      <c r="W3138" t="s">
        <v>4135</v>
      </c>
    </row>
    <row r="3139" spans="1:23" x14ac:dyDescent="0.25">
      <c r="A3139">
        <v>9971196</v>
      </c>
      <c r="B3139" s="60">
        <v>45548</v>
      </c>
      <c r="C3139" t="s">
        <v>1106</v>
      </c>
      <c r="D3139" t="s">
        <v>46</v>
      </c>
      <c r="E3139" t="s">
        <v>385</v>
      </c>
      <c r="F3139" s="60">
        <v>45548</v>
      </c>
      <c r="G3139" s="60">
        <v>45548.480555555558</v>
      </c>
      <c r="H3139" t="s">
        <v>1106</v>
      </c>
      <c r="I3139" s="60">
        <v>45548</v>
      </c>
      <c r="J3139" t="s">
        <v>697</v>
      </c>
      <c r="K3139" t="s">
        <v>697</v>
      </c>
      <c r="L3139" t="s">
        <v>5216</v>
      </c>
      <c r="M3139" t="s">
        <v>4671</v>
      </c>
      <c r="N3139" t="s">
        <v>855</v>
      </c>
      <c r="O3139">
        <v>2000009140289840</v>
      </c>
      <c r="P3139" t="s">
        <v>8</v>
      </c>
      <c r="Q3139" t="s">
        <v>28</v>
      </c>
      <c r="R3139" t="s">
        <v>29</v>
      </c>
      <c r="S3139" t="s">
        <v>36</v>
      </c>
      <c r="T3139" t="s">
        <v>385</v>
      </c>
      <c r="U3139" t="s">
        <v>14</v>
      </c>
      <c r="V3139" s="61">
        <v>45548</v>
      </c>
      <c r="W3139" t="s">
        <v>4135</v>
      </c>
    </row>
    <row r="3140" spans="1:23" x14ac:dyDescent="0.25">
      <c r="A3140">
        <v>9971195</v>
      </c>
      <c r="B3140" s="60">
        <v>45548</v>
      </c>
      <c r="C3140" t="s">
        <v>1117</v>
      </c>
      <c r="D3140" t="s">
        <v>716</v>
      </c>
      <c r="E3140" t="s">
        <v>385</v>
      </c>
      <c r="F3140" s="60">
        <v>45548</v>
      </c>
      <c r="G3140" s="60">
        <v>45548.484722222223</v>
      </c>
      <c r="H3140" t="s">
        <v>1117</v>
      </c>
      <c r="I3140" s="60">
        <v>45548</v>
      </c>
      <c r="J3140" t="s">
        <v>697</v>
      </c>
      <c r="K3140" t="s">
        <v>697</v>
      </c>
      <c r="L3140" t="s">
        <v>5217</v>
      </c>
      <c r="M3140" t="s">
        <v>7</v>
      </c>
      <c r="N3140" t="s">
        <v>855</v>
      </c>
      <c r="O3140" t="s">
        <v>5117</v>
      </c>
      <c r="P3140" t="s">
        <v>8</v>
      </c>
      <c r="Q3140" t="s">
        <v>15</v>
      </c>
      <c r="R3140" t="s">
        <v>106</v>
      </c>
      <c r="S3140" t="s">
        <v>36</v>
      </c>
      <c r="T3140" t="s">
        <v>385</v>
      </c>
      <c r="U3140" t="s">
        <v>14</v>
      </c>
      <c r="V3140" s="61">
        <v>45548</v>
      </c>
      <c r="W3140" t="s">
        <v>4135</v>
      </c>
    </row>
    <row r="3141" spans="1:23" x14ac:dyDescent="0.25">
      <c r="A3141">
        <v>9971194</v>
      </c>
      <c r="B3141" s="60">
        <v>45548</v>
      </c>
      <c r="C3141" t="s">
        <v>1106</v>
      </c>
      <c r="D3141" t="s">
        <v>716</v>
      </c>
      <c r="E3141" t="s">
        <v>385</v>
      </c>
      <c r="F3141" s="60">
        <v>45548</v>
      </c>
      <c r="G3141" s="60">
        <v>45548.486111111109</v>
      </c>
      <c r="H3141" t="s">
        <v>1106</v>
      </c>
      <c r="I3141" s="60">
        <v>45550</v>
      </c>
      <c r="J3141" t="s">
        <v>697</v>
      </c>
      <c r="K3141" t="s">
        <v>697</v>
      </c>
      <c r="L3141" t="s">
        <v>5218</v>
      </c>
      <c r="M3141" t="s">
        <v>4671</v>
      </c>
      <c r="N3141" t="s">
        <v>881</v>
      </c>
      <c r="O3141">
        <v>2000009283993010</v>
      </c>
      <c r="P3141" t="s">
        <v>22</v>
      </c>
      <c r="Q3141" t="s">
        <v>23</v>
      </c>
      <c r="R3141" t="s">
        <v>55</v>
      </c>
      <c r="S3141" t="s">
        <v>36</v>
      </c>
      <c r="T3141" t="s">
        <v>385</v>
      </c>
      <c r="U3141" t="s">
        <v>14</v>
      </c>
      <c r="V3141" s="61">
        <v>45548</v>
      </c>
      <c r="W3141" t="s">
        <v>4135</v>
      </c>
    </row>
    <row r="3142" spans="1:23" x14ac:dyDescent="0.25">
      <c r="A3142">
        <v>9971193</v>
      </c>
      <c r="B3142" s="60">
        <v>45548</v>
      </c>
      <c r="C3142" t="s">
        <v>1110</v>
      </c>
      <c r="D3142" t="s">
        <v>716</v>
      </c>
      <c r="E3142" t="s">
        <v>385</v>
      </c>
      <c r="F3142" s="60">
        <v>45548</v>
      </c>
      <c r="G3142" s="60">
        <v>45548.493055555547</v>
      </c>
      <c r="H3142" t="s">
        <v>1110</v>
      </c>
      <c r="I3142" t="s">
        <v>385</v>
      </c>
      <c r="J3142" t="s">
        <v>697</v>
      </c>
      <c r="K3142" t="s">
        <v>697</v>
      </c>
      <c r="L3142" t="s">
        <v>5219</v>
      </c>
      <c r="M3142" t="s">
        <v>7</v>
      </c>
      <c r="N3142" t="s">
        <v>860</v>
      </c>
      <c r="O3142" t="s">
        <v>3850</v>
      </c>
      <c r="P3142" t="s">
        <v>8</v>
      </c>
      <c r="Q3142" t="s">
        <v>15</v>
      </c>
      <c r="R3142" t="s">
        <v>27</v>
      </c>
      <c r="S3142" t="s">
        <v>25</v>
      </c>
      <c r="T3142"/>
      <c r="U3142" t="s">
        <v>14</v>
      </c>
      <c r="V3142" s="61">
        <v>45548</v>
      </c>
      <c r="W3142" t="s">
        <v>4135</v>
      </c>
    </row>
    <row r="3143" spans="1:23" x14ac:dyDescent="0.25">
      <c r="A3143">
        <v>9971192</v>
      </c>
      <c r="B3143" s="60">
        <v>45548</v>
      </c>
      <c r="C3143" t="s">
        <v>1117</v>
      </c>
      <c r="D3143" t="s">
        <v>716</v>
      </c>
      <c r="E3143" t="s">
        <v>385</v>
      </c>
      <c r="F3143" s="60">
        <v>45548</v>
      </c>
      <c r="G3143" s="60">
        <v>45548.458333333343</v>
      </c>
      <c r="H3143" t="s">
        <v>1117</v>
      </c>
      <c r="I3143" s="60">
        <v>45550</v>
      </c>
      <c r="J3143" t="s">
        <v>697</v>
      </c>
      <c r="K3143" t="s">
        <v>697</v>
      </c>
      <c r="L3143" t="s">
        <v>4939</v>
      </c>
      <c r="M3143" t="s">
        <v>7</v>
      </c>
      <c r="N3143" t="s">
        <v>860</v>
      </c>
      <c r="O3143" t="s">
        <v>4736</v>
      </c>
      <c r="P3143" t="s">
        <v>8</v>
      </c>
      <c r="Q3143" t="s">
        <v>10</v>
      </c>
      <c r="R3143" t="s">
        <v>11</v>
      </c>
      <c r="S3143" t="s">
        <v>36</v>
      </c>
      <c r="T3143" t="s">
        <v>385</v>
      </c>
      <c r="U3143" t="s">
        <v>14</v>
      </c>
      <c r="V3143" s="61">
        <v>45548</v>
      </c>
      <c r="W3143" t="s">
        <v>4135</v>
      </c>
    </row>
    <row r="3144" spans="1:23" x14ac:dyDescent="0.25">
      <c r="A3144">
        <v>9971191</v>
      </c>
      <c r="B3144" s="60">
        <v>45548</v>
      </c>
      <c r="C3144" t="s">
        <v>1156</v>
      </c>
      <c r="D3144" t="s">
        <v>716</v>
      </c>
      <c r="E3144"/>
      <c r="F3144" s="60">
        <v>45548</v>
      </c>
      <c r="G3144" s="60">
        <v>45548.499305555553</v>
      </c>
      <c r="H3144" t="s">
        <v>1156</v>
      </c>
      <c r="I3144"/>
      <c r="J3144" t="s">
        <v>697</v>
      </c>
      <c r="K3144" t="s">
        <v>697</v>
      </c>
      <c r="L3144" t="s">
        <v>4750</v>
      </c>
      <c r="M3144" t="s">
        <v>992</v>
      </c>
      <c r="N3144" t="s">
        <v>853</v>
      </c>
      <c r="O3144">
        <v>201032150354001</v>
      </c>
      <c r="P3144" t="s">
        <v>8</v>
      </c>
      <c r="Q3144" t="s">
        <v>15</v>
      </c>
      <c r="R3144" t="s">
        <v>381</v>
      </c>
      <c r="S3144" t="s">
        <v>25</v>
      </c>
      <c r="T3144"/>
      <c r="U3144" t="s">
        <v>14</v>
      </c>
      <c r="V3144" s="61">
        <v>45548</v>
      </c>
      <c r="W3144" t="s">
        <v>4135</v>
      </c>
    </row>
    <row r="3145" spans="1:23" x14ac:dyDescent="0.25">
      <c r="A3145">
        <v>9971190</v>
      </c>
      <c r="B3145" s="60">
        <v>45548</v>
      </c>
      <c r="C3145" t="s">
        <v>1281</v>
      </c>
      <c r="D3145" t="s">
        <v>46</v>
      </c>
      <c r="E3145" t="s">
        <v>385</v>
      </c>
      <c r="F3145" s="60">
        <v>45548</v>
      </c>
      <c r="G3145" s="60">
        <v>45548.503472222219</v>
      </c>
      <c r="H3145" t="s">
        <v>1281</v>
      </c>
      <c r="I3145"/>
      <c r="J3145" t="s">
        <v>697</v>
      </c>
      <c r="K3145" t="s">
        <v>697</v>
      </c>
      <c r="L3145" t="s">
        <v>5220</v>
      </c>
      <c r="M3145" t="s">
        <v>2509</v>
      </c>
      <c r="N3145" t="s">
        <v>455</v>
      </c>
      <c r="O3145"/>
      <c r="P3145" t="s">
        <v>18</v>
      </c>
      <c r="Q3145" t="s">
        <v>19</v>
      </c>
      <c r="R3145" t="s">
        <v>20</v>
      </c>
      <c r="S3145" t="s">
        <v>360</v>
      </c>
      <c r="T3145" t="s">
        <v>385</v>
      </c>
      <c r="U3145" t="s">
        <v>14</v>
      </c>
      <c r="V3145" s="61">
        <v>45548</v>
      </c>
      <c r="W3145" t="s">
        <v>4135</v>
      </c>
    </row>
    <row r="3146" spans="1:23" x14ac:dyDescent="0.25">
      <c r="A3146">
        <v>9971189</v>
      </c>
      <c r="B3146" s="60">
        <v>45548</v>
      </c>
      <c r="C3146" t="s">
        <v>1106</v>
      </c>
      <c r="D3146" t="s">
        <v>856</v>
      </c>
      <c r="E3146" t="s">
        <v>385</v>
      </c>
      <c r="F3146" s="60">
        <v>45548</v>
      </c>
      <c r="G3146" s="60">
        <v>45548.51458333333</v>
      </c>
      <c r="H3146" t="s">
        <v>1106</v>
      </c>
      <c r="I3146" s="60">
        <v>45548</v>
      </c>
      <c r="J3146" t="s">
        <v>697</v>
      </c>
      <c r="K3146" t="s">
        <v>697</v>
      </c>
      <c r="L3146" t="s">
        <v>5221</v>
      </c>
      <c r="M3146" t="s">
        <v>4671</v>
      </c>
      <c r="N3146" t="s">
        <v>881</v>
      </c>
      <c r="O3146">
        <v>2000009243440340</v>
      </c>
      <c r="P3146" t="s">
        <v>8</v>
      </c>
      <c r="Q3146" t="s">
        <v>28</v>
      </c>
      <c r="R3146" t="s">
        <v>159</v>
      </c>
      <c r="S3146" t="s">
        <v>75</v>
      </c>
      <c r="T3146" t="s">
        <v>904</v>
      </c>
      <c r="U3146" t="s">
        <v>44</v>
      </c>
      <c r="V3146" s="61">
        <v>45548</v>
      </c>
      <c r="W3146" t="s">
        <v>4135</v>
      </c>
    </row>
    <row r="3147" spans="1:23" x14ac:dyDescent="0.25">
      <c r="A3147">
        <v>9971188</v>
      </c>
      <c r="B3147" s="60">
        <v>45548</v>
      </c>
      <c r="C3147" t="s">
        <v>1106</v>
      </c>
      <c r="D3147" t="s">
        <v>716</v>
      </c>
      <c r="E3147"/>
      <c r="F3147" s="60">
        <v>45548</v>
      </c>
      <c r="G3147" s="60">
        <v>45548.51458333333</v>
      </c>
      <c r="H3147" t="s">
        <v>1106</v>
      </c>
      <c r="I3147" s="60">
        <v>45550</v>
      </c>
      <c r="J3147" t="s">
        <v>697</v>
      </c>
      <c r="K3147" t="s">
        <v>697</v>
      </c>
      <c r="L3147" t="s">
        <v>5221</v>
      </c>
      <c r="M3147" t="s">
        <v>4671</v>
      </c>
      <c r="N3147" t="s">
        <v>881</v>
      </c>
      <c r="O3147">
        <v>2000009243440340</v>
      </c>
      <c r="P3147" t="s">
        <v>8</v>
      </c>
      <c r="Q3147" t="s">
        <v>28</v>
      </c>
      <c r="R3147" t="s">
        <v>159</v>
      </c>
      <c r="S3147" t="s">
        <v>25</v>
      </c>
      <c r="T3147" t="s">
        <v>385</v>
      </c>
      <c r="U3147" t="s">
        <v>14</v>
      </c>
      <c r="V3147" s="61">
        <v>45548</v>
      </c>
      <c r="W3147" t="s">
        <v>4135</v>
      </c>
    </row>
    <row r="3148" spans="1:23" x14ac:dyDescent="0.25">
      <c r="A3148">
        <v>9971187</v>
      </c>
      <c r="B3148" s="60">
        <v>45548</v>
      </c>
      <c r="C3148" t="s">
        <v>1117</v>
      </c>
      <c r="D3148" t="s">
        <v>856</v>
      </c>
      <c r="E3148" t="s">
        <v>385</v>
      </c>
      <c r="F3148" s="60">
        <v>45548</v>
      </c>
      <c r="G3148" s="60">
        <v>45548.522916666669</v>
      </c>
      <c r="H3148" t="s">
        <v>1117</v>
      </c>
      <c r="I3148" s="60">
        <v>45548</v>
      </c>
      <c r="J3148" t="s">
        <v>697</v>
      </c>
      <c r="K3148" t="s">
        <v>697</v>
      </c>
      <c r="L3148" t="s">
        <v>3633</v>
      </c>
      <c r="M3148" t="s">
        <v>7</v>
      </c>
      <c r="N3148" t="s">
        <v>860</v>
      </c>
      <c r="O3148" t="s">
        <v>3219</v>
      </c>
      <c r="P3148" t="s">
        <v>8</v>
      </c>
      <c r="Q3148" t="s">
        <v>28</v>
      </c>
      <c r="R3148" t="s">
        <v>35</v>
      </c>
      <c r="S3148" t="s">
        <v>43</v>
      </c>
      <c r="T3148" t="s">
        <v>904</v>
      </c>
      <c r="U3148" t="s">
        <v>44</v>
      </c>
      <c r="V3148" s="61">
        <v>45548</v>
      </c>
      <c r="W3148" t="s">
        <v>4135</v>
      </c>
    </row>
    <row r="3149" spans="1:23" x14ac:dyDescent="0.25">
      <c r="A3149">
        <v>9971186</v>
      </c>
      <c r="B3149" s="60">
        <v>45548</v>
      </c>
      <c r="C3149" t="s">
        <v>1157</v>
      </c>
      <c r="D3149" t="s">
        <v>716</v>
      </c>
      <c r="E3149" t="s">
        <v>385</v>
      </c>
      <c r="F3149" s="60">
        <v>45548</v>
      </c>
      <c r="G3149" s="60">
        <v>45548.525694444441</v>
      </c>
      <c r="H3149" t="s">
        <v>1157</v>
      </c>
      <c r="I3149" t="s">
        <v>385</v>
      </c>
      <c r="J3149" t="s">
        <v>697</v>
      </c>
      <c r="K3149" t="s">
        <v>697</v>
      </c>
      <c r="L3149" t="s">
        <v>5222</v>
      </c>
      <c r="M3149" t="s">
        <v>992</v>
      </c>
      <c r="N3149" t="s">
        <v>455</v>
      </c>
      <c r="O3149">
        <v>201032598862001</v>
      </c>
      <c r="P3149" t="s">
        <v>8</v>
      </c>
      <c r="Q3149" t="s">
        <v>28</v>
      </c>
      <c r="R3149" t="s">
        <v>35</v>
      </c>
      <c r="S3149" t="s">
        <v>36</v>
      </c>
      <c r="T3149" t="s">
        <v>385</v>
      </c>
      <c r="U3149" t="s">
        <v>14</v>
      </c>
      <c r="V3149" s="61">
        <v>45548</v>
      </c>
      <c r="W3149" t="s">
        <v>4135</v>
      </c>
    </row>
    <row r="3150" spans="1:23" x14ac:dyDescent="0.25">
      <c r="A3150">
        <v>9971185</v>
      </c>
      <c r="B3150" s="60">
        <v>45548</v>
      </c>
      <c r="C3150" t="s">
        <v>1157</v>
      </c>
      <c r="D3150" t="s">
        <v>716</v>
      </c>
      <c r="E3150" t="s">
        <v>385</v>
      </c>
      <c r="F3150" s="60">
        <v>45548</v>
      </c>
      <c r="G3150" s="60">
        <v>45548.53125</v>
      </c>
      <c r="H3150" t="s">
        <v>1157</v>
      </c>
      <c r="I3150" t="s">
        <v>385</v>
      </c>
      <c r="J3150" t="s">
        <v>697</v>
      </c>
      <c r="K3150" t="s">
        <v>697</v>
      </c>
      <c r="L3150" t="s">
        <v>4652</v>
      </c>
      <c r="M3150" t="s">
        <v>992</v>
      </c>
      <c r="N3150" t="s">
        <v>1692</v>
      </c>
      <c r="O3150">
        <v>201032097900001</v>
      </c>
      <c r="P3150" t="s">
        <v>8</v>
      </c>
      <c r="Q3150" t="s">
        <v>15</v>
      </c>
      <c r="R3150" t="s">
        <v>69</v>
      </c>
      <c r="S3150" t="s">
        <v>25</v>
      </c>
      <c r="T3150" t="s">
        <v>385</v>
      </c>
      <c r="U3150" t="s">
        <v>14</v>
      </c>
      <c r="V3150" s="61">
        <v>45548</v>
      </c>
      <c r="W3150" t="s">
        <v>4135</v>
      </c>
    </row>
    <row r="3151" spans="1:23" x14ac:dyDescent="0.25">
      <c r="A3151">
        <v>9971184</v>
      </c>
      <c r="B3151" s="60">
        <v>45548</v>
      </c>
      <c r="C3151" t="s">
        <v>1157</v>
      </c>
      <c r="D3151" t="s">
        <v>46</v>
      </c>
      <c r="E3151" t="s">
        <v>385</v>
      </c>
      <c r="F3151" s="60">
        <v>45548</v>
      </c>
      <c r="G3151" s="60">
        <v>45548.571527777778</v>
      </c>
      <c r="H3151" t="s">
        <v>1157</v>
      </c>
      <c r="I3151" t="s">
        <v>385</v>
      </c>
      <c r="J3151" t="s">
        <v>697</v>
      </c>
      <c r="K3151" t="s">
        <v>697</v>
      </c>
      <c r="L3151" t="s">
        <v>4932</v>
      </c>
      <c r="M3151" t="s">
        <v>992</v>
      </c>
      <c r="N3151" t="s">
        <v>455</v>
      </c>
      <c r="O3151">
        <v>201032300254001</v>
      </c>
      <c r="P3151" t="s">
        <v>8</v>
      </c>
      <c r="Q3151" t="s">
        <v>10</v>
      </c>
      <c r="R3151" t="s">
        <v>11</v>
      </c>
      <c r="S3151" t="s">
        <v>36</v>
      </c>
      <c r="T3151" t="s">
        <v>385</v>
      </c>
      <c r="U3151" t="s">
        <v>14</v>
      </c>
      <c r="V3151" s="61">
        <v>45548</v>
      </c>
      <c r="W3151" t="s">
        <v>4135</v>
      </c>
    </row>
    <row r="3152" spans="1:23" x14ac:dyDescent="0.25">
      <c r="A3152">
        <v>9971183</v>
      </c>
      <c r="B3152" s="60">
        <v>45548</v>
      </c>
      <c r="C3152" t="s">
        <v>1117</v>
      </c>
      <c r="D3152" t="s">
        <v>716</v>
      </c>
      <c r="E3152" t="s">
        <v>385</v>
      </c>
      <c r="F3152" s="60">
        <v>45548</v>
      </c>
      <c r="G3152" s="60">
        <v>45548.53125</v>
      </c>
      <c r="H3152" t="s">
        <v>1117</v>
      </c>
      <c r="I3152" s="60">
        <v>45550</v>
      </c>
      <c r="J3152" t="s">
        <v>697</v>
      </c>
      <c r="K3152" t="s">
        <v>697</v>
      </c>
      <c r="L3152" t="s">
        <v>4526</v>
      </c>
      <c r="M3152" t="s">
        <v>7</v>
      </c>
      <c r="N3152" t="s">
        <v>860</v>
      </c>
      <c r="O3152" t="s">
        <v>4271</v>
      </c>
      <c r="P3152" t="s">
        <v>8</v>
      </c>
      <c r="Q3152" t="s">
        <v>28</v>
      </c>
      <c r="R3152" t="s">
        <v>29</v>
      </c>
      <c r="S3152" t="s">
        <v>36</v>
      </c>
      <c r="T3152" t="s">
        <v>385</v>
      </c>
      <c r="U3152" t="s">
        <v>14</v>
      </c>
      <c r="V3152" s="61">
        <v>45548</v>
      </c>
      <c r="W3152" t="s">
        <v>4135</v>
      </c>
    </row>
    <row r="3153" spans="1:23" x14ac:dyDescent="0.25">
      <c r="A3153">
        <v>9971182</v>
      </c>
      <c r="B3153" s="60">
        <v>45548</v>
      </c>
      <c r="C3153" t="s">
        <v>1117</v>
      </c>
      <c r="D3153" t="s">
        <v>856</v>
      </c>
      <c r="E3153" t="s">
        <v>385</v>
      </c>
      <c r="F3153" s="60">
        <v>45548</v>
      </c>
      <c r="G3153" s="60">
        <v>45548.534722222219</v>
      </c>
      <c r="H3153" t="s">
        <v>1117</v>
      </c>
      <c r="I3153" s="60">
        <v>45548</v>
      </c>
      <c r="J3153" t="s">
        <v>697</v>
      </c>
      <c r="K3153" t="s">
        <v>697</v>
      </c>
      <c r="L3153" t="s">
        <v>4526</v>
      </c>
      <c r="M3153" t="s">
        <v>7</v>
      </c>
      <c r="N3153" t="s">
        <v>860</v>
      </c>
      <c r="O3153" t="s">
        <v>4271</v>
      </c>
      <c r="P3153" t="s">
        <v>8</v>
      </c>
      <c r="Q3153" t="s">
        <v>28</v>
      </c>
      <c r="R3153" t="s">
        <v>29</v>
      </c>
      <c r="S3153" t="s">
        <v>25</v>
      </c>
      <c r="T3153" t="s">
        <v>730</v>
      </c>
      <c r="U3153" t="s">
        <v>44</v>
      </c>
      <c r="V3153" s="61">
        <v>45548</v>
      </c>
      <c r="W3153" t="s">
        <v>4135</v>
      </c>
    </row>
    <row r="3154" spans="1:23" x14ac:dyDescent="0.25">
      <c r="A3154">
        <v>9971181</v>
      </c>
      <c r="B3154" s="60">
        <v>45548</v>
      </c>
      <c r="C3154" t="s">
        <v>1156</v>
      </c>
      <c r="D3154" t="s">
        <v>716</v>
      </c>
      <c r="E3154"/>
      <c r="F3154" s="60">
        <v>45548</v>
      </c>
      <c r="G3154" s="60">
        <v>45548.535416666673</v>
      </c>
      <c r="H3154" t="s">
        <v>1156</v>
      </c>
      <c r="I3154"/>
      <c r="J3154" t="s">
        <v>697</v>
      </c>
      <c r="K3154" t="s">
        <v>697</v>
      </c>
      <c r="L3154" t="s">
        <v>5223</v>
      </c>
      <c r="M3154" t="s">
        <v>992</v>
      </c>
      <c r="N3154" t="s">
        <v>853</v>
      </c>
      <c r="O3154">
        <v>201032585365001</v>
      </c>
      <c r="P3154" t="s">
        <v>22</v>
      </c>
      <c r="Q3154" t="s">
        <v>23</v>
      </c>
      <c r="R3154" t="s">
        <v>89</v>
      </c>
      <c r="S3154" t="s">
        <v>36</v>
      </c>
      <c r="T3154" t="s">
        <v>385</v>
      </c>
      <c r="U3154" t="s">
        <v>14</v>
      </c>
      <c r="V3154" s="61">
        <v>45548</v>
      </c>
      <c r="W3154" t="s">
        <v>4135</v>
      </c>
    </row>
    <row r="3155" spans="1:23" x14ac:dyDescent="0.25">
      <c r="A3155">
        <v>9971180</v>
      </c>
      <c r="B3155" s="60">
        <v>45548</v>
      </c>
      <c r="C3155" t="s">
        <v>1281</v>
      </c>
      <c r="D3155" t="s">
        <v>46</v>
      </c>
      <c r="E3155" t="s">
        <v>385</v>
      </c>
      <c r="F3155" s="60">
        <v>45548</v>
      </c>
      <c r="G3155" s="60">
        <v>45548.541666666657</v>
      </c>
      <c r="H3155" t="s">
        <v>1281</v>
      </c>
      <c r="I3155"/>
      <c r="J3155" t="s">
        <v>697</v>
      </c>
      <c r="K3155" t="s">
        <v>697</v>
      </c>
      <c r="L3155" t="s">
        <v>5155</v>
      </c>
      <c r="M3155" t="s">
        <v>2509</v>
      </c>
      <c r="N3155" t="s">
        <v>855</v>
      </c>
      <c r="O3155">
        <v>43362982601</v>
      </c>
      <c r="P3155" t="s">
        <v>22</v>
      </c>
      <c r="Q3155" t="s">
        <v>23</v>
      </c>
      <c r="R3155" t="s">
        <v>89</v>
      </c>
      <c r="S3155" t="s">
        <v>360</v>
      </c>
      <c r="T3155" t="s">
        <v>385</v>
      </c>
      <c r="U3155" t="s">
        <v>14</v>
      </c>
      <c r="V3155" s="61">
        <v>45548</v>
      </c>
      <c r="W3155" t="s">
        <v>4135</v>
      </c>
    </row>
    <row r="3156" spans="1:23" x14ac:dyDescent="0.25">
      <c r="A3156">
        <v>9971179</v>
      </c>
      <c r="B3156" s="60">
        <v>45548</v>
      </c>
      <c r="C3156" t="s">
        <v>1280</v>
      </c>
      <c r="D3156" t="s">
        <v>46</v>
      </c>
      <c r="E3156"/>
      <c r="F3156" s="60">
        <v>45548</v>
      </c>
      <c r="G3156" s="60">
        <v>45548.541666666657</v>
      </c>
      <c r="H3156" t="s">
        <v>1280</v>
      </c>
      <c r="I3156" s="60">
        <v>45548</v>
      </c>
      <c r="J3156" t="s">
        <v>697</v>
      </c>
      <c r="K3156" t="s">
        <v>697</v>
      </c>
      <c r="L3156" t="s">
        <v>5156</v>
      </c>
      <c r="M3156" t="s">
        <v>2509</v>
      </c>
      <c r="N3156" t="s">
        <v>860</v>
      </c>
      <c r="O3156">
        <v>43230441502</v>
      </c>
      <c r="P3156" t="s">
        <v>8</v>
      </c>
      <c r="Q3156" t="s">
        <v>10</v>
      </c>
      <c r="R3156" t="s">
        <v>11</v>
      </c>
      <c r="S3156" t="s">
        <v>360</v>
      </c>
      <c r="T3156"/>
      <c r="U3156" t="s">
        <v>14</v>
      </c>
      <c r="V3156" s="61">
        <v>45548</v>
      </c>
      <c r="W3156" t="s">
        <v>4135</v>
      </c>
    </row>
    <row r="3157" spans="1:23" x14ac:dyDescent="0.25">
      <c r="A3157">
        <v>9971178</v>
      </c>
      <c r="B3157" s="60">
        <v>45548</v>
      </c>
      <c r="C3157" t="s">
        <v>1110</v>
      </c>
      <c r="D3157" t="s">
        <v>46</v>
      </c>
      <c r="E3157" t="s">
        <v>385</v>
      </c>
      <c r="F3157" s="60">
        <v>45548</v>
      </c>
      <c r="G3157" s="60">
        <v>45548.55</v>
      </c>
      <c r="H3157" t="s">
        <v>1110</v>
      </c>
      <c r="I3157" s="60">
        <v>45550</v>
      </c>
      <c r="J3157" t="s">
        <v>697</v>
      </c>
      <c r="K3157" t="s">
        <v>697</v>
      </c>
      <c r="L3157" t="s">
        <v>5224</v>
      </c>
      <c r="M3157" t="s">
        <v>7</v>
      </c>
      <c r="N3157" t="s">
        <v>1515</v>
      </c>
      <c r="O3157" t="s">
        <v>5100</v>
      </c>
      <c r="P3157" t="s">
        <v>8</v>
      </c>
      <c r="Q3157" t="s">
        <v>10</v>
      </c>
      <c r="R3157" t="s">
        <v>11</v>
      </c>
      <c r="S3157" t="s">
        <v>36</v>
      </c>
      <c r="T3157"/>
      <c r="U3157"/>
      <c r="V3157" s="61">
        <v>45548</v>
      </c>
      <c r="W3157" t="s">
        <v>4135</v>
      </c>
    </row>
    <row r="3158" spans="1:23" x14ac:dyDescent="0.25">
      <c r="A3158">
        <v>9971177</v>
      </c>
      <c r="B3158" s="60">
        <v>45548</v>
      </c>
      <c r="C3158" t="s">
        <v>1280</v>
      </c>
      <c r="D3158" t="s">
        <v>856</v>
      </c>
      <c r="E3158"/>
      <c r="F3158" s="60">
        <v>45548</v>
      </c>
      <c r="G3158" s="60">
        <v>45548.55</v>
      </c>
      <c r="H3158" t="s">
        <v>1280</v>
      </c>
      <c r="I3158" s="60">
        <v>45554</v>
      </c>
      <c r="J3158" t="s">
        <v>697</v>
      </c>
      <c r="K3158" t="s">
        <v>697</v>
      </c>
      <c r="L3158" t="s">
        <v>5225</v>
      </c>
      <c r="M3158" t="s">
        <v>2509</v>
      </c>
      <c r="N3158" t="s">
        <v>860</v>
      </c>
      <c r="O3158">
        <v>43366021001</v>
      </c>
      <c r="P3158" t="s">
        <v>8</v>
      </c>
      <c r="Q3158" t="s">
        <v>15</v>
      </c>
      <c r="R3158" t="s">
        <v>11</v>
      </c>
      <c r="S3158" t="s">
        <v>25</v>
      </c>
      <c r="T3158"/>
      <c r="U3158" t="s">
        <v>14</v>
      </c>
      <c r="V3158" s="61">
        <v>45548</v>
      </c>
      <c r="W3158" t="s">
        <v>4135</v>
      </c>
    </row>
    <row r="3159" spans="1:23" x14ac:dyDescent="0.25">
      <c r="A3159">
        <v>9971176</v>
      </c>
      <c r="B3159" s="60">
        <v>45548</v>
      </c>
      <c r="C3159" t="s">
        <v>1110</v>
      </c>
      <c r="D3159" t="s">
        <v>716</v>
      </c>
      <c r="E3159" t="s">
        <v>385</v>
      </c>
      <c r="F3159" s="60">
        <v>45548</v>
      </c>
      <c r="G3159" s="60">
        <v>45548.555555555547</v>
      </c>
      <c r="H3159" t="s">
        <v>1110</v>
      </c>
      <c r="I3159" s="60">
        <v>45550</v>
      </c>
      <c r="J3159" t="s">
        <v>697</v>
      </c>
      <c r="K3159" t="s">
        <v>697</v>
      </c>
      <c r="L3159" t="s">
        <v>5226</v>
      </c>
      <c r="M3159" t="s">
        <v>7</v>
      </c>
      <c r="N3159" t="s">
        <v>1515</v>
      </c>
      <c r="O3159" t="s">
        <v>5102</v>
      </c>
      <c r="P3159" t="s">
        <v>22</v>
      </c>
      <c r="Q3159" t="s">
        <v>23</v>
      </c>
      <c r="R3159" t="s">
        <v>89</v>
      </c>
      <c r="S3159" t="s">
        <v>36</v>
      </c>
      <c r="T3159"/>
      <c r="U3159" t="s">
        <v>14</v>
      </c>
      <c r="V3159" s="61">
        <v>45548</v>
      </c>
      <c r="W3159" t="s">
        <v>4135</v>
      </c>
    </row>
    <row r="3160" spans="1:23" x14ac:dyDescent="0.25">
      <c r="A3160">
        <v>9971175</v>
      </c>
      <c r="B3160" s="60">
        <v>45548</v>
      </c>
      <c r="C3160" t="s">
        <v>1107</v>
      </c>
      <c r="D3160" t="s">
        <v>878</v>
      </c>
      <c r="E3160" t="s">
        <v>385</v>
      </c>
      <c r="F3160" s="60">
        <v>45548</v>
      </c>
      <c r="G3160" s="60">
        <v>45548.559027777781</v>
      </c>
      <c r="H3160" t="s">
        <v>1107</v>
      </c>
      <c r="I3160"/>
      <c r="J3160" t="s">
        <v>697</v>
      </c>
      <c r="K3160" t="s">
        <v>697</v>
      </c>
      <c r="L3160" t="s">
        <v>5227</v>
      </c>
      <c r="M3160" t="s">
        <v>7</v>
      </c>
      <c r="N3160" t="s">
        <v>860</v>
      </c>
      <c r="O3160" t="s">
        <v>4822</v>
      </c>
      <c r="P3160" t="s">
        <v>8</v>
      </c>
      <c r="Q3160" t="s">
        <v>28</v>
      </c>
      <c r="R3160" t="s">
        <v>29</v>
      </c>
      <c r="S3160" t="s">
        <v>36</v>
      </c>
      <c r="T3160"/>
      <c r="U3160" t="s">
        <v>14</v>
      </c>
      <c r="V3160" s="61">
        <v>45548</v>
      </c>
      <c r="W3160" t="s">
        <v>4135</v>
      </c>
    </row>
    <row r="3161" spans="1:23" x14ac:dyDescent="0.25">
      <c r="A3161">
        <v>9971174</v>
      </c>
      <c r="B3161" s="60">
        <v>45548</v>
      </c>
      <c r="C3161" t="s">
        <v>1107</v>
      </c>
      <c r="D3161" t="s">
        <v>716</v>
      </c>
      <c r="E3161" t="s">
        <v>385</v>
      </c>
      <c r="F3161" s="60">
        <v>45548</v>
      </c>
      <c r="G3161" s="60">
        <v>45548.559027777781</v>
      </c>
      <c r="H3161" t="s">
        <v>1107</v>
      </c>
      <c r="I3161"/>
      <c r="J3161" t="s">
        <v>697</v>
      </c>
      <c r="K3161" t="s">
        <v>697</v>
      </c>
      <c r="L3161" t="s">
        <v>5227</v>
      </c>
      <c r="M3161" t="s">
        <v>7</v>
      </c>
      <c r="N3161" t="s">
        <v>860</v>
      </c>
      <c r="O3161" t="s">
        <v>4822</v>
      </c>
      <c r="P3161" t="s">
        <v>8</v>
      </c>
      <c r="Q3161" t="s">
        <v>28</v>
      </c>
      <c r="R3161" t="s">
        <v>29</v>
      </c>
      <c r="S3161" t="s">
        <v>25</v>
      </c>
      <c r="T3161"/>
      <c r="U3161" t="s">
        <v>14</v>
      </c>
      <c r="V3161" s="61">
        <v>45548</v>
      </c>
      <c r="W3161" t="s">
        <v>4135</v>
      </c>
    </row>
    <row r="3162" spans="1:23" x14ac:dyDescent="0.25">
      <c r="A3162">
        <v>9971173</v>
      </c>
      <c r="B3162" s="60">
        <v>45548</v>
      </c>
      <c r="C3162" t="s">
        <v>1117</v>
      </c>
      <c r="D3162" t="s">
        <v>46</v>
      </c>
      <c r="E3162" t="s">
        <v>385</v>
      </c>
      <c r="F3162" s="60">
        <v>45548</v>
      </c>
      <c r="G3162" s="60">
        <v>45548.543055555558</v>
      </c>
      <c r="H3162" t="s">
        <v>1117</v>
      </c>
      <c r="I3162" t="s">
        <v>385</v>
      </c>
      <c r="J3162" t="s">
        <v>697</v>
      </c>
      <c r="K3162" t="s">
        <v>697</v>
      </c>
      <c r="L3162" t="s">
        <v>5228</v>
      </c>
      <c r="M3162" t="s">
        <v>7</v>
      </c>
      <c r="N3162" t="s">
        <v>860</v>
      </c>
      <c r="O3162" t="s">
        <v>4578</v>
      </c>
      <c r="P3162" t="s">
        <v>18</v>
      </c>
      <c r="Q3162" t="s">
        <v>19</v>
      </c>
      <c r="R3162" t="s">
        <v>20</v>
      </c>
      <c r="S3162" t="s">
        <v>360</v>
      </c>
      <c r="T3162" t="s">
        <v>385</v>
      </c>
      <c r="U3162" t="s">
        <v>14</v>
      </c>
      <c r="V3162" s="61">
        <v>45548</v>
      </c>
      <c r="W3162" t="s">
        <v>4135</v>
      </c>
    </row>
    <row r="3163" spans="1:23" x14ac:dyDescent="0.25">
      <c r="A3163">
        <v>9971172</v>
      </c>
      <c r="B3163" s="60">
        <v>45548</v>
      </c>
      <c r="C3163" t="s">
        <v>1280</v>
      </c>
      <c r="D3163" t="s">
        <v>856</v>
      </c>
      <c r="E3163"/>
      <c r="F3163" s="60">
        <v>45548</v>
      </c>
      <c r="G3163" s="60">
        <v>45548.563194444447</v>
      </c>
      <c r="H3163" t="s">
        <v>1280</v>
      </c>
      <c r="I3163" s="60">
        <v>45548</v>
      </c>
      <c r="J3163" t="s">
        <v>697</v>
      </c>
      <c r="K3163" t="s">
        <v>697</v>
      </c>
      <c r="L3163" t="s">
        <v>5229</v>
      </c>
      <c r="M3163" t="s">
        <v>2509</v>
      </c>
      <c r="N3163" t="s">
        <v>2325</v>
      </c>
      <c r="O3163">
        <v>434040236</v>
      </c>
      <c r="P3163" t="s">
        <v>8</v>
      </c>
      <c r="Q3163" t="s">
        <v>15</v>
      </c>
      <c r="R3163" t="s">
        <v>27</v>
      </c>
      <c r="S3163" t="s">
        <v>25</v>
      </c>
      <c r="T3163"/>
      <c r="U3163" t="s">
        <v>14</v>
      </c>
      <c r="V3163" s="61">
        <v>45548</v>
      </c>
      <c r="W3163" t="s">
        <v>4135</v>
      </c>
    </row>
    <row r="3164" spans="1:23" x14ac:dyDescent="0.25">
      <c r="A3164">
        <v>9971171</v>
      </c>
      <c r="B3164" s="60">
        <v>45548</v>
      </c>
      <c r="C3164" t="s">
        <v>1117</v>
      </c>
      <c r="D3164" t="s">
        <v>856</v>
      </c>
      <c r="E3164" t="s">
        <v>385</v>
      </c>
      <c r="F3164" s="60">
        <v>45548</v>
      </c>
      <c r="G3164" s="60">
        <v>45548.567361111112</v>
      </c>
      <c r="H3164" t="s">
        <v>1117</v>
      </c>
      <c r="I3164" s="60">
        <v>45550</v>
      </c>
      <c r="J3164" t="s">
        <v>697</v>
      </c>
      <c r="K3164" t="s">
        <v>697</v>
      </c>
      <c r="L3164" t="s">
        <v>4332</v>
      </c>
      <c r="M3164" t="s">
        <v>7</v>
      </c>
      <c r="N3164" t="s">
        <v>860</v>
      </c>
      <c r="O3164" t="s">
        <v>4289</v>
      </c>
      <c r="P3164" t="s">
        <v>8</v>
      </c>
      <c r="Q3164" t="s">
        <v>15</v>
      </c>
      <c r="R3164" t="s">
        <v>69</v>
      </c>
      <c r="S3164" t="s">
        <v>25</v>
      </c>
      <c r="T3164" t="s">
        <v>385</v>
      </c>
      <c r="U3164" t="s">
        <v>14</v>
      </c>
      <c r="V3164" s="61">
        <v>45548</v>
      </c>
      <c r="W3164" t="s">
        <v>4135</v>
      </c>
    </row>
    <row r="3165" spans="1:23" x14ac:dyDescent="0.25">
      <c r="A3165">
        <v>9971170</v>
      </c>
      <c r="B3165" s="60">
        <v>45548</v>
      </c>
      <c r="C3165" t="s">
        <v>1156</v>
      </c>
      <c r="D3165" t="s">
        <v>46</v>
      </c>
      <c r="E3165"/>
      <c r="F3165" s="60">
        <v>45548</v>
      </c>
      <c r="G3165" s="60">
        <v>45548.570138888892</v>
      </c>
      <c r="H3165" t="s">
        <v>1156</v>
      </c>
      <c r="I3165"/>
      <c r="J3165" t="s">
        <v>697</v>
      </c>
      <c r="K3165" t="s">
        <v>697</v>
      </c>
      <c r="L3165" t="s">
        <v>5151</v>
      </c>
      <c r="M3165" t="s">
        <v>992</v>
      </c>
      <c r="N3165" t="s">
        <v>853</v>
      </c>
      <c r="O3165">
        <v>201032551988001</v>
      </c>
      <c r="P3165" t="s">
        <v>8</v>
      </c>
      <c r="Q3165" t="s">
        <v>10</v>
      </c>
      <c r="R3165" t="s">
        <v>11</v>
      </c>
      <c r="S3165" t="s">
        <v>360</v>
      </c>
      <c r="T3165"/>
      <c r="U3165"/>
      <c r="V3165" s="61">
        <v>45548</v>
      </c>
      <c r="W3165" t="s">
        <v>4135</v>
      </c>
    </row>
    <row r="3166" spans="1:23" x14ac:dyDescent="0.25">
      <c r="A3166">
        <v>9971169</v>
      </c>
      <c r="B3166" s="60">
        <v>45549</v>
      </c>
      <c r="C3166" t="s">
        <v>1110</v>
      </c>
      <c r="D3166" t="s">
        <v>716</v>
      </c>
      <c r="E3166" t="s">
        <v>385</v>
      </c>
      <c r="F3166" s="60">
        <v>45549</v>
      </c>
      <c r="G3166" s="60">
        <v>45549.376388888893</v>
      </c>
      <c r="H3166" t="s">
        <v>1110</v>
      </c>
      <c r="I3166" s="60">
        <v>45551</v>
      </c>
      <c r="J3166" t="s">
        <v>697</v>
      </c>
      <c r="K3166" t="s">
        <v>697</v>
      </c>
      <c r="L3166" t="s">
        <v>5230</v>
      </c>
      <c r="M3166" t="s">
        <v>7</v>
      </c>
      <c r="N3166" t="s">
        <v>2325</v>
      </c>
      <c r="O3166" t="s">
        <v>5129</v>
      </c>
      <c r="P3166" t="s">
        <v>8</v>
      </c>
      <c r="Q3166" t="s">
        <v>10</v>
      </c>
      <c r="R3166" t="s">
        <v>11</v>
      </c>
      <c r="S3166" t="s">
        <v>36</v>
      </c>
      <c r="T3166"/>
      <c r="U3166"/>
      <c r="V3166" s="61">
        <v>45549</v>
      </c>
      <c r="W3166" t="s">
        <v>4135</v>
      </c>
    </row>
    <row r="3167" spans="1:23" x14ac:dyDescent="0.25">
      <c r="A3167">
        <v>9971168</v>
      </c>
      <c r="B3167" s="60">
        <v>45549</v>
      </c>
      <c r="C3167" t="s">
        <v>1110</v>
      </c>
      <c r="D3167" t="s">
        <v>716</v>
      </c>
      <c r="E3167" t="s">
        <v>385</v>
      </c>
      <c r="F3167" s="60">
        <v>45549</v>
      </c>
      <c r="G3167" s="60">
        <v>45549.382638888892</v>
      </c>
      <c r="H3167" t="s">
        <v>1110</v>
      </c>
      <c r="I3167" s="60">
        <v>45551</v>
      </c>
      <c r="J3167" t="s">
        <v>697</v>
      </c>
      <c r="K3167" t="s">
        <v>697</v>
      </c>
      <c r="L3167" t="s">
        <v>5231</v>
      </c>
      <c r="M3167" t="s">
        <v>7</v>
      </c>
      <c r="N3167" t="s">
        <v>2325</v>
      </c>
      <c r="O3167" t="s">
        <v>5130</v>
      </c>
      <c r="P3167" t="s">
        <v>8</v>
      </c>
      <c r="Q3167" t="s">
        <v>10</v>
      </c>
      <c r="R3167" t="s">
        <v>11</v>
      </c>
      <c r="S3167" t="s">
        <v>36</v>
      </c>
      <c r="T3167"/>
      <c r="U3167"/>
      <c r="V3167" s="61">
        <v>45549</v>
      </c>
      <c r="W3167" t="s">
        <v>4135</v>
      </c>
    </row>
    <row r="3168" spans="1:23" x14ac:dyDescent="0.25">
      <c r="A3168">
        <v>9971167</v>
      </c>
      <c r="B3168" s="60">
        <v>45549</v>
      </c>
      <c r="C3168" t="s">
        <v>1110</v>
      </c>
      <c r="D3168" t="s">
        <v>716</v>
      </c>
      <c r="E3168" t="s">
        <v>385</v>
      </c>
      <c r="F3168" s="60">
        <v>45549</v>
      </c>
      <c r="G3168" s="60">
        <v>45549.387499999997</v>
      </c>
      <c r="H3168" t="s">
        <v>1110</v>
      </c>
      <c r="I3168" s="60">
        <v>45551</v>
      </c>
      <c r="J3168" t="s">
        <v>697</v>
      </c>
      <c r="K3168" t="s">
        <v>697</v>
      </c>
      <c r="L3168" t="s">
        <v>5232</v>
      </c>
      <c r="M3168" t="s">
        <v>7</v>
      </c>
      <c r="N3168" t="s">
        <v>2325</v>
      </c>
      <c r="O3168" t="s">
        <v>5132</v>
      </c>
      <c r="P3168" t="s">
        <v>8</v>
      </c>
      <c r="Q3168" t="s">
        <v>28</v>
      </c>
      <c r="R3168" t="s">
        <v>35</v>
      </c>
      <c r="S3168" t="s">
        <v>36</v>
      </c>
      <c r="T3168"/>
      <c r="U3168"/>
      <c r="V3168" s="61">
        <v>45549</v>
      </c>
      <c r="W3168" t="s">
        <v>4135</v>
      </c>
    </row>
    <row r="3169" spans="1:23" x14ac:dyDescent="0.25">
      <c r="A3169">
        <v>9971166</v>
      </c>
      <c r="B3169" s="60">
        <v>45549</v>
      </c>
      <c r="C3169" t="s">
        <v>1280</v>
      </c>
      <c r="D3169" t="s">
        <v>856</v>
      </c>
      <c r="E3169"/>
      <c r="F3169" s="60">
        <v>45549</v>
      </c>
      <c r="G3169" s="60">
        <v>45549.387499999997</v>
      </c>
      <c r="H3169" t="s">
        <v>1280</v>
      </c>
      <c r="I3169" s="60">
        <v>45551</v>
      </c>
      <c r="J3169" t="s">
        <v>697</v>
      </c>
      <c r="K3169" t="s">
        <v>697</v>
      </c>
      <c r="L3169" t="s">
        <v>5233</v>
      </c>
      <c r="M3169" t="s">
        <v>2509</v>
      </c>
      <c r="N3169" t="s">
        <v>860</v>
      </c>
      <c r="O3169">
        <v>43305621901</v>
      </c>
      <c r="P3169" t="s">
        <v>8</v>
      </c>
      <c r="Q3169" t="s">
        <v>10</v>
      </c>
      <c r="R3169" t="s">
        <v>11</v>
      </c>
      <c r="S3169" t="s">
        <v>25</v>
      </c>
      <c r="T3169"/>
      <c r="U3169" t="s">
        <v>14</v>
      </c>
      <c r="V3169" s="61">
        <v>45549</v>
      </c>
      <c r="W3169" t="s">
        <v>4135</v>
      </c>
    </row>
    <row r="3170" spans="1:23" x14ac:dyDescent="0.25">
      <c r="A3170">
        <v>9971165</v>
      </c>
      <c r="B3170" s="60">
        <v>45549</v>
      </c>
      <c r="C3170" t="s">
        <v>1106</v>
      </c>
      <c r="D3170" t="s">
        <v>716</v>
      </c>
      <c r="E3170" t="s">
        <v>385</v>
      </c>
      <c r="F3170" s="60">
        <v>45549</v>
      </c>
      <c r="G3170" s="60">
        <v>45549.38958333333</v>
      </c>
      <c r="H3170" t="s">
        <v>1106</v>
      </c>
      <c r="I3170" s="60">
        <v>45551</v>
      </c>
      <c r="J3170" t="s">
        <v>697</v>
      </c>
      <c r="K3170" t="s">
        <v>697</v>
      </c>
      <c r="L3170" t="s">
        <v>5234</v>
      </c>
      <c r="M3170" t="s">
        <v>4671</v>
      </c>
      <c r="N3170" t="s">
        <v>881</v>
      </c>
      <c r="O3170">
        <v>2000010000000000</v>
      </c>
      <c r="P3170" t="s">
        <v>8</v>
      </c>
      <c r="Q3170" t="s">
        <v>10</v>
      </c>
      <c r="R3170" t="s">
        <v>11</v>
      </c>
      <c r="S3170" t="s">
        <v>25</v>
      </c>
      <c r="T3170" t="s">
        <v>385</v>
      </c>
      <c r="U3170"/>
      <c r="V3170" s="61">
        <v>45549</v>
      </c>
      <c r="W3170" t="s">
        <v>4135</v>
      </c>
    </row>
    <row r="3171" spans="1:23" x14ac:dyDescent="0.25">
      <c r="A3171">
        <v>9971164</v>
      </c>
      <c r="B3171" s="60">
        <v>45549</v>
      </c>
      <c r="C3171" t="s">
        <v>1156</v>
      </c>
      <c r="D3171" t="s">
        <v>46</v>
      </c>
      <c r="E3171" t="s">
        <v>385</v>
      </c>
      <c r="F3171" s="60">
        <v>45549</v>
      </c>
      <c r="G3171" s="60">
        <v>45549.35</v>
      </c>
      <c r="H3171" t="s">
        <v>1156</v>
      </c>
      <c r="I3171"/>
      <c r="J3171" t="s">
        <v>697</v>
      </c>
      <c r="K3171" t="s">
        <v>697</v>
      </c>
      <c r="L3171" t="s">
        <v>3643</v>
      </c>
      <c r="M3171" t="s">
        <v>992</v>
      </c>
      <c r="N3171" t="s">
        <v>3776</v>
      </c>
      <c r="O3171">
        <v>201031813088002</v>
      </c>
      <c r="P3171" t="s">
        <v>8</v>
      </c>
      <c r="Q3171" t="s">
        <v>28</v>
      </c>
      <c r="R3171" t="s">
        <v>29</v>
      </c>
      <c r="S3171" t="s">
        <v>360</v>
      </c>
      <c r="T3171"/>
      <c r="U3171"/>
      <c r="V3171" s="61">
        <v>45549</v>
      </c>
      <c r="W3171" t="s">
        <v>4135</v>
      </c>
    </row>
    <row r="3172" spans="1:23" x14ac:dyDescent="0.25">
      <c r="A3172">
        <v>9971163</v>
      </c>
      <c r="B3172" s="60">
        <v>45549</v>
      </c>
      <c r="C3172" t="s">
        <v>1110</v>
      </c>
      <c r="D3172" t="s">
        <v>716</v>
      </c>
      <c r="E3172" t="s">
        <v>385</v>
      </c>
      <c r="F3172" s="60">
        <v>45549</v>
      </c>
      <c r="G3172" s="60">
        <v>45549.393055555563</v>
      </c>
      <c r="H3172" t="s">
        <v>1110</v>
      </c>
      <c r="I3172" s="60">
        <v>45551</v>
      </c>
      <c r="J3172" t="s">
        <v>697</v>
      </c>
      <c r="K3172" t="s">
        <v>697</v>
      </c>
      <c r="L3172" t="s">
        <v>5235</v>
      </c>
      <c r="M3172" t="s">
        <v>7</v>
      </c>
      <c r="N3172" t="s">
        <v>860</v>
      </c>
      <c r="O3172" t="s">
        <v>5133</v>
      </c>
      <c r="P3172" t="s">
        <v>22</v>
      </c>
      <c r="Q3172" t="s">
        <v>23</v>
      </c>
      <c r="R3172" t="s">
        <v>24</v>
      </c>
      <c r="S3172" t="s">
        <v>36</v>
      </c>
      <c r="T3172"/>
      <c r="U3172"/>
      <c r="V3172" s="61">
        <v>45549</v>
      </c>
      <c r="W3172" t="s">
        <v>4135</v>
      </c>
    </row>
    <row r="3173" spans="1:23" x14ac:dyDescent="0.25">
      <c r="A3173">
        <v>9971162</v>
      </c>
      <c r="B3173" s="60">
        <v>45549</v>
      </c>
      <c r="C3173" t="s">
        <v>1107</v>
      </c>
      <c r="D3173" t="s">
        <v>856</v>
      </c>
      <c r="E3173" t="s">
        <v>385</v>
      </c>
      <c r="F3173" s="60">
        <v>45549</v>
      </c>
      <c r="G3173" s="60">
        <v>45549.4</v>
      </c>
      <c r="H3173" t="s">
        <v>1107</v>
      </c>
      <c r="I3173"/>
      <c r="J3173" t="s">
        <v>697</v>
      </c>
      <c r="K3173" t="s">
        <v>697</v>
      </c>
      <c r="L3173" t="s">
        <v>5236</v>
      </c>
      <c r="M3173" t="s">
        <v>7</v>
      </c>
      <c r="N3173" t="s">
        <v>855</v>
      </c>
      <c r="O3173" t="s">
        <v>5142</v>
      </c>
      <c r="P3173" t="s">
        <v>18</v>
      </c>
      <c r="Q3173" t="s">
        <v>19</v>
      </c>
      <c r="R3173" t="s">
        <v>20</v>
      </c>
      <c r="S3173" t="s">
        <v>75</v>
      </c>
      <c r="T3173" t="s">
        <v>404</v>
      </c>
      <c r="U3173" t="s">
        <v>44</v>
      </c>
      <c r="V3173" s="61">
        <v>45549</v>
      </c>
      <c r="W3173" t="s">
        <v>4135</v>
      </c>
    </row>
    <row r="3174" spans="1:23" x14ac:dyDescent="0.25">
      <c r="A3174">
        <v>9971161</v>
      </c>
      <c r="B3174" s="60">
        <v>45549</v>
      </c>
      <c r="C3174" t="s">
        <v>1107</v>
      </c>
      <c r="D3174" t="s">
        <v>46</v>
      </c>
      <c r="E3174" t="s">
        <v>385</v>
      </c>
      <c r="F3174" s="60">
        <v>45549</v>
      </c>
      <c r="G3174" s="60">
        <v>45549.407638888893</v>
      </c>
      <c r="H3174" t="s">
        <v>1107</v>
      </c>
      <c r="I3174"/>
      <c r="J3174" t="s">
        <v>697</v>
      </c>
      <c r="K3174" t="s">
        <v>697</v>
      </c>
      <c r="L3174" t="s">
        <v>901</v>
      </c>
      <c r="M3174" t="s">
        <v>7</v>
      </c>
      <c r="N3174" t="s">
        <v>855</v>
      </c>
      <c r="O3174" t="s">
        <v>720</v>
      </c>
      <c r="P3174" t="s">
        <v>8</v>
      </c>
      <c r="Q3174" t="s">
        <v>28</v>
      </c>
      <c r="R3174" t="s">
        <v>29</v>
      </c>
      <c r="S3174" t="s">
        <v>36</v>
      </c>
      <c r="T3174"/>
      <c r="U3174" t="s">
        <v>14</v>
      </c>
      <c r="V3174" s="61">
        <v>45549</v>
      </c>
      <c r="W3174" t="s">
        <v>4135</v>
      </c>
    </row>
    <row r="3175" spans="1:23" x14ac:dyDescent="0.25">
      <c r="A3175">
        <v>9971160</v>
      </c>
      <c r="B3175" s="60">
        <v>45549</v>
      </c>
      <c r="C3175" t="s">
        <v>1107</v>
      </c>
      <c r="D3175" t="s">
        <v>856</v>
      </c>
      <c r="E3175" t="s">
        <v>385</v>
      </c>
      <c r="F3175" s="60">
        <v>45549</v>
      </c>
      <c r="G3175" s="60">
        <v>45549.427083333343</v>
      </c>
      <c r="H3175" t="s">
        <v>1107</v>
      </c>
      <c r="I3175"/>
      <c r="J3175" t="s">
        <v>697</v>
      </c>
      <c r="K3175" t="s">
        <v>697</v>
      </c>
      <c r="L3175" t="s">
        <v>3040</v>
      </c>
      <c r="M3175" t="s">
        <v>7</v>
      </c>
      <c r="N3175" t="s">
        <v>855</v>
      </c>
      <c r="O3175" t="s">
        <v>782</v>
      </c>
      <c r="P3175" t="s">
        <v>18</v>
      </c>
      <c r="Q3175" t="s">
        <v>19</v>
      </c>
      <c r="R3175" t="s">
        <v>21</v>
      </c>
      <c r="S3175" t="s">
        <v>75</v>
      </c>
      <c r="T3175" t="s">
        <v>5237</v>
      </c>
      <c r="U3175" t="s">
        <v>44</v>
      </c>
      <c r="V3175" s="61">
        <v>45549</v>
      </c>
      <c r="W3175" t="s">
        <v>4135</v>
      </c>
    </row>
    <row r="3176" spans="1:23" x14ac:dyDescent="0.25">
      <c r="A3176">
        <v>9971159</v>
      </c>
      <c r="B3176" s="60">
        <v>45549</v>
      </c>
      <c r="C3176" t="s">
        <v>1107</v>
      </c>
      <c r="D3176" t="s">
        <v>46</v>
      </c>
      <c r="E3176" t="s">
        <v>385</v>
      </c>
      <c r="F3176" s="60">
        <v>45549</v>
      </c>
      <c r="G3176" s="60">
        <v>45549.429166666669</v>
      </c>
      <c r="H3176" t="s">
        <v>1107</v>
      </c>
      <c r="I3176"/>
      <c r="J3176" t="s">
        <v>697</v>
      </c>
      <c r="K3176" t="s">
        <v>697</v>
      </c>
      <c r="L3176" t="s">
        <v>5238</v>
      </c>
      <c r="M3176" t="s">
        <v>7</v>
      </c>
      <c r="N3176" t="s">
        <v>855</v>
      </c>
      <c r="O3176" t="s">
        <v>834</v>
      </c>
      <c r="P3176" t="s">
        <v>8</v>
      </c>
      <c r="Q3176" t="s">
        <v>28</v>
      </c>
      <c r="R3176" t="s">
        <v>29</v>
      </c>
      <c r="S3176" t="s">
        <v>25</v>
      </c>
      <c r="T3176"/>
      <c r="U3176" t="s">
        <v>14</v>
      </c>
      <c r="V3176" s="61">
        <v>45549</v>
      </c>
      <c r="W3176" t="s">
        <v>4135</v>
      </c>
    </row>
    <row r="3177" spans="1:23" x14ac:dyDescent="0.25">
      <c r="A3177">
        <v>9971158</v>
      </c>
      <c r="B3177" s="60">
        <v>45549</v>
      </c>
      <c r="C3177" t="s">
        <v>1107</v>
      </c>
      <c r="D3177" t="s">
        <v>856</v>
      </c>
      <c r="E3177" t="s">
        <v>385</v>
      </c>
      <c r="F3177" s="60">
        <v>45549</v>
      </c>
      <c r="G3177" s="60">
        <v>45549.431944444441</v>
      </c>
      <c r="H3177" t="s">
        <v>1107</v>
      </c>
      <c r="I3177"/>
      <c r="J3177" t="s">
        <v>697</v>
      </c>
      <c r="K3177" t="s">
        <v>697</v>
      </c>
      <c r="L3177" t="s">
        <v>5238</v>
      </c>
      <c r="M3177" t="s">
        <v>7</v>
      </c>
      <c r="N3177" t="s">
        <v>855</v>
      </c>
      <c r="O3177" t="s">
        <v>834</v>
      </c>
      <c r="P3177" t="s">
        <v>8</v>
      </c>
      <c r="Q3177" t="s">
        <v>28</v>
      </c>
      <c r="R3177" t="s">
        <v>29</v>
      </c>
      <c r="S3177" t="s">
        <v>43</v>
      </c>
      <c r="T3177" t="s">
        <v>404</v>
      </c>
      <c r="U3177" t="s">
        <v>44</v>
      </c>
      <c r="V3177" s="61">
        <v>45549</v>
      </c>
      <c r="W3177" t="s">
        <v>4135</v>
      </c>
    </row>
    <row r="3178" spans="1:23" x14ac:dyDescent="0.25">
      <c r="A3178">
        <v>9971157</v>
      </c>
      <c r="B3178" s="60">
        <v>45549</v>
      </c>
      <c r="C3178" t="s">
        <v>1107</v>
      </c>
      <c r="D3178" t="s">
        <v>46</v>
      </c>
      <c r="E3178" t="s">
        <v>385</v>
      </c>
      <c r="F3178" s="60">
        <v>45549</v>
      </c>
      <c r="G3178" s="60">
        <v>45549.4375</v>
      </c>
      <c r="H3178" t="s">
        <v>1107</v>
      </c>
      <c r="I3178"/>
      <c r="J3178" t="s">
        <v>697</v>
      </c>
      <c r="K3178" t="s">
        <v>697</v>
      </c>
      <c r="L3178" t="s">
        <v>5160</v>
      </c>
      <c r="M3178" t="s">
        <v>7</v>
      </c>
      <c r="N3178" t="s">
        <v>855</v>
      </c>
      <c r="O3178" t="s">
        <v>1088</v>
      </c>
      <c r="P3178" t="s">
        <v>8</v>
      </c>
      <c r="Q3178" t="s">
        <v>28</v>
      </c>
      <c r="R3178" t="s">
        <v>29</v>
      </c>
      <c r="S3178" t="s">
        <v>36</v>
      </c>
      <c r="T3178"/>
      <c r="U3178" t="s">
        <v>14</v>
      </c>
      <c r="V3178" s="61">
        <v>45549</v>
      </c>
      <c r="W3178" t="s">
        <v>4135</v>
      </c>
    </row>
    <row r="3179" spans="1:23" x14ac:dyDescent="0.25">
      <c r="A3179">
        <v>9971156</v>
      </c>
      <c r="B3179" s="60">
        <v>45549</v>
      </c>
      <c r="C3179" t="s">
        <v>1107</v>
      </c>
      <c r="D3179" t="s">
        <v>856</v>
      </c>
      <c r="E3179" t="s">
        <v>385</v>
      </c>
      <c r="F3179" s="60">
        <v>45549</v>
      </c>
      <c r="G3179" s="60">
        <v>45549.445138888892</v>
      </c>
      <c r="H3179" t="s">
        <v>1107</v>
      </c>
      <c r="I3179"/>
      <c r="J3179" t="s">
        <v>697</v>
      </c>
      <c r="K3179" t="s">
        <v>697</v>
      </c>
      <c r="L3179" t="s">
        <v>3338</v>
      </c>
      <c r="M3179" t="s">
        <v>7</v>
      </c>
      <c r="N3179" t="s">
        <v>855</v>
      </c>
      <c r="O3179" t="s">
        <v>1137</v>
      </c>
      <c r="P3179" t="s">
        <v>8</v>
      </c>
      <c r="Q3179" t="s">
        <v>28</v>
      </c>
      <c r="R3179" t="s">
        <v>29</v>
      </c>
      <c r="S3179" t="s">
        <v>25</v>
      </c>
      <c r="T3179" t="s">
        <v>404</v>
      </c>
      <c r="U3179" t="s">
        <v>44</v>
      </c>
      <c r="V3179" s="61">
        <v>45549</v>
      </c>
      <c r="W3179" t="s">
        <v>4135</v>
      </c>
    </row>
    <row r="3180" spans="1:23" x14ac:dyDescent="0.25">
      <c r="A3180">
        <v>9971155</v>
      </c>
      <c r="B3180" s="60">
        <v>45549</v>
      </c>
      <c r="C3180" t="s">
        <v>1107</v>
      </c>
      <c r="D3180" t="s">
        <v>856</v>
      </c>
      <c r="E3180" t="s">
        <v>385</v>
      </c>
      <c r="F3180" s="60">
        <v>45549</v>
      </c>
      <c r="G3180" s="60">
        <v>45549.445138888892</v>
      </c>
      <c r="H3180" t="s">
        <v>1107</v>
      </c>
      <c r="I3180"/>
      <c r="J3180" t="s">
        <v>697</v>
      </c>
      <c r="K3180" t="s">
        <v>697</v>
      </c>
      <c r="L3180" t="s">
        <v>3338</v>
      </c>
      <c r="M3180" t="s">
        <v>7</v>
      </c>
      <c r="N3180" t="s">
        <v>855</v>
      </c>
      <c r="O3180" t="s">
        <v>1137</v>
      </c>
      <c r="P3180" t="s">
        <v>8</v>
      </c>
      <c r="Q3180" t="s">
        <v>28</v>
      </c>
      <c r="R3180" t="s">
        <v>29</v>
      </c>
      <c r="S3180" t="s">
        <v>75</v>
      </c>
      <c r="T3180" t="s">
        <v>404</v>
      </c>
      <c r="U3180" t="s">
        <v>44</v>
      </c>
      <c r="V3180" s="61">
        <v>45549</v>
      </c>
      <c r="W3180" t="s">
        <v>4135</v>
      </c>
    </row>
    <row r="3181" spans="1:23" x14ac:dyDescent="0.25">
      <c r="A3181">
        <v>9971154</v>
      </c>
      <c r="B3181" s="60">
        <v>45549</v>
      </c>
      <c r="C3181" t="s">
        <v>1107</v>
      </c>
      <c r="D3181" t="s">
        <v>878</v>
      </c>
      <c r="E3181" t="s">
        <v>385</v>
      </c>
      <c r="F3181" s="60">
        <v>45549</v>
      </c>
      <c r="G3181" s="60">
        <v>45549.445138888892</v>
      </c>
      <c r="H3181" t="s">
        <v>1107</v>
      </c>
      <c r="I3181"/>
      <c r="J3181" t="s">
        <v>697</v>
      </c>
      <c r="K3181" t="s">
        <v>697</v>
      </c>
      <c r="L3181" t="s">
        <v>3338</v>
      </c>
      <c r="M3181" t="s">
        <v>7</v>
      </c>
      <c r="N3181" t="s">
        <v>855</v>
      </c>
      <c r="O3181" t="s">
        <v>1137</v>
      </c>
      <c r="P3181" t="s">
        <v>8</v>
      </c>
      <c r="Q3181" t="s">
        <v>28</v>
      </c>
      <c r="R3181" t="s">
        <v>29</v>
      </c>
      <c r="S3181" t="s">
        <v>36</v>
      </c>
      <c r="T3181" t="s">
        <v>404</v>
      </c>
      <c r="U3181" t="s">
        <v>44</v>
      </c>
      <c r="V3181" s="61">
        <v>45549</v>
      </c>
      <c r="W3181" t="s">
        <v>4135</v>
      </c>
    </row>
    <row r="3182" spans="1:23" x14ac:dyDescent="0.25">
      <c r="A3182">
        <v>9971153</v>
      </c>
      <c r="B3182" s="60">
        <v>45549</v>
      </c>
      <c r="C3182" t="s">
        <v>1107</v>
      </c>
      <c r="D3182" t="s">
        <v>856</v>
      </c>
      <c r="E3182" t="s">
        <v>385</v>
      </c>
      <c r="F3182" s="60">
        <v>45549</v>
      </c>
      <c r="G3182" s="60">
        <v>45549.462500000001</v>
      </c>
      <c r="H3182" t="s">
        <v>1107</v>
      </c>
      <c r="I3182"/>
      <c r="J3182" t="s">
        <v>697</v>
      </c>
      <c r="K3182" t="s">
        <v>697</v>
      </c>
      <c r="L3182" t="s">
        <v>5239</v>
      </c>
      <c r="M3182" t="s">
        <v>7</v>
      </c>
      <c r="N3182" t="s">
        <v>855</v>
      </c>
      <c r="O3182" t="s">
        <v>1144</v>
      </c>
      <c r="P3182" t="s">
        <v>8</v>
      </c>
      <c r="Q3182" t="s">
        <v>28</v>
      </c>
      <c r="R3182" t="s">
        <v>29</v>
      </c>
      <c r="S3182" t="s">
        <v>75</v>
      </c>
      <c r="T3182" t="s">
        <v>404</v>
      </c>
      <c r="U3182" t="s">
        <v>44</v>
      </c>
      <c r="V3182" s="61">
        <v>45549</v>
      </c>
      <c r="W3182" t="s">
        <v>4135</v>
      </c>
    </row>
    <row r="3183" spans="1:23" x14ac:dyDescent="0.25">
      <c r="A3183">
        <v>9971152</v>
      </c>
      <c r="B3183" s="60">
        <v>45549</v>
      </c>
      <c r="C3183" t="s">
        <v>1107</v>
      </c>
      <c r="D3183" t="s">
        <v>878</v>
      </c>
      <c r="E3183" t="s">
        <v>385</v>
      </c>
      <c r="F3183" s="60">
        <v>45549</v>
      </c>
      <c r="G3183" s="60">
        <v>45549.480555555558</v>
      </c>
      <c r="H3183" t="s">
        <v>1107</v>
      </c>
      <c r="I3183"/>
      <c r="J3183" t="s">
        <v>697</v>
      </c>
      <c r="K3183" t="s">
        <v>697</v>
      </c>
      <c r="L3183" t="s">
        <v>5240</v>
      </c>
      <c r="M3183" t="s">
        <v>7</v>
      </c>
      <c r="N3183" t="s">
        <v>855</v>
      </c>
      <c r="O3183" t="s">
        <v>5146</v>
      </c>
      <c r="P3183" t="s">
        <v>18</v>
      </c>
      <c r="Q3183" t="s">
        <v>19</v>
      </c>
      <c r="R3183" t="s">
        <v>21</v>
      </c>
      <c r="S3183" t="s">
        <v>36</v>
      </c>
      <c r="T3183"/>
      <c r="U3183" t="s">
        <v>14</v>
      </c>
      <c r="V3183" s="61">
        <v>45549</v>
      </c>
      <c r="W3183" t="s">
        <v>4135</v>
      </c>
    </row>
    <row r="3184" spans="1:23" x14ac:dyDescent="0.25">
      <c r="A3184">
        <v>9971151</v>
      </c>
      <c r="B3184" s="60">
        <v>45549</v>
      </c>
      <c r="C3184" t="s">
        <v>1107</v>
      </c>
      <c r="D3184" t="s">
        <v>716</v>
      </c>
      <c r="E3184" t="s">
        <v>385</v>
      </c>
      <c r="F3184" s="60">
        <v>45549</v>
      </c>
      <c r="G3184" s="60">
        <v>45549.48333333333</v>
      </c>
      <c r="H3184" t="s">
        <v>1107</v>
      </c>
      <c r="I3184"/>
      <c r="J3184" t="s">
        <v>697</v>
      </c>
      <c r="K3184" t="s">
        <v>697</v>
      </c>
      <c r="L3184" t="s">
        <v>5115</v>
      </c>
      <c r="M3184" t="s">
        <v>7</v>
      </c>
      <c r="N3184" t="s">
        <v>855</v>
      </c>
      <c r="O3184" t="s">
        <v>5166</v>
      </c>
      <c r="P3184" t="s">
        <v>8</v>
      </c>
      <c r="Q3184" t="s">
        <v>28</v>
      </c>
      <c r="R3184" t="s">
        <v>35</v>
      </c>
      <c r="S3184" t="s">
        <v>36</v>
      </c>
      <c r="T3184"/>
      <c r="U3184" t="s">
        <v>14</v>
      </c>
      <c r="V3184" s="61">
        <v>45549</v>
      </c>
      <c r="W3184" t="s">
        <v>4135</v>
      </c>
    </row>
    <row r="3185" spans="1:23" x14ac:dyDescent="0.25">
      <c r="A3185">
        <v>9971150</v>
      </c>
      <c r="B3185" s="60">
        <v>45549</v>
      </c>
      <c r="C3185" t="s">
        <v>1107</v>
      </c>
      <c r="D3185" t="s">
        <v>856</v>
      </c>
      <c r="E3185" t="s">
        <v>385</v>
      </c>
      <c r="F3185" s="60">
        <v>45549</v>
      </c>
      <c r="G3185" s="60">
        <v>45549.540277777778</v>
      </c>
      <c r="H3185" t="s">
        <v>1107</v>
      </c>
      <c r="I3185"/>
      <c r="J3185" t="s">
        <v>697</v>
      </c>
      <c r="K3185" t="s">
        <v>697</v>
      </c>
      <c r="L3185" t="s">
        <v>4629</v>
      </c>
      <c r="M3185" t="s">
        <v>7</v>
      </c>
      <c r="N3185" t="s">
        <v>855</v>
      </c>
      <c r="O3185" t="s">
        <v>4270</v>
      </c>
      <c r="P3185" t="s">
        <v>18</v>
      </c>
      <c r="Q3185" t="s">
        <v>19</v>
      </c>
      <c r="R3185" t="s">
        <v>20</v>
      </c>
      <c r="S3185" t="s">
        <v>75</v>
      </c>
      <c r="T3185" t="s">
        <v>404</v>
      </c>
      <c r="U3185" t="s">
        <v>44</v>
      </c>
      <c r="V3185" s="61">
        <v>45549</v>
      </c>
      <c r="W3185" t="s">
        <v>4135</v>
      </c>
    </row>
    <row r="3186" spans="1:23" x14ac:dyDescent="0.25">
      <c r="A3186">
        <v>9971149</v>
      </c>
      <c r="B3186" s="60">
        <v>45549</v>
      </c>
      <c r="C3186" t="s">
        <v>1107</v>
      </c>
      <c r="D3186" t="s">
        <v>716</v>
      </c>
      <c r="E3186" t="s">
        <v>385</v>
      </c>
      <c r="F3186" s="60">
        <v>45549</v>
      </c>
      <c r="G3186" s="60">
        <v>45549.548611111109</v>
      </c>
      <c r="H3186" t="s">
        <v>1107</v>
      </c>
      <c r="I3186"/>
      <c r="J3186" t="s">
        <v>697</v>
      </c>
      <c r="K3186" t="s">
        <v>697</v>
      </c>
      <c r="L3186" t="s">
        <v>5241</v>
      </c>
      <c r="M3186" t="s">
        <v>7</v>
      </c>
      <c r="N3186" t="s">
        <v>855</v>
      </c>
      <c r="O3186" t="s">
        <v>5143</v>
      </c>
      <c r="P3186" t="s">
        <v>18</v>
      </c>
      <c r="Q3186" t="s">
        <v>19</v>
      </c>
      <c r="R3186" t="s">
        <v>21</v>
      </c>
      <c r="S3186" t="s">
        <v>36</v>
      </c>
      <c r="T3186"/>
      <c r="U3186" t="s">
        <v>14</v>
      </c>
      <c r="V3186" s="61">
        <v>45549</v>
      </c>
      <c r="W3186" t="s">
        <v>4135</v>
      </c>
    </row>
    <row r="3187" spans="1:23" x14ac:dyDescent="0.25">
      <c r="A3187">
        <v>9971148</v>
      </c>
      <c r="B3187" s="60">
        <v>45549</v>
      </c>
      <c r="C3187" t="s">
        <v>1107</v>
      </c>
      <c r="D3187" t="s">
        <v>856</v>
      </c>
      <c r="E3187" t="s">
        <v>385</v>
      </c>
      <c r="F3187" s="60">
        <v>45549</v>
      </c>
      <c r="G3187" s="60">
        <v>45549.595138888893</v>
      </c>
      <c r="H3187" t="s">
        <v>1107</v>
      </c>
      <c r="I3187"/>
      <c r="J3187" t="s">
        <v>697</v>
      </c>
      <c r="K3187" t="s">
        <v>697</v>
      </c>
      <c r="L3187" t="s">
        <v>5242</v>
      </c>
      <c r="M3187" t="s">
        <v>7</v>
      </c>
      <c r="N3187" t="s">
        <v>1515</v>
      </c>
      <c r="O3187" t="s">
        <v>4923</v>
      </c>
      <c r="P3187" t="s">
        <v>8</v>
      </c>
      <c r="Q3187" t="s">
        <v>10</v>
      </c>
      <c r="R3187" t="s">
        <v>11</v>
      </c>
      <c r="S3187" t="s">
        <v>25</v>
      </c>
      <c r="T3187"/>
      <c r="U3187" t="s">
        <v>14</v>
      </c>
      <c r="V3187" s="61">
        <v>45549</v>
      </c>
      <c r="W3187" t="s">
        <v>4135</v>
      </c>
    </row>
    <row r="3188" spans="1:23" x14ac:dyDescent="0.25">
      <c r="A3188">
        <v>9971147</v>
      </c>
      <c r="B3188" s="60">
        <v>45549</v>
      </c>
      <c r="C3188" t="s">
        <v>1107</v>
      </c>
      <c r="D3188" t="s">
        <v>856</v>
      </c>
      <c r="E3188" t="s">
        <v>385</v>
      </c>
      <c r="F3188" s="60">
        <v>45549</v>
      </c>
      <c r="G3188" s="60">
        <v>45549.599999999999</v>
      </c>
      <c r="H3188" t="s">
        <v>1107</v>
      </c>
      <c r="I3188"/>
      <c r="J3188" t="s">
        <v>697</v>
      </c>
      <c r="K3188" t="s">
        <v>697</v>
      </c>
      <c r="L3188" t="s">
        <v>4025</v>
      </c>
      <c r="M3188" t="s">
        <v>7</v>
      </c>
      <c r="N3188" t="s">
        <v>1515</v>
      </c>
      <c r="O3188" t="s">
        <v>3865</v>
      </c>
      <c r="P3188" t="s">
        <v>8</v>
      </c>
      <c r="Q3188" t="s">
        <v>10</v>
      </c>
      <c r="R3188" t="s">
        <v>11</v>
      </c>
      <c r="S3188" t="s">
        <v>75</v>
      </c>
      <c r="T3188" t="s">
        <v>404</v>
      </c>
      <c r="U3188" t="s">
        <v>44</v>
      </c>
      <c r="V3188" s="61">
        <v>45549</v>
      </c>
      <c r="W3188" t="s">
        <v>4135</v>
      </c>
    </row>
    <row r="3189" spans="1:23" x14ac:dyDescent="0.25">
      <c r="A3189">
        <v>9971146</v>
      </c>
      <c r="B3189" s="60">
        <v>45549</v>
      </c>
      <c r="C3189" t="s">
        <v>1107</v>
      </c>
      <c r="D3189" t="s">
        <v>716</v>
      </c>
      <c r="E3189" t="s">
        <v>385</v>
      </c>
      <c r="F3189" s="60">
        <v>45549</v>
      </c>
      <c r="G3189" s="60">
        <v>45549.612500000003</v>
      </c>
      <c r="H3189" t="s">
        <v>1107</v>
      </c>
      <c r="I3189"/>
      <c r="J3189" t="s">
        <v>697</v>
      </c>
      <c r="K3189" t="s">
        <v>697</v>
      </c>
      <c r="L3189" t="s">
        <v>5243</v>
      </c>
      <c r="M3189" t="s">
        <v>7</v>
      </c>
      <c r="N3189" t="s">
        <v>1515</v>
      </c>
      <c r="O3189" t="s">
        <v>4450</v>
      </c>
      <c r="P3189" t="s">
        <v>18</v>
      </c>
      <c r="Q3189" t="s">
        <v>19</v>
      </c>
      <c r="R3189" t="s">
        <v>20</v>
      </c>
      <c r="S3189" t="s">
        <v>36</v>
      </c>
      <c r="T3189" t="s">
        <v>5244</v>
      </c>
      <c r="U3189" t="s">
        <v>44</v>
      </c>
      <c r="V3189" s="61">
        <v>45549</v>
      </c>
      <c r="W3189" t="s">
        <v>4135</v>
      </c>
    </row>
    <row r="3190" spans="1:23" x14ac:dyDescent="0.25">
      <c r="A3190">
        <v>9971145</v>
      </c>
      <c r="B3190" s="60">
        <v>45549</v>
      </c>
      <c r="C3190" t="s">
        <v>1107</v>
      </c>
      <c r="D3190" t="s">
        <v>856</v>
      </c>
      <c r="E3190" t="s">
        <v>385</v>
      </c>
      <c r="F3190" s="60">
        <v>45549</v>
      </c>
      <c r="G3190" s="60">
        <v>45549.612500000003</v>
      </c>
      <c r="H3190" t="s">
        <v>1107</v>
      </c>
      <c r="I3190"/>
      <c r="J3190" t="s">
        <v>697</v>
      </c>
      <c r="K3190" t="s">
        <v>697</v>
      </c>
      <c r="L3190" t="s">
        <v>5243</v>
      </c>
      <c r="M3190" t="s">
        <v>7</v>
      </c>
      <c r="N3190" t="s">
        <v>1515</v>
      </c>
      <c r="O3190" t="s">
        <v>4450</v>
      </c>
      <c r="P3190" t="s">
        <v>18</v>
      </c>
      <c r="Q3190" t="s">
        <v>19</v>
      </c>
      <c r="R3190" t="s">
        <v>20</v>
      </c>
      <c r="S3190" t="s">
        <v>75</v>
      </c>
      <c r="T3190" t="s">
        <v>5244</v>
      </c>
      <c r="U3190" t="s">
        <v>44</v>
      </c>
      <c r="V3190" s="61">
        <v>45549</v>
      </c>
      <c r="W3190" t="s">
        <v>4135</v>
      </c>
    </row>
    <row r="3191" spans="1:23" x14ac:dyDescent="0.25">
      <c r="A3191">
        <v>9971144</v>
      </c>
      <c r="B3191" s="60">
        <v>45549</v>
      </c>
      <c r="C3191" t="s">
        <v>1107</v>
      </c>
      <c r="D3191" t="s">
        <v>716</v>
      </c>
      <c r="E3191" t="s">
        <v>385</v>
      </c>
      <c r="F3191" s="60">
        <v>45549</v>
      </c>
      <c r="G3191" s="60">
        <v>45549.623611111107</v>
      </c>
      <c r="H3191" t="s">
        <v>1107</v>
      </c>
      <c r="I3191"/>
      <c r="J3191" t="s">
        <v>697</v>
      </c>
      <c r="K3191" t="s">
        <v>697</v>
      </c>
      <c r="L3191" t="s">
        <v>5245</v>
      </c>
      <c r="M3191" t="s">
        <v>7</v>
      </c>
      <c r="N3191" t="s">
        <v>1515</v>
      </c>
      <c r="O3191" t="s">
        <v>2906</v>
      </c>
      <c r="P3191" t="s">
        <v>8</v>
      </c>
      <c r="Q3191" t="s">
        <v>28</v>
      </c>
      <c r="R3191" t="s">
        <v>29</v>
      </c>
      <c r="S3191" t="s">
        <v>36</v>
      </c>
      <c r="T3191"/>
      <c r="U3191" t="s">
        <v>14</v>
      </c>
      <c r="V3191" s="61">
        <v>45549</v>
      </c>
      <c r="W3191" t="s">
        <v>4135</v>
      </c>
    </row>
    <row r="3192" spans="1:23" x14ac:dyDescent="0.25">
      <c r="A3192">
        <v>9971143</v>
      </c>
      <c r="B3192" s="60">
        <v>45549</v>
      </c>
      <c r="C3192" t="s">
        <v>1110</v>
      </c>
      <c r="D3192" t="s">
        <v>856</v>
      </c>
      <c r="E3192" t="s">
        <v>385</v>
      </c>
      <c r="F3192" s="60">
        <v>45549</v>
      </c>
      <c r="G3192" s="60">
        <v>45549.404861111107</v>
      </c>
      <c r="H3192" t="s">
        <v>1110</v>
      </c>
      <c r="I3192" t="s">
        <v>385</v>
      </c>
      <c r="J3192" t="s">
        <v>697</v>
      </c>
      <c r="K3192" t="s">
        <v>697</v>
      </c>
      <c r="L3192" t="s">
        <v>5246</v>
      </c>
      <c r="M3192" t="s">
        <v>7</v>
      </c>
      <c r="N3192" t="s">
        <v>2325</v>
      </c>
      <c r="O3192" t="s">
        <v>5135</v>
      </c>
      <c r="P3192" t="s">
        <v>18</v>
      </c>
      <c r="Q3192" t="s">
        <v>19</v>
      </c>
      <c r="R3192" t="s">
        <v>20</v>
      </c>
      <c r="S3192" t="s">
        <v>75</v>
      </c>
      <c r="T3192"/>
      <c r="U3192" t="s">
        <v>14</v>
      </c>
      <c r="V3192" s="61">
        <v>45549</v>
      </c>
      <c r="W3192" t="s">
        <v>4135</v>
      </c>
    </row>
    <row r="3193" spans="1:23" x14ac:dyDescent="0.25">
      <c r="A3193">
        <v>9971142</v>
      </c>
      <c r="B3193" s="60">
        <v>45549</v>
      </c>
      <c r="C3193" t="s">
        <v>1156</v>
      </c>
      <c r="D3193" t="s">
        <v>716</v>
      </c>
      <c r="E3193" t="s">
        <v>385</v>
      </c>
      <c r="F3193" s="60">
        <v>45549</v>
      </c>
      <c r="G3193" s="60">
        <v>45549.404861111107</v>
      </c>
      <c r="H3193" t="s">
        <v>1156</v>
      </c>
      <c r="I3193" t="s">
        <v>385</v>
      </c>
      <c r="J3193" t="s">
        <v>697</v>
      </c>
      <c r="K3193" t="s">
        <v>697</v>
      </c>
      <c r="L3193" t="s">
        <v>4934</v>
      </c>
      <c r="M3193" t="s">
        <v>992</v>
      </c>
      <c r="N3193" t="s">
        <v>1105</v>
      </c>
      <c r="O3193">
        <v>201032001400001</v>
      </c>
      <c r="P3193" t="s">
        <v>18</v>
      </c>
      <c r="Q3193" t="s">
        <v>19</v>
      </c>
      <c r="R3193" t="s">
        <v>21</v>
      </c>
      <c r="S3193" t="s">
        <v>36</v>
      </c>
      <c r="T3193"/>
      <c r="U3193" t="s">
        <v>14</v>
      </c>
      <c r="V3193" s="61">
        <v>45549</v>
      </c>
      <c r="W3193" t="s">
        <v>4135</v>
      </c>
    </row>
    <row r="3194" spans="1:23" x14ac:dyDescent="0.25">
      <c r="A3194">
        <v>9971141</v>
      </c>
      <c r="B3194" s="60">
        <v>45549</v>
      </c>
      <c r="C3194" t="s">
        <v>1157</v>
      </c>
      <c r="D3194" t="s">
        <v>716</v>
      </c>
      <c r="E3194" t="s">
        <v>385</v>
      </c>
      <c r="F3194" s="60">
        <v>45549</v>
      </c>
      <c r="G3194" s="60">
        <v>45549.381249999999</v>
      </c>
      <c r="H3194" t="s">
        <v>1157</v>
      </c>
      <c r="I3194" t="s">
        <v>385</v>
      </c>
      <c r="J3194" t="s">
        <v>697</v>
      </c>
      <c r="K3194" t="s">
        <v>697</v>
      </c>
      <c r="L3194" t="s">
        <v>5247</v>
      </c>
      <c r="M3194" t="s">
        <v>7</v>
      </c>
      <c r="N3194" t="s">
        <v>455</v>
      </c>
      <c r="O3194" t="s">
        <v>5131</v>
      </c>
      <c r="P3194" t="s">
        <v>8</v>
      </c>
      <c r="Q3194" t="s">
        <v>10</v>
      </c>
      <c r="R3194" t="s">
        <v>11</v>
      </c>
      <c r="S3194" t="s">
        <v>36</v>
      </c>
      <c r="T3194" t="s">
        <v>385</v>
      </c>
      <c r="U3194" t="s">
        <v>14</v>
      </c>
      <c r="V3194" s="61">
        <v>45549</v>
      </c>
      <c r="W3194" t="s">
        <v>4135</v>
      </c>
    </row>
    <row r="3195" spans="1:23" x14ac:dyDescent="0.25">
      <c r="A3195">
        <v>9971140</v>
      </c>
      <c r="B3195" s="60">
        <v>45549</v>
      </c>
      <c r="C3195" t="s">
        <v>1157</v>
      </c>
      <c r="D3195" t="s">
        <v>856</v>
      </c>
      <c r="E3195" t="s">
        <v>385</v>
      </c>
      <c r="F3195" s="60">
        <v>45549</v>
      </c>
      <c r="G3195" s="60">
        <v>45549.411111111112</v>
      </c>
      <c r="H3195" t="s">
        <v>1157</v>
      </c>
      <c r="I3195" t="s">
        <v>385</v>
      </c>
      <c r="J3195" t="s">
        <v>697</v>
      </c>
      <c r="K3195" t="s">
        <v>697</v>
      </c>
      <c r="L3195" t="s">
        <v>5248</v>
      </c>
      <c r="M3195" t="s">
        <v>7</v>
      </c>
      <c r="N3195" t="s">
        <v>1692</v>
      </c>
      <c r="O3195" t="s">
        <v>4720</v>
      </c>
      <c r="P3195" t="s">
        <v>8</v>
      </c>
      <c r="Q3195" t="s">
        <v>28</v>
      </c>
      <c r="R3195" t="s">
        <v>29</v>
      </c>
      <c r="S3195" t="s">
        <v>25</v>
      </c>
      <c r="T3195" t="s">
        <v>385</v>
      </c>
      <c r="U3195" t="s">
        <v>14</v>
      </c>
      <c r="V3195" s="61">
        <v>45549</v>
      </c>
      <c r="W3195" t="s">
        <v>4135</v>
      </c>
    </row>
    <row r="3196" spans="1:23" x14ac:dyDescent="0.25">
      <c r="A3196">
        <v>9971139</v>
      </c>
      <c r="B3196" s="60">
        <v>45549</v>
      </c>
      <c r="C3196" t="s">
        <v>1157</v>
      </c>
      <c r="D3196" t="s">
        <v>878</v>
      </c>
      <c r="E3196" t="s">
        <v>385</v>
      </c>
      <c r="F3196" s="60">
        <v>45549</v>
      </c>
      <c r="G3196" s="60">
        <v>45549.412499999999</v>
      </c>
      <c r="H3196" t="s">
        <v>1157</v>
      </c>
      <c r="I3196" t="s">
        <v>385</v>
      </c>
      <c r="J3196" t="s">
        <v>697</v>
      </c>
      <c r="K3196" t="s">
        <v>697</v>
      </c>
      <c r="L3196" t="s">
        <v>5248</v>
      </c>
      <c r="M3196" t="s">
        <v>7</v>
      </c>
      <c r="N3196" t="s">
        <v>455</v>
      </c>
      <c r="O3196" t="s">
        <v>4720</v>
      </c>
      <c r="P3196" t="s">
        <v>8</v>
      </c>
      <c r="Q3196" t="s">
        <v>28</v>
      </c>
      <c r="R3196" t="s">
        <v>29</v>
      </c>
      <c r="S3196" t="s">
        <v>36</v>
      </c>
      <c r="T3196" t="s">
        <v>385</v>
      </c>
      <c r="U3196" t="s">
        <v>14</v>
      </c>
      <c r="V3196" s="61">
        <v>45549</v>
      </c>
      <c r="W3196" t="s">
        <v>4135</v>
      </c>
    </row>
    <row r="3197" spans="1:23" x14ac:dyDescent="0.25">
      <c r="A3197">
        <v>9971138</v>
      </c>
      <c r="B3197" s="60">
        <v>45549</v>
      </c>
      <c r="C3197" t="s">
        <v>1157</v>
      </c>
      <c r="D3197" t="s">
        <v>716</v>
      </c>
      <c r="E3197" t="s">
        <v>385</v>
      </c>
      <c r="F3197" s="60">
        <v>45549</v>
      </c>
      <c r="G3197" s="60">
        <v>45549.4375</v>
      </c>
      <c r="H3197" t="s">
        <v>1157</v>
      </c>
      <c r="I3197" t="s">
        <v>385</v>
      </c>
      <c r="J3197" t="s">
        <v>697</v>
      </c>
      <c r="K3197" t="s">
        <v>697</v>
      </c>
      <c r="L3197" t="s">
        <v>3360</v>
      </c>
      <c r="M3197" t="s">
        <v>7</v>
      </c>
      <c r="N3197" t="s">
        <v>455</v>
      </c>
      <c r="O3197" t="s">
        <v>3361</v>
      </c>
      <c r="P3197" t="s">
        <v>8</v>
      </c>
      <c r="Q3197" t="s">
        <v>15</v>
      </c>
      <c r="R3197" t="s">
        <v>27</v>
      </c>
      <c r="S3197" t="s">
        <v>36</v>
      </c>
      <c r="T3197" t="s">
        <v>385</v>
      </c>
      <c r="U3197" t="s">
        <v>14</v>
      </c>
      <c r="V3197" s="61">
        <v>45549</v>
      </c>
      <c r="W3197" t="s">
        <v>4135</v>
      </c>
    </row>
    <row r="3198" spans="1:23" x14ac:dyDescent="0.25">
      <c r="A3198">
        <v>9971137</v>
      </c>
      <c r="B3198" s="60">
        <v>45549</v>
      </c>
      <c r="C3198" t="s">
        <v>1157</v>
      </c>
      <c r="D3198" t="s">
        <v>856</v>
      </c>
      <c r="E3198" t="s">
        <v>385</v>
      </c>
      <c r="F3198" s="60">
        <v>45549</v>
      </c>
      <c r="G3198" s="60">
        <v>45549.440972222219</v>
      </c>
      <c r="H3198" t="s">
        <v>1157</v>
      </c>
      <c r="I3198" t="s">
        <v>385</v>
      </c>
      <c r="J3198" t="s">
        <v>697</v>
      </c>
      <c r="K3198" t="s">
        <v>697</v>
      </c>
      <c r="L3198" t="s">
        <v>5249</v>
      </c>
      <c r="M3198" t="s">
        <v>7</v>
      </c>
      <c r="N3198" t="s">
        <v>331</v>
      </c>
      <c r="O3198" t="s">
        <v>3842</v>
      </c>
      <c r="P3198" t="s">
        <v>18</v>
      </c>
      <c r="Q3198" t="s">
        <v>19</v>
      </c>
      <c r="R3198" t="s">
        <v>20</v>
      </c>
      <c r="S3198" t="s">
        <v>43</v>
      </c>
      <c r="T3198" t="s">
        <v>385</v>
      </c>
      <c r="U3198" t="s">
        <v>44</v>
      </c>
      <c r="V3198" s="61">
        <v>45549</v>
      </c>
      <c r="W3198" t="s">
        <v>4135</v>
      </c>
    </row>
    <row r="3199" spans="1:23" x14ac:dyDescent="0.25">
      <c r="A3199">
        <v>9971136</v>
      </c>
      <c r="B3199" s="60">
        <v>45549</v>
      </c>
      <c r="C3199" t="s">
        <v>1157</v>
      </c>
      <c r="D3199" t="s">
        <v>46</v>
      </c>
      <c r="E3199" t="s">
        <v>385</v>
      </c>
      <c r="F3199" s="60">
        <v>45549</v>
      </c>
      <c r="G3199" s="60">
        <v>45549.447222222218</v>
      </c>
      <c r="H3199" t="s">
        <v>1157</v>
      </c>
      <c r="I3199" t="s">
        <v>385</v>
      </c>
      <c r="J3199" t="s">
        <v>697</v>
      </c>
      <c r="K3199" t="s">
        <v>697</v>
      </c>
      <c r="L3199" t="s">
        <v>5017</v>
      </c>
      <c r="M3199" t="s">
        <v>7</v>
      </c>
      <c r="N3199" t="s">
        <v>455</v>
      </c>
      <c r="O3199" t="s">
        <v>4279</v>
      </c>
      <c r="P3199" t="s">
        <v>8</v>
      </c>
      <c r="Q3199" t="s">
        <v>10</v>
      </c>
      <c r="R3199" t="s">
        <v>11</v>
      </c>
      <c r="S3199" t="s">
        <v>36</v>
      </c>
      <c r="T3199" t="s">
        <v>385</v>
      </c>
      <c r="U3199" t="s">
        <v>14</v>
      </c>
      <c r="V3199" s="61">
        <v>45549</v>
      </c>
      <c r="W3199" t="s">
        <v>4135</v>
      </c>
    </row>
    <row r="3200" spans="1:23" x14ac:dyDescent="0.25">
      <c r="A3200">
        <v>9971135</v>
      </c>
      <c r="B3200" s="60">
        <v>45549</v>
      </c>
      <c r="C3200" t="s">
        <v>1157</v>
      </c>
      <c r="D3200" t="s">
        <v>856</v>
      </c>
      <c r="E3200" t="s">
        <v>385</v>
      </c>
      <c r="F3200" s="60">
        <v>45549</v>
      </c>
      <c r="G3200" s="60">
        <v>45549.451388888891</v>
      </c>
      <c r="H3200" t="s">
        <v>1157</v>
      </c>
      <c r="I3200" t="s">
        <v>385</v>
      </c>
      <c r="J3200" t="s">
        <v>697</v>
      </c>
      <c r="K3200" t="s">
        <v>697</v>
      </c>
      <c r="L3200" t="s">
        <v>5250</v>
      </c>
      <c r="M3200" t="s">
        <v>7</v>
      </c>
      <c r="N3200" t="s">
        <v>1692</v>
      </c>
      <c r="O3200" t="s">
        <v>4274</v>
      </c>
      <c r="P3200" t="s">
        <v>8</v>
      </c>
      <c r="Q3200" t="s">
        <v>10</v>
      </c>
      <c r="R3200" t="s">
        <v>11</v>
      </c>
      <c r="S3200" t="s">
        <v>25</v>
      </c>
      <c r="T3200" t="s">
        <v>385</v>
      </c>
      <c r="U3200" t="s">
        <v>14</v>
      </c>
      <c r="V3200" s="61">
        <v>45549</v>
      </c>
      <c r="W3200" t="s">
        <v>4135</v>
      </c>
    </row>
    <row r="3201" spans="1:23" x14ac:dyDescent="0.25">
      <c r="A3201">
        <v>9971134</v>
      </c>
      <c r="B3201" s="60">
        <v>45549</v>
      </c>
      <c r="C3201" t="s">
        <v>1157</v>
      </c>
      <c r="D3201" t="s">
        <v>716</v>
      </c>
      <c r="E3201" t="s">
        <v>385</v>
      </c>
      <c r="F3201" s="60">
        <v>45549</v>
      </c>
      <c r="G3201" s="60">
        <v>45549.45416666667</v>
      </c>
      <c r="H3201" t="s">
        <v>1157</v>
      </c>
      <c r="I3201" t="s">
        <v>385</v>
      </c>
      <c r="J3201" t="s">
        <v>697</v>
      </c>
      <c r="K3201" t="s">
        <v>697</v>
      </c>
      <c r="L3201" t="s">
        <v>5161</v>
      </c>
      <c r="M3201" t="s">
        <v>7</v>
      </c>
      <c r="N3201" t="s">
        <v>455</v>
      </c>
      <c r="O3201" t="s">
        <v>4382</v>
      </c>
      <c r="P3201" t="s">
        <v>18</v>
      </c>
      <c r="Q3201" t="s">
        <v>19</v>
      </c>
      <c r="R3201" t="s">
        <v>21</v>
      </c>
      <c r="S3201" t="s">
        <v>36</v>
      </c>
      <c r="T3201"/>
      <c r="U3201" t="s">
        <v>14</v>
      </c>
      <c r="V3201" s="61">
        <v>45549</v>
      </c>
      <c r="W3201" t="s">
        <v>4135</v>
      </c>
    </row>
    <row r="3202" spans="1:23" x14ac:dyDescent="0.25">
      <c r="A3202">
        <v>9971133</v>
      </c>
      <c r="B3202" s="60">
        <v>45549</v>
      </c>
      <c r="C3202" t="s">
        <v>1106</v>
      </c>
      <c r="D3202" t="s">
        <v>716</v>
      </c>
      <c r="E3202" t="s">
        <v>385</v>
      </c>
      <c r="F3202" s="60">
        <v>45549</v>
      </c>
      <c r="G3202" s="60">
        <v>45549.429166666669</v>
      </c>
      <c r="H3202" t="s">
        <v>1106</v>
      </c>
      <c r="I3202" s="60">
        <v>45551</v>
      </c>
      <c r="J3202" t="s">
        <v>697</v>
      </c>
      <c r="K3202" t="s">
        <v>697</v>
      </c>
      <c r="L3202" t="s">
        <v>5251</v>
      </c>
      <c r="M3202" t="s">
        <v>4671</v>
      </c>
      <c r="N3202" t="s">
        <v>881</v>
      </c>
      <c r="O3202">
        <v>2000009265341020</v>
      </c>
      <c r="P3202" t="s">
        <v>8</v>
      </c>
      <c r="Q3202" t="s">
        <v>15</v>
      </c>
      <c r="R3202" t="s">
        <v>152</v>
      </c>
      <c r="S3202" t="s">
        <v>25</v>
      </c>
      <c r="T3202" t="s">
        <v>385</v>
      </c>
      <c r="U3202" t="s">
        <v>14</v>
      </c>
      <c r="V3202" s="61">
        <v>45549</v>
      </c>
      <c r="W3202" t="s">
        <v>4135</v>
      </c>
    </row>
    <row r="3203" spans="1:23" x14ac:dyDescent="0.25">
      <c r="A3203">
        <v>9971132</v>
      </c>
      <c r="B3203" s="60">
        <v>45549</v>
      </c>
      <c r="C3203" t="s">
        <v>1110</v>
      </c>
      <c r="D3203" t="s">
        <v>46</v>
      </c>
      <c r="E3203" t="s">
        <v>385</v>
      </c>
      <c r="F3203" s="60">
        <v>45549</v>
      </c>
      <c r="G3203" s="60">
        <v>45549.438194444447</v>
      </c>
      <c r="H3203" t="s">
        <v>1110</v>
      </c>
      <c r="I3203" t="s">
        <v>385</v>
      </c>
      <c r="J3203" t="s">
        <v>697</v>
      </c>
      <c r="K3203" t="s">
        <v>697</v>
      </c>
      <c r="L3203" t="s">
        <v>4842</v>
      </c>
      <c r="M3203" t="s">
        <v>7</v>
      </c>
      <c r="N3203" t="s">
        <v>2325</v>
      </c>
      <c r="O3203" t="s">
        <v>4727</v>
      </c>
      <c r="P3203" t="s">
        <v>8</v>
      </c>
      <c r="Q3203" t="s">
        <v>10</v>
      </c>
      <c r="R3203" t="s">
        <v>11</v>
      </c>
      <c r="S3203" t="s">
        <v>36</v>
      </c>
      <c r="T3203"/>
      <c r="U3203" t="s">
        <v>14</v>
      </c>
      <c r="V3203" s="61">
        <v>45549</v>
      </c>
      <c r="W3203" t="s">
        <v>4135</v>
      </c>
    </row>
    <row r="3204" spans="1:23" x14ac:dyDescent="0.25">
      <c r="A3204">
        <v>9971131</v>
      </c>
      <c r="B3204" s="60">
        <v>45549</v>
      </c>
      <c r="C3204" t="s">
        <v>1106</v>
      </c>
      <c r="D3204" t="s">
        <v>856</v>
      </c>
      <c r="E3204" t="s">
        <v>385</v>
      </c>
      <c r="F3204" s="60">
        <v>45549</v>
      </c>
      <c r="G3204" s="60">
        <v>45549.438194444447</v>
      </c>
      <c r="H3204" t="s">
        <v>1106</v>
      </c>
      <c r="I3204" s="60">
        <v>45549</v>
      </c>
      <c r="J3204" t="s">
        <v>697</v>
      </c>
      <c r="K3204" t="s">
        <v>697</v>
      </c>
      <c r="L3204" t="s">
        <v>5252</v>
      </c>
      <c r="M3204" t="s">
        <v>4671</v>
      </c>
      <c r="N3204" t="s">
        <v>881</v>
      </c>
      <c r="O3204">
        <v>2000008876216400</v>
      </c>
      <c r="P3204" t="s">
        <v>22</v>
      </c>
      <c r="Q3204" t="s">
        <v>23</v>
      </c>
      <c r="R3204" t="s">
        <v>26</v>
      </c>
      <c r="S3204" t="s">
        <v>75</v>
      </c>
      <c r="T3204" t="s">
        <v>491</v>
      </c>
      <c r="U3204" t="s">
        <v>44</v>
      </c>
      <c r="V3204" s="61">
        <v>45549</v>
      </c>
      <c r="W3204" t="s">
        <v>4135</v>
      </c>
    </row>
    <row r="3205" spans="1:23" x14ac:dyDescent="0.25">
      <c r="A3205">
        <v>9971130</v>
      </c>
      <c r="B3205" s="60">
        <v>45549</v>
      </c>
      <c r="C3205" t="s">
        <v>1106</v>
      </c>
      <c r="D3205" t="s">
        <v>716</v>
      </c>
      <c r="E3205" t="s">
        <v>385</v>
      </c>
      <c r="F3205" s="60">
        <v>45549</v>
      </c>
      <c r="G3205" s="60">
        <v>45549.449305555558</v>
      </c>
      <c r="H3205" t="s">
        <v>1106</v>
      </c>
      <c r="I3205" s="60">
        <v>45555</v>
      </c>
      <c r="J3205" t="s">
        <v>697</v>
      </c>
      <c r="K3205" t="s">
        <v>697</v>
      </c>
      <c r="L3205" t="s">
        <v>5253</v>
      </c>
      <c r="M3205" t="s">
        <v>4671</v>
      </c>
      <c r="N3205" t="s">
        <v>881</v>
      </c>
      <c r="O3205">
        <v>2000009259849180</v>
      </c>
      <c r="P3205" t="s">
        <v>8</v>
      </c>
      <c r="Q3205" t="s">
        <v>10</v>
      </c>
      <c r="R3205" t="s">
        <v>11</v>
      </c>
      <c r="S3205" t="s">
        <v>25</v>
      </c>
      <c r="T3205" t="s">
        <v>385</v>
      </c>
      <c r="U3205" t="s">
        <v>14</v>
      </c>
      <c r="V3205" s="61">
        <v>45549</v>
      </c>
      <c r="W3205" t="s">
        <v>4135</v>
      </c>
    </row>
    <row r="3206" spans="1:23" x14ac:dyDescent="0.25">
      <c r="A3206">
        <v>9971129</v>
      </c>
      <c r="B3206" s="60">
        <v>45549</v>
      </c>
      <c r="C3206" t="s">
        <v>1106</v>
      </c>
      <c r="D3206" t="s">
        <v>716</v>
      </c>
      <c r="E3206" t="s">
        <v>385</v>
      </c>
      <c r="F3206" s="60">
        <v>45549</v>
      </c>
      <c r="G3206" s="60">
        <v>45549.453472222223</v>
      </c>
      <c r="H3206" t="s">
        <v>1106</v>
      </c>
      <c r="I3206" s="60">
        <v>45551</v>
      </c>
      <c r="J3206" t="s">
        <v>697</v>
      </c>
      <c r="K3206" t="s">
        <v>697</v>
      </c>
      <c r="L3206" t="s">
        <v>5254</v>
      </c>
      <c r="M3206" t="s">
        <v>4671</v>
      </c>
      <c r="N3206" t="s">
        <v>881</v>
      </c>
      <c r="O3206">
        <v>2000009240950690</v>
      </c>
      <c r="P3206" t="s">
        <v>8</v>
      </c>
      <c r="Q3206" t="s">
        <v>30</v>
      </c>
      <c r="R3206" t="s">
        <v>31</v>
      </c>
      <c r="S3206" t="s">
        <v>25</v>
      </c>
      <c r="T3206" t="s">
        <v>385</v>
      </c>
      <c r="U3206" t="s">
        <v>14</v>
      </c>
      <c r="V3206" s="61">
        <v>45549</v>
      </c>
      <c r="W3206" t="s">
        <v>4135</v>
      </c>
    </row>
    <row r="3207" spans="1:23" x14ac:dyDescent="0.25">
      <c r="A3207">
        <v>9971128</v>
      </c>
      <c r="B3207" s="60">
        <v>45549</v>
      </c>
      <c r="C3207" t="s">
        <v>1106</v>
      </c>
      <c r="D3207" t="s">
        <v>856</v>
      </c>
      <c r="E3207" t="s">
        <v>385</v>
      </c>
      <c r="F3207" s="60">
        <v>45549</v>
      </c>
      <c r="G3207" s="60">
        <v>45549.46875</v>
      </c>
      <c r="H3207" t="s">
        <v>1106</v>
      </c>
      <c r="I3207" s="60">
        <v>45549</v>
      </c>
      <c r="J3207" t="s">
        <v>697</v>
      </c>
      <c r="K3207" t="s">
        <v>697</v>
      </c>
      <c r="L3207" t="s">
        <v>5255</v>
      </c>
      <c r="M3207" t="s">
        <v>4671</v>
      </c>
      <c r="N3207" t="s">
        <v>881</v>
      </c>
      <c r="O3207">
        <v>2000008830054540</v>
      </c>
      <c r="P3207" t="s">
        <v>18</v>
      </c>
      <c r="Q3207" t="s">
        <v>19</v>
      </c>
      <c r="R3207" t="s">
        <v>20</v>
      </c>
      <c r="S3207" t="s">
        <v>75</v>
      </c>
      <c r="T3207" t="s">
        <v>385</v>
      </c>
      <c r="U3207" t="s">
        <v>44</v>
      </c>
      <c r="V3207" s="61">
        <v>45549</v>
      </c>
      <c r="W3207" t="s">
        <v>4135</v>
      </c>
    </row>
    <row r="3208" spans="1:23" x14ac:dyDescent="0.25">
      <c r="A3208">
        <v>9971127</v>
      </c>
      <c r="B3208" s="60">
        <v>45549</v>
      </c>
      <c r="C3208" t="s">
        <v>1280</v>
      </c>
      <c r="D3208" t="s">
        <v>856</v>
      </c>
      <c r="E3208" t="s">
        <v>385</v>
      </c>
      <c r="F3208" s="60">
        <v>45549</v>
      </c>
      <c r="G3208" s="60">
        <v>45549.47152777778</v>
      </c>
      <c r="H3208" t="s">
        <v>1280</v>
      </c>
      <c r="I3208" s="60">
        <v>45549</v>
      </c>
      <c r="J3208" t="s">
        <v>697</v>
      </c>
      <c r="K3208" t="s">
        <v>697</v>
      </c>
      <c r="L3208" t="s">
        <v>5256</v>
      </c>
      <c r="M3208" t="s">
        <v>2509</v>
      </c>
      <c r="N3208" t="s">
        <v>853</v>
      </c>
      <c r="O3208">
        <v>43382268301</v>
      </c>
      <c r="P3208" t="s">
        <v>8</v>
      </c>
      <c r="Q3208" t="s">
        <v>10</v>
      </c>
      <c r="R3208" t="s">
        <v>11</v>
      </c>
      <c r="S3208" t="s">
        <v>36</v>
      </c>
      <c r="T3208" t="s">
        <v>385</v>
      </c>
      <c r="U3208" t="s">
        <v>14</v>
      </c>
      <c r="V3208" s="61">
        <v>45549</v>
      </c>
      <c r="W3208" t="s">
        <v>4135</v>
      </c>
    </row>
    <row r="3209" spans="1:23" x14ac:dyDescent="0.25">
      <c r="A3209">
        <v>9971126</v>
      </c>
      <c r="B3209" s="60">
        <v>45549</v>
      </c>
      <c r="C3209" t="s">
        <v>1157</v>
      </c>
      <c r="D3209" t="s">
        <v>716</v>
      </c>
      <c r="E3209" t="s">
        <v>385</v>
      </c>
      <c r="F3209" s="60">
        <v>45549</v>
      </c>
      <c r="G3209" s="60">
        <v>45549.462500000001</v>
      </c>
      <c r="H3209" t="s">
        <v>1157</v>
      </c>
      <c r="I3209" t="s">
        <v>385</v>
      </c>
      <c r="J3209" t="s">
        <v>697</v>
      </c>
      <c r="K3209" t="s">
        <v>697</v>
      </c>
      <c r="L3209" t="s">
        <v>5257</v>
      </c>
      <c r="M3209" t="s">
        <v>7</v>
      </c>
      <c r="N3209" t="s">
        <v>1692</v>
      </c>
      <c r="O3209" t="s">
        <v>4568</v>
      </c>
      <c r="P3209" t="s">
        <v>8</v>
      </c>
      <c r="Q3209" t="s">
        <v>28</v>
      </c>
      <c r="R3209" t="s">
        <v>29</v>
      </c>
      <c r="S3209" t="s">
        <v>25</v>
      </c>
      <c r="T3209" t="s">
        <v>385</v>
      </c>
      <c r="U3209" t="s">
        <v>14</v>
      </c>
      <c r="V3209" s="61">
        <v>45549</v>
      </c>
      <c r="W3209" t="s">
        <v>4135</v>
      </c>
    </row>
    <row r="3210" spans="1:23" x14ac:dyDescent="0.25">
      <c r="A3210">
        <v>9971125</v>
      </c>
      <c r="B3210" s="60">
        <v>45549</v>
      </c>
      <c r="C3210" t="s">
        <v>1157</v>
      </c>
      <c r="D3210" t="s">
        <v>716</v>
      </c>
      <c r="E3210" t="s">
        <v>385</v>
      </c>
      <c r="F3210" s="60">
        <v>45549</v>
      </c>
      <c r="G3210" s="60">
        <v>45549.481249999997</v>
      </c>
      <c r="H3210" t="s">
        <v>1157</v>
      </c>
      <c r="I3210" t="s">
        <v>385</v>
      </c>
      <c r="J3210" t="s">
        <v>697</v>
      </c>
      <c r="K3210" t="s">
        <v>697</v>
      </c>
      <c r="L3210" t="s">
        <v>5258</v>
      </c>
      <c r="M3210" t="s">
        <v>7</v>
      </c>
      <c r="N3210" t="s">
        <v>455</v>
      </c>
      <c r="O3210" t="s">
        <v>4830</v>
      </c>
      <c r="P3210" t="s">
        <v>18</v>
      </c>
      <c r="Q3210" t="s">
        <v>19</v>
      </c>
      <c r="R3210" t="s">
        <v>21</v>
      </c>
      <c r="S3210" t="s">
        <v>36</v>
      </c>
      <c r="T3210" t="s">
        <v>385</v>
      </c>
      <c r="U3210" t="s">
        <v>14</v>
      </c>
      <c r="V3210" s="61">
        <v>45549</v>
      </c>
      <c r="W3210" t="s">
        <v>4135</v>
      </c>
    </row>
    <row r="3211" spans="1:23" x14ac:dyDescent="0.25">
      <c r="A3211">
        <v>9971124</v>
      </c>
      <c r="B3211" s="60">
        <v>45549</v>
      </c>
      <c r="C3211" t="s">
        <v>1157</v>
      </c>
      <c r="D3211" t="s">
        <v>46</v>
      </c>
      <c r="E3211" t="s">
        <v>385</v>
      </c>
      <c r="F3211" s="60">
        <v>45549</v>
      </c>
      <c r="G3211" s="60">
        <v>45549.522222222222</v>
      </c>
      <c r="H3211" t="s">
        <v>1157</v>
      </c>
      <c r="I3211" t="s">
        <v>385</v>
      </c>
      <c r="J3211" t="s">
        <v>697</v>
      </c>
      <c r="K3211" t="s">
        <v>697</v>
      </c>
      <c r="L3211" t="s">
        <v>5259</v>
      </c>
      <c r="M3211" t="s">
        <v>7</v>
      </c>
      <c r="N3211" t="s">
        <v>5203</v>
      </c>
      <c r="O3211" t="s">
        <v>5139</v>
      </c>
      <c r="P3211" t="s">
        <v>51</v>
      </c>
      <c r="Q3211" t="s">
        <v>80</v>
      </c>
      <c r="R3211" t="s">
        <v>81</v>
      </c>
      <c r="S3211" t="s">
        <v>13</v>
      </c>
      <c r="T3211" t="s">
        <v>385</v>
      </c>
      <c r="U3211" t="s">
        <v>14</v>
      </c>
      <c r="V3211" s="61">
        <v>45549</v>
      </c>
      <c r="W3211" t="s">
        <v>4135</v>
      </c>
    </row>
    <row r="3212" spans="1:23" x14ac:dyDescent="0.25">
      <c r="A3212">
        <v>9971123</v>
      </c>
      <c r="B3212" s="60">
        <v>45549</v>
      </c>
      <c r="C3212" t="s">
        <v>1157</v>
      </c>
      <c r="D3212" t="s">
        <v>856</v>
      </c>
      <c r="E3212" t="s">
        <v>385</v>
      </c>
      <c r="F3212" s="60">
        <v>45549</v>
      </c>
      <c r="G3212" s="60">
        <v>45549.574305555558</v>
      </c>
      <c r="H3212" t="s">
        <v>1157</v>
      </c>
      <c r="I3212" t="s">
        <v>385</v>
      </c>
      <c r="J3212" t="s">
        <v>697</v>
      </c>
      <c r="K3212" t="s">
        <v>697</v>
      </c>
      <c r="L3212" t="s">
        <v>4337</v>
      </c>
      <c r="M3212" t="s">
        <v>7</v>
      </c>
      <c r="N3212" t="s">
        <v>331</v>
      </c>
      <c r="O3212">
        <v>201032198965001</v>
      </c>
      <c r="P3212" t="s">
        <v>18</v>
      </c>
      <c r="Q3212" t="s">
        <v>19</v>
      </c>
      <c r="R3212" t="s">
        <v>21</v>
      </c>
      <c r="S3212" t="s">
        <v>43</v>
      </c>
      <c r="T3212" t="s">
        <v>385</v>
      </c>
      <c r="U3212" t="s">
        <v>44</v>
      </c>
      <c r="V3212" s="61">
        <v>45549</v>
      </c>
      <c r="W3212" t="s">
        <v>4135</v>
      </c>
    </row>
    <row r="3213" spans="1:23" x14ac:dyDescent="0.25">
      <c r="A3213">
        <v>9971122</v>
      </c>
      <c r="B3213" s="60">
        <v>45549</v>
      </c>
      <c r="C3213" t="s">
        <v>1157</v>
      </c>
      <c r="D3213" t="s">
        <v>716</v>
      </c>
      <c r="E3213" t="s">
        <v>385</v>
      </c>
      <c r="F3213" s="60">
        <v>45549</v>
      </c>
      <c r="G3213" s="60">
        <v>45549.59375</v>
      </c>
      <c r="H3213" t="s">
        <v>1157</v>
      </c>
      <c r="I3213" t="s">
        <v>385</v>
      </c>
      <c r="J3213" t="s">
        <v>697</v>
      </c>
      <c r="K3213" t="s">
        <v>697</v>
      </c>
      <c r="L3213" t="s">
        <v>5260</v>
      </c>
      <c r="M3213" t="s">
        <v>7</v>
      </c>
      <c r="N3213" t="s">
        <v>1692</v>
      </c>
      <c r="O3213">
        <v>201032461801001</v>
      </c>
      <c r="P3213" t="s">
        <v>8</v>
      </c>
      <c r="Q3213" t="s">
        <v>15</v>
      </c>
      <c r="R3213" t="s">
        <v>27</v>
      </c>
      <c r="S3213" t="s">
        <v>25</v>
      </c>
      <c r="T3213" t="s">
        <v>385</v>
      </c>
      <c r="U3213" t="s">
        <v>14</v>
      </c>
      <c r="V3213" s="61">
        <v>45549</v>
      </c>
      <c r="W3213" t="s">
        <v>4135</v>
      </c>
    </row>
    <row r="3214" spans="1:23" x14ac:dyDescent="0.25">
      <c r="A3214">
        <v>9971121</v>
      </c>
      <c r="B3214" s="60">
        <v>45549</v>
      </c>
      <c r="C3214" t="s">
        <v>1106</v>
      </c>
      <c r="D3214" t="s">
        <v>716</v>
      </c>
      <c r="E3214" t="s">
        <v>385</v>
      </c>
      <c r="F3214" s="60">
        <v>45549</v>
      </c>
      <c r="G3214" s="60">
        <v>45549.478472222218</v>
      </c>
      <c r="H3214" t="s">
        <v>1106</v>
      </c>
      <c r="I3214" s="60">
        <v>45551</v>
      </c>
      <c r="J3214" t="s">
        <v>697</v>
      </c>
      <c r="K3214" t="s">
        <v>697</v>
      </c>
      <c r="L3214" t="s">
        <v>5261</v>
      </c>
      <c r="M3214" t="s">
        <v>4671</v>
      </c>
      <c r="N3214" t="s">
        <v>881</v>
      </c>
      <c r="O3214">
        <v>2000009179992100</v>
      </c>
      <c r="P3214" t="s">
        <v>8</v>
      </c>
      <c r="Q3214" t="s">
        <v>15</v>
      </c>
      <c r="R3214" t="s">
        <v>152</v>
      </c>
      <c r="S3214" t="s">
        <v>25</v>
      </c>
      <c r="T3214" t="s">
        <v>385</v>
      </c>
      <c r="U3214" t="s">
        <v>14</v>
      </c>
      <c r="V3214" s="61">
        <v>45549</v>
      </c>
      <c r="W3214" t="s">
        <v>4135</v>
      </c>
    </row>
    <row r="3215" spans="1:23" x14ac:dyDescent="0.25">
      <c r="A3215">
        <v>9971120</v>
      </c>
      <c r="B3215" s="60">
        <v>45549</v>
      </c>
      <c r="C3215" t="s">
        <v>1156</v>
      </c>
      <c r="D3215" t="s">
        <v>716</v>
      </c>
      <c r="E3215"/>
      <c r="F3215" s="60">
        <v>45549</v>
      </c>
      <c r="G3215" s="60">
        <v>45549.481944444437</v>
      </c>
      <c r="H3215" t="s">
        <v>1156</v>
      </c>
      <c r="I3215"/>
      <c r="J3215" t="s">
        <v>697</v>
      </c>
      <c r="K3215" t="s">
        <v>697</v>
      </c>
      <c r="L3215" t="s">
        <v>5262</v>
      </c>
      <c r="M3215" t="s">
        <v>992</v>
      </c>
      <c r="N3215" t="s">
        <v>853</v>
      </c>
      <c r="O3215">
        <v>201031987096001</v>
      </c>
      <c r="P3215" t="s">
        <v>18</v>
      </c>
      <c r="Q3215" t="s">
        <v>19</v>
      </c>
      <c r="R3215" t="s">
        <v>129</v>
      </c>
      <c r="S3215" t="s">
        <v>36</v>
      </c>
      <c r="T3215" t="s">
        <v>385</v>
      </c>
      <c r="U3215" t="s">
        <v>14</v>
      </c>
      <c r="V3215" s="61">
        <v>45549</v>
      </c>
      <c r="W3215" t="s">
        <v>4135</v>
      </c>
    </row>
    <row r="3216" spans="1:23" x14ac:dyDescent="0.25">
      <c r="A3216">
        <v>9971119</v>
      </c>
      <c r="B3216" s="60">
        <v>45549</v>
      </c>
      <c r="C3216" t="s">
        <v>1280</v>
      </c>
      <c r="D3216" t="s">
        <v>856</v>
      </c>
      <c r="E3216"/>
      <c r="F3216" s="60">
        <v>45549</v>
      </c>
      <c r="G3216" s="60">
        <v>45549.487500000003</v>
      </c>
      <c r="H3216" t="s">
        <v>1280</v>
      </c>
      <c r="I3216" s="60">
        <v>45551</v>
      </c>
      <c r="J3216" t="s">
        <v>697</v>
      </c>
      <c r="K3216" t="s">
        <v>697</v>
      </c>
      <c r="L3216" t="s">
        <v>5263</v>
      </c>
      <c r="M3216" t="s">
        <v>1064</v>
      </c>
      <c r="N3216" t="s">
        <v>860</v>
      </c>
      <c r="O3216">
        <v>43346015501</v>
      </c>
      <c r="P3216" t="s">
        <v>18</v>
      </c>
      <c r="Q3216" t="s">
        <v>19</v>
      </c>
      <c r="R3216" t="s">
        <v>29</v>
      </c>
      <c r="S3216" t="s">
        <v>25</v>
      </c>
      <c r="T3216"/>
      <c r="U3216" t="s">
        <v>14</v>
      </c>
      <c r="V3216" s="61">
        <v>45549</v>
      </c>
      <c r="W3216" t="s">
        <v>4135</v>
      </c>
    </row>
    <row r="3217" spans="1:23" x14ac:dyDescent="0.25">
      <c r="A3217">
        <v>9971118</v>
      </c>
      <c r="B3217" s="60">
        <v>45549</v>
      </c>
      <c r="C3217" t="s">
        <v>1156</v>
      </c>
      <c r="D3217" t="s">
        <v>46</v>
      </c>
      <c r="E3217" t="s">
        <v>385</v>
      </c>
      <c r="F3217" s="60">
        <v>45549</v>
      </c>
      <c r="G3217" s="60">
        <v>45549.488194444442</v>
      </c>
      <c r="H3217" t="s">
        <v>1156</v>
      </c>
      <c r="I3217"/>
      <c r="J3217" t="s">
        <v>697</v>
      </c>
      <c r="K3217" t="s">
        <v>697</v>
      </c>
      <c r="L3217" t="s">
        <v>5264</v>
      </c>
      <c r="M3217" t="s">
        <v>992</v>
      </c>
      <c r="N3217" t="s">
        <v>853</v>
      </c>
      <c r="O3217">
        <v>201032539759001</v>
      </c>
      <c r="P3217" t="s">
        <v>8</v>
      </c>
      <c r="Q3217" t="s">
        <v>15</v>
      </c>
      <c r="R3217" t="s">
        <v>381</v>
      </c>
      <c r="S3217" t="s">
        <v>360</v>
      </c>
      <c r="T3217"/>
      <c r="U3217" t="s">
        <v>14</v>
      </c>
      <c r="V3217" s="61">
        <v>45549</v>
      </c>
      <c r="W3217" t="s">
        <v>4135</v>
      </c>
    </row>
    <row r="3218" spans="1:23" x14ac:dyDescent="0.25">
      <c r="A3218">
        <v>9971117</v>
      </c>
      <c r="B3218" s="60">
        <v>45549</v>
      </c>
      <c r="C3218" t="s">
        <v>1280</v>
      </c>
      <c r="D3218" t="s">
        <v>856</v>
      </c>
      <c r="E3218"/>
      <c r="F3218" s="60">
        <v>45549</v>
      </c>
      <c r="G3218" s="60">
        <v>45549.487500000003</v>
      </c>
      <c r="H3218" t="s">
        <v>1280</v>
      </c>
      <c r="I3218" s="60">
        <v>45549</v>
      </c>
      <c r="J3218" t="s">
        <v>697</v>
      </c>
      <c r="K3218" t="s">
        <v>697</v>
      </c>
      <c r="L3218" t="s">
        <v>5263</v>
      </c>
      <c r="M3218" t="s">
        <v>1064</v>
      </c>
      <c r="N3218" t="s">
        <v>860</v>
      </c>
      <c r="O3218">
        <v>43346015501</v>
      </c>
      <c r="P3218" t="s">
        <v>18</v>
      </c>
      <c r="Q3218" t="s">
        <v>19</v>
      </c>
      <c r="R3218" t="s">
        <v>29</v>
      </c>
      <c r="S3218" t="s">
        <v>36</v>
      </c>
      <c r="T3218"/>
      <c r="U3218" t="s">
        <v>14</v>
      </c>
      <c r="V3218" s="61">
        <v>45549</v>
      </c>
      <c r="W3218" t="s">
        <v>4135</v>
      </c>
    </row>
    <row r="3219" spans="1:23" x14ac:dyDescent="0.25">
      <c r="A3219">
        <v>9971116</v>
      </c>
      <c r="B3219" s="60">
        <v>45549</v>
      </c>
      <c r="C3219" t="s">
        <v>1110</v>
      </c>
      <c r="D3219" t="s">
        <v>716</v>
      </c>
      <c r="E3219" t="s">
        <v>385</v>
      </c>
      <c r="F3219" s="60">
        <v>45549</v>
      </c>
      <c r="G3219" s="60">
        <v>45549.490277777782</v>
      </c>
      <c r="H3219" t="s">
        <v>1110</v>
      </c>
      <c r="I3219" s="60">
        <v>45551</v>
      </c>
      <c r="J3219" t="s">
        <v>697</v>
      </c>
      <c r="K3219" t="s">
        <v>697</v>
      </c>
      <c r="L3219" t="s">
        <v>5265</v>
      </c>
      <c r="M3219" t="s">
        <v>7</v>
      </c>
      <c r="N3219" t="s">
        <v>860</v>
      </c>
      <c r="O3219" t="s">
        <v>5136</v>
      </c>
      <c r="P3219" t="s">
        <v>8</v>
      </c>
      <c r="Q3219" t="s">
        <v>10</v>
      </c>
      <c r="R3219" t="s">
        <v>11</v>
      </c>
      <c r="S3219" t="s">
        <v>36</v>
      </c>
      <c r="T3219"/>
      <c r="U3219" t="s">
        <v>14</v>
      </c>
      <c r="V3219" s="61">
        <v>45549</v>
      </c>
      <c r="W3219" t="s">
        <v>4135</v>
      </c>
    </row>
    <row r="3220" spans="1:23" x14ac:dyDescent="0.25">
      <c r="A3220">
        <v>9971115</v>
      </c>
      <c r="B3220" s="60">
        <v>45549</v>
      </c>
      <c r="C3220" t="s">
        <v>1110</v>
      </c>
      <c r="D3220" t="s">
        <v>716</v>
      </c>
      <c r="E3220" t="s">
        <v>385</v>
      </c>
      <c r="F3220" s="60">
        <v>45549</v>
      </c>
      <c r="G3220" s="60">
        <v>45549.493055555547</v>
      </c>
      <c r="H3220" t="s">
        <v>1110</v>
      </c>
      <c r="I3220" s="60">
        <v>45551</v>
      </c>
      <c r="J3220" t="s">
        <v>697</v>
      </c>
      <c r="K3220" t="s">
        <v>697</v>
      </c>
      <c r="L3220" t="s">
        <v>5266</v>
      </c>
      <c r="M3220" t="s">
        <v>7</v>
      </c>
      <c r="N3220" t="s">
        <v>860</v>
      </c>
      <c r="O3220" t="s">
        <v>5137</v>
      </c>
      <c r="P3220" t="s">
        <v>8</v>
      </c>
      <c r="Q3220" t="s">
        <v>10</v>
      </c>
      <c r="R3220" t="s">
        <v>11</v>
      </c>
      <c r="S3220" t="s">
        <v>36</v>
      </c>
      <c r="T3220"/>
      <c r="U3220" t="s">
        <v>14</v>
      </c>
      <c r="V3220" s="61">
        <v>45549</v>
      </c>
      <c r="W3220" t="s">
        <v>4135</v>
      </c>
    </row>
    <row r="3221" spans="1:23" x14ac:dyDescent="0.25">
      <c r="A3221">
        <v>9971114</v>
      </c>
      <c r="B3221" s="60">
        <v>45549</v>
      </c>
      <c r="C3221" t="s">
        <v>1110</v>
      </c>
      <c r="D3221" t="s">
        <v>716</v>
      </c>
      <c r="E3221" t="s">
        <v>385</v>
      </c>
      <c r="F3221" s="60">
        <v>45549</v>
      </c>
      <c r="G3221" s="60">
        <v>45549.5</v>
      </c>
      <c r="H3221" t="s">
        <v>1110</v>
      </c>
      <c r="I3221" s="60">
        <v>45551</v>
      </c>
      <c r="J3221" t="s">
        <v>697</v>
      </c>
      <c r="K3221" t="s">
        <v>697</v>
      </c>
      <c r="L3221" t="s">
        <v>5267</v>
      </c>
      <c r="M3221" t="s">
        <v>7</v>
      </c>
      <c r="N3221" t="s">
        <v>860</v>
      </c>
      <c r="O3221" t="s">
        <v>5140</v>
      </c>
      <c r="P3221" t="s">
        <v>8</v>
      </c>
      <c r="Q3221" t="s">
        <v>10</v>
      </c>
      <c r="R3221" t="s">
        <v>11</v>
      </c>
      <c r="S3221" t="s">
        <v>36</v>
      </c>
      <c r="T3221"/>
      <c r="U3221" t="s">
        <v>14</v>
      </c>
      <c r="V3221" s="61">
        <v>45549</v>
      </c>
      <c r="W3221" t="s">
        <v>4135</v>
      </c>
    </row>
    <row r="3222" spans="1:23" x14ac:dyDescent="0.25">
      <c r="A3222">
        <v>9971113</v>
      </c>
      <c r="B3222" s="60">
        <v>45549</v>
      </c>
      <c r="C3222" t="s">
        <v>1106</v>
      </c>
      <c r="D3222" t="s">
        <v>716</v>
      </c>
      <c r="E3222" t="s">
        <v>385</v>
      </c>
      <c r="F3222" s="60">
        <v>45549</v>
      </c>
      <c r="G3222" s="60">
        <v>45549.530555555553</v>
      </c>
      <c r="H3222" t="s">
        <v>1106</v>
      </c>
      <c r="I3222" s="60">
        <v>45551</v>
      </c>
      <c r="J3222" t="s">
        <v>697</v>
      </c>
      <c r="K3222" t="s">
        <v>697</v>
      </c>
      <c r="L3222" t="s">
        <v>5268</v>
      </c>
      <c r="M3222" t="s">
        <v>4671</v>
      </c>
      <c r="N3222" t="s">
        <v>853</v>
      </c>
      <c r="O3222">
        <v>2000009291818240</v>
      </c>
      <c r="P3222" t="s">
        <v>22</v>
      </c>
      <c r="Q3222" t="s">
        <v>23</v>
      </c>
      <c r="R3222" t="s">
        <v>89</v>
      </c>
      <c r="S3222" t="s">
        <v>36</v>
      </c>
      <c r="T3222" t="s">
        <v>385</v>
      </c>
      <c r="U3222" t="s">
        <v>14</v>
      </c>
      <c r="V3222" s="61">
        <v>45549</v>
      </c>
      <c r="W3222" t="s">
        <v>4135</v>
      </c>
    </row>
    <row r="3223" spans="1:23" x14ac:dyDescent="0.25">
      <c r="A3223">
        <v>9971112</v>
      </c>
      <c r="B3223" s="60">
        <v>45549</v>
      </c>
      <c r="C3223" t="s">
        <v>1110</v>
      </c>
      <c r="D3223" t="s">
        <v>716</v>
      </c>
      <c r="E3223" t="s">
        <v>385</v>
      </c>
      <c r="F3223" s="60">
        <v>45549</v>
      </c>
      <c r="G3223" s="60">
        <v>45549.53402777778</v>
      </c>
      <c r="H3223" t="s">
        <v>1110</v>
      </c>
      <c r="I3223" s="60">
        <v>45551</v>
      </c>
      <c r="J3223" t="s">
        <v>697</v>
      </c>
      <c r="K3223" t="s">
        <v>697</v>
      </c>
      <c r="L3223" t="s">
        <v>5269</v>
      </c>
      <c r="M3223" t="s">
        <v>7</v>
      </c>
      <c r="N3223" t="s">
        <v>860</v>
      </c>
      <c r="O3223" t="s">
        <v>4997</v>
      </c>
      <c r="P3223" t="s">
        <v>8</v>
      </c>
      <c r="Q3223" t="s">
        <v>10</v>
      </c>
      <c r="R3223" t="s">
        <v>11</v>
      </c>
      <c r="S3223" t="s">
        <v>25</v>
      </c>
      <c r="T3223"/>
      <c r="U3223" t="s">
        <v>14</v>
      </c>
      <c r="V3223" s="61">
        <v>45549</v>
      </c>
      <c r="W3223" t="s">
        <v>4135</v>
      </c>
    </row>
    <row r="3224" spans="1:23" x14ac:dyDescent="0.25">
      <c r="A3224">
        <v>9971111</v>
      </c>
      <c r="B3224" s="60">
        <v>45549</v>
      </c>
      <c r="C3224" t="s">
        <v>1110</v>
      </c>
      <c r="D3224" t="s">
        <v>46</v>
      </c>
      <c r="E3224" t="s">
        <v>385</v>
      </c>
      <c r="F3224" s="60">
        <v>45549</v>
      </c>
      <c r="G3224" s="60">
        <v>45549.534722222219</v>
      </c>
      <c r="H3224" t="s">
        <v>1110</v>
      </c>
      <c r="I3224" t="s">
        <v>385</v>
      </c>
      <c r="J3224" t="s">
        <v>697</v>
      </c>
      <c r="K3224" t="s">
        <v>697</v>
      </c>
      <c r="L3224" t="s">
        <v>5269</v>
      </c>
      <c r="M3224" t="s">
        <v>7</v>
      </c>
      <c r="N3224" t="s">
        <v>860</v>
      </c>
      <c r="O3224" t="s">
        <v>4997</v>
      </c>
      <c r="P3224" t="s">
        <v>8</v>
      </c>
      <c r="Q3224" t="s">
        <v>15</v>
      </c>
      <c r="R3224" t="s">
        <v>27</v>
      </c>
      <c r="S3224" t="s">
        <v>25</v>
      </c>
      <c r="T3224"/>
      <c r="U3224" t="s">
        <v>14</v>
      </c>
      <c r="V3224" s="61">
        <v>45549</v>
      </c>
      <c r="W3224" t="s">
        <v>4135</v>
      </c>
    </row>
    <row r="3225" spans="1:23" x14ac:dyDescent="0.25">
      <c r="A3225">
        <v>9971110</v>
      </c>
      <c r="B3225" s="60">
        <v>45549</v>
      </c>
      <c r="C3225" t="s">
        <v>1106</v>
      </c>
      <c r="D3225" t="s">
        <v>856</v>
      </c>
      <c r="E3225" t="s">
        <v>385</v>
      </c>
      <c r="F3225" s="60">
        <v>45549</v>
      </c>
      <c r="G3225" s="60">
        <v>45549.548611111109</v>
      </c>
      <c r="H3225" t="s">
        <v>1106</v>
      </c>
      <c r="I3225" s="60">
        <v>45549</v>
      </c>
      <c r="J3225" t="s">
        <v>697</v>
      </c>
      <c r="K3225" t="s">
        <v>697</v>
      </c>
      <c r="L3225" t="s">
        <v>5270</v>
      </c>
      <c r="M3225" t="s">
        <v>4671</v>
      </c>
      <c r="N3225" t="s">
        <v>853</v>
      </c>
      <c r="O3225">
        <v>2000010000000000</v>
      </c>
      <c r="P3225" t="s">
        <v>18</v>
      </c>
      <c r="Q3225" t="s">
        <v>19</v>
      </c>
      <c r="R3225" t="s">
        <v>20</v>
      </c>
      <c r="S3225" t="s">
        <v>75</v>
      </c>
      <c r="T3225" t="s">
        <v>5271</v>
      </c>
      <c r="U3225" t="s">
        <v>44</v>
      </c>
      <c r="V3225" s="61">
        <v>45549</v>
      </c>
      <c r="W3225" t="s">
        <v>4135</v>
      </c>
    </row>
    <row r="3226" spans="1:23" x14ac:dyDescent="0.25">
      <c r="A3226">
        <v>9971109</v>
      </c>
      <c r="B3226" s="60">
        <v>45549</v>
      </c>
      <c r="C3226" t="s">
        <v>1106</v>
      </c>
      <c r="D3226" t="s">
        <v>716</v>
      </c>
      <c r="E3226" t="s">
        <v>385</v>
      </c>
      <c r="F3226" s="60">
        <v>45549</v>
      </c>
      <c r="G3226" s="60">
        <v>45549.551388888889</v>
      </c>
      <c r="H3226" t="s">
        <v>1106</v>
      </c>
      <c r="I3226" s="60">
        <v>45551</v>
      </c>
      <c r="J3226" t="s">
        <v>697</v>
      </c>
      <c r="K3226" t="s">
        <v>697</v>
      </c>
      <c r="L3226" t="s">
        <v>5272</v>
      </c>
      <c r="M3226" t="s">
        <v>4671</v>
      </c>
      <c r="N3226" t="s">
        <v>853</v>
      </c>
      <c r="O3226">
        <v>2000009246823280</v>
      </c>
      <c r="P3226" t="s">
        <v>8</v>
      </c>
      <c r="Q3226" t="s">
        <v>10</v>
      </c>
      <c r="R3226" t="s">
        <v>11</v>
      </c>
      <c r="S3226" t="s">
        <v>25</v>
      </c>
      <c r="T3226" t="s">
        <v>385</v>
      </c>
      <c r="U3226" t="s">
        <v>14</v>
      </c>
      <c r="V3226" s="61">
        <v>45549</v>
      </c>
      <c r="W3226" t="s">
        <v>4135</v>
      </c>
    </row>
    <row r="3227" spans="1:23" x14ac:dyDescent="0.25">
      <c r="A3227">
        <v>9971108</v>
      </c>
      <c r="B3227" s="60">
        <v>45549</v>
      </c>
      <c r="C3227" t="s">
        <v>1110</v>
      </c>
      <c r="D3227" t="s">
        <v>716</v>
      </c>
      <c r="E3227" t="s">
        <v>385</v>
      </c>
      <c r="F3227" s="60">
        <v>45549</v>
      </c>
      <c r="G3227" s="60">
        <v>45549.15347222222</v>
      </c>
      <c r="H3227" t="s">
        <v>1110</v>
      </c>
      <c r="I3227" s="60">
        <v>45555</v>
      </c>
      <c r="J3227" t="s">
        <v>697</v>
      </c>
      <c r="K3227" t="s">
        <v>697</v>
      </c>
      <c r="L3227" t="s">
        <v>5016</v>
      </c>
      <c r="M3227" t="s">
        <v>7</v>
      </c>
      <c r="N3227" t="s">
        <v>860</v>
      </c>
      <c r="O3227" t="s">
        <v>5015</v>
      </c>
      <c r="P3227" t="s">
        <v>8</v>
      </c>
      <c r="Q3227" t="s">
        <v>10</v>
      </c>
      <c r="R3227" t="s">
        <v>11</v>
      </c>
      <c r="S3227" t="s">
        <v>25</v>
      </c>
      <c r="T3227"/>
      <c r="U3227" t="s">
        <v>14</v>
      </c>
      <c r="V3227" s="61">
        <v>45549</v>
      </c>
      <c r="W3227" t="s">
        <v>4135</v>
      </c>
    </row>
    <row r="3228" spans="1:23" x14ac:dyDescent="0.25">
      <c r="A3228">
        <v>9971107</v>
      </c>
      <c r="B3228" s="60">
        <v>45549</v>
      </c>
      <c r="C3228" t="s">
        <v>1106</v>
      </c>
      <c r="D3228" t="s">
        <v>856</v>
      </c>
      <c r="E3228" t="s">
        <v>385</v>
      </c>
      <c r="F3228" s="60">
        <v>45549</v>
      </c>
      <c r="G3228" s="60">
        <v>45549.574305555558</v>
      </c>
      <c r="H3228" t="s">
        <v>1106</v>
      </c>
      <c r="I3228" s="60">
        <v>45549</v>
      </c>
      <c r="J3228" t="s">
        <v>697</v>
      </c>
      <c r="K3228" t="s">
        <v>697</v>
      </c>
      <c r="L3228" t="s">
        <v>5273</v>
      </c>
      <c r="M3228" t="s">
        <v>4671</v>
      </c>
      <c r="N3228" t="s">
        <v>853</v>
      </c>
      <c r="O3228">
        <v>2000009294438780</v>
      </c>
      <c r="P3228" t="s">
        <v>18</v>
      </c>
      <c r="Q3228" t="s">
        <v>19</v>
      </c>
      <c r="R3228" t="s">
        <v>20</v>
      </c>
      <c r="S3228" t="s">
        <v>75</v>
      </c>
      <c r="T3228" t="s">
        <v>5271</v>
      </c>
      <c r="U3228" t="s">
        <v>44</v>
      </c>
      <c r="V3228" s="61">
        <v>45549</v>
      </c>
      <c r="W3228" t="s">
        <v>4135</v>
      </c>
    </row>
    <row r="3229" spans="1:23" x14ac:dyDescent="0.25">
      <c r="A3229">
        <v>9971106</v>
      </c>
      <c r="B3229" s="60">
        <v>45549</v>
      </c>
      <c r="C3229" t="s">
        <v>1156</v>
      </c>
      <c r="D3229" t="s">
        <v>46</v>
      </c>
      <c r="E3229"/>
      <c r="F3229" s="60">
        <v>45549</v>
      </c>
      <c r="G3229" s="60">
        <v>45549.607638888891</v>
      </c>
      <c r="H3229" t="s">
        <v>1156</v>
      </c>
      <c r="I3229"/>
      <c r="J3229" t="s">
        <v>697</v>
      </c>
      <c r="K3229" t="s">
        <v>697</v>
      </c>
      <c r="L3229" t="s">
        <v>5274</v>
      </c>
      <c r="M3229" t="s">
        <v>992</v>
      </c>
      <c r="N3229" t="s">
        <v>855</v>
      </c>
      <c r="O3229">
        <v>201032611089001</v>
      </c>
      <c r="P3229" t="s">
        <v>22</v>
      </c>
      <c r="Q3229" t="s">
        <v>23</v>
      </c>
      <c r="R3229" t="s">
        <v>89</v>
      </c>
      <c r="S3229" t="s">
        <v>360</v>
      </c>
      <c r="T3229"/>
      <c r="U3229" t="s">
        <v>14</v>
      </c>
      <c r="V3229" s="61">
        <v>45549</v>
      </c>
      <c r="W3229" t="s">
        <v>4135</v>
      </c>
    </row>
    <row r="3230" spans="1:23" x14ac:dyDescent="0.25">
      <c r="A3230">
        <v>9971105</v>
      </c>
      <c r="B3230" s="60">
        <v>45551</v>
      </c>
      <c r="C3230" t="s">
        <v>1158</v>
      </c>
      <c r="D3230" t="s">
        <v>716</v>
      </c>
      <c r="E3230" t="s">
        <v>385</v>
      </c>
      <c r="F3230" s="60">
        <v>45551.34097222222</v>
      </c>
      <c r="G3230" s="60">
        <v>45551.34097222222</v>
      </c>
      <c r="H3230" t="s">
        <v>1158</v>
      </c>
      <c r="I3230" s="60">
        <v>45552</v>
      </c>
      <c r="J3230" t="s">
        <v>697</v>
      </c>
      <c r="K3230" t="s">
        <v>697</v>
      </c>
      <c r="L3230" t="s">
        <v>5190</v>
      </c>
      <c r="M3230" t="s">
        <v>3122</v>
      </c>
      <c r="N3230" t="s">
        <v>853</v>
      </c>
      <c r="O3230">
        <v>7710350</v>
      </c>
      <c r="P3230" t="s">
        <v>22</v>
      </c>
      <c r="Q3230" t="s">
        <v>23</v>
      </c>
      <c r="R3230" t="s">
        <v>89</v>
      </c>
      <c r="S3230" t="s">
        <v>981</v>
      </c>
      <c r="T3230" t="s">
        <v>385</v>
      </c>
      <c r="U3230" t="s">
        <v>14</v>
      </c>
      <c r="V3230" s="61">
        <v>45551</v>
      </c>
      <c r="W3230" t="s">
        <v>4135</v>
      </c>
    </row>
    <row r="3231" spans="1:23" x14ac:dyDescent="0.25">
      <c r="A3231">
        <v>9971104</v>
      </c>
      <c r="B3231" s="60">
        <v>45551</v>
      </c>
      <c r="C3231" t="s">
        <v>1158</v>
      </c>
      <c r="D3231" t="s">
        <v>46</v>
      </c>
      <c r="E3231" t="s">
        <v>385</v>
      </c>
      <c r="F3231" s="60">
        <v>45551.349305555559</v>
      </c>
      <c r="G3231" s="60">
        <v>45551.349305555559</v>
      </c>
      <c r="H3231" t="s">
        <v>1158</v>
      </c>
      <c r="I3231" s="60">
        <v>45553</v>
      </c>
      <c r="J3231" t="s">
        <v>697</v>
      </c>
      <c r="K3231" t="s">
        <v>697</v>
      </c>
      <c r="L3231" t="s">
        <v>4498</v>
      </c>
      <c r="M3231" t="s">
        <v>3122</v>
      </c>
      <c r="N3231" t="s">
        <v>853</v>
      </c>
      <c r="O3231">
        <v>7611794</v>
      </c>
      <c r="P3231" t="s">
        <v>18</v>
      </c>
      <c r="Q3231" t="s">
        <v>19</v>
      </c>
      <c r="R3231" t="s">
        <v>21</v>
      </c>
      <c r="S3231" t="s">
        <v>360</v>
      </c>
      <c r="T3231" t="s">
        <v>385</v>
      </c>
      <c r="U3231" t="s">
        <v>14</v>
      </c>
      <c r="V3231" s="61">
        <v>45551</v>
      </c>
      <c r="W3231" t="s">
        <v>4135</v>
      </c>
    </row>
    <row r="3232" spans="1:23" x14ac:dyDescent="0.25">
      <c r="A3232">
        <v>9971103</v>
      </c>
      <c r="B3232" s="60">
        <v>45551</v>
      </c>
      <c r="C3232" t="s">
        <v>1158</v>
      </c>
      <c r="D3232" t="s">
        <v>46</v>
      </c>
      <c r="E3232" t="s">
        <v>385</v>
      </c>
      <c r="F3232" s="60">
        <v>45551.352777777778</v>
      </c>
      <c r="G3232" s="60">
        <v>45551.352777777778</v>
      </c>
      <c r="H3232" t="s">
        <v>1158</v>
      </c>
      <c r="I3232" t="s">
        <v>385</v>
      </c>
      <c r="J3232" t="s">
        <v>697</v>
      </c>
      <c r="K3232" t="s">
        <v>697</v>
      </c>
      <c r="L3232" t="s">
        <v>4318</v>
      </c>
      <c r="M3232" t="s">
        <v>3122</v>
      </c>
      <c r="N3232" t="s">
        <v>853</v>
      </c>
      <c r="O3232">
        <v>7591111</v>
      </c>
      <c r="P3232" t="s">
        <v>8</v>
      </c>
      <c r="Q3232" t="s">
        <v>15</v>
      </c>
      <c r="R3232" t="s">
        <v>69</v>
      </c>
      <c r="S3232" t="s">
        <v>360</v>
      </c>
      <c r="T3232" t="s">
        <v>385</v>
      </c>
      <c r="U3232" t="s">
        <v>14</v>
      </c>
      <c r="V3232" s="61">
        <v>45551</v>
      </c>
      <c r="W3232" t="s">
        <v>4135</v>
      </c>
    </row>
    <row r="3233" spans="1:23" x14ac:dyDescent="0.25">
      <c r="A3233">
        <v>9971102</v>
      </c>
      <c r="B3233" s="60">
        <v>45551</v>
      </c>
      <c r="C3233" t="s">
        <v>1158</v>
      </c>
      <c r="D3233" t="s">
        <v>878</v>
      </c>
      <c r="E3233" t="s">
        <v>385</v>
      </c>
      <c r="F3233" s="60">
        <v>45551.35833333333</v>
      </c>
      <c r="G3233" s="60">
        <v>45551.35833333333</v>
      </c>
      <c r="H3233" t="s">
        <v>1158</v>
      </c>
      <c r="I3233" s="60">
        <v>45552</v>
      </c>
      <c r="J3233" t="s">
        <v>697</v>
      </c>
      <c r="K3233" t="s">
        <v>697</v>
      </c>
      <c r="L3233" t="s">
        <v>5297</v>
      </c>
      <c r="M3233" t="s">
        <v>3122</v>
      </c>
      <c r="N3233" t="s">
        <v>853</v>
      </c>
      <c r="O3233">
        <v>7701209</v>
      </c>
      <c r="P3233" t="s">
        <v>8</v>
      </c>
      <c r="Q3233" t="s">
        <v>15</v>
      </c>
      <c r="R3233" t="s">
        <v>27</v>
      </c>
      <c r="S3233" t="s">
        <v>962</v>
      </c>
      <c r="T3233" t="s">
        <v>385</v>
      </c>
      <c r="U3233" t="s">
        <v>14</v>
      </c>
      <c r="V3233" s="61">
        <v>45551</v>
      </c>
      <c r="W3233" t="s">
        <v>4135</v>
      </c>
    </row>
    <row r="3234" spans="1:23" x14ac:dyDescent="0.25">
      <c r="A3234">
        <v>9971101</v>
      </c>
      <c r="B3234" s="60">
        <v>45551</v>
      </c>
      <c r="C3234" t="s">
        <v>1158</v>
      </c>
      <c r="D3234" t="s">
        <v>716</v>
      </c>
      <c r="E3234" t="s">
        <v>385</v>
      </c>
      <c r="F3234" s="60">
        <v>45551.413888888892</v>
      </c>
      <c r="G3234" s="60">
        <v>45551.413888888892</v>
      </c>
      <c r="H3234" t="s">
        <v>1158</v>
      </c>
      <c r="I3234" s="60">
        <v>45553</v>
      </c>
      <c r="J3234" t="s">
        <v>697</v>
      </c>
      <c r="K3234" t="s">
        <v>697</v>
      </c>
      <c r="L3234" t="s">
        <v>5298</v>
      </c>
      <c r="M3234" t="s">
        <v>737</v>
      </c>
      <c r="N3234" t="s">
        <v>853</v>
      </c>
      <c r="O3234" t="s">
        <v>5292</v>
      </c>
      <c r="P3234" t="s">
        <v>22</v>
      </c>
      <c r="Q3234" t="s">
        <v>23</v>
      </c>
      <c r="R3234" t="s">
        <v>89</v>
      </c>
      <c r="S3234" t="s">
        <v>36</v>
      </c>
      <c r="T3234" t="s">
        <v>385</v>
      </c>
      <c r="U3234" t="s">
        <v>14</v>
      </c>
      <c r="V3234" s="61">
        <v>45551</v>
      </c>
      <c r="W3234" t="s">
        <v>4135</v>
      </c>
    </row>
    <row r="3235" spans="1:23" x14ac:dyDescent="0.25">
      <c r="A3235">
        <v>9971100</v>
      </c>
      <c r="B3235" s="60">
        <v>45551</v>
      </c>
      <c r="C3235" t="s">
        <v>1158</v>
      </c>
      <c r="D3235" t="s">
        <v>716</v>
      </c>
      <c r="E3235" t="s">
        <v>385</v>
      </c>
      <c r="F3235" s="60">
        <v>45551.421527777777</v>
      </c>
      <c r="G3235" s="60">
        <v>45551.421527777777</v>
      </c>
      <c r="H3235" t="s">
        <v>1158</v>
      </c>
      <c r="I3235" s="60">
        <v>45553</v>
      </c>
      <c r="J3235" t="s">
        <v>697</v>
      </c>
      <c r="K3235" t="s">
        <v>697</v>
      </c>
      <c r="L3235" t="s">
        <v>5299</v>
      </c>
      <c r="M3235" t="s">
        <v>737</v>
      </c>
      <c r="N3235" t="s">
        <v>853</v>
      </c>
      <c r="O3235" t="s">
        <v>5291</v>
      </c>
      <c r="P3235" t="s">
        <v>18</v>
      </c>
      <c r="Q3235" t="s">
        <v>19</v>
      </c>
      <c r="R3235" t="s">
        <v>20</v>
      </c>
      <c r="S3235" t="s">
        <v>36</v>
      </c>
      <c r="T3235" t="s">
        <v>385</v>
      </c>
      <c r="U3235" t="s">
        <v>14</v>
      </c>
      <c r="V3235" s="61">
        <v>45551</v>
      </c>
      <c r="W3235" t="s">
        <v>4135</v>
      </c>
    </row>
    <row r="3236" spans="1:23" x14ac:dyDescent="0.25">
      <c r="A3236">
        <v>9971099</v>
      </c>
      <c r="B3236" s="60">
        <v>45551</v>
      </c>
      <c r="C3236" t="s">
        <v>1158</v>
      </c>
      <c r="D3236" t="s">
        <v>716</v>
      </c>
      <c r="E3236" t="s">
        <v>385</v>
      </c>
      <c r="F3236" s="60">
        <v>45551.448611111111</v>
      </c>
      <c r="G3236" s="60">
        <v>45551.448611111111</v>
      </c>
      <c r="H3236" t="s">
        <v>1158</v>
      </c>
      <c r="I3236" s="60">
        <v>45553</v>
      </c>
      <c r="J3236" t="s">
        <v>697</v>
      </c>
      <c r="K3236" t="s">
        <v>697</v>
      </c>
      <c r="L3236" t="s">
        <v>5300</v>
      </c>
      <c r="M3236" t="s">
        <v>992</v>
      </c>
      <c r="N3236" t="s">
        <v>853</v>
      </c>
      <c r="O3236">
        <v>201032552123001</v>
      </c>
      <c r="P3236" t="s">
        <v>8</v>
      </c>
      <c r="Q3236" t="s">
        <v>28</v>
      </c>
      <c r="R3236" t="s">
        <v>35</v>
      </c>
      <c r="S3236" t="s">
        <v>981</v>
      </c>
      <c r="T3236" t="s">
        <v>981</v>
      </c>
      <c r="U3236" t="s">
        <v>44</v>
      </c>
      <c r="V3236" s="61">
        <v>45551</v>
      </c>
      <c r="W3236" t="s">
        <v>4135</v>
      </c>
    </row>
    <row r="3237" spans="1:23" x14ac:dyDescent="0.25">
      <c r="A3237">
        <v>9971098</v>
      </c>
      <c r="B3237" s="60">
        <v>45551</v>
      </c>
      <c r="C3237" t="s">
        <v>1158</v>
      </c>
      <c r="D3237" t="s">
        <v>716</v>
      </c>
      <c r="E3237" t="s">
        <v>385</v>
      </c>
      <c r="F3237" s="60">
        <v>45551.493750000001</v>
      </c>
      <c r="G3237" s="60">
        <v>45551.493750000001</v>
      </c>
      <c r="H3237" t="s">
        <v>1158</v>
      </c>
      <c r="I3237" s="60">
        <v>45553</v>
      </c>
      <c r="J3237" t="s">
        <v>697</v>
      </c>
      <c r="K3237" t="s">
        <v>697</v>
      </c>
      <c r="L3237" t="s">
        <v>5301</v>
      </c>
      <c r="M3237" t="s">
        <v>737</v>
      </c>
      <c r="N3237" t="s">
        <v>853</v>
      </c>
      <c r="O3237" t="s">
        <v>5290</v>
      </c>
      <c r="P3237" t="s">
        <v>8</v>
      </c>
      <c r="Q3237" t="s">
        <v>10</v>
      </c>
      <c r="R3237" t="s">
        <v>11</v>
      </c>
      <c r="S3237" t="s">
        <v>25</v>
      </c>
      <c r="T3237" t="s">
        <v>385</v>
      </c>
      <c r="U3237" t="s">
        <v>14</v>
      </c>
      <c r="V3237" s="61">
        <v>45551</v>
      </c>
      <c r="W3237" t="s">
        <v>4135</v>
      </c>
    </row>
    <row r="3238" spans="1:23" x14ac:dyDescent="0.25">
      <c r="A3238">
        <v>9971097</v>
      </c>
      <c r="B3238" s="60">
        <v>45551</v>
      </c>
      <c r="C3238" t="s">
        <v>1158</v>
      </c>
      <c r="D3238" t="s">
        <v>716</v>
      </c>
      <c r="E3238" t="s">
        <v>385</v>
      </c>
      <c r="F3238" s="60">
        <v>45551.493750000001</v>
      </c>
      <c r="G3238" s="60">
        <v>45551.493750000001</v>
      </c>
      <c r="H3238" t="s">
        <v>1158</v>
      </c>
      <c r="I3238" s="60">
        <v>45553</v>
      </c>
      <c r="J3238" t="s">
        <v>697</v>
      </c>
      <c r="K3238" t="s">
        <v>697</v>
      </c>
      <c r="L3238" t="s">
        <v>5301</v>
      </c>
      <c r="M3238" t="s">
        <v>737</v>
      </c>
      <c r="N3238" t="s">
        <v>853</v>
      </c>
      <c r="O3238" t="s">
        <v>5290</v>
      </c>
      <c r="P3238" t="s">
        <v>8</v>
      </c>
      <c r="Q3238" t="s">
        <v>10</v>
      </c>
      <c r="R3238" t="s">
        <v>11</v>
      </c>
      <c r="S3238" t="s">
        <v>25</v>
      </c>
      <c r="T3238" t="s">
        <v>385</v>
      </c>
      <c r="U3238" t="s">
        <v>14</v>
      </c>
      <c r="V3238" s="61">
        <v>45551</v>
      </c>
      <c r="W3238" t="s">
        <v>4135</v>
      </c>
    </row>
    <row r="3239" spans="1:23" x14ac:dyDescent="0.25">
      <c r="A3239">
        <v>9971096</v>
      </c>
      <c r="B3239" s="60">
        <v>45551</v>
      </c>
      <c r="C3239" t="s">
        <v>1158</v>
      </c>
      <c r="D3239" t="s">
        <v>46</v>
      </c>
      <c r="E3239" t="s">
        <v>385</v>
      </c>
      <c r="F3239" s="60">
        <v>45551.568055555559</v>
      </c>
      <c r="G3239" s="60">
        <v>45551.568055555559</v>
      </c>
      <c r="H3239" t="s">
        <v>1158</v>
      </c>
      <c r="I3239" t="s">
        <v>385</v>
      </c>
      <c r="J3239" t="s">
        <v>697</v>
      </c>
      <c r="K3239" t="s">
        <v>697</v>
      </c>
      <c r="L3239" t="s">
        <v>5302</v>
      </c>
      <c r="M3239" t="s">
        <v>736</v>
      </c>
      <c r="N3239" t="s">
        <v>853</v>
      </c>
      <c r="O3239" t="s">
        <v>1333</v>
      </c>
      <c r="P3239" t="s">
        <v>8</v>
      </c>
      <c r="Q3239" t="s">
        <v>15</v>
      </c>
      <c r="R3239" t="s">
        <v>69</v>
      </c>
      <c r="S3239" t="s">
        <v>360</v>
      </c>
      <c r="T3239" t="s">
        <v>385</v>
      </c>
      <c r="U3239" t="s">
        <v>14</v>
      </c>
      <c r="V3239" s="61">
        <v>45551</v>
      </c>
      <c r="W3239" t="s">
        <v>4135</v>
      </c>
    </row>
    <row r="3240" spans="1:23" x14ac:dyDescent="0.25">
      <c r="A3240">
        <v>9971095</v>
      </c>
      <c r="B3240" s="60">
        <v>45551</v>
      </c>
      <c r="C3240" t="s">
        <v>1158</v>
      </c>
      <c r="D3240" t="s">
        <v>716</v>
      </c>
      <c r="E3240" t="s">
        <v>385</v>
      </c>
      <c r="F3240" s="60">
        <v>45551.594444444447</v>
      </c>
      <c r="G3240" s="60">
        <v>45551.594444444447</v>
      </c>
      <c r="H3240" t="s">
        <v>1158</v>
      </c>
      <c r="I3240" s="60">
        <v>45553</v>
      </c>
      <c r="J3240" t="s">
        <v>697</v>
      </c>
      <c r="K3240" t="s">
        <v>697</v>
      </c>
      <c r="L3240" t="s">
        <v>4497</v>
      </c>
      <c r="M3240" t="s">
        <v>3122</v>
      </c>
      <c r="N3240" t="s">
        <v>853</v>
      </c>
      <c r="O3240">
        <v>7641652</v>
      </c>
      <c r="P3240" t="s">
        <v>18</v>
      </c>
      <c r="Q3240" t="s">
        <v>19</v>
      </c>
      <c r="R3240" t="s">
        <v>20</v>
      </c>
      <c r="S3240" t="s">
        <v>981</v>
      </c>
      <c r="T3240" t="s">
        <v>385</v>
      </c>
      <c r="U3240" t="s">
        <v>14</v>
      </c>
      <c r="V3240" s="61">
        <v>45551</v>
      </c>
      <c r="W3240" t="s">
        <v>4135</v>
      </c>
    </row>
    <row r="3241" spans="1:23" x14ac:dyDescent="0.25">
      <c r="A3241">
        <v>9971094</v>
      </c>
      <c r="B3241" s="60">
        <v>45551</v>
      </c>
      <c r="C3241" t="s">
        <v>1106</v>
      </c>
      <c r="D3241" t="s">
        <v>856</v>
      </c>
      <c r="E3241">
        <v>45551</v>
      </c>
      <c r="F3241" s="60">
        <v>45551</v>
      </c>
      <c r="G3241" s="60">
        <v>45551.340277777781</v>
      </c>
      <c r="H3241" t="s">
        <v>1106</v>
      </c>
      <c r="I3241" s="60">
        <v>45551</v>
      </c>
      <c r="J3241" t="s">
        <v>697</v>
      </c>
      <c r="K3241" t="s">
        <v>697</v>
      </c>
      <c r="L3241" t="s">
        <v>5303</v>
      </c>
      <c r="M3241" t="s">
        <v>4671</v>
      </c>
      <c r="N3241" t="s">
        <v>853</v>
      </c>
      <c r="O3241">
        <v>2000009157569100</v>
      </c>
      <c r="P3241" t="s">
        <v>18</v>
      </c>
      <c r="Q3241" t="s">
        <v>19</v>
      </c>
      <c r="R3241" t="s">
        <v>21</v>
      </c>
      <c r="S3241" t="s">
        <v>75</v>
      </c>
      <c r="T3241" t="s">
        <v>708</v>
      </c>
      <c r="U3241" t="s">
        <v>44</v>
      </c>
      <c r="V3241" s="61">
        <v>45551</v>
      </c>
      <c r="W3241" t="s">
        <v>4135</v>
      </c>
    </row>
    <row r="3242" spans="1:23" x14ac:dyDescent="0.25">
      <c r="A3242">
        <v>9971093</v>
      </c>
      <c r="B3242" s="60">
        <v>45551</v>
      </c>
      <c r="C3242" t="s">
        <v>1117</v>
      </c>
      <c r="D3242" t="s">
        <v>856</v>
      </c>
      <c r="E3242" t="s">
        <v>385</v>
      </c>
      <c r="F3242" s="60">
        <v>45551</v>
      </c>
      <c r="G3242" s="60">
        <v>45551.34375</v>
      </c>
      <c r="H3242" t="s">
        <v>1117</v>
      </c>
      <c r="I3242" s="60">
        <v>45551</v>
      </c>
      <c r="J3242" t="s">
        <v>697</v>
      </c>
      <c r="K3242" t="s">
        <v>697</v>
      </c>
      <c r="L3242" t="s">
        <v>5304</v>
      </c>
      <c r="M3242" t="s">
        <v>7</v>
      </c>
      <c r="N3242" t="s">
        <v>860</v>
      </c>
      <c r="O3242" t="s">
        <v>5279</v>
      </c>
      <c r="P3242" t="s">
        <v>8</v>
      </c>
      <c r="Q3242" t="s">
        <v>28</v>
      </c>
      <c r="R3242" t="s">
        <v>35</v>
      </c>
      <c r="S3242" t="s">
        <v>43</v>
      </c>
      <c r="T3242" t="s">
        <v>708</v>
      </c>
      <c r="U3242" t="s">
        <v>44</v>
      </c>
      <c r="V3242" s="61">
        <v>45551</v>
      </c>
      <c r="W3242" t="s">
        <v>4135</v>
      </c>
    </row>
    <row r="3243" spans="1:23" x14ac:dyDescent="0.25">
      <c r="A3243">
        <v>9971092</v>
      </c>
      <c r="B3243" s="60">
        <v>45551</v>
      </c>
      <c r="C3243" t="s">
        <v>1107</v>
      </c>
      <c r="D3243" t="s">
        <v>856</v>
      </c>
      <c r="E3243" t="s">
        <v>385</v>
      </c>
      <c r="F3243" s="60">
        <v>45551</v>
      </c>
      <c r="G3243" s="60">
        <v>45551.347222222219</v>
      </c>
      <c r="H3243" t="s">
        <v>1107</v>
      </c>
      <c r="I3243"/>
      <c r="J3243" t="s">
        <v>697</v>
      </c>
      <c r="K3243" t="s">
        <v>697</v>
      </c>
      <c r="L3243" t="s">
        <v>2703</v>
      </c>
      <c r="M3243" t="s">
        <v>7</v>
      </c>
      <c r="N3243" t="s">
        <v>860</v>
      </c>
      <c r="O3243" t="s">
        <v>970</v>
      </c>
      <c r="P3243" t="s">
        <v>8</v>
      </c>
      <c r="Q3243" t="s">
        <v>28</v>
      </c>
      <c r="R3243" t="s">
        <v>29</v>
      </c>
      <c r="S3243" t="s">
        <v>75</v>
      </c>
      <c r="T3243" t="s">
        <v>498</v>
      </c>
      <c r="U3243" t="s">
        <v>44</v>
      </c>
      <c r="V3243" s="61">
        <v>45551</v>
      </c>
      <c r="W3243" t="s">
        <v>4135</v>
      </c>
    </row>
    <row r="3244" spans="1:23" x14ac:dyDescent="0.25">
      <c r="A3244">
        <v>9971091</v>
      </c>
      <c r="B3244" s="60">
        <v>45551</v>
      </c>
      <c r="C3244" t="s">
        <v>1107</v>
      </c>
      <c r="D3244" t="s">
        <v>46</v>
      </c>
      <c r="E3244" t="s">
        <v>385</v>
      </c>
      <c r="F3244" s="60">
        <v>45551</v>
      </c>
      <c r="G3244" s="60">
        <v>45551.347222222219</v>
      </c>
      <c r="H3244" t="s">
        <v>1107</v>
      </c>
      <c r="I3244"/>
      <c r="J3244" t="s">
        <v>697</v>
      </c>
      <c r="K3244" t="s">
        <v>697</v>
      </c>
      <c r="L3244" t="s">
        <v>2703</v>
      </c>
      <c r="M3244" t="s">
        <v>7</v>
      </c>
      <c r="N3244" t="s">
        <v>860</v>
      </c>
      <c r="O3244" t="s">
        <v>970</v>
      </c>
      <c r="P3244" t="s">
        <v>8</v>
      </c>
      <c r="Q3244" t="s">
        <v>28</v>
      </c>
      <c r="R3244" t="s">
        <v>29</v>
      </c>
      <c r="S3244" t="s">
        <v>36</v>
      </c>
      <c r="T3244" t="s">
        <v>498</v>
      </c>
      <c r="U3244" t="s">
        <v>44</v>
      </c>
      <c r="V3244" s="61">
        <v>45551</v>
      </c>
      <c r="W3244" t="s">
        <v>4135</v>
      </c>
    </row>
    <row r="3245" spans="1:23" x14ac:dyDescent="0.25">
      <c r="A3245">
        <v>9971090</v>
      </c>
      <c r="B3245" s="60">
        <v>45551</v>
      </c>
      <c r="C3245" t="s">
        <v>1107</v>
      </c>
      <c r="D3245" t="s">
        <v>46</v>
      </c>
      <c r="E3245" t="s">
        <v>385</v>
      </c>
      <c r="F3245" s="60">
        <v>45551</v>
      </c>
      <c r="G3245" s="60">
        <v>45551.357638888891</v>
      </c>
      <c r="H3245" t="s">
        <v>1107</v>
      </c>
      <c r="I3245"/>
      <c r="J3245" t="s">
        <v>697</v>
      </c>
      <c r="K3245" t="s">
        <v>697</v>
      </c>
      <c r="L3245" t="s">
        <v>5305</v>
      </c>
      <c r="M3245" t="s">
        <v>7</v>
      </c>
      <c r="N3245" t="s">
        <v>860</v>
      </c>
      <c r="O3245" t="s">
        <v>936</v>
      </c>
      <c r="P3245" t="s">
        <v>8</v>
      </c>
      <c r="Q3245" t="s">
        <v>28</v>
      </c>
      <c r="R3245" t="s">
        <v>29</v>
      </c>
      <c r="S3245" t="s">
        <v>36</v>
      </c>
      <c r="T3245"/>
      <c r="U3245" t="s">
        <v>14</v>
      </c>
      <c r="V3245" s="61">
        <v>45551</v>
      </c>
      <c r="W3245" t="s">
        <v>4135</v>
      </c>
    </row>
    <row r="3246" spans="1:23" x14ac:dyDescent="0.25">
      <c r="A3246">
        <v>9971089</v>
      </c>
      <c r="B3246" s="60">
        <v>45551</v>
      </c>
      <c r="C3246" t="s">
        <v>1107</v>
      </c>
      <c r="D3246" t="s">
        <v>716</v>
      </c>
      <c r="E3246" t="s">
        <v>385</v>
      </c>
      <c r="F3246" s="60">
        <v>45551</v>
      </c>
      <c r="G3246" s="60">
        <v>45551.357638888891</v>
      </c>
      <c r="H3246" t="s">
        <v>1107</v>
      </c>
      <c r="I3246"/>
      <c r="J3246" t="s">
        <v>697</v>
      </c>
      <c r="K3246" t="s">
        <v>697</v>
      </c>
      <c r="L3246" t="s">
        <v>5305</v>
      </c>
      <c r="M3246" t="s">
        <v>7</v>
      </c>
      <c r="N3246" t="s">
        <v>860</v>
      </c>
      <c r="O3246" t="s">
        <v>936</v>
      </c>
      <c r="P3246" t="s">
        <v>8</v>
      </c>
      <c r="Q3246" t="s">
        <v>28</v>
      </c>
      <c r="R3246" t="s">
        <v>29</v>
      </c>
      <c r="S3246" t="s">
        <v>25</v>
      </c>
      <c r="T3246"/>
      <c r="U3246" t="s">
        <v>14</v>
      </c>
      <c r="V3246" s="61">
        <v>45551</v>
      </c>
      <c r="W3246" t="s">
        <v>4135</v>
      </c>
    </row>
    <row r="3247" spans="1:23" x14ac:dyDescent="0.25">
      <c r="A3247">
        <v>9971088</v>
      </c>
      <c r="B3247" s="60">
        <v>45551</v>
      </c>
      <c r="C3247" t="s">
        <v>1107</v>
      </c>
      <c r="D3247" t="s">
        <v>856</v>
      </c>
      <c r="E3247" t="s">
        <v>385</v>
      </c>
      <c r="F3247" s="60">
        <v>45551</v>
      </c>
      <c r="G3247" s="60">
        <v>45551.365277777782</v>
      </c>
      <c r="H3247" t="s">
        <v>1107</v>
      </c>
      <c r="I3247"/>
      <c r="J3247" t="s">
        <v>697</v>
      </c>
      <c r="K3247" t="s">
        <v>697</v>
      </c>
      <c r="L3247" t="s">
        <v>2952</v>
      </c>
      <c r="M3247" t="s">
        <v>7</v>
      </c>
      <c r="N3247" t="s">
        <v>860</v>
      </c>
      <c r="O3247" t="s">
        <v>2044</v>
      </c>
      <c r="P3247" t="s">
        <v>8</v>
      </c>
      <c r="Q3247" t="s">
        <v>28</v>
      </c>
      <c r="R3247" t="s">
        <v>35</v>
      </c>
      <c r="S3247" t="s">
        <v>75</v>
      </c>
      <c r="T3247" t="s">
        <v>498</v>
      </c>
      <c r="U3247" t="s">
        <v>44</v>
      </c>
      <c r="V3247" s="61">
        <v>45551</v>
      </c>
      <c r="W3247" t="s">
        <v>4135</v>
      </c>
    </row>
    <row r="3248" spans="1:23" x14ac:dyDescent="0.25">
      <c r="A3248">
        <v>9971087</v>
      </c>
      <c r="B3248" s="60">
        <v>45551</v>
      </c>
      <c r="C3248" t="s">
        <v>1107</v>
      </c>
      <c r="D3248" t="s">
        <v>878</v>
      </c>
      <c r="E3248" t="s">
        <v>385</v>
      </c>
      <c r="F3248" s="60">
        <v>45551</v>
      </c>
      <c r="G3248" s="60">
        <v>45551.43472222222</v>
      </c>
      <c r="H3248" t="s">
        <v>1107</v>
      </c>
      <c r="I3248"/>
      <c r="J3248" t="s">
        <v>697</v>
      </c>
      <c r="K3248" t="s">
        <v>697</v>
      </c>
      <c r="L3248" t="s">
        <v>5306</v>
      </c>
      <c r="M3248" t="s">
        <v>7</v>
      </c>
      <c r="N3248" t="s">
        <v>855</v>
      </c>
      <c r="O3248" t="s">
        <v>4998</v>
      </c>
      <c r="P3248" t="s">
        <v>8</v>
      </c>
      <c r="Q3248" t="s">
        <v>28</v>
      </c>
      <c r="R3248" t="s">
        <v>29</v>
      </c>
      <c r="S3248" t="s">
        <v>36</v>
      </c>
      <c r="T3248"/>
      <c r="U3248" t="s">
        <v>14</v>
      </c>
      <c r="V3248" s="61">
        <v>45551</v>
      </c>
      <c r="W3248" t="s">
        <v>4135</v>
      </c>
    </row>
    <row r="3249" spans="1:23" x14ac:dyDescent="0.25">
      <c r="A3249">
        <v>9971086</v>
      </c>
      <c r="B3249" s="60">
        <v>45551</v>
      </c>
      <c r="C3249" t="s">
        <v>1107</v>
      </c>
      <c r="D3249" t="s">
        <v>856</v>
      </c>
      <c r="E3249" t="s">
        <v>385</v>
      </c>
      <c r="F3249" s="60">
        <v>45551</v>
      </c>
      <c r="G3249" s="60">
        <v>45551.43472222222</v>
      </c>
      <c r="H3249" t="s">
        <v>1107</v>
      </c>
      <c r="I3249"/>
      <c r="J3249" t="s">
        <v>697</v>
      </c>
      <c r="K3249" t="s">
        <v>697</v>
      </c>
      <c r="L3249" t="s">
        <v>5306</v>
      </c>
      <c r="M3249" t="s">
        <v>7</v>
      </c>
      <c r="N3249" t="s">
        <v>855</v>
      </c>
      <c r="O3249" t="s">
        <v>4998</v>
      </c>
      <c r="P3249" t="s">
        <v>8</v>
      </c>
      <c r="Q3249" t="s">
        <v>28</v>
      </c>
      <c r="R3249" t="s">
        <v>29</v>
      </c>
      <c r="S3249" t="s">
        <v>25</v>
      </c>
      <c r="T3249"/>
      <c r="U3249" t="s">
        <v>14</v>
      </c>
      <c r="V3249" s="61">
        <v>45551</v>
      </c>
      <c r="W3249" t="s">
        <v>4135</v>
      </c>
    </row>
    <row r="3250" spans="1:23" x14ac:dyDescent="0.25">
      <c r="A3250">
        <v>9971085</v>
      </c>
      <c r="B3250" s="60">
        <v>45551</v>
      </c>
      <c r="C3250" t="s">
        <v>1107</v>
      </c>
      <c r="D3250" t="s">
        <v>716</v>
      </c>
      <c r="E3250" t="s">
        <v>385</v>
      </c>
      <c r="F3250" s="60">
        <v>45551</v>
      </c>
      <c r="G3250" s="60">
        <v>45551.44027777778</v>
      </c>
      <c r="H3250" t="s">
        <v>1107</v>
      </c>
      <c r="I3250"/>
      <c r="J3250" t="s">
        <v>697</v>
      </c>
      <c r="K3250" t="s">
        <v>697</v>
      </c>
      <c r="L3250" t="s">
        <v>5307</v>
      </c>
      <c r="M3250" t="s">
        <v>7</v>
      </c>
      <c r="N3250" t="s">
        <v>855</v>
      </c>
      <c r="O3250" t="s">
        <v>5002</v>
      </c>
      <c r="P3250" t="s">
        <v>8</v>
      </c>
      <c r="Q3250" t="s">
        <v>28</v>
      </c>
      <c r="R3250" t="s">
        <v>35</v>
      </c>
      <c r="S3250" t="s">
        <v>36</v>
      </c>
      <c r="T3250"/>
      <c r="U3250" t="s">
        <v>14</v>
      </c>
      <c r="V3250" s="61">
        <v>45551</v>
      </c>
      <c r="W3250" t="s">
        <v>4135</v>
      </c>
    </row>
    <row r="3251" spans="1:23" x14ac:dyDescent="0.25">
      <c r="A3251">
        <v>9971084</v>
      </c>
      <c r="B3251" s="60">
        <v>45551</v>
      </c>
      <c r="C3251" t="s">
        <v>1107</v>
      </c>
      <c r="D3251" t="s">
        <v>716</v>
      </c>
      <c r="E3251" t="s">
        <v>385</v>
      </c>
      <c r="F3251" s="60">
        <v>45551</v>
      </c>
      <c r="G3251" s="60">
        <v>45551.481944444437</v>
      </c>
      <c r="H3251" t="s">
        <v>1107</v>
      </c>
      <c r="I3251"/>
      <c r="J3251" t="s">
        <v>697</v>
      </c>
      <c r="K3251" t="s">
        <v>697</v>
      </c>
      <c r="L3251" t="s">
        <v>5308</v>
      </c>
      <c r="M3251" t="s">
        <v>7</v>
      </c>
      <c r="N3251" t="s">
        <v>855</v>
      </c>
      <c r="O3251" t="s">
        <v>5286</v>
      </c>
      <c r="P3251" t="s">
        <v>8</v>
      </c>
      <c r="Q3251" t="s">
        <v>10</v>
      </c>
      <c r="R3251" t="s">
        <v>11</v>
      </c>
      <c r="S3251" t="s">
        <v>36</v>
      </c>
      <c r="T3251"/>
      <c r="U3251" t="s">
        <v>14</v>
      </c>
      <c r="V3251" s="61">
        <v>45551</v>
      </c>
      <c r="W3251" t="s">
        <v>4135</v>
      </c>
    </row>
    <row r="3252" spans="1:23" x14ac:dyDescent="0.25">
      <c r="A3252">
        <v>9971083</v>
      </c>
      <c r="B3252" s="60">
        <v>45551</v>
      </c>
      <c r="C3252" t="s">
        <v>1107</v>
      </c>
      <c r="D3252" t="s">
        <v>716</v>
      </c>
      <c r="E3252" t="s">
        <v>385</v>
      </c>
      <c r="F3252" s="60">
        <v>45551</v>
      </c>
      <c r="G3252" s="60">
        <v>45551.495138888888</v>
      </c>
      <c r="H3252" t="s">
        <v>1107</v>
      </c>
      <c r="I3252"/>
      <c r="J3252" t="s">
        <v>697</v>
      </c>
      <c r="K3252" t="s">
        <v>697</v>
      </c>
      <c r="L3252" t="s">
        <v>5309</v>
      </c>
      <c r="M3252" t="s">
        <v>7</v>
      </c>
      <c r="N3252" t="s">
        <v>855</v>
      </c>
      <c r="O3252" t="s">
        <v>5287</v>
      </c>
      <c r="P3252" t="s">
        <v>8</v>
      </c>
      <c r="Q3252" t="s">
        <v>10</v>
      </c>
      <c r="R3252" t="s">
        <v>11</v>
      </c>
      <c r="S3252" t="s">
        <v>36</v>
      </c>
      <c r="T3252"/>
      <c r="U3252" t="s">
        <v>14</v>
      </c>
      <c r="V3252" s="61">
        <v>45551</v>
      </c>
      <c r="W3252" t="s">
        <v>4135</v>
      </c>
    </row>
    <row r="3253" spans="1:23" x14ac:dyDescent="0.25">
      <c r="A3253">
        <v>9971082</v>
      </c>
      <c r="B3253" s="60">
        <v>45551</v>
      </c>
      <c r="C3253" t="s">
        <v>1107</v>
      </c>
      <c r="D3253" t="s">
        <v>856</v>
      </c>
      <c r="E3253" t="s">
        <v>385</v>
      </c>
      <c r="F3253" s="60">
        <v>45551</v>
      </c>
      <c r="G3253" s="60">
        <v>45551.517361111109</v>
      </c>
      <c r="H3253" t="s">
        <v>1107</v>
      </c>
      <c r="I3253"/>
      <c r="J3253" t="s">
        <v>697</v>
      </c>
      <c r="K3253" t="s">
        <v>697</v>
      </c>
      <c r="L3253" t="s">
        <v>5310</v>
      </c>
      <c r="M3253" t="s">
        <v>7</v>
      </c>
      <c r="N3253" t="s">
        <v>855</v>
      </c>
      <c r="O3253" t="s">
        <v>5288</v>
      </c>
      <c r="P3253" t="s">
        <v>8</v>
      </c>
      <c r="Q3253" t="s">
        <v>10</v>
      </c>
      <c r="R3253" t="s">
        <v>11</v>
      </c>
      <c r="S3253" t="s">
        <v>25</v>
      </c>
      <c r="T3253"/>
      <c r="U3253" t="s">
        <v>14</v>
      </c>
      <c r="V3253" s="61">
        <v>45551</v>
      </c>
      <c r="W3253" t="s">
        <v>4135</v>
      </c>
    </row>
    <row r="3254" spans="1:23" x14ac:dyDescent="0.25">
      <c r="A3254">
        <v>9971081</v>
      </c>
      <c r="B3254" s="60">
        <v>45551</v>
      </c>
      <c r="C3254" t="s">
        <v>1107</v>
      </c>
      <c r="D3254" t="s">
        <v>716</v>
      </c>
      <c r="E3254" t="s">
        <v>385</v>
      </c>
      <c r="F3254" s="60">
        <v>45551</v>
      </c>
      <c r="G3254" s="60">
        <v>45551.579861111109</v>
      </c>
      <c r="H3254" t="s">
        <v>1107</v>
      </c>
      <c r="I3254"/>
      <c r="J3254" t="s">
        <v>697</v>
      </c>
      <c r="K3254" t="s">
        <v>697</v>
      </c>
      <c r="L3254" t="s">
        <v>5311</v>
      </c>
      <c r="M3254" t="s">
        <v>7</v>
      </c>
      <c r="N3254" t="s">
        <v>855</v>
      </c>
      <c r="O3254" t="s">
        <v>5277</v>
      </c>
      <c r="P3254" t="s">
        <v>22</v>
      </c>
      <c r="Q3254" t="s">
        <v>23</v>
      </c>
      <c r="R3254" t="s">
        <v>89</v>
      </c>
      <c r="S3254" t="s">
        <v>36</v>
      </c>
      <c r="T3254"/>
      <c r="U3254" t="s">
        <v>14</v>
      </c>
      <c r="V3254" s="61">
        <v>45551</v>
      </c>
      <c r="W3254" t="s">
        <v>4135</v>
      </c>
    </row>
    <row r="3255" spans="1:23" x14ac:dyDescent="0.25">
      <c r="A3255">
        <v>9971080</v>
      </c>
      <c r="B3255" s="60">
        <v>45551</v>
      </c>
      <c r="C3255" t="s">
        <v>1117</v>
      </c>
      <c r="D3255" t="s">
        <v>46</v>
      </c>
      <c r="E3255" t="s">
        <v>385</v>
      </c>
      <c r="F3255" s="60">
        <v>45551</v>
      </c>
      <c r="G3255" s="60">
        <v>45551.352083333331</v>
      </c>
      <c r="H3255" t="s">
        <v>1117</v>
      </c>
      <c r="I3255" t="s">
        <v>385</v>
      </c>
      <c r="J3255" t="s">
        <v>697</v>
      </c>
      <c r="K3255" t="s">
        <v>697</v>
      </c>
      <c r="L3255" t="s">
        <v>5312</v>
      </c>
      <c r="M3255" t="s">
        <v>7</v>
      </c>
      <c r="N3255" t="s">
        <v>860</v>
      </c>
      <c r="O3255" t="s">
        <v>1044</v>
      </c>
      <c r="P3255" t="s">
        <v>8</v>
      </c>
      <c r="Q3255" t="s">
        <v>10</v>
      </c>
      <c r="R3255" t="s">
        <v>11</v>
      </c>
      <c r="S3255" t="s">
        <v>360</v>
      </c>
      <c r="T3255" t="s">
        <v>385</v>
      </c>
      <c r="U3255" t="s">
        <v>14</v>
      </c>
      <c r="V3255" s="61">
        <v>45551</v>
      </c>
      <c r="W3255" t="s">
        <v>4135</v>
      </c>
    </row>
    <row r="3256" spans="1:23" x14ac:dyDescent="0.25">
      <c r="A3256">
        <v>9971079</v>
      </c>
      <c r="B3256" s="60">
        <v>45551</v>
      </c>
      <c r="C3256" t="s">
        <v>1110</v>
      </c>
      <c r="D3256" t="s">
        <v>856</v>
      </c>
      <c r="E3256" t="s">
        <v>385</v>
      </c>
      <c r="F3256" s="60">
        <v>45551</v>
      </c>
      <c r="G3256" s="60">
        <v>45551.354166666657</v>
      </c>
      <c r="H3256" t="s">
        <v>1110</v>
      </c>
      <c r="I3256" t="s">
        <v>385</v>
      </c>
      <c r="J3256" t="s">
        <v>697</v>
      </c>
      <c r="K3256" t="s">
        <v>697</v>
      </c>
      <c r="L3256" t="s">
        <v>5313</v>
      </c>
      <c r="M3256" t="s">
        <v>7</v>
      </c>
      <c r="N3256" t="s">
        <v>860</v>
      </c>
      <c r="O3256" t="s">
        <v>462</v>
      </c>
      <c r="P3256" t="s">
        <v>22</v>
      </c>
      <c r="Q3256" t="s">
        <v>73</v>
      </c>
      <c r="R3256" t="s">
        <v>74</v>
      </c>
      <c r="S3256" t="s">
        <v>43</v>
      </c>
      <c r="T3256"/>
      <c r="U3256" t="s">
        <v>14</v>
      </c>
      <c r="V3256" s="61">
        <v>45551</v>
      </c>
      <c r="W3256" t="s">
        <v>4135</v>
      </c>
    </row>
    <row r="3257" spans="1:23" x14ac:dyDescent="0.25">
      <c r="A3257">
        <v>9971078</v>
      </c>
      <c r="B3257" s="60">
        <v>45551</v>
      </c>
      <c r="C3257" t="s">
        <v>1111</v>
      </c>
      <c r="D3257" t="s">
        <v>856</v>
      </c>
      <c r="E3257" t="s">
        <v>385</v>
      </c>
      <c r="F3257" s="60">
        <v>45551</v>
      </c>
      <c r="G3257" s="60">
        <v>45551.355555555558</v>
      </c>
      <c r="H3257" t="s">
        <v>1111</v>
      </c>
      <c r="I3257" t="s">
        <v>385</v>
      </c>
      <c r="J3257" t="s">
        <v>697</v>
      </c>
      <c r="K3257" t="s">
        <v>697</v>
      </c>
      <c r="L3257" t="s">
        <v>5314</v>
      </c>
      <c r="M3257" t="s">
        <v>7</v>
      </c>
      <c r="N3257" t="s">
        <v>860</v>
      </c>
      <c r="O3257" t="s">
        <v>5280</v>
      </c>
      <c r="P3257" t="s">
        <v>18</v>
      </c>
      <c r="Q3257" t="s">
        <v>19</v>
      </c>
      <c r="R3257" t="s">
        <v>21</v>
      </c>
      <c r="S3257" t="s">
        <v>43</v>
      </c>
      <c r="T3257" t="s">
        <v>955</v>
      </c>
      <c r="U3257" t="s">
        <v>44</v>
      </c>
      <c r="V3257" s="61">
        <v>45551</v>
      </c>
      <c r="W3257" t="s">
        <v>4135</v>
      </c>
    </row>
    <row r="3258" spans="1:23" x14ac:dyDescent="0.25">
      <c r="A3258">
        <v>9971077</v>
      </c>
      <c r="B3258" s="60">
        <v>45551</v>
      </c>
      <c r="C3258" t="s">
        <v>1111</v>
      </c>
      <c r="D3258" t="s">
        <v>46</v>
      </c>
      <c r="E3258" t="s">
        <v>385</v>
      </c>
      <c r="F3258" s="60">
        <v>45551</v>
      </c>
      <c r="G3258" s="60">
        <v>45551.36041666667</v>
      </c>
      <c r="H3258" t="s">
        <v>1111</v>
      </c>
      <c r="I3258" t="s">
        <v>385</v>
      </c>
      <c r="J3258" t="s">
        <v>697</v>
      </c>
      <c r="K3258" t="s">
        <v>697</v>
      </c>
      <c r="L3258" t="s">
        <v>786</v>
      </c>
      <c r="M3258" t="s">
        <v>7</v>
      </c>
      <c r="N3258" t="s">
        <v>860</v>
      </c>
      <c r="O3258" t="s">
        <v>501</v>
      </c>
      <c r="P3258" t="s">
        <v>8</v>
      </c>
      <c r="Q3258" t="s">
        <v>28</v>
      </c>
      <c r="R3258" t="s">
        <v>35</v>
      </c>
      <c r="S3258" t="s">
        <v>358</v>
      </c>
      <c r="T3258" t="s">
        <v>385</v>
      </c>
      <c r="U3258" t="s">
        <v>14</v>
      </c>
      <c r="V3258" s="61">
        <v>45551</v>
      </c>
      <c r="W3258" t="s">
        <v>4135</v>
      </c>
    </row>
    <row r="3259" spans="1:23" x14ac:dyDescent="0.25">
      <c r="A3259">
        <v>9971076</v>
      </c>
      <c r="B3259" s="60">
        <v>45551</v>
      </c>
      <c r="C3259" t="s">
        <v>1111</v>
      </c>
      <c r="D3259" t="s">
        <v>46</v>
      </c>
      <c r="E3259" t="s">
        <v>385</v>
      </c>
      <c r="F3259" s="60">
        <v>45551</v>
      </c>
      <c r="G3259" s="60">
        <v>45551.373611111107</v>
      </c>
      <c r="H3259" t="s">
        <v>1111</v>
      </c>
      <c r="I3259" t="s">
        <v>385</v>
      </c>
      <c r="J3259" t="s">
        <v>697</v>
      </c>
      <c r="K3259" t="s">
        <v>697</v>
      </c>
      <c r="L3259" t="s">
        <v>700</v>
      </c>
      <c r="M3259" t="s">
        <v>7</v>
      </c>
      <c r="N3259" t="s">
        <v>860</v>
      </c>
      <c r="O3259" t="s">
        <v>682</v>
      </c>
      <c r="P3259" t="s">
        <v>8</v>
      </c>
      <c r="Q3259" t="s">
        <v>28</v>
      </c>
      <c r="R3259" t="s">
        <v>35</v>
      </c>
      <c r="S3259" t="s">
        <v>358</v>
      </c>
      <c r="T3259" t="s">
        <v>385</v>
      </c>
      <c r="U3259" t="s">
        <v>14</v>
      </c>
      <c r="V3259" s="61">
        <v>45551</v>
      </c>
      <c r="W3259" t="s">
        <v>4135</v>
      </c>
    </row>
    <row r="3260" spans="1:23" x14ac:dyDescent="0.25">
      <c r="A3260">
        <v>9971075</v>
      </c>
      <c r="B3260" s="60">
        <v>45551</v>
      </c>
      <c r="C3260" t="s">
        <v>1111</v>
      </c>
      <c r="D3260" t="s">
        <v>856</v>
      </c>
      <c r="E3260" t="s">
        <v>385</v>
      </c>
      <c r="F3260" s="60">
        <v>45551</v>
      </c>
      <c r="G3260" s="60">
        <v>45551.413888888892</v>
      </c>
      <c r="H3260" t="s">
        <v>1111</v>
      </c>
      <c r="I3260" t="s">
        <v>385</v>
      </c>
      <c r="J3260" t="s">
        <v>697</v>
      </c>
      <c r="K3260" t="s">
        <v>697</v>
      </c>
      <c r="L3260" t="s">
        <v>4105</v>
      </c>
      <c r="M3260" t="s">
        <v>7</v>
      </c>
      <c r="N3260" t="s">
        <v>860</v>
      </c>
      <c r="O3260" t="s">
        <v>3547</v>
      </c>
      <c r="P3260" t="s">
        <v>8</v>
      </c>
      <c r="Q3260" t="s">
        <v>28</v>
      </c>
      <c r="R3260" t="s">
        <v>35</v>
      </c>
      <c r="S3260" t="s">
        <v>43</v>
      </c>
      <c r="T3260" t="s">
        <v>108</v>
      </c>
      <c r="U3260" t="s">
        <v>44</v>
      </c>
      <c r="V3260" s="61">
        <v>45551</v>
      </c>
      <c r="W3260" t="s">
        <v>4135</v>
      </c>
    </row>
    <row r="3261" spans="1:23" x14ac:dyDescent="0.25">
      <c r="A3261">
        <v>9971074</v>
      </c>
      <c r="B3261" s="60">
        <v>45551</v>
      </c>
      <c r="C3261" t="s">
        <v>1111</v>
      </c>
      <c r="D3261" t="s">
        <v>716</v>
      </c>
      <c r="E3261" t="s">
        <v>385</v>
      </c>
      <c r="F3261" s="60">
        <v>45551</v>
      </c>
      <c r="G3261" s="60">
        <v>45551.527777777781</v>
      </c>
      <c r="H3261" t="s">
        <v>1111</v>
      </c>
      <c r="I3261" t="s">
        <v>385</v>
      </c>
      <c r="J3261" t="s">
        <v>697</v>
      </c>
      <c r="K3261" t="s">
        <v>697</v>
      </c>
      <c r="L3261" t="s">
        <v>5315</v>
      </c>
      <c r="M3261" t="s">
        <v>7</v>
      </c>
      <c r="N3261" t="s">
        <v>1515</v>
      </c>
      <c r="O3261" t="s">
        <v>4986</v>
      </c>
      <c r="P3261" t="s">
        <v>8</v>
      </c>
      <c r="Q3261" t="s">
        <v>10</v>
      </c>
      <c r="R3261" t="s">
        <v>11</v>
      </c>
      <c r="S3261" t="s">
        <v>25</v>
      </c>
      <c r="T3261" t="s">
        <v>385</v>
      </c>
      <c r="U3261" t="s">
        <v>14</v>
      </c>
      <c r="V3261" s="61">
        <v>45551</v>
      </c>
      <c r="W3261" t="s">
        <v>4135</v>
      </c>
    </row>
    <row r="3262" spans="1:23" x14ac:dyDescent="0.25">
      <c r="A3262">
        <v>9971073</v>
      </c>
      <c r="B3262" s="60">
        <v>45551</v>
      </c>
      <c r="C3262" t="s">
        <v>1157</v>
      </c>
      <c r="D3262" t="s">
        <v>716</v>
      </c>
      <c r="E3262" t="s">
        <v>385</v>
      </c>
      <c r="F3262" s="60">
        <v>45551</v>
      </c>
      <c r="G3262" s="60">
        <v>45551.370138888888</v>
      </c>
      <c r="H3262" t="s">
        <v>1157</v>
      </c>
      <c r="I3262" t="s">
        <v>385</v>
      </c>
      <c r="J3262" t="s">
        <v>697</v>
      </c>
      <c r="K3262" t="s">
        <v>697</v>
      </c>
      <c r="L3262" t="s">
        <v>5316</v>
      </c>
      <c r="M3262" t="s">
        <v>992</v>
      </c>
      <c r="N3262" t="s">
        <v>1692</v>
      </c>
      <c r="O3262">
        <v>201032588268001</v>
      </c>
      <c r="P3262" t="s">
        <v>8</v>
      </c>
      <c r="Q3262" t="s">
        <v>10</v>
      </c>
      <c r="R3262" t="s">
        <v>11</v>
      </c>
      <c r="S3262" t="s">
        <v>25</v>
      </c>
      <c r="T3262" t="s">
        <v>385</v>
      </c>
      <c r="U3262" t="s">
        <v>14</v>
      </c>
      <c r="V3262" s="61">
        <v>45551</v>
      </c>
      <c r="W3262" t="s">
        <v>4135</v>
      </c>
    </row>
    <row r="3263" spans="1:23" x14ac:dyDescent="0.25">
      <c r="A3263">
        <v>9971072</v>
      </c>
      <c r="B3263" s="60">
        <v>45551</v>
      </c>
      <c r="C3263" t="s">
        <v>1157</v>
      </c>
      <c r="D3263" t="s">
        <v>716</v>
      </c>
      <c r="E3263" t="s">
        <v>385</v>
      </c>
      <c r="F3263" s="60">
        <v>45551</v>
      </c>
      <c r="G3263" s="60">
        <v>45551.345833333333</v>
      </c>
      <c r="H3263" t="s">
        <v>1157</v>
      </c>
      <c r="I3263" t="s">
        <v>385</v>
      </c>
      <c r="J3263" t="s">
        <v>697</v>
      </c>
      <c r="K3263" t="s">
        <v>697</v>
      </c>
      <c r="L3263" t="s">
        <v>5176</v>
      </c>
      <c r="M3263" t="s">
        <v>992</v>
      </c>
      <c r="N3263" t="s">
        <v>1692</v>
      </c>
      <c r="O3263">
        <v>201032339759001</v>
      </c>
      <c r="P3263" t="s">
        <v>8</v>
      </c>
      <c r="Q3263" t="s">
        <v>10</v>
      </c>
      <c r="R3263" t="s">
        <v>11</v>
      </c>
      <c r="S3263" t="s">
        <v>25</v>
      </c>
      <c r="T3263" t="s">
        <v>385</v>
      </c>
      <c r="U3263" t="s">
        <v>14</v>
      </c>
      <c r="V3263" s="61">
        <v>45551</v>
      </c>
      <c r="W3263" t="s">
        <v>4135</v>
      </c>
    </row>
    <row r="3264" spans="1:23" x14ac:dyDescent="0.25">
      <c r="A3264">
        <v>9971071</v>
      </c>
      <c r="B3264" s="60">
        <v>45551</v>
      </c>
      <c r="C3264" t="s">
        <v>1157</v>
      </c>
      <c r="D3264" t="s">
        <v>716</v>
      </c>
      <c r="E3264" t="s">
        <v>385</v>
      </c>
      <c r="F3264" s="60">
        <v>45551</v>
      </c>
      <c r="G3264" s="60">
        <v>45551.364583333343</v>
      </c>
      <c r="H3264" t="s">
        <v>1157</v>
      </c>
      <c r="I3264" t="s">
        <v>385</v>
      </c>
      <c r="J3264" t="s">
        <v>697</v>
      </c>
      <c r="K3264" t="s">
        <v>697</v>
      </c>
      <c r="L3264" t="s">
        <v>5175</v>
      </c>
      <c r="M3264" t="s">
        <v>992</v>
      </c>
      <c r="N3264" t="s">
        <v>1692</v>
      </c>
      <c r="O3264">
        <v>201031965169001</v>
      </c>
      <c r="P3264" t="s">
        <v>8</v>
      </c>
      <c r="Q3264" t="s">
        <v>10</v>
      </c>
      <c r="R3264" t="s">
        <v>11</v>
      </c>
      <c r="S3264" t="s">
        <v>25</v>
      </c>
      <c r="T3264" t="s">
        <v>385</v>
      </c>
      <c r="U3264" t="s">
        <v>14</v>
      </c>
      <c r="V3264" s="61">
        <v>45551</v>
      </c>
      <c r="W3264" t="s">
        <v>4135</v>
      </c>
    </row>
    <row r="3265" spans="1:23" x14ac:dyDescent="0.25">
      <c r="A3265">
        <v>9971070</v>
      </c>
      <c r="B3265" s="60">
        <v>45551</v>
      </c>
      <c r="C3265" t="s">
        <v>1157</v>
      </c>
      <c r="D3265" t="s">
        <v>716</v>
      </c>
      <c r="E3265" t="s">
        <v>385</v>
      </c>
      <c r="F3265" s="60">
        <v>45551</v>
      </c>
      <c r="G3265" s="60">
        <v>45551.396527777782</v>
      </c>
      <c r="H3265" t="s">
        <v>1157</v>
      </c>
      <c r="I3265" t="s">
        <v>385</v>
      </c>
      <c r="J3265" t="s">
        <v>697</v>
      </c>
      <c r="K3265" t="s">
        <v>697</v>
      </c>
      <c r="L3265" t="s">
        <v>5317</v>
      </c>
      <c r="M3265" t="s">
        <v>992</v>
      </c>
      <c r="N3265" t="s">
        <v>455</v>
      </c>
      <c r="O3265">
        <v>201032427989001</v>
      </c>
      <c r="P3265" t="s">
        <v>8</v>
      </c>
      <c r="Q3265" t="s">
        <v>10</v>
      </c>
      <c r="R3265" t="s">
        <v>11</v>
      </c>
      <c r="S3265" t="s">
        <v>36</v>
      </c>
      <c r="T3265" t="s">
        <v>385</v>
      </c>
      <c r="U3265" t="s">
        <v>14</v>
      </c>
      <c r="V3265" s="61">
        <v>45551</v>
      </c>
      <c r="W3265" t="s">
        <v>4135</v>
      </c>
    </row>
    <row r="3266" spans="1:23" x14ac:dyDescent="0.25">
      <c r="A3266">
        <v>9971069</v>
      </c>
      <c r="B3266" s="60">
        <v>45551</v>
      </c>
      <c r="C3266" t="s">
        <v>1157</v>
      </c>
      <c r="D3266" t="s">
        <v>716</v>
      </c>
      <c r="E3266" t="s">
        <v>385</v>
      </c>
      <c r="F3266" s="60">
        <v>45551</v>
      </c>
      <c r="G3266" s="60">
        <v>45551.400694444441</v>
      </c>
      <c r="H3266" t="s">
        <v>1157</v>
      </c>
      <c r="I3266" t="s">
        <v>385</v>
      </c>
      <c r="J3266" t="s">
        <v>697</v>
      </c>
      <c r="K3266" t="s">
        <v>697</v>
      </c>
      <c r="L3266" t="s">
        <v>5318</v>
      </c>
      <c r="M3266" t="s">
        <v>992</v>
      </c>
      <c r="N3266" t="s">
        <v>455</v>
      </c>
      <c r="O3266">
        <v>201032495182001</v>
      </c>
      <c r="P3266" t="s">
        <v>18</v>
      </c>
      <c r="Q3266" t="s">
        <v>19</v>
      </c>
      <c r="R3266" t="s">
        <v>129</v>
      </c>
      <c r="S3266" t="s">
        <v>36</v>
      </c>
      <c r="T3266" t="s">
        <v>385</v>
      </c>
      <c r="U3266" t="s">
        <v>14</v>
      </c>
      <c r="V3266" s="61">
        <v>45551</v>
      </c>
      <c r="W3266" t="s">
        <v>4135</v>
      </c>
    </row>
    <row r="3267" spans="1:23" x14ac:dyDescent="0.25">
      <c r="A3267">
        <v>9971068</v>
      </c>
      <c r="B3267" s="60">
        <v>45551</v>
      </c>
      <c r="C3267" t="s">
        <v>1157</v>
      </c>
      <c r="D3267" t="s">
        <v>716</v>
      </c>
      <c r="E3267" t="s">
        <v>385</v>
      </c>
      <c r="F3267" s="60">
        <v>45551</v>
      </c>
      <c r="G3267" s="60">
        <v>45551.413888888892</v>
      </c>
      <c r="H3267" t="s">
        <v>1157</v>
      </c>
      <c r="I3267" t="s">
        <v>385</v>
      </c>
      <c r="J3267" t="s">
        <v>697</v>
      </c>
      <c r="K3267" t="s">
        <v>697</v>
      </c>
      <c r="L3267" t="s">
        <v>5319</v>
      </c>
      <c r="M3267" t="s">
        <v>992</v>
      </c>
      <c r="N3267" t="s">
        <v>455</v>
      </c>
      <c r="O3267">
        <v>201032276876003</v>
      </c>
      <c r="P3267" t="s">
        <v>18</v>
      </c>
      <c r="Q3267" t="s">
        <v>19</v>
      </c>
      <c r="R3267" t="s">
        <v>20</v>
      </c>
      <c r="S3267" t="s">
        <v>36</v>
      </c>
      <c r="T3267" t="s">
        <v>385</v>
      </c>
      <c r="U3267" t="s">
        <v>14</v>
      </c>
      <c r="V3267" s="61">
        <v>45551</v>
      </c>
      <c r="W3267" t="s">
        <v>4135</v>
      </c>
    </row>
    <row r="3268" spans="1:23" x14ac:dyDescent="0.25">
      <c r="A3268">
        <v>9971067</v>
      </c>
      <c r="B3268" s="60">
        <v>45551</v>
      </c>
      <c r="C3268" t="s">
        <v>1157</v>
      </c>
      <c r="D3268" t="s">
        <v>716</v>
      </c>
      <c r="E3268" t="s">
        <v>385</v>
      </c>
      <c r="F3268" s="60">
        <v>45551</v>
      </c>
      <c r="G3268" s="60">
        <v>45551.421527777777</v>
      </c>
      <c r="H3268" t="s">
        <v>1157</v>
      </c>
      <c r="I3268" t="s">
        <v>385</v>
      </c>
      <c r="J3268" t="s">
        <v>697</v>
      </c>
      <c r="K3268" t="s">
        <v>697</v>
      </c>
      <c r="L3268" t="s">
        <v>4750</v>
      </c>
      <c r="M3268" t="s">
        <v>992</v>
      </c>
      <c r="N3268" t="s">
        <v>1692</v>
      </c>
      <c r="O3268">
        <v>201032150354001</v>
      </c>
      <c r="P3268" t="s">
        <v>8</v>
      </c>
      <c r="Q3268" t="s">
        <v>15</v>
      </c>
      <c r="R3268" t="s">
        <v>27</v>
      </c>
      <c r="S3268" t="s">
        <v>25</v>
      </c>
      <c r="T3268" t="s">
        <v>385</v>
      </c>
      <c r="U3268" t="s">
        <v>14</v>
      </c>
      <c r="V3268" s="61">
        <v>45551</v>
      </c>
      <c r="W3268" t="s">
        <v>4135</v>
      </c>
    </row>
    <row r="3269" spans="1:23" x14ac:dyDescent="0.25">
      <c r="A3269">
        <v>9971066</v>
      </c>
      <c r="B3269" s="60">
        <v>45551</v>
      </c>
      <c r="C3269" t="s">
        <v>1157</v>
      </c>
      <c r="D3269" t="s">
        <v>856</v>
      </c>
      <c r="E3269" t="s">
        <v>385</v>
      </c>
      <c r="F3269" s="60">
        <v>45551</v>
      </c>
      <c r="G3269" s="60">
        <v>45551.423611111109</v>
      </c>
      <c r="H3269" t="s">
        <v>1157</v>
      </c>
      <c r="I3269" t="s">
        <v>385</v>
      </c>
      <c r="J3269" t="s">
        <v>697</v>
      </c>
      <c r="K3269" t="s">
        <v>697</v>
      </c>
      <c r="L3269" t="s">
        <v>4750</v>
      </c>
      <c r="M3269" t="s">
        <v>992</v>
      </c>
      <c r="N3269" t="s">
        <v>331</v>
      </c>
      <c r="O3269">
        <v>201032150354001</v>
      </c>
      <c r="P3269" t="s">
        <v>8</v>
      </c>
      <c r="Q3269" t="s">
        <v>15</v>
      </c>
      <c r="R3269" t="s">
        <v>27</v>
      </c>
      <c r="S3269" t="s">
        <v>43</v>
      </c>
      <c r="T3269" t="s">
        <v>385</v>
      </c>
      <c r="U3269" t="s">
        <v>44</v>
      </c>
      <c r="V3269" s="61">
        <v>45551</v>
      </c>
      <c r="W3269" t="s">
        <v>4135</v>
      </c>
    </row>
    <row r="3270" spans="1:23" x14ac:dyDescent="0.25">
      <c r="A3270">
        <v>9971065</v>
      </c>
      <c r="B3270" s="60">
        <v>45551</v>
      </c>
      <c r="C3270" t="s">
        <v>1157</v>
      </c>
      <c r="D3270" t="s">
        <v>856</v>
      </c>
      <c r="E3270" t="s">
        <v>385</v>
      </c>
      <c r="F3270" s="60">
        <v>45551</v>
      </c>
      <c r="G3270" s="60">
        <v>45551.436805555553</v>
      </c>
      <c r="H3270" t="s">
        <v>1157</v>
      </c>
      <c r="I3270" t="s">
        <v>385</v>
      </c>
      <c r="J3270" t="s">
        <v>697</v>
      </c>
      <c r="K3270" t="s">
        <v>697</v>
      </c>
      <c r="L3270" t="s">
        <v>5320</v>
      </c>
      <c r="M3270" t="s">
        <v>992</v>
      </c>
      <c r="N3270" t="s">
        <v>331</v>
      </c>
      <c r="O3270">
        <v>201022842136003</v>
      </c>
      <c r="P3270" t="s">
        <v>22</v>
      </c>
      <c r="Q3270" t="s">
        <v>87</v>
      </c>
      <c r="R3270" t="s">
        <v>88</v>
      </c>
      <c r="S3270" t="s">
        <v>43</v>
      </c>
      <c r="T3270" t="s">
        <v>385</v>
      </c>
      <c r="U3270" t="s">
        <v>14</v>
      </c>
      <c r="V3270" s="61">
        <v>45551</v>
      </c>
      <c r="W3270" t="s">
        <v>4135</v>
      </c>
    </row>
    <row r="3271" spans="1:23" x14ac:dyDescent="0.25">
      <c r="A3271">
        <v>9971064</v>
      </c>
      <c r="B3271" s="60">
        <v>45551</v>
      </c>
      <c r="C3271" t="s">
        <v>1157</v>
      </c>
      <c r="D3271" t="s">
        <v>716</v>
      </c>
      <c r="E3271" t="s">
        <v>385</v>
      </c>
      <c r="F3271" s="60">
        <v>45551</v>
      </c>
      <c r="G3271" s="60">
        <v>45551.439583333333</v>
      </c>
      <c r="H3271" t="s">
        <v>1157</v>
      </c>
      <c r="I3271" t="s">
        <v>385</v>
      </c>
      <c r="J3271" t="s">
        <v>697</v>
      </c>
      <c r="K3271" t="s">
        <v>697</v>
      </c>
      <c r="L3271" t="s">
        <v>5321</v>
      </c>
      <c r="M3271" t="s">
        <v>992</v>
      </c>
      <c r="N3271" t="s">
        <v>455</v>
      </c>
      <c r="O3271">
        <v>201032528756002</v>
      </c>
      <c r="P3271" t="s">
        <v>8</v>
      </c>
      <c r="Q3271" t="s">
        <v>28</v>
      </c>
      <c r="R3271" t="s">
        <v>35</v>
      </c>
      <c r="S3271" t="s">
        <v>36</v>
      </c>
      <c r="T3271" t="s">
        <v>385</v>
      </c>
      <c r="U3271" t="s">
        <v>14</v>
      </c>
      <c r="V3271" s="61">
        <v>45551</v>
      </c>
      <c r="W3271" t="s">
        <v>4135</v>
      </c>
    </row>
    <row r="3272" spans="1:23" x14ac:dyDescent="0.25">
      <c r="A3272">
        <v>9971063</v>
      </c>
      <c r="B3272" s="60">
        <v>45551</v>
      </c>
      <c r="C3272" t="s">
        <v>1157</v>
      </c>
      <c r="D3272" t="s">
        <v>716</v>
      </c>
      <c r="E3272" t="s">
        <v>385</v>
      </c>
      <c r="F3272" s="60">
        <v>45551</v>
      </c>
      <c r="G3272" s="60">
        <v>45551.496527777781</v>
      </c>
      <c r="H3272" t="s">
        <v>1157</v>
      </c>
      <c r="I3272" t="s">
        <v>385</v>
      </c>
      <c r="J3272" t="s">
        <v>697</v>
      </c>
      <c r="K3272" t="s">
        <v>697</v>
      </c>
      <c r="L3272" t="s">
        <v>5322</v>
      </c>
      <c r="M3272" t="s">
        <v>992</v>
      </c>
      <c r="N3272" t="s">
        <v>455</v>
      </c>
      <c r="O3272">
        <v>201032694610001</v>
      </c>
      <c r="P3272" t="s">
        <v>22</v>
      </c>
      <c r="Q3272" t="s">
        <v>23</v>
      </c>
      <c r="R3272" t="s">
        <v>89</v>
      </c>
      <c r="S3272" t="s">
        <v>36</v>
      </c>
      <c r="T3272" t="s">
        <v>385</v>
      </c>
      <c r="U3272" t="s">
        <v>14</v>
      </c>
      <c r="V3272" s="61">
        <v>45551</v>
      </c>
      <c r="W3272" t="s">
        <v>4135</v>
      </c>
    </row>
    <row r="3273" spans="1:23" x14ac:dyDescent="0.25">
      <c r="A3273">
        <v>9971062</v>
      </c>
      <c r="B3273" s="60">
        <v>45551</v>
      </c>
      <c r="C3273" t="s">
        <v>1157</v>
      </c>
      <c r="D3273" t="s">
        <v>716</v>
      </c>
      <c r="E3273" t="s">
        <v>385</v>
      </c>
      <c r="F3273" s="60">
        <v>45551</v>
      </c>
      <c r="G3273" s="60">
        <v>45551.492361111108</v>
      </c>
      <c r="H3273" t="s">
        <v>1157</v>
      </c>
      <c r="I3273" t="s">
        <v>385</v>
      </c>
      <c r="J3273" t="s">
        <v>697</v>
      </c>
      <c r="K3273" t="s">
        <v>697</v>
      </c>
      <c r="L3273" t="s">
        <v>5323</v>
      </c>
      <c r="M3273" t="s">
        <v>992</v>
      </c>
      <c r="N3273" t="s">
        <v>455</v>
      </c>
      <c r="O3273">
        <v>201032551627001</v>
      </c>
      <c r="P3273" t="s">
        <v>8</v>
      </c>
      <c r="Q3273" t="s">
        <v>10</v>
      </c>
      <c r="R3273" t="s">
        <v>11</v>
      </c>
      <c r="S3273" t="s">
        <v>36</v>
      </c>
      <c r="T3273" t="s">
        <v>385</v>
      </c>
      <c r="U3273" t="s">
        <v>14</v>
      </c>
      <c r="V3273" s="61">
        <v>45551</v>
      </c>
      <c r="W3273" t="s">
        <v>4135</v>
      </c>
    </row>
    <row r="3274" spans="1:23" x14ac:dyDescent="0.25">
      <c r="A3274">
        <v>9971061</v>
      </c>
      <c r="B3274" s="60">
        <v>45551</v>
      </c>
      <c r="C3274" t="s">
        <v>1157</v>
      </c>
      <c r="D3274" t="s">
        <v>46</v>
      </c>
      <c r="E3274" t="s">
        <v>385</v>
      </c>
      <c r="F3274" s="60">
        <v>45551</v>
      </c>
      <c r="G3274" s="60">
        <v>45551.488888888889</v>
      </c>
      <c r="H3274" t="s">
        <v>1157</v>
      </c>
      <c r="I3274" t="s">
        <v>385</v>
      </c>
      <c r="J3274" t="s">
        <v>697</v>
      </c>
      <c r="K3274" t="s">
        <v>697</v>
      </c>
      <c r="L3274" t="s">
        <v>5324</v>
      </c>
      <c r="M3274" t="s">
        <v>992</v>
      </c>
      <c r="N3274" t="s">
        <v>455</v>
      </c>
      <c r="O3274">
        <v>201032435009001</v>
      </c>
      <c r="P3274" t="s">
        <v>8</v>
      </c>
      <c r="Q3274" t="s">
        <v>10</v>
      </c>
      <c r="R3274" t="s">
        <v>11</v>
      </c>
      <c r="S3274" t="s">
        <v>36</v>
      </c>
      <c r="T3274" t="s">
        <v>385</v>
      </c>
      <c r="U3274" t="s">
        <v>14</v>
      </c>
      <c r="V3274" s="61">
        <v>45551</v>
      </c>
      <c r="W3274" t="s">
        <v>4135</v>
      </c>
    </row>
    <row r="3275" spans="1:23" x14ac:dyDescent="0.25">
      <c r="A3275">
        <v>9971060</v>
      </c>
      <c r="B3275" s="60">
        <v>45551</v>
      </c>
      <c r="C3275" t="s">
        <v>1110</v>
      </c>
      <c r="D3275" t="s">
        <v>856</v>
      </c>
      <c r="E3275" t="s">
        <v>385</v>
      </c>
      <c r="F3275" s="60">
        <v>45551</v>
      </c>
      <c r="G3275" s="60">
        <v>45551.359722222223</v>
      </c>
      <c r="H3275" t="s">
        <v>1110</v>
      </c>
      <c r="I3275" t="s">
        <v>385</v>
      </c>
      <c r="J3275" t="s">
        <v>697</v>
      </c>
      <c r="K3275" t="s">
        <v>697</v>
      </c>
      <c r="L3275" t="s">
        <v>5325</v>
      </c>
      <c r="M3275" t="s">
        <v>7</v>
      </c>
      <c r="N3275" t="s">
        <v>860</v>
      </c>
      <c r="O3275" t="s">
        <v>5127</v>
      </c>
      <c r="P3275" t="s">
        <v>18</v>
      </c>
      <c r="Q3275" t="s">
        <v>19</v>
      </c>
      <c r="R3275" t="s">
        <v>21</v>
      </c>
      <c r="S3275" t="s">
        <v>43</v>
      </c>
      <c r="T3275"/>
      <c r="U3275" t="s">
        <v>14</v>
      </c>
      <c r="V3275" s="61">
        <v>45551</v>
      </c>
      <c r="W3275" t="s">
        <v>4135</v>
      </c>
    </row>
    <row r="3276" spans="1:23" x14ac:dyDescent="0.25">
      <c r="A3276">
        <v>9971059</v>
      </c>
      <c r="B3276" s="60">
        <v>45551</v>
      </c>
      <c r="C3276" t="s">
        <v>1117</v>
      </c>
      <c r="D3276" t="s">
        <v>856</v>
      </c>
      <c r="E3276" t="s">
        <v>385</v>
      </c>
      <c r="F3276" s="60">
        <v>45551</v>
      </c>
      <c r="G3276" s="60">
        <v>45551.363194444442</v>
      </c>
      <c r="H3276" t="s">
        <v>1117</v>
      </c>
      <c r="I3276" s="60">
        <v>45551</v>
      </c>
      <c r="J3276" t="s">
        <v>697</v>
      </c>
      <c r="K3276" t="s">
        <v>697</v>
      </c>
      <c r="L3276" t="s">
        <v>5326</v>
      </c>
      <c r="M3276" t="s">
        <v>7</v>
      </c>
      <c r="N3276" t="s">
        <v>860</v>
      </c>
      <c r="O3276" t="s">
        <v>823</v>
      </c>
      <c r="P3276" t="s">
        <v>8</v>
      </c>
      <c r="Q3276" t="s">
        <v>10</v>
      </c>
      <c r="R3276" t="s">
        <v>11</v>
      </c>
      <c r="S3276" t="s">
        <v>43</v>
      </c>
      <c r="T3276" t="s">
        <v>5327</v>
      </c>
      <c r="U3276" t="s">
        <v>44</v>
      </c>
      <c r="V3276" s="61">
        <v>45551</v>
      </c>
      <c r="W3276" t="s">
        <v>4135</v>
      </c>
    </row>
    <row r="3277" spans="1:23" x14ac:dyDescent="0.25">
      <c r="A3277">
        <v>9971058</v>
      </c>
      <c r="B3277" s="60">
        <v>45551</v>
      </c>
      <c r="C3277" t="s">
        <v>1110</v>
      </c>
      <c r="D3277" t="s">
        <v>856</v>
      </c>
      <c r="E3277" t="s">
        <v>385</v>
      </c>
      <c r="F3277" s="60">
        <v>45551</v>
      </c>
      <c r="G3277" s="60">
        <v>45551.368055555547</v>
      </c>
      <c r="H3277" t="s">
        <v>1110</v>
      </c>
      <c r="I3277" s="60">
        <v>45551</v>
      </c>
      <c r="J3277" t="s">
        <v>697</v>
      </c>
      <c r="K3277" t="s">
        <v>697</v>
      </c>
      <c r="L3277" t="s">
        <v>2714</v>
      </c>
      <c r="M3277" t="s">
        <v>7</v>
      </c>
      <c r="N3277" t="s">
        <v>860</v>
      </c>
      <c r="O3277" t="s">
        <v>934</v>
      </c>
      <c r="P3277" t="s">
        <v>8</v>
      </c>
      <c r="Q3277" t="s">
        <v>28</v>
      </c>
      <c r="R3277" t="s">
        <v>29</v>
      </c>
      <c r="S3277" t="s">
        <v>43</v>
      </c>
      <c r="T3277"/>
      <c r="U3277" t="s">
        <v>14</v>
      </c>
      <c r="V3277" s="61">
        <v>45551</v>
      </c>
      <c r="W3277" t="s">
        <v>4135</v>
      </c>
    </row>
    <row r="3278" spans="1:23" x14ac:dyDescent="0.25">
      <c r="A3278">
        <v>9971057</v>
      </c>
      <c r="B3278" s="60">
        <v>45551</v>
      </c>
      <c r="C3278" t="s">
        <v>1117</v>
      </c>
      <c r="D3278" t="s">
        <v>856</v>
      </c>
      <c r="E3278" t="s">
        <v>385</v>
      </c>
      <c r="F3278" s="60">
        <v>45551</v>
      </c>
      <c r="G3278" s="60">
        <v>45551.368055555547</v>
      </c>
      <c r="H3278" t="s">
        <v>1117</v>
      </c>
      <c r="I3278" s="60">
        <v>45551</v>
      </c>
      <c r="J3278" t="s">
        <v>697</v>
      </c>
      <c r="K3278" t="s">
        <v>697</v>
      </c>
      <c r="L3278" t="s">
        <v>5328</v>
      </c>
      <c r="M3278" t="s">
        <v>7</v>
      </c>
      <c r="N3278" t="s">
        <v>860</v>
      </c>
      <c r="O3278" t="s">
        <v>474</v>
      </c>
      <c r="P3278" t="s">
        <v>8</v>
      </c>
      <c r="Q3278" t="s">
        <v>28</v>
      </c>
      <c r="R3278" t="s">
        <v>35</v>
      </c>
      <c r="S3278" t="s">
        <v>43</v>
      </c>
      <c r="T3278" t="s">
        <v>5329</v>
      </c>
      <c r="U3278" t="s">
        <v>44</v>
      </c>
      <c r="V3278" s="61">
        <v>45551</v>
      </c>
      <c r="W3278" t="s">
        <v>4135</v>
      </c>
    </row>
    <row r="3279" spans="1:23" x14ac:dyDescent="0.25">
      <c r="A3279">
        <v>9971056</v>
      </c>
      <c r="B3279" s="60">
        <v>45551</v>
      </c>
      <c r="C3279" t="s">
        <v>1117</v>
      </c>
      <c r="D3279" t="s">
        <v>716</v>
      </c>
      <c r="E3279" t="s">
        <v>385</v>
      </c>
      <c r="F3279" s="60">
        <v>45551</v>
      </c>
      <c r="G3279" s="60">
        <v>45551.370833333327</v>
      </c>
      <c r="H3279" t="s">
        <v>1117</v>
      </c>
      <c r="I3279" s="60">
        <v>45553</v>
      </c>
      <c r="J3279" t="s">
        <v>697</v>
      </c>
      <c r="K3279" t="s">
        <v>697</v>
      </c>
      <c r="L3279" t="s">
        <v>5330</v>
      </c>
      <c r="M3279" t="s">
        <v>7</v>
      </c>
      <c r="N3279" t="s">
        <v>860</v>
      </c>
      <c r="O3279" t="s">
        <v>5282</v>
      </c>
      <c r="P3279" t="s">
        <v>8</v>
      </c>
      <c r="Q3279" t="s">
        <v>28</v>
      </c>
      <c r="R3279" t="s">
        <v>35</v>
      </c>
      <c r="S3279" t="s">
        <v>36</v>
      </c>
      <c r="T3279" t="s">
        <v>385</v>
      </c>
      <c r="U3279" t="s">
        <v>14</v>
      </c>
      <c r="V3279" s="61">
        <v>45551</v>
      </c>
      <c r="W3279" t="s">
        <v>4135</v>
      </c>
    </row>
    <row r="3280" spans="1:23" x14ac:dyDescent="0.25">
      <c r="A3280">
        <v>9971055</v>
      </c>
      <c r="B3280" s="60">
        <v>45551</v>
      </c>
      <c r="C3280" t="s">
        <v>1280</v>
      </c>
      <c r="D3280" t="s">
        <v>856</v>
      </c>
      <c r="E3280"/>
      <c r="F3280" s="60">
        <v>45551</v>
      </c>
      <c r="G3280" s="60">
        <v>45551.352083333331</v>
      </c>
      <c r="H3280" t="s">
        <v>1280</v>
      </c>
      <c r="I3280" s="60">
        <v>45553</v>
      </c>
      <c r="J3280" t="s">
        <v>697</v>
      </c>
      <c r="K3280" t="s">
        <v>697</v>
      </c>
      <c r="L3280" t="s">
        <v>5157</v>
      </c>
      <c r="M3280" t="s">
        <v>2509</v>
      </c>
      <c r="N3280" t="s">
        <v>2222</v>
      </c>
      <c r="O3280">
        <v>43394975201</v>
      </c>
      <c r="P3280" t="s">
        <v>8</v>
      </c>
      <c r="Q3280" t="s">
        <v>10</v>
      </c>
      <c r="R3280" t="s">
        <v>11</v>
      </c>
      <c r="S3280" t="s">
        <v>36</v>
      </c>
      <c r="T3280"/>
      <c r="U3280" t="s">
        <v>14</v>
      </c>
      <c r="V3280" s="61">
        <v>45551</v>
      </c>
      <c r="W3280" t="s">
        <v>4135</v>
      </c>
    </row>
    <row r="3281" spans="1:23" x14ac:dyDescent="0.25">
      <c r="A3281">
        <v>9971054</v>
      </c>
      <c r="B3281" s="60">
        <v>45551</v>
      </c>
      <c r="C3281" t="s">
        <v>1280</v>
      </c>
      <c r="D3281" t="s">
        <v>46</v>
      </c>
      <c r="E3281"/>
      <c r="F3281" s="60">
        <v>45551</v>
      </c>
      <c r="G3281" s="60">
        <v>45551.352083333331</v>
      </c>
      <c r="H3281" t="s">
        <v>1280</v>
      </c>
      <c r="I3281" s="60">
        <v>45553</v>
      </c>
      <c r="J3281" t="s">
        <v>697</v>
      </c>
      <c r="K3281" t="s">
        <v>697</v>
      </c>
      <c r="L3281" t="s">
        <v>5157</v>
      </c>
      <c r="M3281" t="s">
        <v>2509</v>
      </c>
      <c r="N3281" t="s">
        <v>2222</v>
      </c>
      <c r="O3281">
        <v>43394975201</v>
      </c>
      <c r="P3281" t="s">
        <v>18</v>
      </c>
      <c r="Q3281" t="s">
        <v>72</v>
      </c>
      <c r="R3281" t="s">
        <v>68</v>
      </c>
      <c r="S3281" t="s">
        <v>36</v>
      </c>
      <c r="T3281"/>
      <c r="U3281" t="s">
        <v>14</v>
      </c>
      <c r="V3281" s="61">
        <v>45551</v>
      </c>
      <c r="W3281" t="s">
        <v>4135</v>
      </c>
    </row>
    <row r="3282" spans="1:23" x14ac:dyDescent="0.25">
      <c r="A3282">
        <v>9971053</v>
      </c>
      <c r="B3282" s="60">
        <v>45551</v>
      </c>
      <c r="C3282" t="s">
        <v>1280</v>
      </c>
      <c r="D3282" t="s">
        <v>46</v>
      </c>
      <c r="E3282"/>
      <c r="F3282" s="60">
        <v>45551</v>
      </c>
      <c r="G3282" s="60">
        <v>45551.352083333331</v>
      </c>
      <c r="H3282" t="s">
        <v>1280</v>
      </c>
      <c r="I3282" s="60">
        <v>45553</v>
      </c>
      <c r="J3282" t="s">
        <v>697</v>
      </c>
      <c r="K3282" t="s">
        <v>697</v>
      </c>
      <c r="L3282" t="s">
        <v>5157</v>
      </c>
      <c r="M3282" t="s">
        <v>2509</v>
      </c>
      <c r="N3282" t="s">
        <v>2222</v>
      </c>
      <c r="O3282">
        <v>43394975201</v>
      </c>
      <c r="P3282" t="s">
        <v>18</v>
      </c>
      <c r="Q3282" t="s">
        <v>72</v>
      </c>
      <c r="R3282" t="s">
        <v>68</v>
      </c>
      <c r="S3282" t="s">
        <v>360</v>
      </c>
      <c r="T3282" t="s">
        <v>1001</v>
      </c>
      <c r="U3282" t="s">
        <v>44</v>
      </c>
      <c r="V3282" s="61">
        <v>45551</v>
      </c>
      <c r="W3282" t="s">
        <v>4135</v>
      </c>
    </row>
    <row r="3283" spans="1:23" x14ac:dyDescent="0.25">
      <c r="A3283">
        <v>9971052</v>
      </c>
      <c r="B3283" s="60">
        <v>45551</v>
      </c>
      <c r="C3283" t="s">
        <v>1110</v>
      </c>
      <c r="D3283" t="s">
        <v>856</v>
      </c>
      <c r="E3283" t="s">
        <v>385</v>
      </c>
      <c r="F3283" s="60">
        <v>45551</v>
      </c>
      <c r="G3283" s="60">
        <v>45551.397222222222</v>
      </c>
      <c r="H3283" t="s">
        <v>1110</v>
      </c>
      <c r="I3283" s="60">
        <v>45553</v>
      </c>
      <c r="J3283" t="s">
        <v>697</v>
      </c>
      <c r="K3283" t="s">
        <v>697</v>
      </c>
      <c r="L3283" t="s">
        <v>701</v>
      </c>
      <c r="M3283" t="s">
        <v>7</v>
      </c>
      <c r="N3283" t="s">
        <v>860</v>
      </c>
      <c r="O3283" t="s">
        <v>699</v>
      </c>
      <c r="P3283" t="s">
        <v>8</v>
      </c>
      <c r="Q3283" t="s">
        <v>15</v>
      </c>
      <c r="R3283" t="s">
        <v>27</v>
      </c>
      <c r="S3283" t="s">
        <v>25</v>
      </c>
      <c r="T3283"/>
      <c r="U3283" t="s">
        <v>14</v>
      </c>
      <c r="V3283" s="61">
        <v>45551</v>
      </c>
      <c r="W3283" t="s">
        <v>4135</v>
      </c>
    </row>
    <row r="3284" spans="1:23" x14ac:dyDescent="0.25">
      <c r="A3284">
        <v>9971051</v>
      </c>
      <c r="B3284" s="60">
        <v>45551</v>
      </c>
      <c r="C3284" t="s">
        <v>1106</v>
      </c>
      <c r="D3284" t="s">
        <v>716</v>
      </c>
      <c r="E3284" t="s">
        <v>385</v>
      </c>
      <c r="F3284" s="60">
        <v>45551</v>
      </c>
      <c r="G3284" s="60">
        <v>45551.397916666669</v>
      </c>
      <c r="H3284" t="s">
        <v>1106</v>
      </c>
      <c r="I3284" s="60">
        <v>45553</v>
      </c>
      <c r="J3284" t="s">
        <v>697</v>
      </c>
      <c r="K3284" t="s">
        <v>697</v>
      </c>
      <c r="L3284" t="s">
        <v>5331</v>
      </c>
      <c r="M3284" t="s">
        <v>4671</v>
      </c>
      <c r="N3284" t="s">
        <v>853</v>
      </c>
      <c r="O3284">
        <v>2000009294810240</v>
      </c>
      <c r="P3284" t="s">
        <v>18</v>
      </c>
      <c r="Q3284" t="s">
        <v>19</v>
      </c>
      <c r="R3284" t="s">
        <v>20</v>
      </c>
      <c r="S3284" t="s">
        <v>36</v>
      </c>
      <c r="T3284" t="s">
        <v>385</v>
      </c>
      <c r="U3284" t="s">
        <v>14</v>
      </c>
      <c r="V3284" s="61">
        <v>45551</v>
      </c>
      <c r="W3284" t="s">
        <v>4135</v>
      </c>
    </row>
    <row r="3285" spans="1:23" x14ac:dyDescent="0.25">
      <c r="A3285">
        <v>9971050</v>
      </c>
      <c r="B3285" s="60">
        <v>45551</v>
      </c>
      <c r="C3285" t="s">
        <v>1106</v>
      </c>
      <c r="D3285" t="s">
        <v>856</v>
      </c>
      <c r="E3285" t="s">
        <v>385</v>
      </c>
      <c r="F3285" s="60">
        <v>45551</v>
      </c>
      <c r="G3285" s="60">
        <v>45551.397916666669</v>
      </c>
      <c r="H3285" t="s">
        <v>1106</v>
      </c>
      <c r="I3285" s="60">
        <v>45551</v>
      </c>
      <c r="J3285" t="s">
        <v>697</v>
      </c>
      <c r="K3285" t="s">
        <v>697</v>
      </c>
      <c r="L3285" t="s">
        <v>5331</v>
      </c>
      <c r="M3285" t="s">
        <v>4671</v>
      </c>
      <c r="N3285" t="s">
        <v>853</v>
      </c>
      <c r="O3285">
        <v>2000009294810240</v>
      </c>
      <c r="P3285" t="s">
        <v>18</v>
      </c>
      <c r="Q3285" t="s">
        <v>19</v>
      </c>
      <c r="R3285" t="s">
        <v>20</v>
      </c>
      <c r="S3285" t="s">
        <v>75</v>
      </c>
      <c r="T3285" t="s">
        <v>419</v>
      </c>
      <c r="U3285" t="s">
        <v>44</v>
      </c>
      <c r="V3285" s="61">
        <v>45551</v>
      </c>
      <c r="W3285" t="s">
        <v>4135</v>
      </c>
    </row>
    <row r="3286" spans="1:23" x14ac:dyDescent="0.25">
      <c r="A3286">
        <v>9971049</v>
      </c>
      <c r="B3286" s="60">
        <v>45551</v>
      </c>
      <c r="C3286" t="s">
        <v>1117</v>
      </c>
      <c r="D3286" t="s">
        <v>46</v>
      </c>
      <c r="E3286" t="s">
        <v>385</v>
      </c>
      <c r="F3286" s="60">
        <v>45551</v>
      </c>
      <c r="G3286" s="60">
        <v>45551.399305555547</v>
      </c>
      <c r="H3286" t="s">
        <v>1117</v>
      </c>
      <c r="I3286" t="s">
        <v>385</v>
      </c>
      <c r="J3286" t="s">
        <v>697</v>
      </c>
      <c r="K3286" t="s">
        <v>697</v>
      </c>
      <c r="L3286" t="s">
        <v>4109</v>
      </c>
      <c r="M3286" t="s">
        <v>7</v>
      </c>
      <c r="N3286" t="s">
        <v>860</v>
      </c>
      <c r="O3286" t="s">
        <v>3873</v>
      </c>
      <c r="P3286" t="s">
        <v>8</v>
      </c>
      <c r="Q3286" t="s">
        <v>28</v>
      </c>
      <c r="R3286" t="s">
        <v>29</v>
      </c>
      <c r="S3286" t="s">
        <v>360</v>
      </c>
      <c r="T3286" t="s">
        <v>385</v>
      </c>
      <c r="U3286" t="s">
        <v>14</v>
      </c>
      <c r="V3286" s="61">
        <v>45551</v>
      </c>
      <c r="W3286" t="s">
        <v>4135</v>
      </c>
    </row>
    <row r="3287" spans="1:23" x14ac:dyDescent="0.25">
      <c r="A3287">
        <v>9971048</v>
      </c>
      <c r="B3287" s="60">
        <v>45551</v>
      </c>
      <c r="C3287" t="s">
        <v>1156</v>
      </c>
      <c r="D3287" t="s">
        <v>46</v>
      </c>
      <c r="E3287" t="s">
        <v>385</v>
      </c>
      <c r="F3287" s="60">
        <v>45551</v>
      </c>
      <c r="G3287" s="60">
        <v>45551.405555555553</v>
      </c>
      <c r="H3287" t="s">
        <v>1156</v>
      </c>
      <c r="I3287"/>
      <c r="J3287" t="s">
        <v>697</v>
      </c>
      <c r="K3287" t="s">
        <v>697</v>
      </c>
      <c r="L3287" t="s">
        <v>5332</v>
      </c>
      <c r="M3287" t="s">
        <v>737</v>
      </c>
      <c r="N3287"/>
      <c r="O3287" t="s">
        <v>4696</v>
      </c>
      <c r="P3287" t="s">
        <v>8</v>
      </c>
      <c r="Q3287" t="s">
        <v>15</v>
      </c>
      <c r="R3287" t="s">
        <v>381</v>
      </c>
      <c r="S3287" t="s">
        <v>360</v>
      </c>
      <c r="T3287" t="s">
        <v>385</v>
      </c>
      <c r="U3287" t="s">
        <v>14</v>
      </c>
      <c r="V3287" s="61">
        <v>45551</v>
      </c>
      <c r="W3287" t="s">
        <v>4135</v>
      </c>
    </row>
    <row r="3288" spans="1:23" x14ac:dyDescent="0.25">
      <c r="A3288">
        <v>9971047</v>
      </c>
      <c r="B3288" s="60">
        <v>45551</v>
      </c>
      <c r="C3288" t="s">
        <v>1117</v>
      </c>
      <c r="D3288" t="s">
        <v>856</v>
      </c>
      <c r="E3288" t="s">
        <v>385</v>
      </c>
      <c r="F3288" s="60">
        <v>45551</v>
      </c>
      <c r="G3288" s="60">
        <v>45551.405555555553</v>
      </c>
      <c r="H3288" t="s">
        <v>1117</v>
      </c>
      <c r="I3288" s="60">
        <v>45551</v>
      </c>
      <c r="J3288" t="s">
        <v>697</v>
      </c>
      <c r="K3288" t="s">
        <v>697</v>
      </c>
      <c r="L3288" t="s">
        <v>5333</v>
      </c>
      <c r="M3288" t="s">
        <v>7</v>
      </c>
      <c r="N3288" t="s">
        <v>860</v>
      </c>
      <c r="O3288" t="s">
        <v>5278</v>
      </c>
      <c r="P3288" t="s">
        <v>8</v>
      </c>
      <c r="Q3288" t="s">
        <v>28</v>
      </c>
      <c r="R3288" t="s">
        <v>35</v>
      </c>
      <c r="S3288" t="s">
        <v>43</v>
      </c>
      <c r="T3288" t="s">
        <v>330</v>
      </c>
      <c r="U3288" t="s">
        <v>44</v>
      </c>
      <c r="V3288" s="61">
        <v>45551</v>
      </c>
      <c r="W3288" t="s">
        <v>4135</v>
      </c>
    </row>
    <row r="3289" spans="1:23" x14ac:dyDescent="0.25">
      <c r="A3289">
        <v>9971046</v>
      </c>
      <c r="B3289" s="60">
        <v>45551</v>
      </c>
      <c r="C3289" t="s">
        <v>1110</v>
      </c>
      <c r="D3289" t="s">
        <v>856</v>
      </c>
      <c r="E3289" t="s">
        <v>385</v>
      </c>
      <c r="F3289" s="60">
        <v>45551</v>
      </c>
      <c r="G3289" s="60">
        <v>45551.411805555559</v>
      </c>
      <c r="H3289" t="s">
        <v>1110</v>
      </c>
      <c r="I3289" s="60">
        <v>45553</v>
      </c>
      <c r="J3289" t="s">
        <v>697</v>
      </c>
      <c r="K3289" t="s">
        <v>697</v>
      </c>
      <c r="L3289" t="s">
        <v>1447</v>
      </c>
      <c r="M3289" t="s">
        <v>7</v>
      </c>
      <c r="N3289" t="s">
        <v>860</v>
      </c>
      <c r="O3289" t="s">
        <v>713</v>
      </c>
      <c r="P3289" t="s">
        <v>8</v>
      </c>
      <c r="Q3289" t="s">
        <v>15</v>
      </c>
      <c r="R3289" t="s">
        <v>27</v>
      </c>
      <c r="S3289" t="s">
        <v>25</v>
      </c>
      <c r="T3289"/>
      <c r="U3289" t="s">
        <v>14</v>
      </c>
      <c r="V3289" s="61">
        <v>45551</v>
      </c>
      <c r="W3289" t="s">
        <v>4135</v>
      </c>
    </row>
    <row r="3290" spans="1:23" x14ac:dyDescent="0.25">
      <c r="A3290">
        <v>9971045</v>
      </c>
      <c r="B3290" s="60">
        <v>45551</v>
      </c>
      <c r="C3290" t="s">
        <v>1280</v>
      </c>
      <c r="D3290" t="s">
        <v>716</v>
      </c>
      <c r="E3290"/>
      <c r="F3290" s="60">
        <v>45551</v>
      </c>
      <c r="G3290" s="60">
        <v>45551.413194444453</v>
      </c>
      <c r="H3290" t="s">
        <v>1280</v>
      </c>
      <c r="I3290" s="60">
        <v>45551</v>
      </c>
      <c r="J3290" t="s">
        <v>697</v>
      </c>
      <c r="K3290" t="s">
        <v>697</v>
      </c>
      <c r="L3290" t="s">
        <v>5294</v>
      </c>
      <c r="M3290" t="s">
        <v>2509</v>
      </c>
      <c r="N3290" t="s">
        <v>855</v>
      </c>
      <c r="O3290">
        <v>43221903101</v>
      </c>
      <c r="P3290" t="s">
        <v>22</v>
      </c>
      <c r="Q3290" t="s">
        <v>23</v>
      </c>
      <c r="R3290" t="s">
        <v>89</v>
      </c>
      <c r="S3290" t="s">
        <v>36</v>
      </c>
      <c r="T3290"/>
      <c r="U3290" t="s">
        <v>14</v>
      </c>
      <c r="V3290" s="61">
        <v>45551</v>
      </c>
      <c r="W3290" t="s">
        <v>4135</v>
      </c>
    </row>
    <row r="3291" spans="1:23" x14ac:dyDescent="0.25">
      <c r="A3291">
        <v>9971044</v>
      </c>
      <c r="B3291" s="60">
        <v>45551</v>
      </c>
      <c r="C3291" t="s">
        <v>1106</v>
      </c>
      <c r="D3291" t="s">
        <v>716</v>
      </c>
      <c r="E3291" t="s">
        <v>385</v>
      </c>
      <c r="F3291" s="60">
        <v>45551</v>
      </c>
      <c r="G3291" s="60">
        <v>45551.414583333331</v>
      </c>
      <c r="H3291" t="s">
        <v>1106</v>
      </c>
      <c r="I3291" s="60">
        <v>45557</v>
      </c>
      <c r="J3291" t="s">
        <v>697</v>
      </c>
      <c r="K3291" t="s">
        <v>697</v>
      </c>
      <c r="L3291" t="s">
        <v>5334</v>
      </c>
      <c r="M3291" t="s">
        <v>4671</v>
      </c>
      <c r="N3291" t="s">
        <v>853</v>
      </c>
      <c r="O3291">
        <v>2000010000000000</v>
      </c>
      <c r="P3291" t="s">
        <v>8</v>
      </c>
      <c r="Q3291" t="s">
        <v>10</v>
      </c>
      <c r="R3291" t="s">
        <v>11</v>
      </c>
      <c r="S3291" t="s">
        <v>25</v>
      </c>
      <c r="T3291" t="s">
        <v>385</v>
      </c>
      <c r="U3291" t="s">
        <v>14</v>
      </c>
      <c r="V3291" s="61">
        <v>45551</v>
      </c>
      <c r="W3291" t="s">
        <v>4135</v>
      </c>
    </row>
    <row r="3292" spans="1:23" x14ac:dyDescent="0.25">
      <c r="A3292">
        <v>9971043</v>
      </c>
      <c r="B3292" s="60">
        <v>45551</v>
      </c>
      <c r="C3292" t="s">
        <v>1110</v>
      </c>
      <c r="D3292" t="s">
        <v>716</v>
      </c>
      <c r="E3292" t="s">
        <v>385</v>
      </c>
      <c r="F3292" s="60">
        <v>45551</v>
      </c>
      <c r="G3292" s="60">
        <v>45551.418749999997</v>
      </c>
      <c r="H3292" t="s">
        <v>1110</v>
      </c>
      <c r="I3292" s="60">
        <v>45553</v>
      </c>
      <c r="J3292" t="s">
        <v>697</v>
      </c>
      <c r="K3292" t="s">
        <v>697</v>
      </c>
      <c r="L3292" t="s">
        <v>4677</v>
      </c>
      <c r="M3292" t="s">
        <v>7</v>
      </c>
      <c r="N3292" t="s">
        <v>860</v>
      </c>
      <c r="O3292" t="s">
        <v>4464</v>
      </c>
      <c r="P3292" t="s">
        <v>8</v>
      </c>
      <c r="Q3292" t="s">
        <v>10</v>
      </c>
      <c r="R3292" t="s">
        <v>11</v>
      </c>
      <c r="S3292" t="s">
        <v>25</v>
      </c>
      <c r="T3292"/>
      <c r="U3292" t="s">
        <v>14</v>
      </c>
      <c r="V3292" s="61">
        <v>45551</v>
      </c>
      <c r="W3292" t="s">
        <v>4135</v>
      </c>
    </row>
    <row r="3293" spans="1:23" x14ac:dyDescent="0.25">
      <c r="A3293">
        <v>9971042</v>
      </c>
      <c r="B3293" s="60">
        <v>45551</v>
      </c>
      <c r="C3293" t="s">
        <v>1117</v>
      </c>
      <c r="D3293" t="s">
        <v>716</v>
      </c>
      <c r="E3293" t="s">
        <v>385</v>
      </c>
      <c r="F3293" s="60">
        <v>45551</v>
      </c>
      <c r="G3293" s="60">
        <v>45551.419444444437</v>
      </c>
      <c r="H3293" t="s">
        <v>1117</v>
      </c>
      <c r="I3293" s="60">
        <v>45553</v>
      </c>
      <c r="J3293" t="s">
        <v>697</v>
      </c>
      <c r="K3293" t="s">
        <v>697</v>
      </c>
      <c r="L3293" t="s">
        <v>5335</v>
      </c>
      <c r="M3293" t="s">
        <v>7</v>
      </c>
      <c r="N3293" t="s">
        <v>860</v>
      </c>
      <c r="O3293" t="s">
        <v>4994</v>
      </c>
      <c r="P3293" t="s">
        <v>8</v>
      </c>
      <c r="Q3293" t="s">
        <v>28</v>
      </c>
      <c r="R3293" t="s">
        <v>29</v>
      </c>
      <c r="S3293" t="s">
        <v>25</v>
      </c>
      <c r="T3293" t="s">
        <v>385</v>
      </c>
      <c r="U3293" t="s">
        <v>14</v>
      </c>
      <c r="V3293" s="61">
        <v>45551</v>
      </c>
      <c r="W3293" t="s">
        <v>4135</v>
      </c>
    </row>
    <row r="3294" spans="1:23" x14ac:dyDescent="0.25">
      <c r="A3294">
        <v>9971041</v>
      </c>
      <c r="B3294" s="60">
        <v>45551</v>
      </c>
      <c r="C3294" t="s">
        <v>1117</v>
      </c>
      <c r="D3294" t="s">
        <v>903</v>
      </c>
      <c r="E3294" t="s">
        <v>385</v>
      </c>
      <c r="F3294" s="60">
        <v>45551</v>
      </c>
      <c r="G3294" s="60">
        <v>45551.419444444437</v>
      </c>
      <c r="H3294" t="s">
        <v>1117</v>
      </c>
      <c r="I3294" s="60">
        <v>45551</v>
      </c>
      <c r="J3294" t="s">
        <v>697</v>
      </c>
      <c r="K3294" t="s">
        <v>697</v>
      </c>
      <c r="L3294" t="s">
        <v>5335</v>
      </c>
      <c r="M3294" t="s">
        <v>7</v>
      </c>
      <c r="N3294" t="s">
        <v>860</v>
      </c>
      <c r="O3294" t="s">
        <v>4994</v>
      </c>
      <c r="P3294" t="s">
        <v>8</v>
      </c>
      <c r="Q3294" t="s">
        <v>28</v>
      </c>
      <c r="R3294" t="s">
        <v>29</v>
      </c>
      <c r="S3294" t="s">
        <v>36</v>
      </c>
      <c r="T3294" t="s">
        <v>385</v>
      </c>
      <c r="U3294" t="s">
        <v>14</v>
      </c>
      <c r="V3294" s="61">
        <v>45551</v>
      </c>
      <c r="W3294" t="s">
        <v>4135</v>
      </c>
    </row>
    <row r="3295" spans="1:23" x14ac:dyDescent="0.25">
      <c r="A3295">
        <v>9971040</v>
      </c>
      <c r="B3295" s="60">
        <v>45551</v>
      </c>
      <c r="C3295" t="s">
        <v>1117</v>
      </c>
      <c r="D3295" t="s">
        <v>46</v>
      </c>
      <c r="E3295" t="s">
        <v>385</v>
      </c>
      <c r="F3295" s="60">
        <v>45551</v>
      </c>
      <c r="G3295" s="60">
        <v>45551.425000000003</v>
      </c>
      <c r="H3295" t="s">
        <v>1117</v>
      </c>
      <c r="I3295" t="s">
        <v>385</v>
      </c>
      <c r="J3295" t="s">
        <v>697</v>
      </c>
      <c r="K3295" t="s">
        <v>697</v>
      </c>
      <c r="L3295" t="s">
        <v>5336</v>
      </c>
      <c r="M3295" t="s">
        <v>7</v>
      </c>
      <c r="N3295" t="s">
        <v>860</v>
      </c>
      <c r="O3295" t="s">
        <v>4735</v>
      </c>
      <c r="P3295" t="s">
        <v>8</v>
      </c>
      <c r="Q3295" t="s">
        <v>28</v>
      </c>
      <c r="R3295" t="s">
        <v>35</v>
      </c>
      <c r="S3295" t="s">
        <v>360</v>
      </c>
      <c r="T3295" t="s">
        <v>385</v>
      </c>
      <c r="U3295" t="s">
        <v>14</v>
      </c>
      <c r="V3295" s="61">
        <v>45551</v>
      </c>
      <c r="W3295" t="s">
        <v>4135</v>
      </c>
    </row>
    <row r="3296" spans="1:23" x14ac:dyDescent="0.25">
      <c r="A3296">
        <v>9971039</v>
      </c>
      <c r="B3296" s="60">
        <v>45551</v>
      </c>
      <c r="C3296" t="s">
        <v>1106</v>
      </c>
      <c r="D3296" t="s">
        <v>856</v>
      </c>
      <c r="E3296" t="s">
        <v>385</v>
      </c>
      <c r="F3296" s="60">
        <v>45551</v>
      </c>
      <c r="G3296" s="60">
        <v>45551.425694444442</v>
      </c>
      <c r="H3296" t="s">
        <v>1106</v>
      </c>
      <c r="I3296" s="60">
        <v>45551</v>
      </c>
      <c r="J3296" t="s">
        <v>697</v>
      </c>
      <c r="K3296" t="s">
        <v>697</v>
      </c>
      <c r="L3296" t="s">
        <v>5337</v>
      </c>
      <c r="M3296" t="s">
        <v>4671</v>
      </c>
      <c r="N3296" t="s">
        <v>853</v>
      </c>
      <c r="O3296">
        <v>2000006751866710</v>
      </c>
      <c r="P3296" t="s">
        <v>8</v>
      </c>
      <c r="Q3296" t="s">
        <v>28</v>
      </c>
      <c r="R3296" t="s">
        <v>35</v>
      </c>
      <c r="S3296" t="s">
        <v>75</v>
      </c>
      <c r="T3296" t="s">
        <v>708</v>
      </c>
      <c r="U3296" t="s">
        <v>44</v>
      </c>
      <c r="V3296" s="61">
        <v>45551</v>
      </c>
      <c r="W3296" t="s">
        <v>4135</v>
      </c>
    </row>
    <row r="3297" spans="1:23" x14ac:dyDescent="0.25">
      <c r="A3297">
        <v>9971038</v>
      </c>
      <c r="B3297" s="60">
        <v>45551</v>
      </c>
      <c r="C3297" t="s">
        <v>1117</v>
      </c>
      <c r="D3297" t="s">
        <v>856</v>
      </c>
      <c r="E3297" t="s">
        <v>385</v>
      </c>
      <c r="F3297" s="60">
        <v>45551</v>
      </c>
      <c r="G3297" s="60">
        <v>45551.429166666669</v>
      </c>
      <c r="H3297" t="s">
        <v>1117</v>
      </c>
      <c r="I3297" s="60">
        <v>45551</v>
      </c>
      <c r="J3297" t="s">
        <v>697</v>
      </c>
      <c r="K3297" t="s">
        <v>697</v>
      </c>
      <c r="L3297" t="s">
        <v>5338</v>
      </c>
      <c r="M3297" t="s">
        <v>7</v>
      </c>
      <c r="N3297" t="s">
        <v>860</v>
      </c>
      <c r="O3297" t="s">
        <v>4737</v>
      </c>
      <c r="P3297" t="s">
        <v>8</v>
      </c>
      <c r="Q3297" t="s">
        <v>10</v>
      </c>
      <c r="R3297" t="s">
        <v>11</v>
      </c>
      <c r="S3297" t="s">
        <v>43</v>
      </c>
      <c r="T3297" t="s">
        <v>308</v>
      </c>
      <c r="U3297" t="s">
        <v>44</v>
      </c>
      <c r="V3297" s="61">
        <v>45551</v>
      </c>
      <c r="W3297" t="s">
        <v>4135</v>
      </c>
    </row>
    <row r="3298" spans="1:23" x14ac:dyDescent="0.25">
      <c r="A3298">
        <v>9971037</v>
      </c>
      <c r="B3298" s="60">
        <v>45551</v>
      </c>
      <c r="C3298" t="s">
        <v>1281</v>
      </c>
      <c r="D3298" t="s">
        <v>46</v>
      </c>
      <c r="E3298" t="s">
        <v>385</v>
      </c>
      <c r="F3298" s="60">
        <v>45551</v>
      </c>
      <c r="G3298" s="60">
        <v>45551.456944444442</v>
      </c>
      <c r="H3298" t="s">
        <v>1281</v>
      </c>
      <c r="I3298"/>
      <c r="J3298" t="s">
        <v>697</v>
      </c>
      <c r="K3298" t="s">
        <v>697</v>
      </c>
      <c r="L3298" t="s">
        <v>5339</v>
      </c>
      <c r="M3298" t="s">
        <v>2509</v>
      </c>
      <c r="N3298" t="s">
        <v>5196</v>
      </c>
      <c r="O3298">
        <v>43426051501</v>
      </c>
      <c r="P3298" t="s">
        <v>22</v>
      </c>
      <c r="Q3298" t="s">
        <v>23</v>
      </c>
      <c r="R3298" t="s">
        <v>89</v>
      </c>
      <c r="S3298" t="s">
        <v>360</v>
      </c>
      <c r="T3298" t="s">
        <v>385</v>
      </c>
      <c r="U3298" t="s">
        <v>14</v>
      </c>
      <c r="V3298" s="61">
        <v>45551</v>
      </c>
      <c r="W3298" t="s">
        <v>4135</v>
      </c>
    </row>
    <row r="3299" spans="1:23" x14ac:dyDescent="0.25">
      <c r="A3299">
        <v>9971036</v>
      </c>
      <c r="B3299" s="60">
        <v>45551</v>
      </c>
      <c r="C3299" t="s">
        <v>1106</v>
      </c>
      <c r="D3299" t="s">
        <v>716</v>
      </c>
      <c r="E3299" t="s">
        <v>385</v>
      </c>
      <c r="F3299" s="60">
        <v>45551</v>
      </c>
      <c r="G3299" s="60">
        <v>45551.45</v>
      </c>
      <c r="H3299" t="s">
        <v>1106</v>
      </c>
      <c r="I3299" s="60">
        <v>45553</v>
      </c>
      <c r="J3299" t="s">
        <v>697</v>
      </c>
      <c r="K3299" t="s">
        <v>697</v>
      </c>
      <c r="L3299" t="s">
        <v>5340</v>
      </c>
      <c r="M3299" t="s">
        <v>4671</v>
      </c>
      <c r="N3299" t="s">
        <v>853</v>
      </c>
      <c r="O3299">
        <v>2000009283585530</v>
      </c>
      <c r="P3299" t="s">
        <v>22</v>
      </c>
      <c r="Q3299" t="s">
        <v>23</v>
      </c>
      <c r="R3299" t="s">
        <v>89</v>
      </c>
      <c r="S3299" t="s">
        <v>36</v>
      </c>
      <c r="T3299" t="s">
        <v>385</v>
      </c>
      <c r="U3299" t="s">
        <v>14</v>
      </c>
      <c r="V3299" s="61">
        <v>45551</v>
      </c>
      <c r="W3299" t="s">
        <v>4135</v>
      </c>
    </row>
    <row r="3300" spans="1:23" x14ac:dyDescent="0.25">
      <c r="A3300">
        <v>9971035</v>
      </c>
      <c r="B3300" s="60">
        <v>45551</v>
      </c>
      <c r="C3300" t="s">
        <v>1280</v>
      </c>
      <c r="D3300" t="s">
        <v>716</v>
      </c>
      <c r="E3300"/>
      <c r="F3300" s="60">
        <v>45551</v>
      </c>
      <c r="G3300" s="60">
        <v>45551.45208333333</v>
      </c>
      <c r="H3300" t="s">
        <v>1280</v>
      </c>
      <c r="I3300" s="60">
        <v>45551</v>
      </c>
      <c r="J3300" t="s">
        <v>697</v>
      </c>
      <c r="K3300" t="s">
        <v>697</v>
      </c>
      <c r="L3300" t="s">
        <v>5341</v>
      </c>
      <c r="M3300" t="s">
        <v>2509</v>
      </c>
      <c r="N3300" t="s">
        <v>853</v>
      </c>
      <c r="O3300">
        <v>43324155201</v>
      </c>
      <c r="P3300" t="s">
        <v>22</v>
      </c>
      <c r="Q3300" t="s">
        <v>23</v>
      </c>
      <c r="R3300" t="s">
        <v>89</v>
      </c>
      <c r="S3300" t="s">
        <v>36</v>
      </c>
      <c r="T3300"/>
      <c r="U3300" t="s">
        <v>14</v>
      </c>
      <c r="V3300" s="61">
        <v>45551</v>
      </c>
      <c r="W3300" t="s">
        <v>4135</v>
      </c>
    </row>
    <row r="3301" spans="1:23" x14ac:dyDescent="0.25">
      <c r="A3301">
        <v>9971034</v>
      </c>
      <c r="B3301" s="60">
        <v>45551</v>
      </c>
      <c r="C3301" t="s">
        <v>1117</v>
      </c>
      <c r="D3301" t="s">
        <v>856</v>
      </c>
      <c r="E3301" t="s">
        <v>385</v>
      </c>
      <c r="F3301" s="60">
        <v>45551</v>
      </c>
      <c r="G3301" s="60">
        <v>45551.490972222222</v>
      </c>
      <c r="H3301" t="s">
        <v>1117</v>
      </c>
      <c r="I3301" s="60">
        <v>45553</v>
      </c>
      <c r="J3301" t="s">
        <v>697</v>
      </c>
      <c r="K3301" t="s">
        <v>697</v>
      </c>
      <c r="L3301" t="s">
        <v>5037</v>
      </c>
      <c r="M3301" t="s">
        <v>7</v>
      </c>
      <c r="N3301" t="s">
        <v>855</v>
      </c>
      <c r="O3301" t="s">
        <v>4458</v>
      </c>
      <c r="P3301" t="s">
        <v>8</v>
      </c>
      <c r="Q3301" t="s">
        <v>28</v>
      </c>
      <c r="R3301" t="s">
        <v>29</v>
      </c>
      <c r="S3301" t="s">
        <v>25</v>
      </c>
      <c r="T3301" t="s">
        <v>385</v>
      </c>
      <c r="U3301" t="s">
        <v>14</v>
      </c>
      <c r="V3301" s="61">
        <v>45551</v>
      </c>
      <c r="W3301" t="s">
        <v>4135</v>
      </c>
    </row>
    <row r="3302" spans="1:23" x14ac:dyDescent="0.25">
      <c r="A3302">
        <v>9971033</v>
      </c>
      <c r="B3302" s="60">
        <v>45551</v>
      </c>
      <c r="C3302" t="s">
        <v>1117</v>
      </c>
      <c r="D3302" t="s">
        <v>903</v>
      </c>
      <c r="E3302" t="s">
        <v>385</v>
      </c>
      <c r="F3302" s="60">
        <v>45551</v>
      </c>
      <c r="G3302" s="60">
        <v>45551.490972222222</v>
      </c>
      <c r="H3302" t="s">
        <v>1117</v>
      </c>
      <c r="I3302" s="60">
        <v>45553</v>
      </c>
      <c r="J3302" t="s">
        <v>697</v>
      </c>
      <c r="K3302" t="s">
        <v>697</v>
      </c>
      <c r="L3302" t="s">
        <v>5037</v>
      </c>
      <c r="M3302" t="s">
        <v>7</v>
      </c>
      <c r="N3302" t="s">
        <v>855</v>
      </c>
      <c r="O3302" t="s">
        <v>4458</v>
      </c>
      <c r="P3302" t="s">
        <v>8</v>
      </c>
      <c r="Q3302" t="s">
        <v>28</v>
      </c>
      <c r="R3302" t="s">
        <v>29</v>
      </c>
      <c r="S3302" t="s">
        <v>36</v>
      </c>
      <c r="T3302" t="s">
        <v>385</v>
      </c>
      <c r="U3302" t="s">
        <v>14</v>
      </c>
      <c r="V3302" s="61">
        <v>45551</v>
      </c>
      <c r="W3302" t="s">
        <v>4135</v>
      </c>
    </row>
    <row r="3303" spans="1:23" x14ac:dyDescent="0.25">
      <c r="A3303">
        <v>9971032</v>
      </c>
      <c r="B3303" s="60">
        <v>45551</v>
      </c>
      <c r="C3303" t="s">
        <v>1281</v>
      </c>
      <c r="D3303" t="s">
        <v>46</v>
      </c>
      <c r="E3303" t="s">
        <v>385</v>
      </c>
      <c r="F3303" s="60">
        <v>45551</v>
      </c>
      <c r="G3303" s="60">
        <v>45551.494444444441</v>
      </c>
      <c r="H3303" t="s">
        <v>1281</v>
      </c>
      <c r="I3303"/>
      <c r="J3303" t="s">
        <v>697</v>
      </c>
      <c r="K3303" t="s">
        <v>697</v>
      </c>
      <c r="L3303" t="s">
        <v>5062</v>
      </c>
      <c r="M3303" t="s">
        <v>2509</v>
      </c>
      <c r="N3303" t="s">
        <v>855</v>
      </c>
      <c r="O3303">
        <v>43303576501</v>
      </c>
      <c r="P3303" t="s">
        <v>18</v>
      </c>
      <c r="Q3303" t="s">
        <v>19</v>
      </c>
      <c r="R3303" t="s">
        <v>21</v>
      </c>
      <c r="S3303" t="s">
        <v>360</v>
      </c>
      <c r="T3303" t="s">
        <v>385</v>
      </c>
      <c r="U3303" t="s">
        <v>14</v>
      </c>
      <c r="V3303" s="61">
        <v>45551</v>
      </c>
      <c r="W3303" t="s">
        <v>4135</v>
      </c>
    </row>
    <row r="3304" spans="1:23" x14ac:dyDescent="0.25">
      <c r="A3304">
        <v>9971031</v>
      </c>
      <c r="B3304" s="60">
        <v>45551</v>
      </c>
      <c r="C3304" t="s">
        <v>1110</v>
      </c>
      <c r="D3304" t="s">
        <v>46</v>
      </c>
      <c r="E3304" t="s">
        <v>385</v>
      </c>
      <c r="F3304" s="60">
        <v>45551</v>
      </c>
      <c r="G3304" s="60">
        <v>45551.497916666667</v>
      </c>
      <c r="H3304" t="s">
        <v>1110</v>
      </c>
      <c r="I3304" t="s">
        <v>385</v>
      </c>
      <c r="J3304" t="s">
        <v>697</v>
      </c>
      <c r="K3304" t="s">
        <v>697</v>
      </c>
      <c r="L3304" t="s">
        <v>5049</v>
      </c>
      <c r="M3304" t="s">
        <v>7</v>
      </c>
      <c r="N3304" t="s">
        <v>860</v>
      </c>
      <c r="O3304" t="s">
        <v>4990</v>
      </c>
      <c r="P3304" t="s">
        <v>8</v>
      </c>
      <c r="Q3304" t="s">
        <v>10</v>
      </c>
      <c r="R3304" t="s">
        <v>11</v>
      </c>
      <c r="S3304" t="s">
        <v>36</v>
      </c>
      <c r="T3304"/>
      <c r="U3304" t="s">
        <v>14</v>
      </c>
      <c r="V3304" s="61">
        <v>45551</v>
      </c>
      <c r="W3304" t="s">
        <v>4135</v>
      </c>
    </row>
    <row r="3305" spans="1:23" x14ac:dyDescent="0.25">
      <c r="A3305">
        <v>9971030</v>
      </c>
      <c r="B3305" s="60">
        <v>45551</v>
      </c>
      <c r="C3305" t="s">
        <v>1110</v>
      </c>
      <c r="D3305" t="s">
        <v>46</v>
      </c>
      <c r="E3305" t="s">
        <v>385</v>
      </c>
      <c r="F3305" s="60">
        <v>45551</v>
      </c>
      <c r="G3305" s="60">
        <v>45551.497916666667</v>
      </c>
      <c r="H3305" t="s">
        <v>1110</v>
      </c>
      <c r="I3305" t="s">
        <v>385</v>
      </c>
      <c r="J3305" t="s">
        <v>697</v>
      </c>
      <c r="K3305" t="s">
        <v>697</v>
      </c>
      <c r="L3305" t="s">
        <v>5049</v>
      </c>
      <c r="M3305" t="s">
        <v>7</v>
      </c>
      <c r="N3305" t="s">
        <v>860</v>
      </c>
      <c r="O3305" t="s">
        <v>4990</v>
      </c>
      <c r="P3305" t="s">
        <v>8</v>
      </c>
      <c r="Q3305" t="s">
        <v>10</v>
      </c>
      <c r="R3305" t="s">
        <v>11</v>
      </c>
      <c r="S3305" t="s">
        <v>36</v>
      </c>
      <c r="T3305"/>
      <c r="U3305" t="s">
        <v>14</v>
      </c>
      <c r="V3305" s="61">
        <v>45551</v>
      </c>
      <c r="W3305" t="s">
        <v>4135</v>
      </c>
    </row>
    <row r="3306" spans="1:23" x14ac:dyDescent="0.25">
      <c r="A3306">
        <v>9971029</v>
      </c>
      <c r="B3306" s="60">
        <v>45551</v>
      </c>
      <c r="C3306" t="s">
        <v>1117</v>
      </c>
      <c r="D3306" t="s">
        <v>716</v>
      </c>
      <c r="E3306" t="s">
        <v>385</v>
      </c>
      <c r="F3306" s="60">
        <v>45551</v>
      </c>
      <c r="G3306" s="60">
        <v>45551.499305555553</v>
      </c>
      <c r="H3306" t="s">
        <v>1117</v>
      </c>
      <c r="I3306" t="s">
        <v>385</v>
      </c>
      <c r="J3306" t="s">
        <v>697</v>
      </c>
      <c r="K3306" t="s">
        <v>697</v>
      </c>
      <c r="L3306" t="s">
        <v>1937</v>
      </c>
      <c r="M3306" t="s">
        <v>7</v>
      </c>
      <c r="N3306" t="s">
        <v>855</v>
      </c>
      <c r="O3306" t="s">
        <v>832</v>
      </c>
      <c r="P3306" t="s">
        <v>18</v>
      </c>
      <c r="Q3306" t="s">
        <v>19</v>
      </c>
      <c r="R3306" t="s">
        <v>21</v>
      </c>
      <c r="S3306" t="s">
        <v>25</v>
      </c>
      <c r="T3306" t="s">
        <v>385</v>
      </c>
      <c r="U3306" t="s">
        <v>44</v>
      </c>
      <c r="V3306" s="61">
        <v>45551</v>
      </c>
      <c r="W3306" t="s">
        <v>4135</v>
      </c>
    </row>
    <row r="3307" spans="1:23" x14ac:dyDescent="0.25">
      <c r="A3307">
        <v>9971028</v>
      </c>
      <c r="B3307" s="60">
        <v>45551</v>
      </c>
      <c r="C3307" t="s">
        <v>1117</v>
      </c>
      <c r="D3307" t="s">
        <v>878</v>
      </c>
      <c r="E3307" t="s">
        <v>385</v>
      </c>
      <c r="F3307" s="60">
        <v>45551</v>
      </c>
      <c r="G3307" s="60">
        <v>45551.499305555553</v>
      </c>
      <c r="H3307" t="s">
        <v>1117</v>
      </c>
      <c r="I3307" s="60">
        <v>45551</v>
      </c>
      <c r="J3307" t="s">
        <v>697</v>
      </c>
      <c r="K3307" t="s">
        <v>697</v>
      </c>
      <c r="L3307" t="s">
        <v>1937</v>
      </c>
      <c r="M3307" t="s">
        <v>7</v>
      </c>
      <c r="N3307" t="s">
        <v>855</v>
      </c>
      <c r="O3307" t="s">
        <v>832</v>
      </c>
      <c r="P3307" t="s">
        <v>18</v>
      </c>
      <c r="Q3307" t="s">
        <v>19</v>
      </c>
      <c r="R3307" t="s">
        <v>21</v>
      </c>
      <c r="S3307" t="s">
        <v>36</v>
      </c>
      <c r="T3307" t="s">
        <v>730</v>
      </c>
      <c r="U3307" t="s">
        <v>44</v>
      </c>
      <c r="V3307" s="61">
        <v>45551</v>
      </c>
      <c r="W3307" t="s">
        <v>4135</v>
      </c>
    </row>
    <row r="3308" spans="1:23" x14ac:dyDescent="0.25">
      <c r="A3308">
        <v>9971027</v>
      </c>
      <c r="B3308" s="60">
        <v>45551</v>
      </c>
      <c r="C3308" t="s">
        <v>1106</v>
      </c>
      <c r="D3308" t="s">
        <v>716</v>
      </c>
      <c r="E3308" t="s">
        <v>385</v>
      </c>
      <c r="F3308" s="60">
        <v>45551</v>
      </c>
      <c r="G3308" s="60">
        <v>45551.508344907408</v>
      </c>
      <c r="H3308" t="s">
        <v>1106</v>
      </c>
      <c r="I3308" s="60">
        <v>45551</v>
      </c>
      <c r="J3308" t="s">
        <v>697</v>
      </c>
      <c r="K3308" t="s">
        <v>697</v>
      </c>
      <c r="L3308" t="s">
        <v>5342</v>
      </c>
      <c r="M3308" t="s">
        <v>4671</v>
      </c>
      <c r="N3308" t="s">
        <v>853</v>
      </c>
      <c r="O3308">
        <v>2000009200569680</v>
      </c>
      <c r="P3308" t="s">
        <v>8</v>
      </c>
      <c r="Q3308" t="s">
        <v>10</v>
      </c>
      <c r="R3308" t="s">
        <v>11</v>
      </c>
      <c r="S3308" t="s">
        <v>25</v>
      </c>
      <c r="T3308" t="s">
        <v>385</v>
      </c>
      <c r="U3308" t="s">
        <v>14</v>
      </c>
      <c r="V3308" s="61">
        <v>45551</v>
      </c>
      <c r="W3308" t="s">
        <v>4135</v>
      </c>
    </row>
    <row r="3309" spans="1:23" x14ac:dyDescent="0.25">
      <c r="A3309">
        <v>9971026</v>
      </c>
      <c r="B3309" s="60">
        <v>45551</v>
      </c>
      <c r="C3309" t="s">
        <v>1110</v>
      </c>
      <c r="D3309" t="s">
        <v>716</v>
      </c>
      <c r="E3309" t="s">
        <v>385</v>
      </c>
      <c r="F3309" s="60">
        <v>45551</v>
      </c>
      <c r="G3309" s="60">
        <v>45551.520138888889</v>
      </c>
      <c r="H3309" t="s">
        <v>1110</v>
      </c>
      <c r="I3309" t="s">
        <v>385</v>
      </c>
      <c r="J3309" t="s">
        <v>697</v>
      </c>
      <c r="K3309" t="s">
        <v>697</v>
      </c>
      <c r="L3309" t="s">
        <v>4025</v>
      </c>
      <c r="M3309" t="s">
        <v>7</v>
      </c>
      <c r="N3309" t="s">
        <v>860</v>
      </c>
      <c r="O3309" t="s">
        <v>3865</v>
      </c>
      <c r="P3309" t="s">
        <v>8</v>
      </c>
      <c r="Q3309" t="s">
        <v>15</v>
      </c>
      <c r="R3309" t="s">
        <v>27</v>
      </c>
      <c r="S3309" t="s">
        <v>25</v>
      </c>
      <c r="T3309"/>
      <c r="U3309" t="s">
        <v>14</v>
      </c>
      <c r="V3309" s="61">
        <v>45551</v>
      </c>
      <c r="W3309" t="s">
        <v>4135</v>
      </c>
    </row>
    <row r="3310" spans="1:23" x14ac:dyDescent="0.25">
      <c r="A3310">
        <v>9971025</v>
      </c>
      <c r="B3310" s="60">
        <v>45551</v>
      </c>
      <c r="C3310" t="s">
        <v>1106</v>
      </c>
      <c r="D3310" t="s">
        <v>716</v>
      </c>
      <c r="E3310" t="s">
        <v>385</v>
      </c>
      <c r="F3310" s="60">
        <v>45551</v>
      </c>
      <c r="G3310" s="60">
        <v>45551.524305555547</v>
      </c>
      <c r="H3310" t="s">
        <v>1106</v>
      </c>
      <c r="I3310" s="60">
        <v>45553</v>
      </c>
      <c r="J3310" t="s">
        <v>697</v>
      </c>
      <c r="K3310" t="s">
        <v>697</v>
      </c>
      <c r="L3310" t="s">
        <v>5343</v>
      </c>
      <c r="M3310" t="s">
        <v>4671</v>
      </c>
      <c r="N3310" t="s">
        <v>853</v>
      </c>
      <c r="O3310">
        <v>2000009301192460</v>
      </c>
      <c r="P3310" t="s">
        <v>22</v>
      </c>
      <c r="Q3310" t="s">
        <v>23</v>
      </c>
      <c r="R3310" t="s">
        <v>24</v>
      </c>
      <c r="S3310" t="s">
        <v>36</v>
      </c>
      <c r="T3310" t="s">
        <v>385</v>
      </c>
      <c r="U3310" t="s">
        <v>14</v>
      </c>
      <c r="V3310" s="61">
        <v>45551</v>
      </c>
      <c r="W3310" t="s">
        <v>4135</v>
      </c>
    </row>
    <row r="3311" spans="1:23" x14ac:dyDescent="0.25">
      <c r="A3311">
        <v>9971024</v>
      </c>
      <c r="B3311" s="60">
        <v>45551</v>
      </c>
      <c r="C3311" t="s">
        <v>1106</v>
      </c>
      <c r="D3311" t="s">
        <v>716</v>
      </c>
      <c r="E3311" t="s">
        <v>385</v>
      </c>
      <c r="F3311" s="60">
        <v>45551</v>
      </c>
      <c r="G3311" s="60">
        <v>45551.527083333327</v>
      </c>
      <c r="H3311" t="s">
        <v>1106</v>
      </c>
      <c r="I3311" s="60">
        <v>45553</v>
      </c>
      <c r="J3311" t="s">
        <v>697</v>
      </c>
      <c r="K3311" t="s">
        <v>697</v>
      </c>
      <c r="L3311" t="s">
        <v>5344</v>
      </c>
      <c r="M3311" t="s">
        <v>4671</v>
      </c>
      <c r="N3311" t="s">
        <v>853</v>
      </c>
      <c r="O3311">
        <v>2000009301211410</v>
      </c>
      <c r="P3311" t="s">
        <v>22</v>
      </c>
      <c r="Q3311" t="s">
        <v>23</v>
      </c>
      <c r="R3311" t="s">
        <v>55</v>
      </c>
      <c r="S3311" t="s">
        <v>36</v>
      </c>
      <c r="T3311" t="s">
        <v>385</v>
      </c>
      <c r="U3311" t="s">
        <v>14</v>
      </c>
      <c r="V3311" s="61">
        <v>45551</v>
      </c>
      <c r="W3311" t="s">
        <v>4135</v>
      </c>
    </row>
    <row r="3312" spans="1:23" x14ac:dyDescent="0.25">
      <c r="A3312">
        <v>9971023</v>
      </c>
      <c r="B3312" s="60">
        <v>45551</v>
      </c>
      <c r="C3312" t="s">
        <v>1111</v>
      </c>
      <c r="D3312" t="s">
        <v>856</v>
      </c>
      <c r="E3312" t="s">
        <v>385</v>
      </c>
      <c r="F3312" s="60">
        <v>45551</v>
      </c>
      <c r="G3312" s="60">
        <v>45551.534722222219</v>
      </c>
      <c r="H3312" t="s">
        <v>1111</v>
      </c>
      <c r="I3312" t="s">
        <v>385</v>
      </c>
      <c r="J3312" t="s">
        <v>697</v>
      </c>
      <c r="K3312" t="s">
        <v>697</v>
      </c>
      <c r="L3312" t="s">
        <v>3376</v>
      </c>
      <c r="M3312" t="s">
        <v>7</v>
      </c>
      <c r="N3312" t="s">
        <v>1515</v>
      </c>
      <c r="O3312" t="s">
        <v>3377</v>
      </c>
      <c r="P3312" t="s">
        <v>8</v>
      </c>
      <c r="Q3312" t="s">
        <v>10</v>
      </c>
      <c r="R3312" t="s">
        <v>11</v>
      </c>
      <c r="S3312" t="s">
        <v>25</v>
      </c>
      <c r="T3312" t="s">
        <v>385</v>
      </c>
      <c r="U3312" t="s">
        <v>14</v>
      </c>
      <c r="V3312" s="61">
        <v>45551</v>
      </c>
      <c r="W3312" t="s">
        <v>4135</v>
      </c>
    </row>
    <row r="3313" spans="1:23" x14ac:dyDescent="0.25">
      <c r="A3313">
        <v>9971022</v>
      </c>
      <c r="B3313" s="60">
        <v>45551</v>
      </c>
      <c r="C3313" t="s">
        <v>1111</v>
      </c>
      <c r="D3313" t="s">
        <v>878</v>
      </c>
      <c r="E3313" t="s">
        <v>385</v>
      </c>
      <c r="F3313" s="60">
        <v>45551</v>
      </c>
      <c r="G3313" s="60">
        <v>45551.536805555559</v>
      </c>
      <c r="H3313" t="s">
        <v>1111</v>
      </c>
      <c r="I3313" t="s">
        <v>385</v>
      </c>
      <c r="J3313" t="s">
        <v>697</v>
      </c>
      <c r="K3313" t="s">
        <v>697</v>
      </c>
      <c r="L3313" t="s">
        <v>3376</v>
      </c>
      <c r="M3313" t="s">
        <v>7</v>
      </c>
      <c r="N3313" t="s">
        <v>1515</v>
      </c>
      <c r="O3313" t="s">
        <v>3377</v>
      </c>
      <c r="P3313" t="s">
        <v>8</v>
      </c>
      <c r="Q3313" t="s">
        <v>10</v>
      </c>
      <c r="R3313" t="s">
        <v>11</v>
      </c>
      <c r="S3313" t="s">
        <v>25</v>
      </c>
      <c r="T3313" t="s">
        <v>385</v>
      </c>
      <c r="U3313" t="s">
        <v>14</v>
      </c>
      <c r="V3313" s="61">
        <v>45551</v>
      </c>
      <c r="W3313" t="s">
        <v>4135</v>
      </c>
    </row>
    <row r="3314" spans="1:23" x14ac:dyDescent="0.25">
      <c r="A3314">
        <v>9971021</v>
      </c>
      <c r="B3314" s="60">
        <v>45551</v>
      </c>
      <c r="C3314" t="s">
        <v>1111</v>
      </c>
      <c r="D3314" t="s">
        <v>716</v>
      </c>
      <c r="E3314" t="s">
        <v>385</v>
      </c>
      <c r="F3314" s="60">
        <v>45551</v>
      </c>
      <c r="G3314" s="60">
        <v>45551.539583333331</v>
      </c>
      <c r="H3314" t="s">
        <v>1111</v>
      </c>
      <c r="I3314" s="60">
        <v>45553</v>
      </c>
      <c r="J3314" t="s">
        <v>697</v>
      </c>
      <c r="K3314" t="s">
        <v>697</v>
      </c>
      <c r="L3314" t="s">
        <v>4128</v>
      </c>
      <c r="M3314" t="s">
        <v>7</v>
      </c>
      <c r="N3314" t="s">
        <v>1515</v>
      </c>
      <c r="O3314" t="s">
        <v>2561</v>
      </c>
      <c r="P3314" t="s">
        <v>22</v>
      </c>
      <c r="Q3314" t="s">
        <v>23</v>
      </c>
      <c r="R3314" t="s">
        <v>26</v>
      </c>
      <c r="S3314" t="s">
        <v>36</v>
      </c>
      <c r="T3314" t="s">
        <v>385</v>
      </c>
      <c r="U3314" t="s">
        <v>14</v>
      </c>
      <c r="V3314" s="61">
        <v>45551</v>
      </c>
      <c r="W3314" t="s">
        <v>4135</v>
      </c>
    </row>
    <row r="3315" spans="1:23" x14ac:dyDescent="0.25">
      <c r="A3315">
        <v>9971020</v>
      </c>
      <c r="B3315" s="60">
        <v>45551</v>
      </c>
      <c r="C3315" t="s">
        <v>1111</v>
      </c>
      <c r="D3315" t="s">
        <v>856</v>
      </c>
      <c r="E3315" t="s">
        <v>385</v>
      </c>
      <c r="F3315" s="60">
        <v>45551</v>
      </c>
      <c r="G3315" s="60">
        <v>45551.56527777778</v>
      </c>
      <c r="H3315" t="s">
        <v>1111</v>
      </c>
      <c r="I3315" t="s">
        <v>385</v>
      </c>
      <c r="J3315" t="s">
        <v>697</v>
      </c>
      <c r="K3315" t="s">
        <v>697</v>
      </c>
      <c r="L3315" t="s">
        <v>5345</v>
      </c>
      <c r="M3315" t="s">
        <v>7</v>
      </c>
      <c r="N3315" t="s">
        <v>1515</v>
      </c>
      <c r="O3315" t="s">
        <v>4987</v>
      </c>
      <c r="P3315" t="s">
        <v>22</v>
      </c>
      <c r="Q3315" t="s">
        <v>23</v>
      </c>
      <c r="R3315" t="s">
        <v>26</v>
      </c>
      <c r="S3315" t="s">
        <v>43</v>
      </c>
      <c r="T3315" t="s">
        <v>108</v>
      </c>
      <c r="U3315" t="s">
        <v>44</v>
      </c>
      <c r="V3315" s="61">
        <v>45551</v>
      </c>
      <c r="W3315" t="s">
        <v>4135</v>
      </c>
    </row>
    <row r="3316" spans="1:23" x14ac:dyDescent="0.25">
      <c r="A3316">
        <v>9971019</v>
      </c>
      <c r="B3316" s="60">
        <v>45551</v>
      </c>
      <c r="C3316" t="s">
        <v>1111</v>
      </c>
      <c r="D3316" t="s">
        <v>856</v>
      </c>
      <c r="E3316" t="s">
        <v>385</v>
      </c>
      <c r="F3316" s="60">
        <v>45551</v>
      </c>
      <c r="G3316" s="60">
        <v>45551.574305555558</v>
      </c>
      <c r="H3316" t="s">
        <v>1111</v>
      </c>
      <c r="I3316" t="s">
        <v>385</v>
      </c>
      <c r="J3316" t="s">
        <v>697</v>
      </c>
      <c r="K3316" t="s">
        <v>697</v>
      </c>
      <c r="L3316" t="s">
        <v>5048</v>
      </c>
      <c r="M3316" t="s">
        <v>7</v>
      </c>
      <c r="N3316" t="s">
        <v>1515</v>
      </c>
      <c r="O3316" t="s">
        <v>4989</v>
      </c>
      <c r="P3316" t="s">
        <v>18</v>
      </c>
      <c r="Q3316" t="s">
        <v>19</v>
      </c>
      <c r="R3316" t="s">
        <v>129</v>
      </c>
      <c r="S3316" t="s">
        <v>43</v>
      </c>
      <c r="T3316" t="s">
        <v>5346</v>
      </c>
      <c r="U3316" t="s">
        <v>44</v>
      </c>
      <c r="V3316" s="61">
        <v>45551</v>
      </c>
      <c r="W3316" t="s">
        <v>4135</v>
      </c>
    </row>
    <row r="3317" spans="1:23" x14ac:dyDescent="0.25">
      <c r="A3317">
        <v>9971018</v>
      </c>
      <c r="B3317" s="60">
        <v>45551</v>
      </c>
      <c r="C3317" t="s">
        <v>1111</v>
      </c>
      <c r="D3317" t="s">
        <v>716</v>
      </c>
      <c r="E3317" t="s">
        <v>385</v>
      </c>
      <c r="F3317" s="60">
        <v>45551</v>
      </c>
      <c r="G3317" s="60">
        <v>45551.588888888888</v>
      </c>
      <c r="H3317" t="s">
        <v>1111</v>
      </c>
      <c r="I3317" t="s">
        <v>385</v>
      </c>
      <c r="J3317" t="s">
        <v>697</v>
      </c>
      <c r="K3317" t="s">
        <v>697</v>
      </c>
      <c r="L3317" t="s">
        <v>5347</v>
      </c>
      <c r="M3317" t="s">
        <v>7</v>
      </c>
      <c r="N3317" t="s">
        <v>1515</v>
      </c>
      <c r="O3317" t="s">
        <v>4991</v>
      </c>
      <c r="P3317" t="s">
        <v>8</v>
      </c>
      <c r="Q3317" t="s">
        <v>28</v>
      </c>
      <c r="R3317" t="s">
        <v>35</v>
      </c>
      <c r="S3317" t="s">
        <v>36</v>
      </c>
      <c r="T3317" t="s">
        <v>385</v>
      </c>
      <c r="U3317" t="s">
        <v>14</v>
      </c>
      <c r="V3317" s="61">
        <v>45551</v>
      </c>
      <c r="W3317" t="s">
        <v>4135</v>
      </c>
    </row>
    <row r="3318" spans="1:23" x14ac:dyDescent="0.25">
      <c r="A3318">
        <v>9971017</v>
      </c>
      <c r="B3318" s="60">
        <v>45551</v>
      </c>
      <c r="C3318" t="s">
        <v>1117</v>
      </c>
      <c r="D3318" t="s">
        <v>46</v>
      </c>
      <c r="E3318" t="s">
        <v>385</v>
      </c>
      <c r="F3318" s="60">
        <v>45551</v>
      </c>
      <c r="G3318" s="60">
        <v>45551.540277777778</v>
      </c>
      <c r="H3318" t="s">
        <v>1117</v>
      </c>
      <c r="I3318" t="s">
        <v>385</v>
      </c>
      <c r="J3318" t="s">
        <v>697</v>
      </c>
      <c r="K3318" t="s">
        <v>697</v>
      </c>
      <c r="L3318" t="s">
        <v>5348</v>
      </c>
      <c r="M3318" t="s">
        <v>7</v>
      </c>
      <c r="N3318" t="s">
        <v>859</v>
      </c>
      <c r="O3318" t="s">
        <v>4541</v>
      </c>
      <c r="P3318" t="s">
        <v>22</v>
      </c>
      <c r="Q3318" t="s">
        <v>23</v>
      </c>
      <c r="R3318" t="s">
        <v>89</v>
      </c>
      <c r="S3318" t="s">
        <v>360</v>
      </c>
      <c r="T3318" t="s">
        <v>545</v>
      </c>
      <c r="U3318" t="s">
        <v>14</v>
      </c>
      <c r="V3318" s="61">
        <v>45551</v>
      </c>
      <c r="W3318" t="s">
        <v>4135</v>
      </c>
    </row>
    <row r="3319" spans="1:23" x14ac:dyDescent="0.25">
      <c r="A3319">
        <v>9971016</v>
      </c>
      <c r="B3319" s="60">
        <v>45551</v>
      </c>
      <c r="C3319" t="s">
        <v>1106</v>
      </c>
      <c r="D3319" t="s">
        <v>716</v>
      </c>
      <c r="E3319" t="s">
        <v>385</v>
      </c>
      <c r="F3319" s="60">
        <v>45551</v>
      </c>
      <c r="G3319" s="60">
        <v>45551.544444444437</v>
      </c>
      <c r="H3319" t="s">
        <v>1106</v>
      </c>
      <c r="I3319" s="60">
        <v>45553</v>
      </c>
      <c r="J3319" t="s">
        <v>697</v>
      </c>
      <c r="K3319" t="s">
        <v>697</v>
      </c>
      <c r="L3319" t="s">
        <v>5349</v>
      </c>
      <c r="M3319" t="s">
        <v>4671</v>
      </c>
      <c r="N3319" t="s">
        <v>853</v>
      </c>
      <c r="O3319">
        <v>2000010000000000</v>
      </c>
      <c r="P3319" t="s">
        <v>22</v>
      </c>
      <c r="Q3319" t="s">
        <v>23</v>
      </c>
      <c r="R3319" t="s">
        <v>55</v>
      </c>
      <c r="S3319" t="s">
        <v>36</v>
      </c>
      <c r="T3319" t="s">
        <v>385</v>
      </c>
      <c r="U3319" t="s">
        <v>14</v>
      </c>
      <c r="V3319" s="61">
        <v>45551</v>
      </c>
      <c r="W3319" t="s">
        <v>4135</v>
      </c>
    </row>
    <row r="3320" spans="1:23" x14ac:dyDescent="0.25">
      <c r="A3320">
        <v>9971015</v>
      </c>
      <c r="B3320" s="60">
        <v>45551</v>
      </c>
      <c r="C3320" t="s">
        <v>1106</v>
      </c>
      <c r="D3320" t="s">
        <v>716</v>
      </c>
      <c r="E3320" t="s">
        <v>385</v>
      </c>
      <c r="F3320" s="60">
        <v>45551</v>
      </c>
      <c r="G3320" s="60">
        <v>45551.546527777777</v>
      </c>
      <c r="H3320" t="s">
        <v>1106</v>
      </c>
      <c r="I3320" s="60">
        <v>45553</v>
      </c>
      <c r="J3320" t="s">
        <v>697</v>
      </c>
      <c r="K3320" t="s">
        <v>697</v>
      </c>
      <c r="L3320" t="s">
        <v>5350</v>
      </c>
      <c r="M3320" t="s">
        <v>4671</v>
      </c>
      <c r="N3320" t="s">
        <v>853</v>
      </c>
      <c r="O3320">
        <v>2000009299968600</v>
      </c>
      <c r="P3320" t="s">
        <v>22</v>
      </c>
      <c r="Q3320" t="s">
        <v>23</v>
      </c>
      <c r="R3320" t="s">
        <v>55</v>
      </c>
      <c r="S3320" t="s">
        <v>36</v>
      </c>
      <c r="T3320" t="s">
        <v>385</v>
      </c>
      <c r="U3320" t="s">
        <v>14</v>
      </c>
      <c r="V3320" s="61">
        <v>45551</v>
      </c>
      <c r="W3320" t="s">
        <v>4135</v>
      </c>
    </row>
    <row r="3321" spans="1:23" x14ac:dyDescent="0.25">
      <c r="A3321">
        <v>9971014</v>
      </c>
      <c r="B3321" s="60">
        <v>45551</v>
      </c>
      <c r="C3321" t="s">
        <v>1117</v>
      </c>
      <c r="D3321" t="s">
        <v>716</v>
      </c>
      <c r="E3321" t="s">
        <v>385</v>
      </c>
      <c r="F3321" s="60">
        <v>45551</v>
      </c>
      <c r="G3321" s="60">
        <v>45551.541666666657</v>
      </c>
      <c r="H3321" t="s">
        <v>1117</v>
      </c>
      <c r="I3321" s="60">
        <v>45553</v>
      </c>
      <c r="J3321" t="s">
        <v>697</v>
      </c>
      <c r="K3321" t="s">
        <v>697</v>
      </c>
      <c r="L3321" t="s">
        <v>5351</v>
      </c>
      <c r="M3321" t="s">
        <v>7</v>
      </c>
      <c r="N3321" t="s">
        <v>1515</v>
      </c>
      <c r="O3321" t="s">
        <v>4545</v>
      </c>
      <c r="P3321" t="s">
        <v>18</v>
      </c>
      <c r="Q3321" t="s">
        <v>19</v>
      </c>
      <c r="R3321" t="s">
        <v>21</v>
      </c>
      <c r="S3321" t="s">
        <v>36</v>
      </c>
      <c r="T3321" t="s">
        <v>385</v>
      </c>
      <c r="U3321" t="s">
        <v>14</v>
      </c>
      <c r="V3321" s="61">
        <v>45551</v>
      </c>
      <c r="W3321" t="s">
        <v>4135</v>
      </c>
    </row>
    <row r="3322" spans="1:23" x14ac:dyDescent="0.25">
      <c r="A3322">
        <v>9971013</v>
      </c>
      <c r="B3322" s="60">
        <v>45551</v>
      </c>
      <c r="C3322" t="s">
        <v>1106</v>
      </c>
      <c r="D3322" t="s">
        <v>716</v>
      </c>
      <c r="E3322" t="s">
        <v>385</v>
      </c>
      <c r="F3322" s="60">
        <v>45551</v>
      </c>
      <c r="G3322" s="60">
        <v>45551.564837962957</v>
      </c>
      <c r="H3322" t="s">
        <v>1106</v>
      </c>
      <c r="I3322" s="60">
        <v>45553</v>
      </c>
      <c r="J3322" t="s">
        <v>697</v>
      </c>
      <c r="K3322" t="s">
        <v>697</v>
      </c>
      <c r="L3322" t="s">
        <v>5352</v>
      </c>
      <c r="M3322" t="s">
        <v>4671</v>
      </c>
      <c r="N3322" t="s">
        <v>853</v>
      </c>
      <c r="O3322">
        <v>2000010000000000</v>
      </c>
      <c r="P3322" t="s">
        <v>22</v>
      </c>
      <c r="Q3322" t="s">
        <v>23</v>
      </c>
      <c r="R3322" t="s">
        <v>55</v>
      </c>
      <c r="S3322" t="s">
        <v>36</v>
      </c>
      <c r="T3322" t="s">
        <v>385</v>
      </c>
      <c r="U3322" t="s">
        <v>14</v>
      </c>
      <c r="V3322" s="61">
        <v>45551</v>
      </c>
      <c r="W3322" t="s">
        <v>4135</v>
      </c>
    </row>
    <row r="3323" spans="1:23" x14ac:dyDescent="0.25">
      <c r="A3323">
        <v>9971012</v>
      </c>
      <c r="B3323" s="60">
        <v>45551</v>
      </c>
      <c r="C3323" t="s">
        <v>1106</v>
      </c>
      <c r="D3323" t="s">
        <v>716</v>
      </c>
      <c r="E3323" t="s">
        <v>385</v>
      </c>
      <c r="F3323" s="60">
        <v>45551</v>
      </c>
      <c r="G3323" s="60">
        <v>45551.572916666657</v>
      </c>
      <c r="H3323" t="s">
        <v>1106</v>
      </c>
      <c r="I3323" s="60">
        <v>45557</v>
      </c>
      <c r="J3323" t="s">
        <v>697</v>
      </c>
      <c r="K3323" t="s">
        <v>697</v>
      </c>
      <c r="L3323" t="s">
        <v>5353</v>
      </c>
      <c r="M3323" t="s">
        <v>4671</v>
      </c>
      <c r="N3323" t="s">
        <v>881</v>
      </c>
      <c r="O3323">
        <v>2000009205452120</v>
      </c>
      <c r="P3323" t="s">
        <v>8</v>
      </c>
      <c r="Q3323" t="s">
        <v>10</v>
      </c>
      <c r="R3323" t="s">
        <v>11</v>
      </c>
      <c r="S3323" t="s">
        <v>25</v>
      </c>
      <c r="T3323" t="s">
        <v>385</v>
      </c>
      <c r="U3323" t="s">
        <v>14</v>
      </c>
      <c r="V3323" s="61">
        <v>45551</v>
      </c>
      <c r="W3323" t="s">
        <v>4135</v>
      </c>
    </row>
    <row r="3324" spans="1:23" x14ac:dyDescent="0.25">
      <c r="A3324">
        <v>9971011</v>
      </c>
      <c r="B3324" s="60">
        <v>45551</v>
      </c>
      <c r="C3324" t="s">
        <v>1110</v>
      </c>
      <c r="D3324" t="s">
        <v>46</v>
      </c>
      <c r="E3324" t="s">
        <v>385</v>
      </c>
      <c r="F3324" s="60">
        <v>45551</v>
      </c>
      <c r="G3324" s="60">
        <v>45551.588194444441</v>
      </c>
      <c r="H3324" t="s">
        <v>1110</v>
      </c>
      <c r="I3324" t="s">
        <v>385</v>
      </c>
      <c r="J3324" t="s">
        <v>697</v>
      </c>
      <c r="K3324" t="s">
        <v>697</v>
      </c>
      <c r="L3324" t="s">
        <v>5296</v>
      </c>
      <c r="M3324" t="s">
        <v>7</v>
      </c>
      <c r="N3324" t="s">
        <v>860</v>
      </c>
      <c r="O3324" t="s">
        <v>3844</v>
      </c>
      <c r="P3324" t="s">
        <v>8</v>
      </c>
      <c r="Q3324" t="s">
        <v>10</v>
      </c>
      <c r="R3324" t="s">
        <v>11</v>
      </c>
      <c r="S3324" t="s">
        <v>36</v>
      </c>
      <c r="T3324"/>
      <c r="U3324"/>
      <c r="V3324" s="61">
        <v>45551</v>
      </c>
      <c r="W3324" t="s">
        <v>4135</v>
      </c>
    </row>
    <row r="3325" spans="1:23" x14ac:dyDescent="0.25">
      <c r="A3325">
        <v>9971010</v>
      </c>
      <c r="B3325" s="60">
        <v>45551</v>
      </c>
      <c r="C3325" t="s">
        <v>1110</v>
      </c>
      <c r="D3325" t="s">
        <v>856</v>
      </c>
      <c r="E3325" t="s">
        <v>385</v>
      </c>
      <c r="F3325" s="60">
        <v>45551</v>
      </c>
      <c r="G3325" s="60">
        <v>45551.600694444453</v>
      </c>
      <c r="H3325" t="s">
        <v>1110</v>
      </c>
      <c r="I3325" t="s">
        <v>385</v>
      </c>
      <c r="J3325" t="s">
        <v>697</v>
      </c>
      <c r="K3325" t="s">
        <v>697</v>
      </c>
      <c r="L3325" t="s">
        <v>5219</v>
      </c>
      <c r="M3325" t="s">
        <v>7</v>
      </c>
      <c r="N3325" t="s">
        <v>860</v>
      </c>
      <c r="O3325" t="s">
        <v>3850</v>
      </c>
      <c r="P3325" t="s">
        <v>8</v>
      </c>
      <c r="Q3325" t="s">
        <v>15</v>
      </c>
      <c r="R3325" t="s">
        <v>27</v>
      </c>
      <c r="S3325" t="s">
        <v>25</v>
      </c>
      <c r="T3325"/>
      <c r="U3325"/>
      <c r="V3325" s="61">
        <v>45551</v>
      </c>
      <c r="W3325" t="s">
        <v>4135</v>
      </c>
    </row>
    <row r="3326" spans="1:23" x14ac:dyDescent="0.25">
      <c r="A3326">
        <v>9971009</v>
      </c>
      <c r="B3326" s="60">
        <v>45552</v>
      </c>
      <c r="C3326" t="s">
        <v>1158</v>
      </c>
      <c r="D3326" t="s">
        <v>46</v>
      </c>
      <c r="E3326" t="s">
        <v>385</v>
      </c>
      <c r="F3326" s="60">
        <v>45552.371527777781</v>
      </c>
      <c r="G3326" s="60">
        <v>45552.371527777781</v>
      </c>
      <c r="H3326" t="s">
        <v>1158</v>
      </c>
      <c r="I3326" t="s">
        <v>385</v>
      </c>
      <c r="J3326" t="s">
        <v>697</v>
      </c>
      <c r="K3326" t="s">
        <v>697</v>
      </c>
      <c r="L3326" t="s">
        <v>4759</v>
      </c>
      <c r="M3326" t="s">
        <v>3122</v>
      </c>
      <c r="N3326" t="s">
        <v>853</v>
      </c>
      <c r="O3326">
        <v>7688681</v>
      </c>
      <c r="P3326" t="s">
        <v>22</v>
      </c>
      <c r="Q3326" t="s">
        <v>23</v>
      </c>
      <c r="R3326" t="s">
        <v>89</v>
      </c>
      <c r="S3326" t="s">
        <v>360</v>
      </c>
      <c r="T3326" t="s">
        <v>385</v>
      </c>
      <c r="U3326" t="s">
        <v>14</v>
      </c>
      <c r="V3326" s="61">
        <v>45552</v>
      </c>
      <c r="W3326" t="s">
        <v>4135</v>
      </c>
    </row>
    <row r="3327" spans="1:23" x14ac:dyDescent="0.25">
      <c r="A3327">
        <v>9971008</v>
      </c>
      <c r="B3327" s="60">
        <v>45552</v>
      </c>
      <c r="C3327" t="s">
        <v>1158</v>
      </c>
      <c r="D3327" t="s">
        <v>716</v>
      </c>
      <c r="E3327" t="s">
        <v>385</v>
      </c>
      <c r="F3327" s="60">
        <v>45552.410416666673</v>
      </c>
      <c r="G3327" s="60">
        <v>45552.410416666673</v>
      </c>
      <c r="H3327" t="s">
        <v>1158</v>
      </c>
      <c r="I3327" s="60">
        <v>45554</v>
      </c>
      <c r="J3327" t="s">
        <v>697</v>
      </c>
      <c r="K3327" t="s">
        <v>697</v>
      </c>
      <c r="L3327" t="s">
        <v>5396</v>
      </c>
      <c r="M3327" t="s">
        <v>3122</v>
      </c>
      <c r="N3327" t="s">
        <v>853</v>
      </c>
      <c r="O3327">
        <v>7672962</v>
      </c>
      <c r="P3327" t="s">
        <v>8</v>
      </c>
      <c r="Q3327" t="s">
        <v>10</v>
      </c>
      <c r="R3327" t="s">
        <v>11</v>
      </c>
      <c r="S3327" t="s">
        <v>25</v>
      </c>
      <c r="T3327" t="s">
        <v>385</v>
      </c>
      <c r="U3327" t="s">
        <v>14</v>
      </c>
      <c r="V3327" s="61">
        <v>45552</v>
      </c>
      <c r="W3327" t="s">
        <v>4135</v>
      </c>
    </row>
    <row r="3328" spans="1:23" x14ac:dyDescent="0.25">
      <c r="A3328">
        <v>9971007</v>
      </c>
      <c r="B3328" s="60">
        <v>45552</v>
      </c>
      <c r="C3328" t="s">
        <v>1158</v>
      </c>
      <c r="D3328" t="s">
        <v>46</v>
      </c>
      <c r="E3328" t="s">
        <v>385</v>
      </c>
      <c r="F3328" s="60">
        <v>45552.42291666667</v>
      </c>
      <c r="G3328" s="60">
        <v>45552.42291666667</v>
      </c>
      <c r="H3328" t="s">
        <v>1158</v>
      </c>
      <c r="I3328" t="s">
        <v>385</v>
      </c>
      <c r="J3328" t="s">
        <v>697</v>
      </c>
      <c r="K3328" t="s">
        <v>697</v>
      </c>
      <c r="L3328" t="s">
        <v>5397</v>
      </c>
      <c r="M3328" t="s">
        <v>3122</v>
      </c>
      <c r="N3328" t="s">
        <v>853</v>
      </c>
      <c r="O3328">
        <v>7703406</v>
      </c>
      <c r="P3328" t="s">
        <v>22</v>
      </c>
      <c r="Q3328" t="s">
        <v>23</v>
      </c>
      <c r="R3328" t="s">
        <v>89</v>
      </c>
      <c r="S3328" t="s">
        <v>360</v>
      </c>
      <c r="T3328" t="s">
        <v>385</v>
      </c>
      <c r="U3328" t="s">
        <v>14</v>
      </c>
      <c r="V3328" s="61">
        <v>45552</v>
      </c>
      <c r="W3328" t="s">
        <v>4135</v>
      </c>
    </row>
    <row r="3329" spans="1:23" x14ac:dyDescent="0.25">
      <c r="A3329">
        <v>9971006</v>
      </c>
      <c r="B3329" s="60">
        <v>45552</v>
      </c>
      <c r="C3329" t="s">
        <v>1158</v>
      </c>
      <c r="D3329" t="s">
        <v>716</v>
      </c>
      <c r="E3329" t="s">
        <v>385</v>
      </c>
      <c r="F3329" s="60">
        <v>45552.431944444441</v>
      </c>
      <c r="G3329" s="60">
        <v>45552.431944444441</v>
      </c>
      <c r="H3329" t="s">
        <v>1158</v>
      </c>
      <c r="I3329" s="60">
        <v>45559</v>
      </c>
      <c r="J3329" t="s">
        <v>697</v>
      </c>
      <c r="K3329" t="s">
        <v>697</v>
      </c>
      <c r="L3329" t="s">
        <v>5398</v>
      </c>
      <c r="M3329" t="s">
        <v>3122</v>
      </c>
      <c r="N3329" t="s">
        <v>853</v>
      </c>
      <c r="O3329">
        <v>7650566</v>
      </c>
      <c r="P3329" t="s">
        <v>18</v>
      </c>
      <c r="Q3329" t="s">
        <v>19</v>
      </c>
      <c r="R3329" t="s">
        <v>20</v>
      </c>
      <c r="S3329" t="s">
        <v>36</v>
      </c>
      <c r="T3329" t="s">
        <v>385</v>
      </c>
      <c r="U3329" t="s">
        <v>14</v>
      </c>
      <c r="V3329" s="61">
        <v>45552</v>
      </c>
      <c r="W3329" t="s">
        <v>4135</v>
      </c>
    </row>
    <row r="3330" spans="1:23" x14ac:dyDescent="0.25">
      <c r="A3330">
        <v>9971005</v>
      </c>
      <c r="B3330" s="60">
        <v>45552</v>
      </c>
      <c r="C3330" t="s">
        <v>1158</v>
      </c>
      <c r="D3330" t="s">
        <v>4411</v>
      </c>
      <c r="E3330" t="s">
        <v>385</v>
      </c>
      <c r="F3330" s="60">
        <v>45552.4375</v>
      </c>
      <c r="G3330" s="60">
        <v>45552.4375</v>
      </c>
      <c r="H3330" t="s">
        <v>1158</v>
      </c>
      <c r="I3330" t="s">
        <v>385</v>
      </c>
      <c r="J3330" t="s">
        <v>697</v>
      </c>
      <c r="K3330" t="s">
        <v>697</v>
      </c>
      <c r="L3330" t="s">
        <v>5297</v>
      </c>
      <c r="M3330" t="s">
        <v>3122</v>
      </c>
      <c r="N3330" t="s">
        <v>853</v>
      </c>
      <c r="O3330">
        <v>7701209</v>
      </c>
      <c r="P3330" t="s">
        <v>8</v>
      </c>
      <c r="Q3330" t="s">
        <v>15</v>
      </c>
      <c r="R3330" t="s">
        <v>27</v>
      </c>
      <c r="S3330" t="s">
        <v>962</v>
      </c>
      <c r="T3330" t="s">
        <v>962</v>
      </c>
      <c r="U3330" t="s">
        <v>44</v>
      </c>
      <c r="V3330" s="61">
        <v>45552</v>
      </c>
      <c r="W3330" t="s">
        <v>4135</v>
      </c>
    </row>
    <row r="3331" spans="1:23" x14ac:dyDescent="0.25">
      <c r="A3331">
        <v>9971004</v>
      </c>
      <c r="B3331" s="60">
        <v>45552</v>
      </c>
      <c r="C3331" t="s">
        <v>1158</v>
      </c>
      <c r="D3331" t="s">
        <v>46</v>
      </c>
      <c r="E3331" t="s">
        <v>385</v>
      </c>
      <c r="F3331" s="60">
        <v>45552.510416666657</v>
      </c>
      <c r="G3331" s="60">
        <v>45552.510416666657</v>
      </c>
      <c r="H3331" t="s">
        <v>1158</v>
      </c>
      <c r="I3331" t="s">
        <v>385</v>
      </c>
      <c r="J3331" t="s">
        <v>697</v>
      </c>
      <c r="K3331" t="s">
        <v>697</v>
      </c>
      <c r="L3331" t="s">
        <v>5399</v>
      </c>
      <c r="M3331" t="s">
        <v>3122</v>
      </c>
      <c r="N3331" t="s">
        <v>853</v>
      </c>
      <c r="O3331">
        <v>7690833</v>
      </c>
      <c r="P3331" t="s">
        <v>8</v>
      </c>
      <c r="Q3331" t="s">
        <v>15</v>
      </c>
      <c r="R3331" t="s">
        <v>27</v>
      </c>
      <c r="S3331" t="s">
        <v>360</v>
      </c>
      <c r="T3331" t="s">
        <v>385</v>
      </c>
      <c r="U3331" t="s">
        <v>14</v>
      </c>
      <c r="V3331" s="61">
        <v>45552</v>
      </c>
      <c r="W3331" t="s">
        <v>4135</v>
      </c>
    </row>
    <row r="3332" spans="1:23" x14ac:dyDescent="0.25">
      <c r="A3332">
        <v>9971003</v>
      </c>
      <c r="B3332" s="60">
        <v>45552</v>
      </c>
      <c r="C3332" t="s">
        <v>1158</v>
      </c>
      <c r="D3332" t="s">
        <v>4411</v>
      </c>
      <c r="E3332" t="s">
        <v>385</v>
      </c>
      <c r="F3332" s="60">
        <v>45552.518750000003</v>
      </c>
      <c r="G3332" s="60">
        <v>45552.518750000003</v>
      </c>
      <c r="H3332" t="s">
        <v>1158</v>
      </c>
      <c r="I3332" s="60">
        <v>45554</v>
      </c>
      <c r="J3332" t="s">
        <v>697</v>
      </c>
      <c r="K3332" t="s">
        <v>697</v>
      </c>
      <c r="L3332" t="s">
        <v>5400</v>
      </c>
      <c r="M3332" t="s">
        <v>3122</v>
      </c>
      <c r="N3332" t="s">
        <v>853</v>
      </c>
      <c r="O3332">
        <v>7604437</v>
      </c>
      <c r="P3332" t="s">
        <v>18</v>
      </c>
      <c r="Q3332" t="s">
        <v>19</v>
      </c>
      <c r="R3332" t="s">
        <v>21</v>
      </c>
      <c r="S3332" t="s">
        <v>36</v>
      </c>
      <c r="T3332" t="s">
        <v>385</v>
      </c>
      <c r="U3332" t="s">
        <v>14</v>
      </c>
      <c r="V3332" s="61">
        <v>45552</v>
      </c>
      <c r="W3332" t="s">
        <v>4135</v>
      </c>
    </row>
    <row r="3333" spans="1:23" x14ac:dyDescent="0.25">
      <c r="A3333">
        <v>9971002</v>
      </c>
      <c r="B3333" s="60">
        <v>45552</v>
      </c>
      <c r="C3333" t="s">
        <v>1158</v>
      </c>
      <c r="D3333" t="s">
        <v>716</v>
      </c>
      <c r="E3333" t="s">
        <v>385</v>
      </c>
      <c r="F3333" s="60">
        <v>45552.572222222218</v>
      </c>
      <c r="G3333" s="60">
        <v>45552.572222222218</v>
      </c>
      <c r="H3333" t="s">
        <v>1158</v>
      </c>
      <c r="I3333" s="60">
        <v>45554</v>
      </c>
      <c r="J3333" t="s">
        <v>697</v>
      </c>
      <c r="K3333" t="s">
        <v>697</v>
      </c>
      <c r="L3333" t="s">
        <v>5401</v>
      </c>
      <c r="M3333" t="s">
        <v>3122</v>
      </c>
      <c r="N3333" t="s">
        <v>853</v>
      </c>
      <c r="O3333">
        <v>7670757</v>
      </c>
      <c r="P3333" t="s">
        <v>8</v>
      </c>
      <c r="Q3333" t="s">
        <v>10</v>
      </c>
      <c r="R3333" t="s">
        <v>11</v>
      </c>
      <c r="S3333" t="s">
        <v>25</v>
      </c>
      <c r="T3333" t="s">
        <v>385</v>
      </c>
      <c r="U3333" t="s">
        <v>14</v>
      </c>
      <c r="V3333" s="61">
        <v>45552</v>
      </c>
      <c r="W3333" t="s">
        <v>4135</v>
      </c>
    </row>
    <row r="3334" spans="1:23" x14ac:dyDescent="0.25">
      <c r="A3334">
        <v>9971001</v>
      </c>
      <c r="B3334" s="60">
        <v>45552</v>
      </c>
      <c r="C3334" t="s">
        <v>1158</v>
      </c>
      <c r="D3334" t="s">
        <v>716</v>
      </c>
      <c r="E3334" t="s">
        <v>385</v>
      </c>
      <c r="F3334" s="60">
        <v>45552.592361111107</v>
      </c>
      <c r="G3334" s="60">
        <v>45552.592361111107</v>
      </c>
      <c r="H3334" t="s">
        <v>1158</v>
      </c>
      <c r="I3334" s="60">
        <v>45554</v>
      </c>
      <c r="J3334" t="s">
        <v>697</v>
      </c>
      <c r="K3334" t="s">
        <v>697</v>
      </c>
      <c r="L3334" t="s">
        <v>5402</v>
      </c>
      <c r="M3334" t="s">
        <v>3122</v>
      </c>
      <c r="N3334" t="s">
        <v>853</v>
      </c>
      <c r="O3334">
        <v>7637038</v>
      </c>
      <c r="P3334" t="s">
        <v>8</v>
      </c>
      <c r="Q3334" t="s">
        <v>15</v>
      </c>
      <c r="R3334" t="s">
        <v>27</v>
      </c>
      <c r="S3334" t="s">
        <v>25</v>
      </c>
      <c r="T3334" t="s">
        <v>385</v>
      </c>
      <c r="U3334" t="s">
        <v>14</v>
      </c>
      <c r="V3334" s="61">
        <v>45552</v>
      </c>
      <c r="W3334" t="s">
        <v>4135</v>
      </c>
    </row>
    <row r="3335" spans="1:23" x14ac:dyDescent="0.25">
      <c r="A3335">
        <v>9971000</v>
      </c>
      <c r="B3335" s="60">
        <v>45552</v>
      </c>
      <c r="C3335" t="s">
        <v>1107</v>
      </c>
      <c r="D3335" t="s">
        <v>716</v>
      </c>
      <c r="E3335" t="s">
        <v>385</v>
      </c>
      <c r="F3335" s="60">
        <v>45552</v>
      </c>
      <c r="G3335" s="60">
        <v>45552.344444444447</v>
      </c>
      <c r="H3335" t="s">
        <v>1107</v>
      </c>
      <c r="I3335"/>
      <c r="J3335" t="s">
        <v>697</v>
      </c>
      <c r="K3335" t="s">
        <v>697</v>
      </c>
      <c r="L3335" t="s">
        <v>5403</v>
      </c>
      <c r="M3335" t="s">
        <v>7</v>
      </c>
      <c r="N3335" t="s">
        <v>860</v>
      </c>
      <c r="O3335" t="s">
        <v>5356</v>
      </c>
      <c r="P3335" t="s">
        <v>8</v>
      </c>
      <c r="Q3335" t="s">
        <v>10</v>
      </c>
      <c r="R3335" t="s">
        <v>11</v>
      </c>
      <c r="S3335" t="s">
        <v>36</v>
      </c>
      <c r="T3335"/>
      <c r="U3335" t="s">
        <v>14</v>
      </c>
      <c r="V3335" s="61">
        <v>45552</v>
      </c>
      <c r="W3335" t="s">
        <v>4135</v>
      </c>
    </row>
    <row r="3336" spans="1:23" x14ac:dyDescent="0.25">
      <c r="A3336">
        <v>9970999</v>
      </c>
      <c r="B3336" s="60">
        <v>45552</v>
      </c>
      <c r="C3336" t="s">
        <v>1107</v>
      </c>
      <c r="D3336" t="s">
        <v>716</v>
      </c>
      <c r="E3336" t="s">
        <v>385</v>
      </c>
      <c r="F3336" s="60">
        <v>45552</v>
      </c>
      <c r="G3336" s="60">
        <v>45552.347222222219</v>
      </c>
      <c r="H3336" t="s">
        <v>1107</v>
      </c>
      <c r="I3336"/>
      <c r="J3336" t="s">
        <v>697</v>
      </c>
      <c r="K3336" t="s">
        <v>697</v>
      </c>
      <c r="L3336" t="s">
        <v>5404</v>
      </c>
      <c r="M3336" t="s">
        <v>7</v>
      </c>
      <c r="N3336" t="s">
        <v>860</v>
      </c>
      <c r="O3336" t="s">
        <v>5357</v>
      </c>
      <c r="P3336" t="s">
        <v>8</v>
      </c>
      <c r="Q3336" t="s">
        <v>10</v>
      </c>
      <c r="R3336" t="s">
        <v>11</v>
      </c>
      <c r="S3336" t="s">
        <v>36</v>
      </c>
      <c r="T3336"/>
      <c r="U3336" t="s">
        <v>14</v>
      </c>
      <c r="V3336" s="61">
        <v>45552</v>
      </c>
      <c r="W3336" t="s">
        <v>4135</v>
      </c>
    </row>
    <row r="3337" spans="1:23" x14ac:dyDescent="0.25">
      <c r="A3337">
        <v>9970998</v>
      </c>
      <c r="B3337" s="60">
        <v>45552</v>
      </c>
      <c r="C3337" t="s">
        <v>1107</v>
      </c>
      <c r="D3337" t="s">
        <v>856</v>
      </c>
      <c r="E3337" t="s">
        <v>385</v>
      </c>
      <c r="F3337" s="60">
        <v>45552</v>
      </c>
      <c r="G3337" s="60">
        <v>45552.359722222223</v>
      </c>
      <c r="H3337" t="s">
        <v>1107</v>
      </c>
      <c r="I3337"/>
      <c r="J3337" t="s">
        <v>697</v>
      </c>
      <c r="K3337" t="s">
        <v>697</v>
      </c>
      <c r="L3337" t="s">
        <v>5405</v>
      </c>
      <c r="M3337" t="s">
        <v>7</v>
      </c>
      <c r="N3337" t="s">
        <v>860</v>
      </c>
      <c r="O3337" t="s">
        <v>5358</v>
      </c>
      <c r="P3337" t="s">
        <v>18</v>
      </c>
      <c r="Q3337" t="s">
        <v>19</v>
      </c>
      <c r="R3337" t="s">
        <v>20</v>
      </c>
      <c r="S3337" t="s">
        <v>75</v>
      </c>
      <c r="T3337" t="s">
        <v>419</v>
      </c>
      <c r="U3337" t="s">
        <v>44</v>
      </c>
      <c r="V3337" s="61">
        <v>45552</v>
      </c>
      <c r="W3337" t="s">
        <v>4135</v>
      </c>
    </row>
    <row r="3338" spans="1:23" x14ac:dyDescent="0.25">
      <c r="A3338">
        <v>9970997</v>
      </c>
      <c r="B3338" s="60">
        <v>45552</v>
      </c>
      <c r="C3338" t="s">
        <v>1107</v>
      </c>
      <c r="D3338" t="s">
        <v>716</v>
      </c>
      <c r="E3338" t="s">
        <v>385</v>
      </c>
      <c r="F3338" s="60">
        <v>45552</v>
      </c>
      <c r="G3338" s="60">
        <v>45552.369444444441</v>
      </c>
      <c r="H3338" t="s">
        <v>1107</v>
      </c>
      <c r="I3338"/>
      <c r="J3338" t="s">
        <v>697</v>
      </c>
      <c r="K3338" t="s">
        <v>697</v>
      </c>
      <c r="L3338" t="s">
        <v>5406</v>
      </c>
      <c r="M3338" t="s">
        <v>7</v>
      </c>
      <c r="N3338" t="s">
        <v>860</v>
      </c>
      <c r="O3338" t="s">
        <v>5360</v>
      </c>
      <c r="P3338" t="s">
        <v>22</v>
      </c>
      <c r="Q3338" t="s">
        <v>23</v>
      </c>
      <c r="R3338" t="s">
        <v>24</v>
      </c>
      <c r="S3338" t="s">
        <v>36</v>
      </c>
      <c r="T3338"/>
      <c r="U3338" t="s">
        <v>14</v>
      </c>
      <c r="V3338" s="61">
        <v>45552</v>
      </c>
      <c r="W3338" t="s">
        <v>4135</v>
      </c>
    </row>
    <row r="3339" spans="1:23" x14ac:dyDescent="0.25">
      <c r="A3339">
        <v>9970996</v>
      </c>
      <c r="B3339" s="60">
        <v>45552</v>
      </c>
      <c r="C3339" t="s">
        <v>1107</v>
      </c>
      <c r="D3339" t="s">
        <v>716</v>
      </c>
      <c r="E3339" t="s">
        <v>385</v>
      </c>
      <c r="F3339" s="60">
        <v>45552</v>
      </c>
      <c r="G3339" s="60">
        <v>45552.397916666669</v>
      </c>
      <c r="H3339" t="s">
        <v>1107</v>
      </c>
      <c r="I3339"/>
      <c r="J3339" t="s">
        <v>697</v>
      </c>
      <c r="K3339" t="s">
        <v>697</v>
      </c>
      <c r="L3339" t="s">
        <v>5407</v>
      </c>
      <c r="M3339" t="s">
        <v>7</v>
      </c>
      <c r="N3339" t="s">
        <v>860</v>
      </c>
      <c r="O3339" t="s">
        <v>5361</v>
      </c>
      <c r="P3339" t="s">
        <v>18</v>
      </c>
      <c r="Q3339" t="s">
        <v>19</v>
      </c>
      <c r="R3339" t="s">
        <v>20</v>
      </c>
      <c r="S3339" t="s">
        <v>36</v>
      </c>
      <c r="T3339" t="s">
        <v>419</v>
      </c>
      <c r="U3339" t="s">
        <v>44</v>
      </c>
      <c r="V3339" s="61">
        <v>45552</v>
      </c>
      <c r="W3339" t="s">
        <v>4135</v>
      </c>
    </row>
    <row r="3340" spans="1:23" x14ac:dyDescent="0.25">
      <c r="A3340">
        <v>9970995</v>
      </c>
      <c r="B3340" s="60">
        <v>45552</v>
      </c>
      <c r="C3340" t="s">
        <v>1107</v>
      </c>
      <c r="D3340" t="s">
        <v>856</v>
      </c>
      <c r="E3340" t="s">
        <v>385</v>
      </c>
      <c r="F3340" s="60">
        <v>45552</v>
      </c>
      <c r="G3340" s="60">
        <v>45552.397916666669</v>
      </c>
      <c r="H3340" t="s">
        <v>1107</v>
      </c>
      <c r="I3340"/>
      <c r="J3340" t="s">
        <v>697</v>
      </c>
      <c r="K3340" t="s">
        <v>697</v>
      </c>
      <c r="L3340" t="s">
        <v>5407</v>
      </c>
      <c r="M3340" t="s">
        <v>7</v>
      </c>
      <c r="N3340" t="s">
        <v>860</v>
      </c>
      <c r="O3340" t="s">
        <v>5361</v>
      </c>
      <c r="P3340" t="s">
        <v>18</v>
      </c>
      <c r="Q3340" t="s">
        <v>19</v>
      </c>
      <c r="R3340" t="s">
        <v>20</v>
      </c>
      <c r="S3340" t="s">
        <v>75</v>
      </c>
      <c r="T3340" t="s">
        <v>419</v>
      </c>
      <c r="U3340" t="s">
        <v>44</v>
      </c>
      <c r="V3340" s="61">
        <v>45552</v>
      </c>
      <c r="W3340" t="s">
        <v>4135</v>
      </c>
    </row>
    <row r="3341" spans="1:23" x14ac:dyDescent="0.25">
      <c r="A3341">
        <v>9970994</v>
      </c>
      <c r="B3341" s="60">
        <v>45552</v>
      </c>
      <c r="C3341" t="s">
        <v>1111</v>
      </c>
      <c r="D3341" t="s">
        <v>716</v>
      </c>
      <c r="E3341" t="s">
        <v>385</v>
      </c>
      <c r="F3341" s="60">
        <v>45552</v>
      </c>
      <c r="G3341" s="60">
        <v>45552.34097222222</v>
      </c>
      <c r="H3341" t="s">
        <v>1111</v>
      </c>
      <c r="I3341" s="60">
        <v>45554</v>
      </c>
      <c r="J3341" t="s">
        <v>697</v>
      </c>
      <c r="K3341" t="s">
        <v>697</v>
      </c>
      <c r="L3341" t="s">
        <v>5408</v>
      </c>
      <c r="M3341" t="s">
        <v>7</v>
      </c>
      <c r="N3341" t="s">
        <v>1515</v>
      </c>
      <c r="O3341" t="s">
        <v>4988</v>
      </c>
      <c r="P3341" t="s">
        <v>8</v>
      </c>
      <c r="Q3341" t="s">
        <v>28</v>
      </c>
      <c r="R3341" t="s">
        <v>35</v>
      </c>
      <c r="S3341" t="s">
        <v>36</v>
      </c>
      <c r="T3341" t="s">
        <v>385</v>
      </c>
      <c r="U3341" t="s">
        <v>14</v>
      </c>
      <c r="V3341" s="61">
        <v>45552</v>
      </c>
      <c r="W3341" t="s">
        <v>4135</v>
      </c>
    </row>
    <row r="3342" spans="1:23" x14ac:dyDescent="0.25">
      <c r="A3342">
        <v>9970993</v>
      </c>
      <c r="B3342" s="60">
        <v>45552</v>
      </c>
      <c r="C3342" t="s">
        <v>1117</v>
      </c>
      <c r="D3342" t="s">
        <v>716</v>
      </c>
      <c r="E3342" t="s">
        <v>385</v>
      </c>
      <c r="F3342" s="60">
        <v>45552</v>
      </c>
      <c r="G3342" s="60">
        <v>45552.338194444441</v>
      </c>
      <c r="H3342" t="s">
        <v>1117</v>
      </c>
      <c r="I3342" s="60">
        <v>45554</v>
      </c>
      <c r="J3342" t="s">
        <v>697</v>
      </c>
      <c r="K3342" t="s">
        <v>697</v>
      </c>
      <c r="L3342" t="s">
        <v>5169</v>
      </c>
      <c r="M3342" t="s">
        <v>7</v>
      </c>
      <c r="N3342" t="s">
        <v>860</v>
      </c>
      <c r="O3342" t="s">
        <v>2565</v>
      </c>
      <c r="P3342" t="s">
        <v>8</v>
      </c>
      <c r="Q3342" t="s">
        <v>15</v>
      </c>
      <c r="R3342" t="s">
        <v>381</v>
      </c>
      <c r="S3342" t="s">
        <v>25</v>
      </c>
      <c r="T3342" t="s">
        <v>385</v>
      </c>
      <c r="U3342" t="s">
        <v>44</v>
      </c>
      <c r="V3342" s="61">
        <v>45552</v>
      </c>
      <c r="W3342" t="s">
        <v>4135</v>
      </c>
    </row>
    <row r="3343" spans="1:23" x14ac:dyDescent="0.25">
      <c r="A3343">
        <v>9970992</v>
      </c>
      <c r="B3343" s="60">
        <v>45552</v>
      </c>
      <c r="C3343" t="s">
        <v>1117</v>
      </c>
      <c r="D3343" t="s">
        <v>856</v>
      </c>
      <c r="E3343" t="s">
        <v>385</v>
      </c>
      <c r="F3343" s="60">
        <v>45552</v>
      </c>
      <c r="G3343" s="60">
        <v>45552.338194444441</v>
      </c>
      <c r="H3343" t="s">
        <v>1117</v>
      </c>
      <c r="I3343" s="60">
        <v>45552</v>
      </c>
      <c r="J3343" t="s">
        <v>697</v>
      </c>
      <c r="K3343" t="s">
        <v>697</v>
      </c>
      <c r="L3343" t="s">
        <v>5169</v>
      </c>
      <c r="M3343" t="s">
        <v>7</v>
      </c>
      <c r="N3343" t="s">
        <v>860</v>
      </c>
      <c r="O3343" t="s">
        <v>2565</v>
      </c>
      <c r="P3343" t="s">
        <v>8</v>
      </c>
      <c r="Q3343" t="s">
        <v>15</v>
      </c>
      <c r="R3343" t="s">
        <v>381</v>
      </c>
      <c r="S3343" t="s">
        <v>43</v>
      </c>
      <c r="T3343" t="s">
        <v>5409</v>
      </c>
      <c r="U3343" t="s">
        <v>44</v>
      </c>
      <c r="V3343" s="61">
        <v>45552</v>
      </c>
      <c r="W3343" t="s">
        <v>4135</v>
      </c>
    </row>
    <row r="3344" spans="1:23" x14ac:dyDescent="0.25">
      <c r="A3344">
        <v>9970991</v>
      </c>
      <c r="B3344" s="60">
        <v>45552</v>
      </c>
      <c r="C3344" t="s">
        <v>1111</v>
      </c>
      <c r="D3344" t="s">
        <v>716</v>
      </c>
      <c r="E3344" t="s">
        <v>385</v>
      </c>
      <c r="F3344" s="60">
        <v>45552</v>
      </c>
      <c r="G3344" s="60">
        <v>45552.361111111109</v>
      </c>
      <c r="H3344" t="s">
        <v>1111</v>
      </c>
      <c r="I3344" s="60">
        <v>45552</v>
      </c>
      <c r="J3344" t="s">
        <v>697</v>
      </c>
      <c r="K3344" t="s">
        <v>697</v>
      </c>
      <c r="L3344" t="s">
        <v>5212</v>
      </c>
      <c r="M3344" t="s">
        <v>7</v>
      </c>
      <c r="N3344" t="s">
        <v>1515</v>
      </c>
      <c r="O3344" t="s">
        <v>5101</v>
      </c>
      <c r="P3344" t="s">
        <v>51</v>
      </c>
      <c r="Q3344" t="s">
        <v>52</v>
      </c>
      <c r="R3344" t="s">
        <v>53</v>
      </c>
      <c r="S3344" t="s">
        <v>36</v>
      </c>
      <c r="T3344" t="s">
        <v>385</v>
      </c>
      <c r="U3344" t="s">
        <v>14</v>
      </c>
      <c r="V3344" s="61">
        <v>45552</v>
      </c>
      <c r="W3344" t="s">
        <v>4135</v>
      </c>
    </row>
    <row r="3345" spans="1:23" x14ac:dyDescent="0.25">
      <c r="A3345">
        <v>9970990</v>
      </c>
      <c r="B3345" s="60">
        <v>45552</v>
      </c>
      <c r="C3345" t="s">
        <v>1111</v>
      </c>
      <c r="D3345" t="s">
        <v>716</v>
      </c>
      <c r="E3345" t="s">
        <v>385</v>
      </c>
      <c r="F3345" s="60">
        <v>45552</v>
      </c>
      <c r="G3345" s="60">
        <v>45552.395138888889</v>
      </c>
      <c r="H3345" t="s">
        <v>1111</v>
      </c>
      <c r="I3345" t="s">
        <v>385</v>
      </c>
      <c r="J3345" t="s">
        <v>697</v>
      </c>
      <c r="K3345" t="s">
        <v>697</v>
      </c>
      <c r="L3345" t="s">
        <v>4841</v>
      </c>
      <c r="M3345" t="s">
        <v>7</v>
      </c>
      <c r="N3345" t="s">
        <v>860</v>
      </c>
      <c r="O3345" t="s">
        <v>4729</v>
      </c>
      <c r="P3345" t="s">
        <v>8</v>
      </c>
      <c r="Q3345" t="s">
        <v>10</v>
      </c>
      <c r="R3345" t="s">
        <v>11</v>
      </c>
      <c r="S3345" t="s">
        <v>36</v>
      </c>
      <c r="T3345" t="s">
        <v>385</v>
      </c>
      <c r="U3345" t="s">
        <v>14</v>
      </c>
      <c r="V3345" s="61">
        <v>45552</v>
      </c>
      <c r="W3345" t="s">
        <v>4135</v>
      </c>
    </row>
    <row r="3346" spans="1:23" x14ac:dyDescent="0.25">
      <c r="A3346">
        <v>9970989</v>
      </c>
      <c r="B3346" s="60">
        <v>45552</v>
      </c>
      <c r="C3346" t="s">
        <v>1111</v>
      </c>
      <c r="D3346" t="s">
        <v>46</v>
      </c>
      <c r="E3346" t="s">
        <v>385</v>
      </c>
      <c r="F3346" s="60">
        <v>45552</v>
      </c>
      <c r="G3346" s="60">
        <v>45552.413194444453</v>
      </c>
      <c r="H3346" t="s">
        <v>1111</v>
      </c>
      <c r="I3346" t="s">
        <v>385</v>
      </c>
      <c r="J3346" t="s">
        <v>697</v>
      </c>
      <c r="K3346" t="s">
        <v>697</v>
      </c>
      <c r="L3346" t="s">
        <v>5185</v>
      </c>
      <c r="M3346" t="s">
        <v>7</v>
      </c>
      <c r="N3346" t="s">
        <v>855</v>
      </c>
      <c r="O3346" t="s">
        <v>5101</v>
      </c>
      <c r="P3346" t="s">
        <v>51</v>
      </c>
      <c r="Q3346" t="s">
        <v>52</v>
      </c>
      <c r="R3346" t="s">
        <v>53</v>
      </c>
      <c r="S3346" t="s">
        <v>358</v>
      </c>
      <c r="T3346" t="s">
        <v>385</v>
      </c>
      <c r="U3346" t="s">
        <v>14</v>
      </c>
      <c r="V3346" s="61">
        <v>45552</v>
      </c>
      <c r="W3346" t="s">
        <v>4135</v>
      </c>
    </row>
    <row r="3347" spans="1:23" x14ac:dyDescent="0.25">
      <c r="A3347">
        <v>9970988</v>
      </c>
      <c r="B3347" s="60">
        <v>45552</v>
      </c>
      <c r="C3347" t="s">
        <v>1111</v>
      </c>
      <c r="D3347" t="s">
        <v>716</v>
      </c>
      <c r="E3347" t="s">
        <v>385</v>
      </c>
      <c r="F3347" s="60">
        <v>45552</v>
      </c>
      <c r="G3347" s="60">
        <v>45552.422222222223</v>
      </c>
      <c r="H3347" t="s">
        <v>1111</v>
      </c>
      <c r="I3347" t="s">
        <v>385</v>
      </c>
      <c r="J3347" t="s">
        <v>697</v>
      </c>
      <c r="K3347" t="s">
        <v>697</v>
      </c>
      <c r="L3347" t="s">
        <v>5394</v>
      </c>
      <c r="M3347" t="s">
        <v>7</v>
      </c>
      <c r="N3347" t="s">
        <v>855</v>
      </c>
      <c r="O3347" t="s">
        <v>4738</v>
      </c>
      <c r="P3347" t="s">
        <v>8</v>
      </c>
      <c r="Q3347" t="s">
        <v>10</v>
      </c>
      <c r="R3347" t="s">
        <v>11</v>
      </c>
      <c r="S3347" t="s">
        <v>36</v>
      </c>
      <c r="T3347" t="s">
        <v>385</v>
      </c>
      <c r="U3347" t="s">
        <v>14</v>
      </c>
      <c r="V3347" s="61">
        <v>45552</v>
      </c>
      <c r="W3347" t="s">
        <v>4135</v>
      </c>
    </row>
    <row r="3348" spans="1:23" x14ac:dyDescent="0.25">
      <c r="A3348">
        <v>9970987</v>
      </c>
      <c r="B3348" s="60">
        <v>45552</v>
      </c>
      <c r="C3348" t="s">
        <v>1111</v>
      </c>
      <c r="D3348" t="s">
        <v>856</v>
      </c>
      <c r="E3348" t="s">
        <v>385</v>
      </c>
      <c r="F3348" s="60">
        <v>45552</v>
      </c>
      <c r="G3348" s="60">
        <v>45552.436111111107</v>
      </c>
      <c r="H3348" t="s">
        <v>1111</v>
      </c>
      <c r="I3348" t="s">
        <v>385</v>
      </c>
      <c r="J3348" t="s">
        <v>697</v>
      </c>
      <c r="K3348" t="s">
        <v>697</v>
      </c>
      <c r="L3348" t="s">
        <v>5393</v>
      </c>
      <c r="M3348" t="s">
        <v>7</v>
      </c>
      <c r="N3348" t="s">
        <v>855</v>
      </c>
      <c r="O3348" t="s">
        <v>4465</v>
      </c>
      <c r="P3348" t="s">
        <v>51</v>
      </c>
      <c r="Q3348" t="s">
        <v>52</v>
      </c>
      <c r="R3348" t="s">
        <v>53</v>
      </c>
      <c r="S3348" t="s">
        <v>36</v>
      </c>
      <c r="T3348" t="s">
        <v>385</v>
      </c>
      <c r="U3348" t="s">
        <v>14</v>
      </c>
      <c r="V3348" s="61">
        <v>45552</v>
      </c>
      <c r="W3348" t="s">
        <v>4135</v>
      </c>
    </row>
    <row r="3349" spans="1:23" x14ac:dyDescent="0.25">
      <c r="A3349">
        <v>9970986</v>
      </c>
      <c r="B3349" s="60">
        <v>45552</v>
      </c>
      <c r="C3349" t="s">
        <v>1111</v>
      </c>
      <c r="D3349" t="s">
        <v>716</v>
      </c>
      <c r="E3349" t="s">
        <v>385</v>
      </c>
      <c r="F3349" s="60">
        <v>45552</v>
      </c>
      <c r="G3349" s="60">
        <v>45552.462500000001</v>
      </c>
      <c r="H3349" t="s">
        <v>1111</v>
      </c>
      <c r="I3349" t="s">
        <v>385</v>
      </c>
      <c r="J3349" t="s">
        <v>697</v>
      </c>
      <c r="K3349" t="s">
        <v>697</v>
      </c>
      <c r="L3349" t="s">
        <v>5395</v>
      </c>
      <c r="M3349" t="s">
        <v>7</v>
      </c>
      <c r="N3349" t="s">
        <v>1515</v>
      </c>
      <c r="O3349" t="s">
        <v>5275</v>
      </c>
      <c r="P3349" t="s">
        <v>8</v>
      </c>
      <c r="Q3349" t="s">
        <v>10</v>
      </c>
      <c r="R3349" t="s">
        <v>11</v>
      </c>
      <c r="S3349" t="s">
        <v>36</v>
      </c>
      <c r="T3349" t="s">
        <v>385</v>
      </c>
      <c r="U3349" t="s">
        <v>14</v>
      </c>
      <c r="V3349" s="61">
        <v>45552</v>
      </c>
      <c r="W3349" t="s">
        <v>4135</v>
      </c>
    </row>
    <row r="3350" spans="1:23" x14ac:dyDescent="0.25">
      <c r="A3350">
        <v>9970985</v>
      </c>
      <c r="B3350" s="60">
        <v>45552</v>
      </c>
      <c r="C3350" t="s">
        <v>1111</v>
      </c>
      <c r="D3350" t="s">
        <v>878</v>
      </c>
      <c r="E3350" t="s">
        <v>385</v>
      </c>
      <c r="F3350" s="60">
        <v>45552</v>
      </c>
      <c r="G3350" s="60">
        <v>45552.520138888889</v>
      </c>
      <c r="H3350" t="s">
        <v>1111</v>
      </c>
      <c r="I3350" t="s">
        <v>385</v>
      </c>
      <c r="J3350" t="s">
        <v>697</v>
      </c>
      <c r="K3350" t="s">
        <v>697</v>
      </c>
      <c r="L3350" t="s">
        <v>5410</v>
      </c>
      <c r="M3350" t="s">
        <v>7</v>
      </c>
      <c r="N3350" t="s">
        <v>1515</v>
      </c>
      <c r="O3350" t="s">
        <v>5276</v>
      </c>
      <c r="P3350" t="s">
        <v>8</v>
      </c>
      <c r="Q3350" t="s">
        <v>15</v>
      </c>
      <c r="R3350" t="s">
        <v>381</v>
      </c>
      <c r="S3350" t="s">
        <v>25</v>
      </c>
      <c r="T3350" t="s">
        <v>385</v>
      </c>
      <c r="U3350" t="s">
        <v>14</v>
      </c>
      <c r="V3350" s="61">
        <v>45552</v>
      </c>
      <c r="W3350" t="s">
        <v>4135</v>
      </c>
    </row>
    <row r="3351" spans="1:23" x14ac:dyDescent="0.25">
      <c r="A3351">
        <v>9970984</v>
      </c>
      <c r="B3351" s="60">
        <v>45552</v>
      </c>
      <c r="C3351" t="s">
        <v>1106</v>
      </c>
      <c r="D3351" t="s">
        <v>716</v>
      </c>
      <c r="E3351" t="s">
        <v>385</v>
      </c>
      <c r="F3351" s="60">
        <v>45552</v>
      </c>
      <c r="G3351" s="60">
        <v>45552.343055555553</v>
      </c>
      <c r="H3351" t="s">
        <v>1106</v>
      </c>
      <c r="I3351" s="60">
        <v>45554</v>
      </c>
      <c r="J3351" t="s">
        <v>697</v>
      </c>
      <c r="K3351" t="s">
        <v>697</v>
      </c>
      <c r="L3351" t="s">
        <v>5411</v>
      </c>
      <c r="M3351" t="s">
        <v>4671</v>
      </c>
      <c r="N3351" t="s">
        <v>853</v>
      </c>
      <c r="O3351">
        <v>2000009179354950</v>
      </c>
      <c r="P3351" t="s">
        <v>8</v>
      </c>
      <c r="Q3351" t="s">
        <v>10</v>
      </c>
      <c r="R3351" t="s">
        <v>11</v>
      </c>
      <c r="S3351" t="s">
        <v>25</v>
      </c>
      <c r="T3351" t="s">
        <v>385</v>
      </c>
      <c r="U3351" t="s">
        <v>14</v>
      </c>
      <c r="V3351" s="61">
        <v>45552</v>
      </c>
      <c r="W3351" t="s">
        <v>4135</v>
      </c>
    </row>
    <row r="3352" spans="1:23" x14ac:dyDescent="0.25">
      <c r="A3352">
        <v>9970983</v>
      </c>
      <c r="B3352" s="60">
        <v>45552</v>
      </c>
      <c r="C3352" t="s">
        <v>1110</v>
      </c>
      <c r="D3352" t="s">
        <v>856</v>
      </c>
      <c r="E3352" t="s">
        <v>385</v>
      </c>
      <c r="F3352" s="60">
        <v>45552</v>
      </c>
      <c r="G3352" s="60">
        <v>45552.343055555553</v>
      </c>
      <c r="H3352" t="s">
        <v>1110</v>
      </c>
      <c r="I3352" s="60">
        <v>45552</v>
      </c>
      <c r="J3352" t="s">
        <v>697</v>
      </c>
      <c r="K3352" t="s">
        <v>697</v>
      </c>
      <c r="L3352" t="s">
        <v>2989</v>
      </c>
      <c r="M3352" t="s">
        <v>7</v>
      </c>
      <c r="N3352" t="s">
        <v>860</v>
      </c>
      <c r="O3352" t="s">
        <v>1324</v>
      </c>
      <c r="P3352" t="s">
        <v>8</v>
      </c>
      <c r="Q3352" t="s">
        <v>28</v>
      </c>
      <c r="R3352" t="s">
        <v>29</v>
      </c>
      <c r="S3352" t="s">
        <v>43</v>
      </c>
      <c r="T3352"/>
      <c r="U3352" t="s">
        <v>14</v>
      </c>
      <c r="V3352" s="61">
        <v>45552</v>
      </c>
      <c r="W3352" t="s">
        <v>4135</v>
      </c>
    </row>
    <row r="3353" spans="1:23" x14ac:dyDescent="0.25">
      <c r="A3353">
        <v>9970982</v>
      </c>
      <c r="B3353" s="60">
        <v>45552</v>
      </c>
      <c r="C3353" t="s">
        <v>1117</v>
      </c>
      <c r="D3353" t="s">
        <v>856</v>
      </c>
      <c r="E3353" t="s">
        <v>385</v>
      </c>
      <c r="F3353" s="60">
        <v>45552</v>
      </c>
      <c r="G3353" s="60">
        <v>45552.334027777782</v>
      </c>
      <c r="H3353" t="s">
        <v>1117</v>
      </c>
      <c r="I3353" s="60">
        <v>45552</v>
      </c>
      <c r="J3353" t="s">
        <v>697</v>
      </c>
      <c r="K3353" t="s">
        <v>697</v>
      </c>
      <c r="L3353" t="s">
        <v>4412</v>
      </c>
      <c r="M3353" t="s">
        <v>7</v>
      </c>
      <c r="N3353" t="s">
        <v>860</v>
      </c>
      <c r="O3353" t="s">
        <v>3884</v>
      </c>
      <c r="P3353" t="s">
        <v>8</v>
      </c>
      <c r="Q3353" t="s">
        <v>28</v>
      </c>
      <c r="R3353" t="s">
        <v>29</v>
      </c>
      <c r="S3353" t="s">
        <v>43</v>
      </c>
      <c r="T3353" t="s">
        <v>730</v>
      </c>
      <c r="U3353" t="s">
        <v>44</v>
      </c>
      <c r="V3353" s="61">
        <v>45552</v>
      </c>
      <c r="W3353" t="s">
        <v>4135</v>
      </c>
    </row>
    <row r="3354" spans="1:23" x14ac:dyDescent="0.25">
      <c r="A3354">
        <v>9970981</v>
      </c>
      <c r="B3354" s="60">
        <v>45552</v>
      </c>
      <c r="C3354" t="s">
        <v>1117</v>
      </c>
      <c r="D3354" t="s">
        <v>716</v>
      </c>
      <c r="E3354" t="s">
        <v>385</v>
      </c>
      <c r="F3354" s="60">
        <v>45552</v>
      </c>
      <c r="G3354" s="60">
        <v>45552.347222222219</v>
      </c>
      <c r="H3354" t="s">
        <v>1117</v>
      </c>
      <c r="I3354" s="60">
        <v>45554</v>
      </c>
      <c r="J3354" t="s">
        <v>697</v>
      </c>
      <c r="K3354" t="s">
        <v>697</v>
      </c>
      <c r="L3354" t="s">
        <v>4101</v>
      </c>
      <c r="M3354" t="s">
        <v>7</v>
      </c>
      <c r="N3354" t="s">
        <v>860</v>
      </c>
      <c r="O3354" t="s">
        <v>2545</v>
      </c>
      <c r="P3354" t="s">
        <v>8</v>
      </c>
      <c r="Q3354" t="s">
        <v>28</v>
      </c>
      <c r="R3354" t="s">
        <v>29</v>
      </c>
      <c r="S3354" t="s">
        <v>25</v>
      </c>
      <c r="T3354" t="s">
        <v>385</v>
      </c>
      <c r="U3354" t="s">
        <v>44</v>
      </c>
      <c r="V3354" s="61">
        <v>45552</v>
      </c>
      <c r="W3354" t="s">
        <v>4135</v>
      </c>
    </row>
    <row r="3355" spans="1:23" x14ac:dyDescent="0.25">
      <c r="A3355">
        <v>9970980</v>
      </c>
      <c r="B3355" s="60">
        <v>45552</v>
      </c>
      <c r="C3355" t="s">
        <v>1117</v>
      </c>
      <c r="D3355" t="s">
        <v>856</v>
      </c>
      <c r="E3355" t="s">
        <v>385</v>
      </c>
      <c r="F3355" s="60">
        <v>45552</v>
      </c>
      <c r="G3355" s="60">
        <v>45552.347222222219</v>
      </c>
      <c r="H3355" t="s">
        <v>1117</v>
      </c>
      <c r="I3355" s="60">
        <v>45552</v>
      </c>
      <c r="J3355" t="s">
        <v>697</v>
      </c>
      <c r="K3355" t="s">
        <v>697</v>
      </c>
      <c r="L3355" t="s">
        <v>4101</v>
      </c>
      <c r="M3355" t="s">
        <v>7</v>
      </c>
      <c r="N3355" t="s">
        <v>860</v>
      </c>
      <c r="O3355" t="s">
        <v>2545</v>
      </c>
      <c r="P3355" t="s">
        <v>8</v>
      </c>
      <c r="Q3355" t="s">
        <v>28</v>
      </c>
      <c r="R3355" t="s">
        <v>29</v>
      </c>
      <c r="S3355" t="s">
        <v>43</v>
      </c>
      <c r="T3355" t="s">
        <v>730</v>
      </c>
      <c r="U3355" t="s">
        <v>44</v>
      </c>
      <c r="V3355" s="61">
        <v>45552</v>
      </c>
      <c r="W3355" t="s">
        <v>4135</v>
      </c>
    </row>
    <row r="3356" spans="1:23" x14ac:dyDescent="0.25">
      <c r="A3356">
        <v>9970979</v>
      </c>
      <c r="B3356" s="60">
        <v>45552</v>
      </c>
      <c r="C3356" t="s">
        <v>1110</v>
      </c>
      <c r="D3356" t="s">
        <v>878</v>
      </c>
      <c r="E3356" t="s">
        <v>385</v>
      </c>
      <c r="F3356" s="60">
        <v>45552</v>
      </c>
      <c r="G3356" s="60">
        <v>45552.352083333331</v>
      </c>
      <c r="H3356" t="s">
        <v>1110</v>
      </c>
      <c r="I3356" s="60">
        <v>45552</v>
      </c>
      <c r="J3356" t="s">
        <v>697</v>
      </c>
      <c r="K3356" t="s">
        <v>697</v>
      </c>
      <c r="L3356" t="s">
        <v>5412</v>
      </c>
      <c r="M3356" t="s">
        <v>7</v>
      </c>
      <c r="N3356" t="s">
        <v>1515</v>
      </c>
      <c r="O3356" t="s">
        <v>714</v>
      </c>
      <c r="P3356" t="s">
        <v>62</v>
      </c>
      <c r="Q3356" t="s">
        <v>19</v>
      </c>
      <c r="R3356" t="s">
        <v>21</v>
      </c>
      <c r="S3356" t="s">
        <v>36</v>
      </c>
      <c r="T3356"/>
      <c r="U3356" t="s">
        <v>14</v>
      </c>
      <c r="V3356" s="61">
        <v>45552</v>
      </c>
      <c r="W3356" t="s">
        <v>4135</v>
      </c>
    </row>
    <row r="3357" spans="1:23" x14ac:dyDescent="0.25">
      <c r="A3357">
        <v>9970978</v>
      </c>
      <c r="B3357" s="60">
        <v>45552</v>
      </c>
      <c r="C3357" t="s">
        <v>1117</v>
      </c>
      <c r="D3357" t="s">
        <v>856</v>
      </c>
      <c r="E3357" t="s">
        <v>385</v>
      </c>
      <c r="F3357" s="60">
        <v>45552</v>
      </c>
      <c r="G3357" s="60">
        <v>45552.352777777778</v>
      </c>
      <c r="H3357" t="s">
        <v>1117</v>
      </c>
      <c r="I3357" s="60">
        <v>45552</v>
      </c>
      <c r="J3357" t="s">
        <v>697</v>
      </c>
      <c r="K3357" t="s">
        <v>697</v>
      </c>
      <c r="L3357" t="s">
        <v>4407</v>
      </c>
      <c r="M3357" t="s">
        <v>7</v>
      </c>
      <c r="N3357" t="s">
        <v>860</v>
      </c>
      <c r="O3357" t="s">
        <v>1143</v>
      </c>
      <c r="P3357" t="s">
        <v>8</v>
      </c>
      <c r="Q3357" t="s">
        <v>28</v>
      </c>
      <c r="R3357" t="s">
        <v>29</v>
      </c>
      <c r="S3357" t="s">
        <v>43</v>
      </c>
      <c r="T3357" t="s">
        <v>730</v>
      </c>
      <c r="U3357" t="s">
        <v>44</v>
      </c>
      <c r="V3357" s="61">
        <v>45552</v>
      </c>
      <c r="W3357" t="s">
        <v>4135</v>
      </c>
    </row>
    <row r="3358" spans="1:23" x14ac:dyDescent="0.25">
      <c r="A3358">
        <v>9970977</v>
      </c>
      <c r="B3358" s="60">
        <v>45552</v>
      </c>
      <c r="C3358" t="s">
        <v>1280</v>
      </c>
      <c r="D3358" t="s">
        <v>856</v>
      </c>
      <c r="E3358"/>
      <c r="F3358" s="60">
        <v>45552</v>
      </c>
      <c r="G3358" s="60">
        <v>45552.354861111111</v>
      </c>
      <c r="H3358" t="s">
        <v>1280</v>
      </c>
      <c r="I3358" s="60">
        <v>45552</v>
      </c>
      <c r="J3358" t="s">
        <v>697</v>
      </c>
      <c r="K3358" t="s">
        <v>697</v>
      </c>
      <c r="L3358" t="s">
        <v>5413</v>
      </c>
      <c r="M3358" t="s">
        <v>2509</v>
      </c>
      <c r="N3358" t="s">
        <v>855</v>
      </c>
      <c r="O3358">
        <v>43364400701</v>
      </c>
      <c r="P3358" t="s">
        <v>8</v>
      </c>
      <c r="Q3358" t="s">
        <v>10</v>
      </c>
      <c r="R3358" t="s">
        <v>11</v>
      </c>
      <c r="S3358" t="s">
        <v>25</v>
      </c>
      <c r="T3358"/>
      <c r="U3358" t="s">
        <v>14</v>
      </c>
      <c r="V3358" s="61">
        <v>45552</v>
      </c>
      <c r="W3358" t="s">
        <v>4135</v>
      </c>
    </row>
    <row r="3359" spans="1:23" x14ac:dyDescent="0.25">
      <c r="A3359">
        <v>9970976</v>
      </c>
      <c r="B3359" s="60">
        <v>45552</v>
      </c>
      <c r="C3359" t="s">
        <v>1117</v>
      </c>
      <c r="D3359" t="s">
        <v>856</v>
      </c>
      <c r="E3359" t="s">
        <v>385</v>
      </c>
      <c r="F3359" s="60">
        <v>45552</v>
      </c>
      <c r="G3359" s="60">
        <v>45552.356944444437</v>
      </c>
      <c r="H3359" t="s">
        <v>1117</v>
      </c>
      <c r="I3359" s="60">
        <v>45552</v>
      </c>
      <c r="J3359" t="s">
        <v>697</v>
      </c>
      <c r="K3359" t="s">
        <v>697</v>
      </c>
      <c r="L3359" t="s">
        <v>5414</v>
      </c>
      <c r="M3359" t="s">
        <v>7</v>
      </c>
      <c r="N3359" t="s">
        <v>860</v>
      </c>
      <c r="O3359" t="s">
        <v>5354</v>
      </c>
      <c r="P3359" t="s">
        <v>18</v>
      </c>
      <c r="Q3359" t="s">
        <v>19</v>
      </c>
      <c r="R3359" t="s">
        <v>21</v>
      </c>
      <c r="S3359" t="s">
        <v>43</v>
      </c>
      <c r="T3359" t="s">
        <v>5355</v>
      </c>
      <c r="U3359" t="s">
        <v>44</v>
      </c>
      <c r="V3359" s="61">
        <v>45552</v>
      </c>
      <c r="W3359" t="s">
        <v>4135</v>
      </c>
    </row>
    <row r="3360" spans="1:23" x14ac:dyDescent="0.25">
      <c r="A3360">
        <v>9970975</v>
      </c>
      <c r="B3360" s="60">
        <v>45552</v>
      </c>
      <c r="C3360" t="s">
        <v>1110</v>
      </c>
      <c r="D3360" t="s">
        <v>878</v>
      </c>
      <c r="E3360" t="s">
        <v>385</v>
      </c>
      <c r="F3360" s="60">
        <v>45552</v>
      </c>
      <c r="G3360" s="60">
        <v>45552.36041666667</v>
      </c>
      <c r="H3360" t="s">
        <v>1110</v>
      </c>
      <c r="I3360" s="60">
        <v>45557</v>
      </c>
      <c r="J3360" t="s">
        <v>697</v>
      </c>
      <c r="K3360" t="s">
        <v>697</v>
      </c>
      <c r="L3360" t="s">
        <v>732</v>
      </c>
      <c r="M3360" t="s">
        <v>7</v>
      </c>
      <c r="N3360" t="s">
        <v>860</v>
      </c>
      <c r="O3360" t="s">
        <v>490</v>
      </c>
      <c r="P3360" t="s">
        <v>8</v>
      </c>
      <c r="Q3360" t="s">
        <v>28</v>
      </c>
      <c r="R3360" t="s">
        <v>29</v>
      </c>
      <c r="S3360" t="s">
        <v>25</v>
      </c>
      <c r="T3360"/>
      <c r="U3360" t="s">
        <v>14</v>
      </c>
      <c r="V3360" s="61">
        <v>45552</v>
      </c>
      <c r="W3360" t="s">
        <v>4135</v>
      </c>
    </row>
    <row r="3361" spans="1:23" x14ac:dyDescent="0.25">
      <c r="A3361">
        <v>9970974</v>
      </c>
      <c r="B3361" s="60">
        <v>45552</v>
      </c>
      <c r="C3361" t="s">
        <v>1117</v>
      </c>
      <c r="D3361" t="s">
        <v>856</v>
      </c>
      <c r="E3361" t="s">
        <v>385</v>
      </c>
      <c r="F3361" s="60">
        <v>45552</v>
      </c>
      <c r="G3361" s="60">
        <v>45552.335416666669</v>
      </c>
      <c r="H3361" t="s">
        <v>1117</v>
      </c>
      <c r="I3361" s="60">
        <v>45552</v>
      </c>
      <c r="J3361" t="s">
        <v>697</v>
      </c>
      <c r="K3361" t="s">
        <v>697</v>
      </c>
      <c r="L3361" t="s">
        <v>4944</v>
      </c>
      <c r="M3361" t="s">
        <v>7</v>
      </c>
      <c r="N3361" t="s">
        <v>860</v>
      </c>
      <c r="O3361" t="s">
        <v>2538</v>
      </c>
      <c r="P3361" t="s">
        <v>8</v>
      </c>
      <c r="Q3361" t="s">
        <v>15</v>
      </c>
      <c r="R3361" t="s">
        <v>381</v>
      </c>
      <c r="S3361" t="s">
        <v>43</v>
      </c>
      <c r="T3361" t="s">
        <v>730</v>
      </c>
      <c r="U3361" t="s">
        <v>44</v>
      </c>
      <c r="V3361" s="61">
        <v>45552</v>
      </c>
      <c r="W3361" t="s">
        <v>4135</v>
      </c>
    </row>
    <row r="3362" spans="1:23" x14ac:dyDescent="0.25">
      <c r="A3362">
        <v>9970973</v>
      </c>
      <c r="B3362" s="60">
        <v>45552</v>
      </c>
      <c r="C3362" t="s">
        <v>1280</v>
      </c>
      <c r="D3362" t="s">
        <v>856</v>
      </c>
      <c r="E3362" t="s">
        <v>385</v>
      </c>
      <c r="F3362" s="60">
        <v>45552</v>
      </c>
      <c r="G3362" s="60">
        <v>45552.368055555547</v>
      </c>
      <c r="H3362" t="s">
        <v>1280</v>
      </c>
      <c r="I3362" s="60">
        <v>45554</v>
      </c>
      <c r="J3362" t="s">
        <v>697</v>
      </c>
      <c r="K3362" t="s">
        <v>697</v>
      </c>
      <c r="L3362" t="s">
        <v>5415</v>
      </c>
      <c r="M3362" t="s">
        <v>2509</v>
      </c>
      <c r="N3362" t="s">
        <v>860</v>
      </c>
      <c r="O3362">
        <v>43373945201</v>
      </c>
      <c r="P3362" t="s">
        <v>8</v>
      </c>
      <c r="Q3362" t="s">
        <v>10</v>
      </c>
      <c r="R3362" t="s">
        <v>11</v>
      </c>
      <c r="S3362" t="s">
        <v>25</v>
      </c>
      <c r="T3362"/>
      <c r="U3362" t="s">
        <v>14</v>
      </c>
      <c r="V3362" s="61">
        <v>45552</v>
      </c>
      <c r="W3362" t="s">
        <v>4135</v>
      </c>
    </row>
    <row r="3363" spans="1:23" x14ac:dyDescent="0.25">
      <c r="A3363">
        <v>9970972</v>
      </c>
      <c r="B3363" s="60">
        <v>45552</v>
      </c>
      <c r="C3363" t="s">
        <v>1157</v>
      </c>
      <c r="D3363" t="s">
        <v>716</v>
      </c>
      <c r="E3363" t="s">
        <v>385</v>
      </c>
      <c r="F3363" s="60">
        <v>45552</v>
      </c>
      <c r="G3363" s="60">
        <v>45552.345138888893</v>
      </c>
      <c r="H3363" t="s">
        <v>1157</v>
      </c>
      <c r="I3363" t="s">
        <v>385</v>
      </c>
      <c r="J3363" t="s">
        <v>697</v>
      </c>
      <c r="K3363" t="s">
        <v>697</v>
      </c>
      <c r="L3363" t="s">
        <v>5391</v>
      </c>
      <c r="M3363" t="s">
        <v>992</v>
      </c>
      <c r="N3363" t="s">
        <v>455</v>
      </c>
      <c r="O3363">
        <v>201032480639001</v>
      </c>
      <c r="P3363" t="s">
        <v>8</v>
      </c>
      <c r="Q3363" t="s">
        <v>10</v>
      </c>
      <c r="R3363" t="s">
        <v>11</v>
      </c>
      <c r="S3363" t="s">
        <v>36</v>
      </c>
      <c r="T3363" t="s">
        <v>385</v>
      </c>
      <c r="U3363" t="s">
        <v>14</v>
      </c>
      <c r="V3363" s="61">
        <v>45552</v>
      </c>
      <c r="W3363" t="s">
        <v>4135</v>
      </c>
    </row>
    <row r="3364" spans="1:23" x14ac:dyDescent="0.25">
      <c r="A3364">
        <v>9970971</v>
      </c>
      <c r="B3364" s="60">
        <v>45552</v>
      </c>
      <c r="C3364" t="s">
        <v>1157</v>
      </c>
      <c r="D3364" t="s">
        <v>716</v>
      </c>
      <c r="E3364" t="s">
        <v>385</v>
      </c>
      <c r="F3364" s="60">
        <v>45552</v>
      </c>
      <c r="G3364" s="60">
        <v>45552.355555555558</v>
      </c>
      <c r="H3364" t="s">
        <v>1157</v>
      </c>
      <c r="I3364" t="s">
        <v>385</v>
      </c>
      <c r="J3364" t="s">
        <v>697</v>
      </c>
      <c r="K3364" t="s">
        <v>697</v>
      </c>
      <c r="L3364" t="s">
        <v>5416</v>
      </c>
      <c r="M3364" t="s">
        <v>992</v>
      </c>
      <c r="N3364" t="s">
        <v>455</v>
      </c>
      <c r="O3364">
        <v>201032583307001</v>
      </c>
      <c r="P3364" t="s">
        <v>8</v>
      </c>
      <c r="Q3364" t="s">
        <v>10</v>
      </c>
      <c r="R3364" t="s">
        <v>11</v>
      </c>
      <c r="S3364" t="s">
        <v>36</v>
      </c>
      <c r="T3364" t="s">
        <v>385</v>
      </c>
      <c r="U3364" t="s">
        <v>14</v>
      </c>
      <c r="V3364" s="61">
        <v>45552</v>
      </c>
      <c r="W3364" t="s">
        <v>4135</v>
      </c>
    </row>
    <row r="3365" spans="1:23" x14ac:dyDescent="0.25">
      <c r="A3365">
        <v>9970970</v>
      </c>
      <c r="B3365" s="60">
        <v>45552</v>
      </c>
      <c r="C3365" t="s">
        <v>1157</v>
      </c>
      <c r="D3365" t="s">
        <v>716</v>
      </c>
      <c r="E3365" t="s">
        <v>385</v>
      </c>
      <c r="F3365" s="60">
        <v>45552</v>
      </c>
      <c r="G3365" s="60">
        <v>45552.359722222223</v>
      </c>
      <c r="H3365" t="s">
        <v>1157</v>
      </c>
      <c r="I3365" t="s">
        <v>385</v>
      </c>
      <c r="J3365" t="s">
        <v>697</v>
      </c>
      <c r="K3365" t="s">
        <v>697</v>
      </c>
      <c r="L3365" t="s">
        <v>5417</v>
      </c>
      <c r="M3365" t="s">
        <v>992</v>
      </c>
      <c r="N3365" t="s">
        <v>455</v>
      </c>
      <c r="O3365">
        <v>201032374674003</v>
      </c>
      <c r="P3365" t="s">
        <v>8</v>
      </c>
      <c r="Q3365" t="s">
        <v>10</v>
      </c>
      <c r="R3365" t="s">
        <v>11</v>
      </c>
      <c r="S3365" t="s">
        <v>36</v>
      </c>
      <c r="T3365" t="s">
        <v>385</v>
      </c>
      <c r="U3365" t="s">
        <v>14</v>
      </c>
      <c r="V3365" s="61">
        <v>45552</v>
      </c>
      <c r="W3365" t="s">
        <v>4135</v>
      </c>
    </row>
    <row r="3366" spans="1:23" x14ac:dyDescent="0.25">
      <c r="A3366">
        <v>9970969</v>
      </c>
      <c r="B3366" s="60">
        <v>45552</v>
      </c>
      <c r="C3366" t="s">
        <v>1157</v>
      </c>
      <c r="D3366" t="s">
        <v>716</v>
      </c>
      <c r="E3366" t="s">
        <v>385</v>
      </c>
      <c r="F3366" s="60">
        <v>45552</v>
      </c>
      <c r="G3366" s="60">
        <v>45552.361805555563</v>
      </c>
      <c r="H3366" t="s">
        <v>1157</v>
      </c>
      <c r="I3366" t="s">
        <v>385</v>
      </c>
      <c r="J3366" t="s">
        <v>697</v>
      </c>
      <c r="K3366" t="s">
        <v>697</v>
      </c>
      <c r="L3366" t="s">
        <v>5181</v>
      </c>
      <c r="M3366" t="s">
        <v>992</v>
      </c>
      <c r="N3366" t="s">
        <v>1692</v>
      </c>
      <c r="O3366">
        <v>201032504370001</v>
      </c>
      <c r="P3366" t="s">
        <v>8</v>
      </c>
      <c r="Q3366" t="s">
        <v>15</v>
      </c>
      <c r="R3366" t="s">
        <v>27</v>
      </c>
      <c r="S3366" t="s">
        <v>25</v>
      </c>
      <c r="T3366" t="s">
        <v>385</v>
      </c>
      <c r="U3366" t="s">
        <v>14</v>
      </c>
      <c r="V3366" s="61">
        <v>45552</v>
      </c>
      <c r="W3366" t="s">
        <v>4135</v>
      </c>
    </row>
    <row r="3367" spans="1:23" x14ac:dyDescent="0.25">
      <c r="A3367">
        <v>9970968</v>
      </c>
      <c r="B3367" s="60">
        <v>45552</v>
      </c>
      <c r="C3367" t="s">
        <v>1157</v>
      </c>
      <c r="D3367" t="s">
        <v>716</v>
      </c>
      <c r="E3367" t="s">
        <v>385</v>
      </c>
      <c r="F3367" s="60">
        <v>45552</v>
      </c>
      <c r="G3367" s="60">
        <v>45552.386111111111</v>
      </c>
      <c r="H3367" t="s">
        <v>1157</v>
      </c>
      <c r="I3367" t="s">
        <v>385</v>
      </c>
      <c r="J3367" t="s">
        <v>697</v>
      </c>
      <c r="K3367" t="s">
        <v>697</v>
      </c>
      <c r="L3367" t="s">
        <v>5418</v>
      </c>
      <c r="M3367" t="s">
        <v>992</v>
      </c>
      <c r="N3367" t="s">
        <v>455</v>
      </c>
      <c r="O3367">
        <v>443804348</v>
      </c>
      <c r="P3367" t="s">
        <v>22</v>
      </c>
      <c r="Q3367" t="s">
        <v>23</v>
      </c>
      <c r="R3367" t="s">
        <v>89</v>
      </c>
      <c r="S3367" t="s">
        <v>36</v>
      </c>
      <c r="T3367" t="s">
        <v>385</v>
      </c>
      <c r="U3367" t="s">
        <v>14</v>
      </c>
      <c r="V3367" s="61">
        <v>45552</v>
      </c>
      <c r="W3367" t="s">
        <v>4135</v>
      </c>
    </row>
    <row r="3368" spans="1:23" x14ac:dyDescent="0.25">
      <c r="A3368">
        <v>9970967</v>
      </c>
      <c r="B3368" s="60">
        <v>45552</v>
      </c>
      <c r="C3368" t="s">
        <v>1157</v>
      </c>
      <c r="D3368" t="s">
        <v>46</v>
      </c>
      <c r="E3368" t="s">
        <v>385</v>
      </c>
      <c r="F3368" s="60">
        <v>45552</v>
      </c>
      <c r="G3368" s="60">
        <v>45552.393055555563</v>
      </c>
      <c r="H3368" t="s">
        <v>1157</v>
      </c>
      <c r="I3368" t="s">
        <v>385</v>
      </c>
      <c r="J3368" t="s">
        <v>697</v>
      </c>
      <c r="K3368" t="s">
        <v>697</v>
      </c>
      <c r="L3368" t="s">
        <v>5419</v>
      </c>
      <c r="M3368" t="s">
        <v>992</v>
      </c>
      <c r="N3368" t="s">
        <v>1692</v>
      </c>
      <c r="O3368">
        <v>201032629081003</v>
      </c>
      <c r="P3368" t="s">
        <v>8</v>
      </c>
      <c r="Q3368" t="s">
        <v>10</v>
      </c>
      <c r="R3368" t="s">
        <v>11</v>
      </c>
      <c r="S3368" t="s">
        <v>25</v>
      </c>
      <c r="T3368" t="s">
        <v>385</v>
      </c>
      <c r="U3368" t="s">
        <v>14</v>
      </c>
      <c r="V3368" s="61">
        <v>45552</v>
      </c>
      <c r="W3368" t="s">
        <v>4135</v>
      </c>
    </row>
    <row r="3369" spans="1:23" x14ac:dyDescent="0.25">
      <c r="A3369">
        <v>9970966</v>
      </c>
      <c r="B3369" s="60">
        <v>45552</v>
      </c>
      <c r="C3369" t="s">
        <v>1157</v>
      </c>
      <c r="D3369" t="s">
        <v>716</v>
      </c>
      <c r="E3369" t="s">
        <v>385</v>
      </c>
      <c r="F3369" s="60">
        <v>45552</v>
      </c>
      <c r="G3369" s="60">
        <v>45552.411805555559</v>
      </c>
      <c r="H3369" t="s">
        <v>1157</v>
      </c>
      <c r="I3369" t="s">
        <v>385</v>
      </c>
      <c r="J3369" t="s">
        <v>697</v>
      </c>
      <c r="K3369" t="s">
        <v>697</v>
      </c>
      <c r="L3369" t="s">
        <v>5420</v>
      </c>
      <c r="M3369" t="s">
        <v>992</v>
      </c>
      <c r="N3369" t="s">
        <v>455</v>
      </c>
      <c r="O3369">
        <v>201032651206001</v>
      </c>
      <c r="P3369" t="s">
        <v>8</v>
      </c>
      <c r="Q3369" t="s">
        <v>10</v>
      </c>
      <c r="R3369" t="s">
        <v>11</v>
      </c>
      <c r="S3369" t="s">
        <v>36</v>
      </c>
      <c r="T3369" t="s">
        <v>385</v>
      </c>
      <c r="U3369" t="s">
        <v>14</v>
      </c>
      <c r="V3369" s="61">
        <v>45552</v>
      </c>
      <c r="W3369" t="s">
        <v>4135</v>
      </c>
    </row>
    <row r="3370" spans="1:23" x14ac:dyDescent="0.25">
      <c r="A3370">
        <v>9970965</v>
      </c>
      <c r="B3370" s="60">
        <v>45552</v>
      </c>
      <c r="C3370" t="s">
        <v>1157</v>
      </c>
      <c r="D3370" t="s">
        <v>46</v>
      </c>
      <c r="E3370" t="s">
        <v>385</v>
      </c>
      <c r="F3370" s="60">
        <v>45552</v>
      </c>
      <c r="G3370" s="60">
        <v>45552.414583333331</v>
      </c>
      <c r="H3370" t="s">
        <v>1157</v>
      </c>
      <c r="I3370" t="s">
        <v>385</v>
      </c>
      <c r="J3370" t="s">
        <v>697</v>
      </c>
      <c r="K3370" t="s">
        <v>697</v>
      </c>
      <c r="L3370" t="s">
        <v>5041</v>
      </c>
      <c r="M3370" t="s">
        <v>992</v>
      </c>
      <c r="N3370" t="s">
        <v>331</v>
      </c>
      <c r="O3370">
        <v>201032593209001</v>
      </c>
      <c r="P3370" t="s">
        <v>18</v>
      </c>
      <c r="Q3370" t="s">
        <v>19</v>
      </c>
      <c r="R3370" t="s">
        <v>129</v>
      </c>
      <c r="S3370" t="s">
        <v>43</v>
      </c>
      <c r="T3370" t="s">
        <v>385</v>
      </c>
      <c r="U3370" t="s">
        <v>44</v>
      </c>
      <c r="V3370" s="61">
        <v>45552</v>
      </c>
      <c r="W3370" t="s">
        <v>4135</v>
      </c>
    </row>
    <row r="3371" spans="1:23" x14ac:dyDescent="0.25">
      <c r="A3371">
        <v>9970964</v>
      </c>
      <c r="B3371" s="60">
        <v>45552</v>
      </c>
      <c r="C3371" t="s">
        <v>1157</v>
      </c>
      <c r="D3371" t="s">
        <v>46</v>
      </c>
      <c r="E3371" t="s">
        <v>385</v>
      </c>
      <c r="F3371" s="60">
        <v>45552</v>
      </c>
      <c r="G3371" s="60">
        <v>45552.415277777778</v>
      </c>
      <c r="H3371" t="s">
        <v>1157</v>
      </c>
      <c r="I3371" t="s">
        <v>385</v>
      </c>
      <c r="J3371" t="s">
        <v>697</v>
      </c>
      <c r="K3371" t="s">
        <v>697</v>
      </c>
      <c r="L3371" t="s">
        <v>5041</v>
      </c>
      <c r="M3371" t="s">
        <v>992</v>
      </c>
      <c r="N3371" t="s">
        <v>455</v>
      </c>
      <c r="O3371">
        <v>201032593209001</v>
      </c>
      <c r="P3371" t="s">
        <v>18</v>
      </c>
      <c r="Q3371" t="s">
        <v>19</v>
      </c>
      <c r="R3371" t="s">
        <v>129</v>
      </c>
      <c r="S3371" t="s">
        <v>36</v>
      </c>
      <c r="T3371" t="s">
        <v>385</v>
      </c>
      <c r="U3371" t="s">
        <v>14</v>
      </c>
      <c r="V3371" s="61">
        <v>45552</v>
      </c>
      <c r="W3371" t="s">
        <v>4135</v>
      </c>
    </row>
    <row r="3372" spans="1:23" x14ac:dyDescent="0.25">
      <c r="A3372">
        <v>9970963</v>
      </c>
      <c r="B3372" s="60">
        <v>45552</v>
      </c>
      <c r="C3372" t="s">
        <v>1157</v>
      </c>
      <c r="D3372" t="s">
        <v>716</v>
      </c>
      <c r="E3372" t="s">
        <v>385</v>
      </c>
      <c r="F3372" s="60">
        <v>45552</v>
      </c>
      <c r="G3372" s="60">
        <v>45552.418055555558</v>
      </c>
      <c r="H3372" t="s">
        <v>1157</v>
      </c>
      <c r="I3372" t="s">
        <v>385</v>
      </c>
      <c r="J3372" t="s">
        <v>697</v>
      </c>
      <c r="K3372" t="s">
        <v>697</v>
      </c>
      <c r="L3372" t="s">
        <v>5421</v>
      </c>
      <c r="M3372" t="s">
        <v>992</v>
      </c>
      <c r="N3372" t="s">
        <v>1692</v>
      </c>
      <c r="O3372">
        <v>201032637688001</v>
      </c>
      <c r="P3372" t="s">
        <v>8</v>
      </c>
      <c r="Q3372" t="s">
        <v>15</v>
      </c>
      <c r="R3372" t="s">
        <v>27</v>
      </c>
      <c r="S3372" t="s">
        <v>25</v>
      </c>
      <c r="T3372" t="s">
        <v>385</v>
      </c>
      <c r="U3372" t="s">
        <v>14</v>
      </c>
      <c r="V3372" s="61">
        <v>45552</v>
      </c>
      <c r="W3372" t="s">
        <v>4135</v>
      </c>
    </row>
    <row r="3373" spans="1:23" x14ac:dyDescent="0.25">
      <c r="A3373">
        <v>9970962</v>
      </c>
      <c r="B3373" s="60">
        <v>45552</v>
      </c>
      <c r="C3373" t="s">
        <v>1157</v>
      </c>
      <c r="D3373" t="s">
        <v>46</v>
      </c>
      <c r="E3373" t="s">
        <v>385</v>
      </c>
      <c r="F3373" s="60">
        <v>45552</v>
      </c>
      <c r="G3373" s="60">
        <v>45552.425000000003</v>
      </c>
      <c r="H3373" t="s">
        <v>1157</v>
      </c>
      <c r="I3373" t="s">
        <v>385</v>
      </c>
      <c r="J3373" t="s">
        <v>697</v>
      </c>
      <c r="K3373" t="s">
        <v>697</v>
      </c>
      <c r="L3373" t="s">
        <v>5153</v>
      </c>
      <c r="M3373" t="s">
        <v>992</v>
      </c>
      <c r="N3373" t="s">
        <v>455</v>
      </c>
      <c r="O3373">
        <v>201032531232001</v>
      </c>
      <c r="P3373" t="s">
        <v>8</v>
      </c>
      <c r="Q3373" t="s">
        <v>10</v>
      </c>
      <c r="R3373" t="s">
        <v>11</v>
      </c>
      <c r="S3373" t="s">
        <v>36</v>
      </c>
      <c r="T3373" t="s">
        <v>385</v>
      </c>
      <c r="U3373" t="s">
        <v>14</v>
      </c>
      <c r="V3373" s="61">
        <v>45552</v>
      </c>
      <c r="W3373" t="s">
        <v>4135</v>
      </c>
    </row>
    <row r="3374" spans="1:23" x14ac:dyDescent="0.25">
      <c r="A3374">
        <v>9970961</v>
      </c>
      <c r="B3374" s="60">
        <v>45552</v>
      </c>
      <c r="C3374" t="s">
        <v>1117</v>
      </c>
      <c r="D3374" t="s">
        <v>856</v>
      </c>
      <c r="E3374" t="s">
        <v>385</v>
      </c>
      <c r="F3374" s="60">
        <v>45552</v>
      </c>
      <c r="G3374" s="60">
        <v>45552.368750000001</v>
      </c>
      <c r="H3374" t="s">
        <v>1117</v>
      </c>
      <c r="I3374" s="60">
        <v>45554</v>
      </c>
      <c r="J3374" t="s">
        <v>697</v>
      </c>
      <c r="K3374" t="s">
        <v>697</v>
      </c>
      <c r="L3374" t="s">
        <v>5422</v>
      </c>
      <c r="M3374" t="s">
        <v>7</v>
      </c>
      <c r="N3374" t="s">
        <v>860</v>
      </c>
      <c r="O3374" t="s">
        <v>4827</v>
      </c>
      <c r="P3374" t="s">
        <v>8</v>
      </c>
      <c r="Q3374" t="s">
        <v>28</v>
      </c>
      <c r="R3374" t="s">
        <v>29</v>
      </c>
      <c r="S3374" t="s">
        <v>25</v>
      </c>
      <c r="T3374" t="s">
        <v>385</v>
      </c>
      <c r="U3374" t="s">
        <v>44</v>
      </c>
      <c r="V3374" s="61">
        <v>45552</v>
      </c>
      <c r="W3374" t="s">
        <v>4135</v>
      </c>
    </row>
    <row r="3375" spans="1:23" x14ac:dyDescent="0.25">
      <c r="A3375">
        <v>9970960</v>
      </c>
      <c r="B3375" s="60">
        <v>45552</v>
      </c>
      <c r="C3375" t="s">
        <v>1117</v>
      </c>
      <c r="D3375" t="s">
        <v>856</v>
      </c>
      <c r="E3375" t="s">
        <v>385</v>
      </c>
      <c r="F3375" s="60">
        <v>45552</v>
      </c>
      <c r="G3375" s="60">
        <v>45552.368750000001</v>
      </c>
      <c r="H3375" t="s">
        <v>1117</v>
      </c>
      <c r="I3375" s="60">
        <v>45552</v>
      </c>
      <c r="J3375" t="s">
        <v>697</v>
      </c>
      <c r="K3375" t="s">
        <v>697</v>
      </c>
      <c r="L3375" t="s">
        <v>5422</v>
      </c>
      <c r="M3375" t="s">
        <v>7</v>
      </c>
      <c r="N3375" t="s">
        <v>860</v>
      </c>
      <c r="O3375" t="s">
        <v>4827</v>
      </c>
      <c r="P3375" t="s">
        <v>8</v>
      </c>
      <c r="Q3375" t="s">
        <v>28</v>
      </c>
      <c r="R3375" t="s">
        <v>29</v>
      </c>
      <c r="S3375" t="s">
        <v>43</v>
      </c>
      <c r="T3375" t="s">
        <v>730</v>
      </c>
      <c r="U3375" t="s">
        <v>44</v>
      </c>
      <c r="V3375" s="61">
        <v>45552</v>
      </c>
      <c r="W3375" t="s">
        <v>4135</v>
      </c>
    </row>
    <row r="3376" spans="1:23" x14ac:dyDescent="0.25">
      <c r="A3376">
        <v>9970959</v>
      </c>
      <c r="B3376" s="60">
        <v>45552</v>
      </c>
      <c r="C3376" t="s">
        <v>1110</v>
      </c>
      <c r="D3376" t="s">
        <v>856</v>
      </c>
      <c r="E3376" t="s">
        <v>385</v>
      </c>
      <c r="F3376" s="60">
        <v>45552</v>
      </c>
      <c r="G3376" s="60">
        <v>45552.393055555563</v>
      </c>
      <c r="H3376" t="s">
        <v>1110</v>
      </c>
      <c r="I3376" s="60">
        <v>45552</v>
      </c>
      <c r="J3376" t="s">
        <v>697</v>
      </c>
      <c r="K3376" t="s">
        <v>697</v>
      </c>
      <c r="L3376" t="s">
        <v>5423</v>
      </c>
      <c r="M3376" t="s">
        <v>7</v>
      </c>
      <c r="N3376" t="s">
        <v>855</v>
      </c>
      <c r="O3376" t="s">
        <v>5001</v>
      </c>
      <c r="P3376" t="s">
        <v>18</v>
      </c>
      <c r="Q3376" t="s">
        <v>19</v>
      </c>
      <c r="R3376" t="s">
        <v>20</v>
      </c>
      <c r="S3376" t="s">
        <v>43</v>
      </c>
      <c r="T3376"/>
      <c r="U3376"/>
      <c r="V3376" s="61">
        <v>45552</v>
      </c>
      <c r="W3376" t="s">
        <v>4135</v>
      </c>
    </row>
    <row r="3377" spans="1:23" x14ac:dyDescent="0.25">
      <c r="A3377">
        <v>9970958</v>
      </c>
      <c r="B3377" s="60">
        <v>45552</v>
      </c>
      <c r="C3377" t="s">
        <v>1107</v>
      </c>
      <c r="D3377" t="s">
        <v>716</v>
      </c>
      <c r="E3377" t="s">
        <v>385</v>
      </c>
      <c r="F3377" s="60">
        <v>45552</v>
      </c>
      <c r="G3377" s="60">
        <v>45552.402777777781</v>
      </c>
      <c r="H3377" t="s">
        <v>1107</v>
      </c>
      <c r="I3377"/>
      <c r="J3377" t="s">
        <v>697</v>
      </c>
      <c r="K3377" t="s">
        <v>697</v>
      </c>
      <c r="L3377" t="s">
        <v>5424</v>
      </c>
      <c r="M3377" t="s">
        <v>7</v>
      </c>
      <c r="N3377" t="s">
        <v>860</v>
      </c>
      <c r="O3377" t="s">
        <v>5374</v>
      </c>
      <c r="P3377" t="s">
        <v>8</v>
      </c>
      <c r="Q3377" t="s">
        <v>28</v>
      </c>
      <c r="R3377" t="s">
        <v>35</v>
      </c>
      <c r="S3377" t="s">
        <v>36</v>
      </c>
      <c r="T3377"/>
      <c r="U3377" t="s">
        <v>14</v>
      </c>
      <c r="V3377" s="61">
        <v>45552</v>
      </c>
      <c r="W3377" t="s">
        <v>4135</v>
      </c>
    </row>
    <row r="3378" spans="1:23" x14ac:dyDescent="0.25">
      <c r="A3378">
        <v>9970957</v>
      </c>
      <c r="B3378" s="60">
        <v>45552</v>
      </c>
      <c r="C3378" t="s">
        <v>1107</v>
      </c>
      <c r="D3378" t="s">
        <v>878</v>
      </c>
      <c r="E3378" t="s">
        <v>385</v>
      </c>
      <c r="F3378" s="60">
        <v>45552</v>
      </c>
      <c r="G3378" s="60">
        <v>45552.420138888891</v>
      </c>
      <c r="H3378" t="s">
        <v>1107</v>
      </c>
      <c r="I3378"/>
      <c r="J3378" t="s">
        <v>697</v>
      </c>
      <c r="K3378" t="s">
        <v>697</v>
      </c>
      <c r="L3378" t="s">
        <v>4280</v>
      </c>
      <c r="M3378" t="s">
        <v>7</v>
      </c>
      <c r="N3378" t="s">
        <v>860</v>
      </c>
      <c r="O3378" t="s">
        <v>4280</v>
      </c>
      <c r="P3378" t="s">
        <v>8</v>
      </c>
      <c r="Q3378" t="s">
        <v>28</v>
      </c>
      <c r="R3378" t="s">
        <v>29</v>
      </c>
      <c r="S3378" t="s">
        <v>36</v>
      </c>
      <c r="T3378"/>
      <c r="U3378" t="s">
        <v>14</v>
      </c>
      <c r="V3378" s="61">
        <v>45552</v>
      </c>
      <c r="W3378" t="s">
        <v>4135</v>
      </c>
    </row>
    <row r="3379" spans="1:23" x14ac:dyDescent="0.25">
      <c r="A3379">
        <v>9970956</v>
      </c>
      <c r="B3379" s="60">
        <v>45552</v>
      </c>
      <c r="C3379" t="s">
        <v>1107</v>
      </c>
      <c r="D3379" t="s">
        <v>856</v>
      </c>
      <c r="E3379" t="s">
        <v>385</v>
      </c>
      <c r="F3379" s="60">
        <v>45552</v>
      </c>
      <c r="G3379" s="60">
        <v>45552.420138888891</v>
      </c>
      <c r="H3379" t="s">
        <v>1107</v>
      </c>
      <c r="I3379"/>
      <c r="J3379" t="s">
        <v>697</v>
      </c>
      <c r="K3379" t="s">
        <v>697</v>
      </c>
      <c r="L3379" t="s">
        <v>4280</v>
      </c>
      <c r="M3379" t="s">
        <v>7</v>
      </c>
      <c r="N3379" t="s">
        <v>860</v>
      </c>
      <c r="O3379" t="s">
        <v>4280</v>
      </c>
      <c r="P3379" t="s">
        <v>8</v>
      </c>
      <c r="Q3379" t="s">
        <v>28</v>
      </c>
      <c r="R3379" t="s">
        <v>29</v>
      </c>
      <c r="S3379" t="s">
        <v>25</v>
      </c>
      <c r="T3379"/>
      <c r="U3379" t="s">
        <v>14</v>
      </c>
      <c r="V3379" s="61">
        <v>45552</v>
      </c>
      <c r="W3379" t="s">
        <v>4135</v>
      </c>
    </row>
    <row r="3380" spans="1:23" x14ac:dyDescent="0.25">
      <c r="A3380">
        <v>9970955</v>
      </c>
      <c r="B3380" s="60">
        <v>45552</v>
      </c>
      <c r="C3380" t="s">
        <v>1107</v>
      </c>
      <c r="D3380" t="s">
        <v>856</v>
      </c>
      <c r="E3380" t="s">
        <v>385</v>
      </c>
      <c r="F3380" s="60">
        <v>45552</v>
      </c>
      <c r="G3380" s="60">
        <v>45552.426388888889</v>
      </c>
      <c r="H3380" t="s">
        <v>1107</v>
      </c>
      <c r="I3380"/>
      <c r="J3380" t="s">
        <v>697</v>
      </c>
      <c r="K3380" t="s">
        <v>697</v>
      </c>
      <c r="L3380" t="s">
        <v>5425</v>
      </c>
      <c r="M3380" t="s">
        <v>7</v>
      </c>
      <c r="N3380" t="s">
        <v>860</v>
      </c>
      <c r="O3380" t="s">
        <v>2053</v>
      </c>
      <c r="P3380" t="s">
        <v>18</v>
      </c>
      <c r="Q3380" t="s">
        <v>19</v>
      </c>
      <c r="R3380" t="s">
        <v>21</v>
      </c>
      <c r="S3380" t="s">
        <v>75</v>
      </c>
      <c r="T3380" t="s">
        <v>108</v>
      </c>
      <c r="U3380" t="s">
        <v>44</v>
      </c>
      <c r="V3380" s="61">
        <v>45552</v>
      </c>
      <c r="W3380" t="s">
        <v>4135</v>
      </c>
    </row>
    <row r="3381" spans="1:23" x14ac:dyDescent="0.25">
      <c r="A3381">
        <v>9970954</v>
      </c>
      <c r="B3381" s="60">
        <v>45552</v>
      </c>
      <c r="C3381" t="s">
        <v>1107</v>
      </c>
      <c r="D3381" t="s">
        <v>856</v>
      </c>
      <c r="E3381" t="s">
        <v>385</v>
      </c>
      <c r="F3381" s="60">
        <v>45552</v>
      </c>
      <c r="G3381" s="60">
        <v>45552.484722222223</v>
      </c>
      <c r="H3381" t="s">
        <v>1107</v>
      </c>
      <c r="I3381"/>
      <c r="J3381" t="s">
        <v>697</v>
      </c>
      <c r="K3381" t="s">
        <v>697</v>
      </c>
      <c r="L3381" t="s">
        <v>5426</v>
      </c>
      <c r="M3381" t="s">
        <v>7</v>
      </c>
      <c r="N3381" t="s">
        <v>855</v>
      </c>
      <c r="O3381" t="s">
        <v>5362</v>
      </c>
      <c r="P3381" t="s">
        <v>8</v>
      </c>
      <c r="Q3381" t="s">
        <v>28</v>
      </c>
      <c r="R3381" t="s">
        <v>163</v>
      </c>
      <c r="S3381" t="s">
        <v>25</v>
      </c>
      <c r="T3381"/>
      <c r="U3381" t="s">
        <v>14</v>
      </c>
      <c r="V3381" s="61">
        <v>45552</v>
      </c>
      <c r="W3381" t="s">
        <v>4135</v>
      </c>
    </row>
    <row r="3382" spans="1:23" x14ac:dyDescent="0.25">
      <c r="A3382">
        <v>9970953</v>
      </c>
      <c r="B3382" s="60">
        <v>45552</v>
      </c>
      <c r="C3382" t="s">
        <v>1107</v>
      </c>
      <c r="D3382" t="s">
        <v>856</v>
      </c>
      <c r="E3382" t="s">
        <v>385</v>
      </c>
      <c r="F3382" s="60">
        <v>45552</v>
      </c>
      <c r="G3382" s="60">
        <v>45552.498611111107</v>
      </c>
      <c r="H3382" t="s">
        <v>1107</v>
      </c>
      <c r="I3382"/>
      <c r="J3382" t="s">
        <v>697</v>
      </c>
      <c r="K3382" t="s">
        <v>697</v>
      </c>
      <c r="L3382" t="s">
        <v>5427</v>
      </c>
      <c r="M3382" t="s">
        <v>7</v>
      </c>
      <c r="N3382" t="s">
        <v>855</v>
      </c>
      <c r="O3382" t="s">
        <v>5364</v>
      </c>
      <c r="P3382" t="s">
        <v>18</v>
      </c>
      <c r="Q3382" t="s">
        <v>19</v>
      </c>
      <c r="R3382" t="s">
        <v>21</v>
      </c>
      <c r="S3382" t="s">
        <v>75</v>
      </c>
      <c r="T3382" t="s">
        <v>108</v>
      </c>
      <c r="U3382" t="s">
        <v>44</v>
      </c>
      <c r="V3382" s="61">
        <v>45552</v>
      </c>
      <c r="W3382" t="s">
        <v>4135</v>
      </c>
    </row>
    <row r="3383" spans="1:23" x14ac:dyDescent="0.25">
      <c r="A3383">
        <v>9970952</v>
      </c>
      <c r="B3383" s="60">
        <v>45552</v>
      </c>
      <c r="C3383" t="s">
        <v>1107</v>
      </c>
      <c r="D3383" t="s">
        <v>856</v>
      </c>
      <c r="E3383" t="s">
        <v>385</v>
      </c>
      <c r="F3383" s="60">
        <v>45552</v>
      </c>
      <c r="G3383" s="60">
        <v>45552.519444444442</v>
      </c>
      <c r="H3383" t="s">
        <v>1107</v>
      </c>
      <c r="I3383"/>
      <c r="J3383" t="s">
        <v>697</v>
      </c>
      <c r="K3383" t="s">
        <v>697</v>
      </c>
      <c r="L3383" t="s">
        <v>5428</v>
      </c>
      <c r="M3383" t="s">
        <v>7</v>
      </c>
      <c r="N3383" t="s">
        <v>855</v>
      </c>
      <c r="O3383" t="s">
        <v>5363</v>
      </c>
      <c r="P3383" t="s">
        <v>18</v>
      </c>
      <c r="Q3383" t="s">
        <v>19</v>
      </c>
      <c r="R3383" t="s">
        <v>20</v>
      </c>
      <c r="S3383" t="s">
        <v>75</v>
      </c>
      <c r="T3383" t="s">
        <v>108</v>
      </c>
      <c r="U3383" t="s">
        <v>44</v>
      </c>
      <c r="V3383" s="61">
        <v>45552</v>
      </c>
      <c r="W3383" t="s">
        <v>4135</v>
      </c>
    </row>
    <row r="3384" spans="1:23" x14ac:dyDescent="0.25">
      <c r="A3384">
        <v>9970951</v>
      </c>
      <c r="B3384" s="60">
        <v>45552</v>
      </c>
      <c r="C3384" t="s">
        <v>1107</v>
      </c>
      <c r="D3384" t="s">
        <v>856</v>
      </c>
      <c r="E3384" t="s">
        <v>385</v>
      </c>
      <c r="F3384" s="60">
        <v>45552</v>
      </c>
      <c r="G3384" s="60">
        <v>45552.550694444442</v>
      </c>
      <c r="H3384" t="s">
        <v>1107</v>
      </c>
      <c r="I3384"/>
      <c r="J3384" t="s">
        <v>697</v>
      </c>
      <c r="K3384" t="s">
        <v>697</v>
      </c>
      <c r="L3384" t="s">
        <v>5429</v>
      </c>
      <c r="M3384" t="s">
        <v>7</v>
      </c>
      <c r="N3384" t="s">
        <v>855</v>
      </c>
      <c r="O3384" t="s">
        <v>5366</v>
      </c>
      <c r="P3384" t="s">
        <v>18</v>
      </c>
      <c r="Q3384" t="s">
        <v>19</v>
      </c>
      <c r="R3384" t="s">
        <v>20</v>
      </c>
      <c r="S3384" t="s">
        <v>75</v>
      </c>
      <c r="T3384" t="s">
        <v>4505</v>
      </c>
      <c r="U3384" t="s">
        <v>44</v>
      </c>
      <c r="V3384" s="61">
        <v>45552</v>
      </c>
      <c r="W3384" t="s">
        <v>4135</v>
      </c>
    </row>
    <row r="3385" spans="1:23" x14ac:dyDescent="0.25">
      <c r="A3385">
        <v>9970950</v>
      </c>
      <c r="B3385" s="60">
        <v>45552</v>
      </c>
      <c r="C3385" t="s">
        <v>1156</v>
      </c>
      <c r="D3385" t="s">
        <v>46</v>
      </c>
      <c r="E3385" t="s">
        <v>385</v>
      </c>
      <c r="F3385" s="60">
        <v>45552</v>
      </c>
      <c r="G3385" s="60">
        <v>45552.412499999999</v>
      </c>
      <c r="H3385" t="s">
        <v>1156</v>
      </c>
      <c r="I3385"/>
      <c r="J3385" t="s">
        <v>697</v>
      </c>
      <c r="K3385" t="s">
        <v>697</v>
      </c>
      <c r="L3385" t="s">
        <v>5430</v>
      </c>
      <c r="M3385" t="s">
        <v>992</v>
      </c>
      <c r="N3385" t="s">
        <v>853</v>
      </c>
      <c r="O3385">
        <v>900995838088001</v>
      </c>
      <c r="P3385" t="s">
        <v>8</v>
      </c>
      <c r="Q3385" t="s">
        <v>10</v>
      </c>
      <c r="R3385" t="s">
        <v>11</v>
      </c>
      <c r="S3385" t="s">
        <v>360</v>
      </c>
      <c r="T3385"/>
      <c r="U3385"/>
      <c r="V3385" s="61">
        <v>45552</v>
      </c>
      <c r="W3385" t="s">
        <v>4135</v>
      </c>
    </row>
    <row r="3386" spans="1:23" x14ac:dyDescent="0.25">
      <c r="A3386">
        <v>9970949</v>
      </c>
      <c r="B3386" s="60">
        <v>45552</v>
      </c>
      <c r="C3386" t="s">
        <v>1117</v>
      </c>
      <c r="D3386" t="s">
        <v>856</v>
      </c>
      <c r="E3386" t="s">
        <v>385</v>
      </c>
      <c r="F3386" s="60">
        <v>45552</v>
      </c>
      <c r="G3386" s="60">
        <v>45552.412499999999</v>
      </c>
      <c r="H3386" t="s">
        <v>1117</v>
      </c>
      <c r="I3386" s="60">
        <v>45552</v>
      </c>
      <c r="J3386" t="s">
        <v>697</v>
      </c>
      <c r="K3386" t="s">
        <v>697</v>
      </c>
      <c r="L3386" t="s">
        <v>5431</v>
      </c>
      <c r="M3386" t="s">
        <v>7</v>
      </c>
      <c r="N3386" t="s">
        <v>860</v>
      </c>
      <c r="O3386" t="s">
        <v>1705</v>
      </c>
      <c r="P3386" t="s">
        <v>8</v>
      </c>
      <c r="Q3386" t="s">
        <v>15</v>
      </c>
      <c r="R3386" t="s">
        <v>16</v>
      </c>
      <c r="S3386" t="s">
        <v>43</v>
      </c>
      <c r="T3386" t="s">
        <v>730</v>
      </c>
      <c r="U3386" t="s">
        <v>44</v>
      </c>
      <c r="V3386" s="61">
        <v>45552</v>
      </c>
      <c r="W3386" t="s">
        <v>4135</v>
      </c>
    </row>
    <row r="3387" spans="1:23" x14ac:dyDescent="0.25">
      <c r="A3387">
        <v>9970948</v>
      </c>
      <c r="B3387" s="60">
        <v>45552</v>
      </c>
      <c r="C3387" t="s">
        <v>1280</v>
      </c>
      <c r="D3387" t="s">
        <v>856</v>
      </c>
      <c r="E3387"/>
      <c r="F3387" s="60">
        <v>45552</v>
      </c>
      <c r="G3387" s="60">
        <v>45552.412499999999</v>
      </c>
      <c r="H3387" t="s">
        <v>1280</v>
      </c>
      <c r="I3387" s="60">
        <v>45552</v>
      </c>
      <c r="J3387" t="s">
        <v>697</v>
      </c>
      <c r="K3387" t="s">
        <v>697</v>
      </c>
      <c r="L3387" t="s">
        <v>5432</v>
      </c>
      <c r="M3387" t="s">
        <v>2509</v>
      </c>
      <c r="N3387" t="s">
        <v>853</v>
      </c>
      <c r="O3387">
        <v>43396379102</v>
      </c>
      <c r="P3387" t="s">
        <v>18</v>
      </c>
      <c r="Q3387" t="s">
        <v>19</v>
      </c>
      <c r="R3387" t="s">
        <v>139</v>
      </c>
      <c r="S3387" t="s">
        <v>43</v>
      </c>
      <c r="T3387" t="s">
        <v>5055</v>
      </c>
      <c r="U3387" t="s">
        <v>44</v>
      </c>
      <c r="V3387" s="61">
        <v>45552</v>
      </c>
      <c r="W3387" t="s">
        <v>4135</v>
      </c>
    </row>
    <row r="3388" spans="1:23" x14ac:dyDescent="0.25">
      <c r="A3388">
        <v>9970947</v>
      </c>
      <c r="B3388" s="60">
        <v>45552</v>
      </c>
      <c r="C3388" t="s">
        <v>1117</v>
      </c>
      <c r="D3388" t="s">
        <v>716</v>
      </c>
      <c r="E3388" t="s">
        <v>385</v>
      </c>
      <c r="F3388" s="60">
        <v>45552</v>
      </c>
      <c r="G3388" s="60">
        <v>45552.423611111109</v>
      </c>
      <c r="H3388" t="s">
        <v>1117</v>
      </c>
      <c r="I3388" s="60">
        <v>45554</v>
      </c>
      <c r="J3388" t="s">
        <v>697</v>
      </c>
      <c r="K3388" t="s">
        <v>697</v>
      </c>
      <c r="L3388" t="s">
        <v>5433</v>
      </c>
      <c r="M3388" t="s">
        <v>7</v>
      </c>
      <c r="N3388" t="s">
        <v>860</v>
      </c>
      <c r="O3388" t="s">
        <v>5375</v>
      </c>
      <c r="P3388" t="s">
        <v>8</v>
      </c>
      <c r="Q3388" t="s">
        <v>10</v>
      </c>
      <c r="R3388" t="s">
        <v>11</v>
      </c>
      <c r="S3388" t="s">
        <v>36</v>
      </c>
      <c r="T3388" t="s">
        <v>385</v>
      </c>
      <c r="U3388" t="s">
        <v>14</v>
      </c>
      <c r="V3388" s="61">
        <v>45552</v>
      </c>
      <c r="W3388" t="s">
        <v>4135</v>
      </c>
    </row>
    <row r="3389" spans="1:23" x14ac:dyDescent="0.25">
      <c r="A3389">
        <v>9970946</v>
      </c>
      <c r="B3389" s="60">
        <v>45552</v>
      </c>
      <c r="C3389" t="s">
        <v>1110</v>
      </c>
      <c r="D3389" t="s">
        <v>716</v>
      </c>
      <c r="E3389" t="s">
        <v>385</v>
      </c>
      <c r="F3389" s="60">
        <v>45552</v>
      </c>
      <c r="G3389" s="60">
        <v>45552.427083333343</v>
      </c>
      <c r="H3389" t="s">
        <v>1110</v>
      </c>
      <c r="I3389" s="60">
        <v>45552</v>
      </c>
      <c r="J3389" t="s">
        <v>697</v>
      </c>
      <c r="K3389" t="s">
        <v>697</v>
      </c>
      <c r="L3389" t="s">
        <v>5046</v>
      </c>
      <c r="M3389" t="s">
        <v>7</v>
      </c>
      <c r="N3389" t="s">
        <v>855</v>
      </c>
      <c r="O3389" t="s">
        <v>5003</v>
      </c>
      <c r="P3389" t="s">
        <v>8</v>
      </c>
      <c r="Q3389" t="s">
        <v>28</v>
      </c>
      <c r="R3389" t="s">
        <v>35</v>
      </c>
      <c r="S3389" t="s">
        <v>36</v>
      </c>
      <c r="T3389"/>
      <c r="U3389"/>
      <c r="V3389" s="61">
        <v>45552</v>
      </c>
      <c r="W3389" t="s">
        <v>4135</v>
      </c>
    </row>
    <row r="3390" spans="1:23" x14ac:dyDescent="0.25">
      <c r="A3390">
        <v>9970945</v>
      </c>
      <c r="B3390" s="60">
        <v>45552</v>
      </c>
      <c r="C3390" t="s">
        <v>1117</v>
      </c>
      <c r="D3390" t="s">
        <v>46</v>
      </c>
      <c r="E3390" t="s">
        <v>385</v>
      </c>
      <c r="F3390" s="60">
        <v>45552</v>
      </c>
      <c r="G3390" s="60">
        <v>45552.429861111108</v>
      </c>
      <c r="H3390" t="s">
        <v>1117</v>
      </c>
      <c r="I3390" t="s">
        <v>385</v>
      </c>
      <c r="J3390" t="s">
        <v>697</v>
      </c>
      <c r="K3390" t="s">
        <v>697</v>
      </c>
      <c r="L3390" t="s">
        <v>5231</v>
      </c>
      <c r="M3390" t="s">
        <v>7</v>
      </c>
      <c r="N3390" t="s">
        <v>860</v>
      </c>
      <c r="O3390" t="s">
        <v>5130</v>
      </c>
      <c r="P3390" t="s">
        <v>8</v>
      </c>
      <c r="Q3390" t="s">
        <v>10</v>
      </c>
      <c r="R3390" t="s">
        <v>11</v>
      </c>
      <c r="S3390" t="s">
        <v>360</v>
      </c>
      <c r="T3390" t="s">
        <v>385</v>
      </c>
      <c r="U3390" t="s">
        <v>14</v>
      </c>
      <c r="V3390" s="61">
        <v>45552</v>
      </c>
      <c r="W3390" t="s">
        <v>4135</v>
      </c>
    </row>
    <row r="3391" spans="1:23" x14ac:dyDescent="0.25">
      <c r="A3391">
        <v>9970944</v>
      </c>
      <c r="B3391" s="60">
        <v>45552</v>
      </c>
      <c r="C3391" t="s">
        <v>1117</v>
      </c>
      <c r="D3391" t="s">
        <v>716</v>
      </c>
      <c r="E3391" t="s">
        <v>385</v>
      </c>
      <c r="F3391" s="60">
        <v>45552</v>
      </c>
      <c r="G3391" s="60">
        <v>45552.418055555558</v>
      </c>
      <c r="H3391" t="s">
        <v>1117</v>
      </c>
      <c r="I3391" s="60">
        <v>45554</v>
      </c>
      <c r="J3391" t="s">
        <v>697</v>
      </c>
      <c r="K3391" t="s">
        <v>697</v>
      </c>
      <c r="L3391" t="s">
        <v>5232</v>
      </c>
      <c r="M3391" t="s">
        <v>7</v>
      </c>
      <c r="N3391" t="s">
        <v>860</v>
      </c>
      <c r="O3391" t="s">
        <v>5132</v>
      </c>
      <c r="P3391" t="s">
        <v>8</v>
      </c>
      <c r="Q3391" t="s">
        <v>28</v>
      </c>
      <c r="R3391" t="s">
        <v>35</v>
      </c>
      <c r="S3391" t="s">
        <v>36</v>
      </c>
      <c r="T3391" t="s">
        <v>385</v>
      </c>
      <c r="U3391" t="s">
        <v>14</v>
      </c>
      <c r="V3391" s="61">
        <v>45552</v>
      </c>
      <c r="W3391" t="s">
        <v>4135</v>
      </c>
    </row>
    <row r="3392" spans="1:23" x14ac:dyDescent="0.25">
      <c r="A3392">
        <v>9970943</v>
      </c>
      <c r="B3392" s="60">
        <v>45552</v>
      </c>
      <c r="C3392" t="s">
        <v>1156</v>
      </c>
      <c r="D3392" t="s">
        <v>716</v>
      </c>
      <c r="E3392" t="s">
        <v>385</v>
      </c>
      <c r="F3392" s="60">
        <v>45552</v>
      </c>
      <c r="G3392" s="60">
        <v>45552.439583333333</v>
      </c>
      <c r="H3392" t="s">
        <v>1156</v>
      </c>
      <c r="I3392" s="60">
        <v>45554</v>
      </c>
      <c r="J3392" t="s">
        <v>697</v>
      </c>
      <c r="K3392" t="s">
        <v>697</v>
      </c>
      <c r="L3392" t="s">
        <v>5434</v>
      </c>
      <c r="M3392" t="s">
        <v>992</v>
      </c>
      <c r="N3392" t="s">
        <v>853</v>
      </c>
      <c r="O3392">
        <v>900995838320001</v>
      </c>
      <c r="P3392" t="s">
        <v>18</v>
      </c>
      <c r="Q3392" t="s">
        <v>72</v>
      </c>
      <c r="R3392" t="s">
        <v>61</v>
      </c>
      <c r="S3392" t="s">
        <v>36</v>
      </c>
      <c r="T3392" t="s">
        <v>385</v>
      </c>
      <c r="U3392" t="s">
        <v>14</v>
      </c>
      <c r="V3392" s="61">
        <v>45552</v>
      </c>
      <c r="W3392" t="s">
        <v>4135</v>
      </c>
    </row>
    <row r="3393" spans="1:23" x14ac:dyDescent="0.25">
      <c r="A3393">
        <v>9970942</v>
      </c>
      <c r="B3393" s="60">
        <v>45552</v>
      </c>
      <c r="C3393" t="s">
        <v>1157</v>
      </c>
      <c r="D3393" t="s">
        <v>856</v>
      </c>
      <c r="E3393" t="s">
        <v>385</v>
      </c>
      <c r="F3393" s="60">
        <v>45552</v>
      </c>
      <c r="G3393" s="60">
        <v>45552.428472222222</v>
      </c>
      <c r="H3393" t="s">
        <v>1157</v>
      </c>
      <c r="I3393" t="s">
        <v>385</v>
      </c>
      <c r="J3393" t="s">
        <v>697</v>
      </c>
      <c r="K3393" t="s">
        <v>697</v>
      </c>
      <c r="L3393" t="s">
        <v>5435</v>
      </c>
      <c r="M3393" t="s">
        <v>992</v>
      </c>
      <c r="N3393" t="s">
        <v>1692</v>
      </c>
      <c r="O3393">
        <v>201032543489001</v>
      </c>
      <c r="P3393" t="s">
        <v>8</v>
      </c>
      <c r="Q3393" t="s">
        <v>15</v>
      </c>
      <c r="R3393" t="s">
        <v>69</v>
      </c>
      <c r="S3393" t="s">
        <v>25</v>
      </c>
      <c r="T3393" t="s">
        <v>385</v>
      </c>
      <c r="U3393" t="s">
        <v>14</v>
      </c>
      <c r="V3393" s="61">
        <v>45552</v>
      </c>
      <c r="W3393" t="s">
        <v>4135</v>
      </c>
    </row>
    <row r="3394" spans="1:23" x14ac:dyDescent="0.25">
      <c r="A3394">
        <v>9970941</v>
      </c>
      <c r="B3394" s="60">
        <v>45552</v>
      </c>
      <c r="C3394" t="s">
        <v>1157</v>
      </c>
      <c r="D3394" t="s">
        <v>716</v>
      </c>
      <c r="E3394" t="s">
        <v>385</v>
      </c>
      <c r="F3394" s="60">
        <v>45552</v>
      </c>
      <c r="G3394" s="60">
        <v>45552.433333333327</v>
      </c>
      <c r="H3394" t="s">
        <v>1157</v>
      </c>
      <c r="I3394" t="s">
        <v>385</v>
      </c>
      <c r="J3394" t="s">
        <v>697</v>
      </c>
      <c r="K3394" t="s">
        <v>697</v>
      </c>
      <c r="L3394" t="s">
        <v>5176</v>
      </c>
      <c r="M3394" t="s">
        <v>992</v>
      </c>
      <c r="N3394" t="s">
        <v>1692</v>
      </c>
      <c r="O3394">
        <v>201032339759001</v>
      </c>
      <c r="P3394" t="s">
        <v>8</v>
      </c>
      <c r="Q3394" t="s">
        <v>10</v>
      </c>
      <c r="R3394" t="s">
        <v>11</v>
      </c>
      <c r="S3394" t="s">
        <v>25</v>
      </c>
      <c r="T3394" t="s">
        <v>385</v>
      </c>
      <c r="U3394" t="s">
        <v>14</v>
      </c>
      <c r="V3394" s="61">
        <v>45552</v>
      </c>
      <c r="W3394" t="s">
        <v>4135</v>
      </c>
    </row>
    <row r="3395" spans="1:23" x14ac:dyDescent="0.25">
      <c r="A3395">
        <v>9970940</v>
      </c>
      <c r="B3395" s="60">
        <v>45552</v>
      </c>
      <c r="C3395" t="s">
        <v>1157</v>
      </c>
      <c r="D3395" t="s">
        <v>856</v>
      </c>
      <c r="E3395" t="s">
        <v>385</v>
      </c>
      <c r="F3395" s="60">
        <v>45552</v>
      </c>
      <c r="G3395" s="60">
        <v>45552.447916666657</v>
      </c>
      <c r="H3395" t="s">
        <v>1157</v>
      </c>
      <c r="I3395" t="s">
        <v>385</v>
      </c>
      <c r="J3395" t="s">
        <v>697</v>
      </c>
      <c r="K3395" t="s">
        <v>697</v>
      </c>
      <c r="L3395" t="s">
        <v>3775</v>
      </c>
      <c r="M3395" t="s">
        <v>992</v>
      </c>
      <c r="N3395" t="s">
        <v>331</v>
      </c>
      <c r="O3395">
        <v>201031326286001</v>
      </c>
      <c r="P3395" t="s">
        <v>8</v>
      </c>
      <c r="Q3395" t="s">
        <v>28</v>
      </c>
      <c r="R3395" t="s">
        <v>29</v>
      </c>
      <c r="S3395" t="s">
        <v>43</v>
      </c>
      <c r="T3395" t="s">
        <v>385</v>
      </c>
      <c r="U3395" t="s">
        <v>44</v>
      </c>
      <c r="V3395" s="61">
        <v>45552</v>
      </c>
      <c r="W3395" t="s">
        <v>4135</v>
      </c>
    </row>
    <row r="3396" spans="1:23" x14ac:dyDescent="0.25">
      <c r="A3396">
        <v>9970939</v>
      </c>
      <c r="B3396" s="60">
        <v>45552</v>
      </c>
      <c r="C3396" t="s">
        <v>1157</v>
      </c>
      <c r="D3396" t="s">
        <v>716</v>
      </c>
      <c r="E3396" t="s">
        <v>385</v>
      </c>
      <c r="F3396" s="60">
        <v>45552</v>
      </c>
      <c r="G3396" s="60">
        <v>45552.45</v>
      </c>
      <c r="H3396" t="s">
        <v>1157</v>
      </c>
      <c r="I3396" t="s">
        <v>385</v>
      </c>
      <c r="J3396" t="s">
        <v>697</v>
      </c>
      <c r="K3396" t="s">
        <v>697</v>
      </c>
      <c r="L3396" t="s">
        <v>3775</v>
      </c>
      <c r="M3396" t="s">
        <v>992</v>
      </c>
      <c r="N3396" t="s">
        <v>1692</v>
      </c>
      <c r="O3396">
        <v>201031326286001</v>
      </c>
      <c r="P3396" t="s">
        <v>8</v>
      </c>
      <c r="Q3396" t="s">
        <v>28</v>
      </c>
      <c r="R3396" t="s">
        <v>29</v>
      </c>
      <c r="S3396" t="s">
        <v>25</v>
      </c>
      <c r="T3396" t="s">
        <v>385</v>
      </c>
      <c r="U3396" t="s">
        <v>14</v>
      </c>
      <c r="V3396" s="61">
        <v>45552</v>
      </c>
      <c r="W3396" t="s">
        <v>4135</v>
      </c>
    </row>
    <row r="3397" spans="1:23" x14ac:dyDescent="0.25">
      <c r="A3397">
        <v>9970938</v>
      </c>
      <c r="B3397" s="60">
        <v>45552</v>
      </c>
      <c r="C3397" t="s">
        <v>1157</v>
      </c>
      <c r="D3397" t="s">
        <v>856</v>
      </c>
      <c r="E3397" t="s">
        <v>385</v>
      </c>
      <c r="F3397" s="60">
        <v>45552</v>
      </c>
      <c r="G3397" s="60">
        <v>45552.452777777777</v>
      </c>
      <c r="H3397" t="s">
        <v>1157</v>
      </c>
      <c r="I3397" t="s">
        <v>385</v>
      </c>
      <c r="J3397" t="s">
        <v>697</v>
      </c>
      <c r="K3397" t="s">
        <v>697</v>
      </c>
      <c r="L3397" t="s">
        <v>5436</v>
      </c>
      <c r="M3397" t="s">
        <v>992</v>
      </c>
      <c r="N3397" t="s">
        <v>1692</v>
      </c>
      <c r="O3397">
        <v>201032435858001</v>
      </c>
      <c r="P3397" t="s">
        <v>8</v>
      </c>
      <c r="Q3397" t="s">
        <v>15</v>
      </c>
      <c r="R3397" t="s">
        <v>69</v>
      </c>
      <c r="S3397" t="s">
        <v>25</v>
      </c>
      <c r="T3397" t="s">
        <v>385</v>
      </c>
      <c r="U3397" t="s">
        <v>14</v>
      </c>
      <c r="V3397" s="61">
        <v>45552</v>
      </c>
      <c r="W3397" t="s">
        <v>4135</v>
      </c>
    </row>
    <row r="3398" spans="1:23" x14ac:dyDescent="0.25">
      <c r="A3398">
        <v>9970937</v>
      </c>
      <c r="B3398" s="60">
        <v>45552</v>
      </c>
      <c r="C3398" t="s">
        <v>1157</v>
      </c>
      <c r="D3398" t="s">
        <v>46</v>
      </c>
      <c r="E3398" t="s">
        <v>385</v>
      </c>
      <c r="F3398" s="60">
        <v>45552</v>
      </c>
      <c r="G3398" s="60">
        <v>45552.459722222222</v>
      </c>
      <c r="H3398" t="s">
        <v>1157</v>
      </c>
      <c r="I3398" t="s">
        <v>385</v>
      </c>
      <c r="J3398" t="s">
        <v>697</v>
      </c>
      <c r="K3398" t="s">
        <v>697</v>
      </c>
      <c r="L3398" t="s">
        <v>5437</v>
      </c>
      <c r="M3398" t="s">
        <v>992</v>
      </c>
      <c r="N3398" t="s">
        <v>455</v>
      </c>
      <c r="O3398">
        <v>201032719865001</v>
      </c>
      <c r="P3398" t="s">
        <v>22</v>
      </c>
      <c r="Q3398" t="s">
        <v>23</v>
      </c>
      <c r="R3398" t="s">
        <v>89</v>
      </c>
      <c r="S3398" t="s">
        <v>36</v>
      </c>
      <c r="T3398" t="s">
        <v>385</v>
      </c>
      <c r="U3398" t="s">
        <v>14</v>
      </c>
      <c r="V3398" s="61">
        <v>45552</v>
      </c>
      <c r="W3398" t="s">
        <v>4135</v>
      </c>
    </row>
    <row r="3399" spans="1:23" x14ac:dyDescent="0.25">
      <c r="A3399">
        <v>9970936</v>
      </c>
      <c r="B3399" s="60">
        <v>45552</v>
      </c>
      <c r="C3399" t="s">
        <v>1157</v>
      </c>
      <c r="D3399" t="s">
        <v>46</v>
      </c>
      <c r="E3399" t="s">
        <v>385</v>
      </c>
      <c r="F3399" s="60">
        <v>45552</v>
      </c>
      <c r="G3399" s="60">
        <v>45552.460416666669</v>
      </c>
      <c r="H3399" t="s">
        <v>1157</v>
      </c>
      <c r="I3399" t="s">
        <v>385</v>
      </c>
      <c r="J3399" t="s">
        <v>697</v>
      </c>
      <c r="K3399" t="s">
        <v>697</v>
      </c>
      <c r="L3399" t="s">
        <v>4935</v>
      </c>
      <c r="M3399" t="s">
        <v>992</v>
      </c>
      <c r="N3399" t="s">
        <v>455</v>
      </c>
      <c r="O3399">
        <v>201032492901001</v>
      </c>
      <c r="P3399" t="s">
        <v>8</v>
      </c>
      <c r="Q3399" t="s">
        <v>10</v>
      </c>
      <c r="R3399" t="s">
        <v>11</v>
      </c>
      <c r="S3399" t="s">
        <v>36</v>
      </c>
      <c r="T3399" t="s">
        <v>385</v>
      </c>
      <c r="U3399" t="s">
        <v>14</v>
      </c>
      <c r="V3399" s="61">
        <v>45552</v>
      </c>
      <c r="W3399" t="s">
        <v>4135</v>
      </c>
    </row>
    <row r="3400" spans="1:23" x14ac:dyDescent="0.25">
      <c r="A3400">
        <v>9970935</v>
      </c>
      <c r="B3400" s="60">
        <v>45552</v>
      </c>
      <c r="C3400" t="s">
        <v>1157</v>
      </c>
      <c r="D3400" t="s">
        <v>46</v>
      </c>
      <c r="E3400" t="s">
        <v>385</v>
      </c>
      <c r="F3400" s="60">
        <v>45552</v>
      </c>
      <c r="G3400" s="60">
        <v>45552.463888888888</v>
      </c>
      <c r="H3400" t="s">
        <v>1157</v>
      </c>
      <c r="I3400" t="s">
        <v>385</v>
      </c>
      <c r="J3400" t="s">
        <v>697</v>
      </c>
      <c r="K3400" t="s">
        <v>697</v>
      </c>
      <c r="L3400" t="s">
        <v>5150</v>
      </c>
      <c r="M3400" t="s">
        <v>992</v>
      </c>
      <c r="N3400" t="s">
        <v>1692</v>
      </c>
      <c r="O3400">
        <v>201032374027001</v>
      </c>
      <c r="P3400" t="s">
        <v>8</v>
      </c>
      <c r="Q3400" t="s">
        <v>10</v>
      </c>
      <c r="R3400" t="s">
        <v>11</v>
      </c>
      <c r="S3400" t="s">
        <v>25</v>
      </c>
      <c r="T3400" t="s">
        <v>385</v>
      </c>
      <c r="U3400" t="s">
        <v>14</v>
      </c>
      <c r="V3400" s="61">
        <v>45552</v>
      </c>
      <c r="W3400" t="s">
        <v>4135</v>
      </c>
    </row>
    <row r="3401" spans="1:23" x14ac:dyDescent="0.25">
      <c r="A3401">
        <v>9970934</v>
      </c>
      <c r="B3401" s="60">
        <v>45552</v>
      </c>
      <c r="C3401" t="s">
        <v>1117</v>
      </c>
      <c r="D3401" t="s">
        <v>716</v>
      </c>
      <c r="E3401" t="s">
        <v>385</v>
      </c>
      <c r="F3401" s="60">
        <v>45552</v>
      </c>
      <c r="G3401" s="60">
        <v>45552.418749999997</v>
      </c>
      <c r="H3401" t="s">
        <v>1117</v>
      </c>
      <c r="I3401" s="60">
        <v>45554</v>
      </c>
      <c r="J3401" t="s">
        <v>697</v>
      </c>
      <c r="K3401" t="s">
        <v>697</v>
      </c>
      <c r="L3401" t="s">
        <v>5438</v>
      </c>
      <c r="M3401" t="s">
        <v>7</v>
      </c>
      <c r="N3401" t="s">
        <v>860</v>
      </c>
      <c r="O3401" t="s">
        <v>5376</v>
      </c>
      <c r="P3401" t="s">
        <v>8</v>
      </c>
      <c r="Q3401" t="s">
        <v>15</v>
      </c>
      <c r="R3401" t="s">
        <v>381</v>
      </c>
      <c r="S3401" t="s">
        <v>25</v>
      </c>
      <c r="T3401" t="s">
        <v>385</v>
      </c>
      <c r="U3401" t="s">
        <v>14</v>
      </c>
      <c r="V3401" s="61">
        <v>45552</v>
      </c>
      <c r="W3401" t="s">
        <v>4135</v>
      </c>
    </row>
    <row r="3402" spans="1:23" x14ac:dyDescent="0.25">
      <c r="A3402">
        <v>9970933</v>
      </c>
      <c r="B3402" s="60">
        <v>45552</v>
      </c>
      <c r="C3402" t="s">
        <v>1106</v>
      </c>
      <c r="D3402" t="s">
        <v>716</v>
      </c>
      <c r="E3402" t="s">
        <v>385</v>
      </c>
      <c r="F3402" s="60">
        <v>45552</v>
      </c>
      <c r="G3402" s="60">
        <v>45552.446527777778</v>
      </c>
      <c r="H3402" t="s">
        <v>1106</v>
      </c>
      <c r="I3402" s="60">
        <v>45558</v>
      </c>
      <c r="J3402" t="s">
        <v>697</v>
      </c>
      <c r="K3402" t="s">
        <v>697</v>
      </c>
      <c r="L3402" t="s">
        <v>5439</v>
      </c>
      <c r="M3402" t="s">
        <v>4671</v>
      </c>
      <c r="N3402" t="s">
        <v>853</v>
      </c>
      <c r="O3402">
        <v>2000009264712990</v>
      </c>
      <c r="P3402" t="s">
        <v>8</v>
      </c>
      <c r="Q3402" t="s">
        <v>10</v>
      </c>
      <c r="R3402" t="s">
        <v>11</v>
      </c>
      <c r="S3402" t="s">
        <v>25</v>
      </c>
      <c r="T3402" t="s">
        <v>385</v>
      </c>
      <c r="U3402" t="s">
        <v>14</v>
      </c>
      <c r="V3402" s="61">
        <v>45552</v>
      </c>
      <c r="W3402" t="s">
        <v>4135</v>
      </c>
    </row>
    <row r="3403" spans="1:23" x14ac:dyDescent="0.25">
      <c r="A3403">
        <v>9970932</v>
      </c>
      <c r="B3403" s="60">
        <v>45552</v>
      </c>
      <c r="C3403" t="s">
        <v>1117</v>
      </c>
      <c r="D3403" t="s">
        <v>716</v>
      </c>
      <c r="E3403" t="s">
        <v>385</v>
      </c>
      <c r="F3403" s="60">
        <v>45552</v>
      </c>
      <c r="G3403" s="60">
        <v>45552.448611111111</v>
      </c>
      <c r="H3403" t="s">
        <v>1117</v>
      </c>
      <c r="I3403" s="60">
        <v>45554</v>
      </c>
      <c r="J3403" t="s">
        <v>697</v>
      </c>
      <c r="K3403" t="s">
        <v>697</v>
      </c>
      <c r="L3403" t="s">
        <v>5440</v>
      </c>
      <c r="M3403" t="s">
        <v>7</v>
      </c>
      <c r="N3403" t="s">
        <v>860</v>
      </c>
      <c r="O3403" t="s">
        <v>5377</v>
      </c>
      <c r="P3403" t="s">
        <v>8</v>
      </c>
      <c r="Q3403" t="s">
        <v>15</v>
      </c>
      <c r="R3403" t="s">
        <v>106</v>
      </c>
      <c r="S3403" t="s">
        <v>36</v>
      </c>
      <c r="T3403" t="s">
        <v>385</v>
      </c>
      <c r="U3403" t="s">
        <v>14</v>
      </c>
      <c r="V3403" s="61">
        <v>45552</v>
      </c>
      <c r="W3403" t="s">
        <v>4135</v>
      </c>
    </row>
    <row r="3404" spans="1:23" x14ac:dyDescent="0.25">
      <c r="A3404">
        <v>9970931</v>
      </c>
      <c r="B3404" s="60">
        <v>45552</v>
      </c>
      <c r="C3404" t="s">
        <v>1281</v>
      </c>
      <c r="D3404" t="s">
        <v>46</v>
      </c>
      <c r="E3404" t="s">
        <v>385</v>
      </c>
      <c r="F3404" s="60">
        <v>45552</v>
      </c>
      <c r="G3404" s="60">
        <v>45552.450694444437</v>
      </c>
      <c r="H3404" t="s">
        <v>1281</v>
      </c>
      <c r="I3404"/>
      <c r="J3404" t="s">
        <v>697</v>
      </c>
      <c r="K3404" t="s">
        <v>697</v>
      </c>
      <c r="L3404" t="s">
        <v>3751</v>
      </c>
      <c r="M3404" t="s">
        <v>2509</v>
      </c>
      <c r="N3404" t="s">
        <v>855</v>
      </c>
      <c r="O3404">
        <v>43150815801</v>
      </c>
      <c r="P3404" t="s">
        <v>8</v>
      </c>
      <c r="Q3404" t="s">
        <v>15</v>
      </c>
      <c r="R3404" t="s">
        <v>381</v>
      </c>
      <c r="S3404" t="s">
        <v>360</v>
      </c>
      <c r="T3404" t="s">
        <v>385</v>
      </c>
      <c r="U3404" t="s">
        <v>14</v>
      </c>
      <c r="V3404" s="61">
        <v>45552</v>
      </c>
      <c r="W3404" t="s">
        <v>4135</v>
      </c>
    </row>
    <row r="3405" spans="1:23" x14ac:dyDescent="0.25">
      <c r="A3405">
        <v>9970930</v>
      </c>
      <c r="B3405" s="60">
        <v>45552</v>
      </c>
      <c r="C3405" t="s">
        <v>1117</v>
      </c>
      <c r="D3405" t="s">
        <v>716</v>
      </c>
      <c r="E3405" t="s">
        <v>385</v>
      </c>
      <c r="F3405" s="60">
        <v>45552</v>
      </c>
      <c r="G3405" s="60">
        <v>45552.452777777777</v>
      </c>
      <c r="H3405" t="s">
        <v>1117</v>
      </c>
      <c r="I3405" s="60">
        <v>45554</v>
      </c>
      <c r="J3405" t="s">
        <v>697</v>
      </c>
      <c r="K3405" t="s">
        <v>697</v>
      </c>
      <c r="L3405" t="s">
        <v>5441</v>
      </c>
      <c r="M3405" t="s">
        <v>7</v>
      </c>
      <c r="N3405" t="s">
        <v>860</v>
      </c>
      <c r="O3405" t="s">
        <v>5378</v>
      </c>
      <c r="P3405" t="s">
        <v>8</v>
      </c>
      <c r="Q3405" t="s">
        <v>28</v>
      </c>
      <c r="R3405" t="s">
        <v>35</v>
      </c>
      <c r="S3405" t="s">
        <v>36</v>
      </c>
      <c r="T3405" t="s">
        <v>385</v>
      </c>
      <c r="U3405" t="s">
        <v>14</v>
      </c>
      <c r="V3405" s="61">
        <v>45552</v>
      </c>
      <c r="W3405" t="s">
        <v>4135</v>
      </c>
    </row>
    <row r="3406" spans="1:23" x14ac:dyDescent="0.25">
      <c r="A3406">
        <v>9970929</v>
      </c>
      <c r="B3406" s="60">
        <v>45552</v>
      </c>
      <c r="C3406" t="s">
        <v>1110</v>
      </c>
      <c r="D3406" t="s">
        <v>856</v>
      </c>
      <c r="E3406" t="s">
        <v>385</v>
      </c>
      <c r="F3406" s="60">
        <v>45552</v>
      </c>
      <c r="G3406" s="60">
        <v>45552.45416666667</v>
      </c>
      <c r="H3406" t="s">
        <v>1110</v>
      </c>
      <c r="I3406" t="s">
        <v>385</v>
      </c>
      <c r="J3406" t="s">
        <v>697</v>
      </c>
      <c r="K3406" t="s">
        <v>697</v>
      </c>
      <c r="L3406" t="s">
        <v>5442</v>
      </c>
      <c r="M3406" t="s">
        <v>7</v>
      </c>
      <c r="N3406" t="s">
        <v>855</v>
      </c>
      <c r="O3406" t="s">
        <v>5121</v>
      </c>
      <c r="P3406" t="s">
        <v>18</v>
      </c>
      <c r="Q3406" t="s">
        <v>19</v>
      </c>
      <c r="R3406" t="s">
        <v>20</v>
      </c>
      <c r="S3406" t="s">
        <v>43</v>
      </c>
      <c r="T3406"/>
      <c r="U3406"/>
      <c r="V3406" s="61">
        <v>45552</v>
      </c>
      <c r="W3406" t="s">
        <v>4135</v>
      </c>
    </row>
    <row r="3407" spans="1:23" x14ac:dyDescent="0.25">
      <c r="A3407">
        <v>9970928</v>
      </c>
      <c r="B3407" s="60">
        <v>45552</v>
      </c>
      <c r="C3407" t="s">
        <v>1117</v>
      </c>
      <c r="D3407" t="s">
        <v>716</v>
      </c>
      <c r="E3407" t="s">
        <v>385</v>
      </c>
      <c r="F3407" s="60">
        <v>45552</v>
      </c>
      <c r="G3407" s="60">
        <v>45552.460416666669</v>
      </c>
      <c r="H3407" t="s">
        <v>1117</v>
      </c>
      <c r="I3407" s="60">
        <v>45554</v>
      </c>
      <c r="J3407" t="s">
        <v>697</v>
      </c>
      <c r="K3407" t="s">
        <v>697</v>
      </c>
      <c r="L3407" t="s">
        <v>5443</v>
      </c>
      <c r="M3407" t="s">
        <v>7</v>
      </c>
      <c r="N3407" t="s">
        <v>860</v>
      </c>
      <c r="O3407" t="s">
        <v>4928</v>
      </c>
      <c r="P3407" t="s">
        <v>18</v>
      </c>
      <c r="Q3407" t="s">
        <v>19</v>
      </c>
      <c r="R3407" t="s">
        <v>21</v>
      </c>
      <c r="S3407" t="s">
        <v>36</v>
      </c>
      <c r="T3407" t="s">
        <v>385</v>
      </c>
      <c r="U3407" t="s">
        <v>14</v>
      </c>
      <c r="V3407" s="61">
        <v>45552</v>
      </c>
      <c r="W3407" t="s">
        <v>4135</v>
      </c>
    </row>
    <row r="3408" spans="1:23" x14ac:dyDescent="0.25">
      <c r="A3408">
        <v>9970927</v>
      </c>
      <c r="B3408" s="60">
        <v>45552</v>
      </c>
      <c r="C3408" t="s">
        <v>1110</v>
      </c>
      <c r="D3408" t="s">
        <v>856</v>
      </c>
      <c r="E3408" t="s">
        <v>385</v>
      </c>
      <c r="F3408" s="60">
        <v>45552</v>
      </c>
      <c r="G3408" s="60">
        <v>45552.461111111108</v>
      </c>
      <c r="H3408" t="s">
        <v>1110</v>
      </c>
      <c r="I3408" t="s">
        <v>385</v>
      </c>
      <c r="J3408" t="s">
        <v>697</v>
      </c>
      <c r="K3408" t="s">
        <v>697</v>
      </c>
      <c r="L3408" t="s">
        <v>5444</v>
      </c>
      <c r="M3408" t="s">
        <v>7</v>
      </c>
      <c r="N3408" t="s">
        <v>855</v>
      </c>
      <c r="O3408" t="s">
        <v>5122</v>
      </c>
      <c r="P3408" t="s">
        <v>18</v>
      </c>
      <c r="Q3408" t="s">
        <v>19</v>
      </c>
      <c r="R3408" t="s">
        <v>20</v>
      </c>
      <c r="S3408" t="s">
        <v>43</v>
      </c>
      <c r="T3408"/>
      <c r="U3408"/>
      <c r="V3408" s="61">
        <v>45552</v>
      </c>
      <c r="W3408" t="s">
        <v>4135</v>
      </c>
    </row>
    <row r="3409" spans="1:23" x14ac:dyDescent="0.25">
      <c r="A3409">
        <v>9970926</v>
      </c>
      <c r="B3409" s="60">
        <v>45552</v>
      </c>
      <c r="C3409" t="s">
        <v>1106</v>
      </c>
      <c r="D3409" t="s">
        <v>878</v>
      </c>
      <c r="E3409" t="s">
        <v>385</v>
      </c>
      <c r="F3409" s="60">
        <v>45552</v>
      </c>
      <c r="G3409" s="60">
        <v>45552.464583333327</v>
      </c>
      <c r="H3409" t="s">
        <v>1106</v>
      </c>
      <c r="I3409" s="60">
        <v>45552</v>
      </c>
      <c r="J3409" t="s">
        <v>697</v>
      </c>
      <c r="K3409" t="s">
        <v>697</v>
      </c>
      <c r="L3409" t="s">
        <v>5445</v>
      </c>
      <c r="M3409" t="s">
        <v>4671</v>
      </c>
      <c r="N3409" t="s">
        <v>853</v>
      </c>
      <c r="O3409">
        <v>2000009168632160</v>
      </c>
      <c r="P3409" t="s">
        <v>8</v>
      </c>
      <c r="Q3409" t="s">
        <v>28</v>
      </c>
      <c r="R3409" t="s">
        <v>29</v>
      </c>
      <c r="S3409" t="s">
        <v>36</v>
      </c>
      <c r="T3409" t="s">
        <v>385</v>
      </c>
      <c r="U3409" t="s">
        <v>14</v>
      </c>
      <c r="V3409" s="61">
        <v>45552</v>
      </c>
      <c r="W3409" t="s">
        <v>4135</v>
      </c>
    </row>
    <row r="3410" spans="1:23" x14ac:dyDescent="0.25">
      <c r="A3410">
        <v>9970925</v>
      </c>
      <c r="B3410" s="60">
        <v>45552</v>
      </c>
      <c r="C3410" t="s">
        <v>1117</v>
      </c>
      <c r="D3410" t="s">
        <v>716</v>
      </c>
      <c r="E3410" t="s">
        <v>385</v>
      </c>
      <c r="F3410" s="60">
        <v>45552</v>
      </c>
      <c r="G3410" s="60">
        <v>45552.459027777782</v>
      </c>
      <c r="H3410" t="s">
        <v>1117</v>
      </c>
      <c r="I3410" s="60">
        <v>45554</v>
      </c>
      <c r="J3410" t="s">
        <v>697</v>
      </c>
      <c r="K3410" t="s">
        <v>697</v>
      </c>
      <c r="L3410" t="s">
        <v>5446</v>
      </c>
      <c r="M3410" t="s">
        <v>7</v>
      </c>
      <c r="N3410" t="s">
        <v>860</v>
      </c>
      <c r="O3410" t="s">
        <v>5381</v>
      </c>
      <c r="P3410" t="s">
        <v>51</v>
      </c>
      <c r="Q3410" t="s">
        <v>52</v>
      </c>
      <c r="R3410" t="s">
        <v>53</v>
      </c>
      <c r="S3410" t="s">
        <v>36</v>
      </c>
      <c r="T3410" t="s">
        <v>385</v>
      </c>
      <c r="U3410" t="s">
        <v>14</v>
      </c>
      <c r="V3410" s="61">
        <v>45552</v>
      </c>
      <c r="W3410" t="s">
        <v>4135</v>
      </c>
    </row>
    <row r="3411" spans="1:23" x14ac:dyDescent="0.25">
      <c r="A3411">
        <v>9970924</v>
      </c>
      <c r="B3411" s="60">
        <v>45552</v>
      </c>
      <c r="C3411" t="s">
        <v>1110</v>
      </c>
      <c r="D3411" t="s">
        <v>856</v>
      </c>
      <c r="E3411" t="s">
        <v>385</v>
      </c>
      <c r="F3411" s="60">
        <v>45552</v>
      </c>
      <c r="G3411" s="60">
        <v>45552.47152777778</v>
      </c>
      <c r="H3411" t="s">
        <v>1110</v>
      </c>
      <c r="I3411" s="60">
        <v>45554</v>
      </c>
      <c r="J3411" t="s">
        <v>697</v>
      </c>
      <c r="K3411" t="s">
        <v>697</v>
      </c>
      <c r="L3411" t="s">
        <v>5447</v>
      </c>
      <c r="M3411" t="s">
        <v>7</v>
      </c>
      <c r="N3411" t="s">
        <v>855</v>
      </c>
      <c r="O3411" t="s">
        <v>4995</v>
      </c>
      <c r="P3411" t="s">
        <v>8</v>
      </c>
      <c r="Q3411" t="s">
        <v>15</v>
      </c>
      <c r="R3411" t="s">
        <v>381</v>
      </c>
      <c r="S3411" t="s">
        <v>25</v>
      </c>
      <c r="T3411"/>
      <c r="U3411"/>
      <c r="V3411" s="61">
        <v>45552</v>
      </c>
      <c r="W3411" t="s">
        <v>4135</v>
      </c>
    </row>
    <row r="3412" spans="1:23" x14ac:dyDescent="0.25">
      <c r="A3412">
        <v>9970923</v>
      </c>
      <c r="B3412" s="60">
        <v>45552</v>
      </c>
      <c r="C3412"/>
      <c r="D3412" t="s">
        <v>716</v>
      </c>
      <c r="E3412" t="s">
        <v>385</v>
      </c>
      <c r="F3412" s="60">
        <v>45552</v>
      </c>
      <c r="G3412" s="60">
        <v>45552.487500000003</v>
      </c>
      <c r="H3412" t="s">
        <v>1110</v>
      </c>
      <c r="I3412" s="60">
        <v>45554</v>
      </c>
      <c r="J3412" t="s">
        <v>697</v>
      </c>
      <c r="K3412" t="s">
        <v>697</v>
      </c>
      <c r="L3412" t="s">
        <v>5448</v>
      </c>
      <c r="M3412" t="s">
        <v>7</v>
      </c>
      <c r="N3412" t="s">
        <v>860</v>
      </c>
      <c r="O3412" t="s">
        <v>5383</v>
      </c>
      <c r="P3412" t="s">
        <v>8</v>
      </c>
      <c r="Q3412" t="s">
        <v>10</v>
      </c>
      <c r="R3412" t="s">
        <v>11</v>
      </c>
      <c r="S3412" t="s">
        <v>36</v>
      </c>
      <c r="T3412"/>
      <c r="U3412"/>
      <c r="V3412" s="61">
        <v>45552</v>
      </c>
      <c r="W3412" t="s">
        <v>4135</v>
      </c>
    </row>
    <row r="3413" spans="1:23" x14ac:dyDescent="0.25">
      <c r="A3413">
        <v>9970922</v>
      </c>
      <c r="B3413" s="60">
        <v>45552</v>
      </c>
      <c r="C3413" t="s">
        <v>1117</v>
      </c>
      <c r="D3413" t="s">
        <v>856</v>
      </c>
      <c r="E3413" t="s">
        <v>385</v>
      </c>
      <c r="F3413" s="60">
        <v>45552</v>
      </c>
      <c r="G3413" s="60">
        <v>45552.501388888893</v>
      </c>
      <c r="H3413" t="s">
        <v>1117</v>
      </c>
      <c r="I3413" s="60">
        <v>45554</v>
      </c>
      <c r="J3413" t="s">
        <v>697</v>
      </c>
      <c r="K3413" t="s">
        <v>697</v>
      </c>
      <c r="L3413" t="s">
        <v>5449</v>
      </c>
      <c r="M3413" t="s">
        <v>7</v>
      </c>
      <c r="N3413" t="s">
        <v>860</v>
      </c>
      <c r="O3413" t="s">
        <v>5382</v>
      </c>
      <c r="P3413" t="s">
        <v>8</v>
      </c>
      <c r="Q3413" t="s">
        <v>10</v>
      </c>
      <c r="R3413" t="s">
        <v>11</v>
      </c>
      <c r="S3413" t="s">
        <v>25</v>
      </c>
      <c r="T3413" t="s">
        <v>385</v>
      </c>
      <c r="U3413" t="s">
        <v>14</v>
      </c>
      <c r="V3413" s="61">
        <v>45552</v>
      </c>
      <c r="W3413" t="s">
        <v>4135</v>
      </c>
    </row>
    <row r="3414" spans="1:23" x14ac:dyDescent="0.25">
      <c r="A3414">
        <v>9970921</v>
      </c>
      <c r="B3414" s="60">
        <v>45552</v>
      </c>
      <c r="C3414" t="s">
        <v>1110</v>
      </c>
      <c r="D3414" t="s">
        <v>716</v>
      </c>
      <c r="E3414" t="s">
        <v>385</v>
      </c>
      <c r="F3414" s="60">
        <v>45552</v>
      </c>
      <c r="G3414" s="60">
        <v>45552.525694444441</v>
      </c>
      <c r="H3414" t="s">
        <v>1110</v>
      </c>
      <c r="I3414" s="60">
        <v>45557</v>
      </c>
      <c r="J3414" t="s">
        <v>697</v>
      </c>
      <c r="K3414" t="s">
        <v>697</v>
      </c>
      <c r="L3414" t="s">
        <v>5450</v>
      </c>
      <c r="M3414" t="s">
        <v>7</v>
      </c>
      <c r="N3414" t="s">
        <v>855</v>
      </c>
      <c r="O3414" t="s">
        <v>5283</v>
      </c>
      <c r="P3414" t="s">
        <v>8</v>
      </c>
      <c r="Q3414" t="s">
        <v>15</v>
      </c>
      <c r="R3414" t="s">
        <v>27</v>
      </c>
      <c r="S3414" t="s">
        <v>25</v>
      </c>
      <c r="T3414" t="s">
        <v>385</v>
      </c>
      <c r="U3414" t="s">
        <v>14</v>
      </c>
      <c r="V3414" s="61">
        <v>45552</v>
      </c>
      <c r="W3414" t="s">
        <v>4135</v>
      </c>
    </row>
    <row r="3415" spans="1:23" x14ac:dyDescent="0.25">
      <c r="A3415">
        <v>9970920</v>
      </c>
      <c r="B3415" s="60">
        <v>45552</v>
      </c>
      <c r="C3415" t="s">
        <v>1157</v>
      </c>
      <c r="D3415" t="s">
        <v>716</v>
      </c>
      <c r="E3415" t="s">
        <v>385</v>
      </c>
      <c r="F3415" s="60">
        <v>45552</v>
      </c>
      <c r="G3415" s="60">
        <v>45552.529861111107</v>
      </c>
      <c r="H3415" t="s">
        <v>1157</v>
      </c>
      <c r="I3415" t="s">
        <v>385</v>
      </c>
      <c r="J3415" t="s">
        <v>697</v>
      </c>
      <c r="K3415" t="s">
        <v>697</v>
      </c>
      <c r="L3415" t="s">
        <v>5451</v>
      </c>
      <c r="M3415" t="s">
        <v>992</v>
      </c>
      <c r="N3415" t="s">
        <v>455</v>
      </c>
      <c r="O3415">
        <v>201032632964001</v>
      </c>
      <c r="P3415" t="s">
        <v>22</v>
      </c>
      <c r="Q3415" t="s">
        <v>23</v>
      </c>
      <c r="R3415" t="s">
        <v>89</v>
      </c>
      <c r="S3415" t="s">
        <v>36</v>
      </c>
      <c r="T3415" t="s">
        <v>385</v>
      </c>
      <c r="U3415" t="s">
        <v>14</v>
      </c>
      <c r="V3415" s="61">
        <v>45552</v>
      </c>
      <c r="W3415" t="s">
        <v>4135</v>
      </c>
    </row>
    <row r="3416" spans="1:23" x14ac:dyDescent="0.25">
      <c r="A3416">
        <v>9970919</v>
      </c>
      <c r="B3416" s="60">
        <v>45552</v>
      </c>
      <c r="C3416" t="s">
        <v>1280</v>
      </c>
      <c r="D3416" t="s">
        <v>856</v>
      </c>
      <c r="E3416"/>
      <c r="F3416" s="60">
        <v>45552</v>
      </c>
      <c r="G3416" s="60">
        <v>45552.543749999997</v>
      </c>
      <c r="H3416" t="s">
        <v>1280</v>
      </c>
      <c r="I3416" s="60">
        <v>45552</v>
      </c>
      <c r="J3416" t="s">
        <v>697</v>
      </c>
      <c r="K3416" t="s">
        <v>697</v>
      </c>
      <c r="L3416" t="s">
        <v>5452</v>
      </c>
      <c r="M3416" t="s">
        <v>2509</v>
      </c>
      <c r="N3416" t="s">
        <v>2325</v>
      </c>
      <c r="O3416">
        <v>43052313802</v>
      </c>
      <c r="P3416" t="s">
        <v>8</v>
      </c>
      <c r="Q3416" t="s">
        <v>19</v>
      </c>
      <c r="R3416" t="s">
        <v>35</v>
      </c>
      <c r="S3416" t="s">
        <v>43</v>
      </c>
      <c r="T3416" t="s">
        <v>5453</v>
      </c>
      <c r="U3416" t="s">
        <v>44</v>
      </c>
      <c r="V3416" s="61">
        <v>45552</v>
      </c>
      <c r="W3416" t="s">
        <v>4135</v>
      </c>
    </row>
    <row r="3417" spans="1:23" x14ac:dyDescent="0.25">
      <c r="A3417">
        <v>9970918</v>
      </c>
      <c r="B3417" s="60">
        <v>45552</v>
      </c>
      <c r="C3417" t="s">
        <v>1110</v>
      </c>
      <c r="D3417" t="s">
        <v>716</v>
      </c>
      <c r="E3417" t="s">
        <v>385</v>
      </c>
      <c r="F3417" s="60">
        <v>45552</v>
      </c>
      <c r="G3417" s="60">
        <v>45552.551388888889</v>
      </c>
      <c r="H3417" t="s">
        <v>1110</v>
      </c>
      <c r="I3417" s="60">
        <v>45557</v>
      </c>
      <c r="J3417" t="s">
        <v>697</v>
      </c>
      <c r="K3417" t="s">
        <v>697</v>
      </c>
      <c r="L3417">
        <v>45557</v>
      </c>
      <c r="M3417" t="s">
        <v>7</v>
      </c>
      <c r="N3417" t="s">
        <v>2325</v>
      </c>
      <c r="O3417" t="s">
        <v>5107</v>
      </c>
      <c r="P3417" t="s">
        <v>8</v>
      </c>
      <c r="Q3417" t="s">
        <v>15</v>
      </c>
      <c r="R3417" t="s">
        <v>381</v>
      </c>
      <c r="S3417" t="s">
        <v>25</v>
      </c>
      <c r="T3417" t="s">
        <v>385</v>
      </c>
      <c r="U3417" t="s">
        <v>14</v>
      </c>
      <c r="V3417" s="61">
        <v>45552</v>
      </c>
      <c r="W3417" t="s">
        <v>4135</v>
      </c>
    </row>
    <row r="3418" spans="1:23" x14ac:dyDescent="0.25">
      <c r="A3418">
        <v>9970917</v>
      </c>
      <c r="B3418" s="60">
        <v>45552</v>
      </c>
      <c r="C3418" t="s">
        <v>1106</v>
      </c>
      <c r="D3418" t="s">
        <v>856</v>
      </c>
      <c r="E3418" t="s">
        <v>385</v>
      </c>
      <c r="F3418" s="60">
        <v>45552</v>
      </c>
      <c r="G3418" s="60">
        <v>45552.572222222218</v>
      </c>
      <c r="H3418" t="s">
        <v>1106</v>
      </c>
      <c r="I3418" s="60">
        <v>45552</v>
      </c>
      <c r="J3418" t="s">
        <v>697</v>
      </c>
      <c r="K3418" t="s">
        <v>697</v>
      </c>
      <c r="L3418" t="s">
        <v>5454</v>
      </c>
      <c r="M3418" t="s">
        <v>4671</v>
      </c>
      <c r="N3418" t="s">
        <v>853</v>
      </c>
      <c r="O3418">
        <v>2000009152555730</v>
      </c>
      <c r="P3418" t="s">
        <v>8</v>
      </c>
      <c r="Q3418" t="s">
        <v>28</v>
      </c>
      <c r="R3418" t="s">
        <v>104</v>
      </c>
      <c r="S3418" t="s">
        <v>75</v>
      </c>
      <c r="T3418" t="s">
        <v>5455</v>
      </c>
      <c r="U3418" t="s">
        <v>44</v>
      </c>
      <c r="V3418" s="61">
        <v>45552</v>
      </c>
      <c r="W3418" t="s">
        <v>4135</v>
      </c>
    </row>
    <row r="3419" spans="1:23" x14ac:dyDescent="0.25">
      <c r="A3419">
        <v>9970916</v>
      </c>
      <c r="B3419" s="60">
        <v>45552</v>
      </c>
      <c r="C3419" t="s">
        <v>1156</v>
      </c>
      <c r="D3419" t="s">
        <v>856</v>
      </c>
      <c r="E3419" t="s">
        <v>385</v>
      </c>
      <c r="F3419" s="60">
        <v>45552</v>
      </c>
      <c r="G3419" s="60">
        <v>45552.57916666667</v>
      </c>
      <c r="H3419" t="s">
        <v>1156</v>
      </c>
      <c r="I3419"/>
      <c r="J3419" t="s">
        <v>697</v>
      </c>
      <c r="K3419" t="s">
        <v>697</v>
      </c>
      <c r="L3419" t="s">
        <v>5456</v>
      </c>
      <c r="M3419" t="s">
        <v>992</v>
      </c>
      <c r="N3419" t="s">
        <v>1105</v>
      </c>
      <c r="O3419">
        <v>900995837549001</v>
      </c>
      <c r="P3419" t="s">
        <v>8</v>
      </c>
      <c r="Q3419" t="s">
        <v>28</v>
      </c>
      <c r="R3419" t="s">
        <v>35</v>
      </c>
      <c r="S3419" t="s">
        <v>36</v>
      </c>
      <c r="T3419" t="s">
        <v>385</v>
      </c>
      <c r="U3419" t="s">
        <v>14</v>
      </c>
      <c r="V3419" s="61">
        <v>45552</v>
      </c>
      <c r="W3419" t="s">
        <v>4135</v>
      </c>
    </row>
    <row r="3420" spans="1:23" x14ac:dyDescent="0.25">
      <c r="A3420">
        <v>9970915</v>
      </c>
      <c r="B3420" s="60">
        <v>45552</v>
      </c>
      <c r="C3420" t="s">
        <v>1156</v>
      </c>
      <c r="D3420" t="s">
        <v>856</v>
      </c>
      <c r="E3420" t="s">
        <v>385</v>
      </c>
      <c r="F3420" s="60">
        <v>45552</v>
      </c>
      <c r="G3420" s="60">
        <v>45552.583333333343</v>
      </c>
      <c r="H3420" t="s">
        <v>1156</v>
      </c>
      <c r="I3420"/>
      <c r="J3420" t="s">
        <v>697</v>
      </c>
      <c r="K3420" t="s">
        <v>697</v>
      </c>
      <c r="L3420" t="s">
        <v>5260</v>
      </c>
      <c r="M3420" t="s">
        <v>992</v>
      </c>
      <c r="N3420" t="s">
        <v>1105</v>
      </c>
      <c r="O3420">
        <v>201032461801001</v>
      </c>
      <c r="P3420" t="s">
        <v>8</v>
      </c>
      <c r="Q3420" t="s">
        <v>15</v>
      </c>
      <c r="R3420" t="s">
        <v>381</v>
      </c>
      <c r="S3420" t="s">
        <v>25</v>
      </c>
      <c r="T3420" t="s">
        <v>385</v>
      </c>
      <c r="U3420"/>
      <c r="V3420" s="61">
        <v>45552</v>
      </c>
      <c r="W3420" t="s">
        <v>4135</v>
      </c>
    </row>
    <row r="3421" spans="1:23" x14ac:dyDescent="0.25">
      <c r="A3421">
        <v>9970914</v>
      </c>
      <c r="B3421" s="60">
        <v>45552</v>
      </c>
      <c r="C3421" t="s">
        <v>1106</v>
      </c>
      <c r="D3421" t="s">
        <v>856</v>
      </c>
      <c r="E3421" t="s">
        <v>385</v>
      </c>
      <c r="F3421" s="60">
        <v>45552</v>
      </c>
      <c r="G3421" s="60">
        <v>45552.587500000001</v>
      </c>
      <c r="H3421" t="s">
        <v>1106</v>
      </c>
      <c r="I3421" s="60">
        <v>45552</v>
      </c>
      <c r="J3421" t="s">
        <v>697</v>
      </c>
      <c r="K3421" t="s">
        <v>697</v>
      </c>
      <c r="L3421" t="s">
        <v>5457</v>
      </c>
      <c r="M3421" t="s">
        <v>4671</v>
      </c>
      <c r="N3421" t="s">
        <v>881</v>
      </c>
      <c r="O3421">
        <v>2000009109886430</v>
      </c>
      <c r="P3421" t="s">
        <v>18</v>
      </c>
      <c r="Q3421" t="s">
        <v>19</v>
      </c>
      <c r="R3421" t="s">
        <v>20</v>
      </c>
      <c r="S3421" t="s">
        <v>75</v>
      </c>
      <c r="T3421" t="s">
        <v>415</v>
      </c>
      <c r="U3421" t="s">
        <v>44</v>
      </c>
      <c r="V3421" s="61">
        <v>45552</v>
      </c>
      <c r="W3421" t="s">
        <v>4135</v>
      </c>
    </row>
    <row r="3422" spans="1:23" x14ac:dyDescent="0.25">
      <c r="A3422">
        <v>9970913</v>
      </c>
      <c r="B3422" s="60">
        <v>45552</v>
      </c>
      <c r="C3422" t="s">
        <v>1110</v>
      </c>
      <c r="D3422" t="s">
        <v>716</v>
      </c>
      <c r="E3422" t="s">
        <v>385</v>
      </c>
      <c r="F3422" s="60">
        <v>45552</v>
      </c>
      <c r="G3422" s="60">
        <v>45552.589583333327</v>
      </c>
      <c r="H3422" t="s">
        <v>1110</v>
      </c>
      <c r="I3422" t="s">
        <v>385</v>
      </c>
      <c r="J3422" t="s">
        <v>697</v>
      </c>
      <c r="K3422" t="s">
        <v>697</v>
      </c>
      <c r="L3422" t="s">
        <v>5217</v>
      </c>
      <c r="M3422" t="s">
        <v>7</v>
      </c>
      <c r="N3422" t="s">
        <v>855</v>
      </c>
      <c r="O3422" t="s">
        <v>5117</v>
      </c>
      <c r="P3422" t="s">
        <v>8</v>
      </c>
      <c r="Q3422" t="s">
        <v>15</v>
      </c>
      <c r="R3422" t="s">
        <v>106</v>
      </c>
      <c r="S3422" t="s">
        <v>36</v>
      </c>
      <c r="T3422"/>
      <c r="U3422"/>
      <c r="V3422" s="61">
        <v>45552</v>
      </c>
      <c r="W3422" t="s">
        <v>4135</v>
      </c>
    </row>
    <row r="3423" spans="1:23" x14ac:dyDescent="0.25">
      <c r="A3423">
        <v>9970912</v>
      </c>
      <c r="B3423" s="60">
        <v>45552</v>
      </c>
      <c r="C3423" t="s">
        <v>1156</v>
      </c>
      <c r="D3423" t="s">
        <v>856</v>
      </c>
      <c r="E3423" t="s">
        <v>385</v>
      </c>
      <c r="F3423" s="60">
        <v>45552</v>
      </c>
      <c r="G3423" s="60">
        <v>45552.59652777778</v>
      </c>
      <c r="H3423" t="s">
        <v>1156</v>
      </c>
      <c r="I3423"/>
      <c r="J3423" t="s">
        <v>697</v>
      </c>
      <c r="K3423" t="s">
        <v>697</v>
      </c>
      <c r="L3423" t="s">
        <v>4934</v>
      </c>
      <c r="M3423" t="s">
        <v>992</v>
      </c>
      <c r="N3423" t="s">
        <v>3776</v>
      </c>
      <c r="O3423">
        <v>201032001400001</v>
      </c>
      <c r="P3423" t="s">
        <v>18</v>
      </c>
      <c r="Q3423" t="s">
        <v>19</v>
      </c>
      <c r="R3423" t="s">
        <v>21</v>
      </c>
      <c r="S3423" t="s">
        <v>75</v>
      </c>
      <c r="T3423" t="s">
        <v>385</v>
      </c>
      <c r="U3423" t="s">
        <v>44</v>
      </c>
      <c r="V3423" s="61">
        <v>45552</v>
      </c>
      <c r="W3423" t="s">
        <v>4135</v>
      </c>
    </row>
    <row r="3424" spans="1:23" x14ac:dyDescent="0.25">
      <c r="A3424">
        <v>9970911</v>
      </c>
      <c r="B3424" s="60">
        <v>45553</v>
      </c>
      <c r="C3424" t="s">
        <v>1107</v>
      </c>
      <c r="D3424" t="s">
        <v>856</v>
      </c>
      <c r="E3424" t="s">
        <v>385</v>
      </c>
      <c r="F3424" s="60">
        <v>45553</v>
      </c>
      <c r="G3424" s="60">
        <v>45553.349305555559</v>
      </c>
      <c r="H3424" t="s">
        <v>1107</v>
      </c>
      <c r="I3424"/>
      <c r="J3424" t="s">
        <v>697</v>
      </c>
      <c r="K3424" t="s">
        <v>697</v>
      </c>
      <c r="L3424" t="s">
        <v>5490</v>
      </c>
      <c r="M3424" t="s">
        <v>7</v>
      </c>
      <c r="N3424" t="s">
        <v>855</v>
      </c>
      <c r="O3424" t="s">
        <v>1686</v>
      </c>
      <c r="P3424" t="s">
        <v>8</v>
      </c>
      <c r="Q3424" t="s">
        <v>28</v>
      </c>
      <c r="R3424" t="s">
        <v>29</v>
      </c>
      <c r="S3424" t="s">
        <v>36</v>
      </c>
      <c r="T3424" t="s">
        <v>128</v>
      </c>
      <c r="U3424" t="s">
        <v>44</v>
      </c>
      <c r="V3424" s="61">
        <v>45553</v>
      </c>
      <c r="W3424" t="s">
        <v>4135</v>
      </c>
    </row>
    <row r="3425" spans="1:23" x14ac:dyDescent="0.25">
      <c r="A3425">
        <v>9970910</v>
      </c>
      <c r="B3425" s="60">
        <v>45553</v>
      </c>
      <c r="C3425" t="s">
        <v>1107</v>
      </c>
      <c r="D3425" t="s">
        <v>716</v>
      </c>
      <c r="E3425" t="s">
        <v>385</v>
      </c>
      <c r="F3425" s="60">
        <v>45553</v>
      </c>
      <c r="G3425" s="60">
        <v>45553.349305555559</v>
      </c>
      <c r="H3425" t="s">
        <v>1107</v>
      </c>
      <c r="I3425"/>
      <c r="J3425" t="s">
        <v>697</v>
      </c>
      <c r="K3425" t="s">
        <v>697</v>
      </c>
      <c r="L3425" t="s">
        <v>5490</v>
      </c>
      <c r="M3425" t="s">
        <v>7</v>
      </c>
      <c r="N3425" t="s">
        <v>855</v>
      </c>
      <c r="O3425" t="s">
        <v>1686</v>
      </c>
      <c r="P3425" t="s">
        <v>8</v>
      </c>
      <c r="Q3425" t="s">
        <v>28</v>
      </c>
      <c r="R3425" t="s">
        <v>29</v>
      </c>
      <c r="S3425" t="s">
        <v>36</v>
      </c>
      <c r="T3425" t="s">
        <v>128</v>
      </c>
      <c r="U3425" t="s">
        <v>44</v>
      </c>
      <c r="V3425" s="61">
        <v>45553</v>
      </c>
      <c r="W3425" t="s">
        <v>4135</v>
      </c>
    </row>
    <row r="3426" spans="1:23" x14ac:dyDescent="0.25">
      <c r="A3426">
        <v>9970909</v>
      </c>
      <c r="B3426" s="60">
        <v>45553</v>
      </c>
      <c r="C3426" t="s">
        <v>1107</v>
      </c>
      <c r="D3426" t="s">
        <v>878</v>
      </c>
      <c r="E3426" t="s">
        <v>385</v>
      </c>
      <c r="F3426" s="60">
        <v>45553</v>
      </c>
      <c r="G3426" s="60">
        <v>45553.359027777777</v>
      </c>
      <c r="H3426" t="s">
        <v>1107</v>
      </c>
      <c r="I3426"/>
      <c r="J3426" t="s">
        <v>697</v>
      </c>
      <c r="K3426" t="s">
        <v>697</v>
      </c>
      <c r="L3426" t="s">
        <v>1937</v>
      </c>
      <c r="M3426" t="s">
        <v>7</v>
      </c>
      <c r="N3426" t="s">
        <v>855</v>
      </c>
      <c r="O3426" t="s">
        <v>832</v>
      </c>
      <c r="P3426" t="s">
        <v>18</v>
      </c>
      <c r="Q3426" t="s">
        <v>19</v>
      </c>
      <c r="R3426" t="s">
        <v>21</v>
      </c>
      <c r="S3426" t="s">
        <v>36</v>
      </c>
      <c r="T3426" t="s">
        <v>128</v>
      </c>
      <c r="U3426" t="s">
        <v>44</v>
      </c>
      <c r="V3426" s="61">
        <v>45553</v>
      </c>
      <c r="W3426" t="s">
        <v>4135</v>
      </c>
    </row>
    <row r="3427" spans="1:23" x14ac:dyDescent="0.25">
      <c r="A3427">
        <v>9970908</v>
      </c>
      <c r="B3427" s="60">
        <v>45553</v>
      </c>
      <c r="C3427" t="s">
        <v>1107</v>
      </c>
      <c r="D3427" t="s">
        <v>856</v>
      </c>
      <c r="E3427" t="s">
        <v>385</v>
      </c>
      <c r="F3427" s="60">
        <v>45553</v>
      </c>
      <c r="G3427" s="60">
        <v>45553.359027777777</v>
      </c>
      <c r="H3427" t="s">
        <v>1107</v>
      </c>
      <c r="I3427"/>
      <c r="J3427" t="s">
        <v>697</v>
      </c>
      <c r="K3427" t="s">
        <v>697</v>
      </c>
      <c r="L3427" t="s">
        <v>1937</v>
      </c>
      <c r="M3427" t="s">
        <v>7</v>
      </c>
      <c r="N3427" t="s">
        <v>855</v>
      </c>
      <c r="O3427" t="s">
        <v>832</v>
      </c>
      <c r="P3427" t="s">
        <v>18</v>
      </c>
      <c r="Q3427" t="s">
        <v>19</v>
      </c>
      <c r="R3427" t="s">
        <v>21</v>
      </c>
      <c r="S3427" t="s">
        <v>75</v>
      </c>
      <c r="T3427" t="s">
        <v>128</v>
      </c>
      <c r="U3427" t="s">
        <v>44</v>
      </c>
      <c r="V3427" s="61">
        <v>45553</v>
      </c>
      <c r="W3427" t="s">
        <v>4135</v>
      </c>
    </row>
    <row r="3428" spans="1:23" x14ac:dyDescent="0.25">
      <c r="A3428">
        <v>9970907</v>
      </c>
      <c r="B3428" s="60">
        <v>45553</v>
      </c>
      <c r="C3428" t="s">
        <v>1107</v>
      </c>
      <c r="D3428" t="s">
        <v>716</v>
      </c>
      <c r="E3428" t="s">
        <v>385</v>
      </c>
      <c r="F3428" s="60">
        <v>45553</v>
      </c>
      <c r="G3428" s="60">
        <v>45553.359027777777</v>
      </c>
      <c r="H3428" t="s">
        <v>1107</v>
      </c>
      <c r="I3428"/>
      <c r="J3428" t="s">
        <v>697</v>
      </c>
      <c r="K3428" t="s">
        <v>697</v>
      </c>
      <c r="L3428" t="s">
        <v>1937</v>
      </c>
      <c r="M3428" t="s">
        <v>7</v>
      </c>
      <c r="N3428" t="s">
        <v>855</v>
      </c>
      <c r="O3428" t="s">
        <v>832</v>
      </c>
      <c r="P3428" t="s">
        <v>18</v>
      </c>
      <c r="Q3428" t="s">
        <v>19</v>
      </c>
      <c r="R3428" t="s">
        <v>21</v>
      </c>
      <c r="S3428" t="s">
        <v>25</v>
      </c>
      <c r="T3428" t="s">
        <v>128</v>
      </c>
      <c r="U3428" t="s">
        <v>44</v>
      </c>
      <c r="V3428" s="61">
        <v>45553</v>
      </c>
      <c r="W3428" t="s">
        <v>4135</v>
      </c>
    </row>
    <row r="3429" spans="1:23" x14ac:dyDescent="0.25">
      <c r="A3429">
        <v>9970906</v>
      </c>
      <c r="B3429" s="60">
        <v>45553</v>
      </c>
      <c r="C3429" t="s">
        <v>1107</v>
      </c>
      <c r="D3429" t="s">
        <v>856</v>
      </c>
      <c r="E3429" t="s">
        <v>385</v>
      </c>
      <c r="F3429" s="60">
        <v>45553</v>
      </c>
      <c r="G3429" s="60">
        <v>45553.363888888889</v>
      </c>
      <c r="H3429" t="s">
        <v>1107</v>
      </c>
      <c r="I3429"/>
      <c r="J3429" t="s">
        <v>697</v>
      </c>
      <c r="K3429" t="s">
        <v>697</v>
      </c>
      <c r="L3429" t="s">
        <v>3338</v>
      </c>
      <c r="M3429" t="s">
        <v>7</v>
      </c>
      <c r="N3429" t="s">
        <v>855</v>
      </c>
      <c r="O3429" t="s">
        <v>1137</v>
      </c>
      <c r="P3429" t="s">
        <v>18</v>
      </c>
      <c r="Q3429" t="s">
        <v>28</v>
      </c>
      <c r="R3429" t="s">
        <v>29</v>
      </c>
      <c r="S3429" t="s">
        <v>36</v>
      </c>
      <c r="T3429" t="s">
        <v>404</v>
      </c>
      <c r="U3429" t="s">
        <v>44</v>
      </c>
      <c r="V3429" s="61">
        <v>45553</v>
      </c>
      <c r="W3429" t="s">
        <v>4135</v>
      </c>
    </row>
    <row r="3430" spans="1:23" x14ac:dyDescent="0.25">
      <c r="A3430">
        <v>9970905</v>
      </c>
      <c r="B3430" s="60">
        <v>45553</v>
      </c>
      <c r="C3430" t="s">
        <v>1107</v>
      </c>
      <c r="D3430" t="s">
        <v>716</v>
      </c>
      <c r="E3430" t="s">
        <v>385</v>
      </c>
      <c r="F3430" s="60">
        <v>45553</v>
      </c>
      <c r="G3430" s="60">
        <v>45553.38958333333</v>
      </c>
      <c r="H3430" t="s">
        <v>1107</v>
      </c>
      <c r="I3430"/>
      <c r="J3430" t="s">
        <v>697</v>
      </c>
      <c r="K3430" t="s">
        <v>697</v>
      </c>
      <c r="L3430" t="s">
        <v>5491</v>
      </c>
      <c r="M3430" t="s">
        <v>7</v>
      </c>
      <c r="N3430" t="s">
        <v>855</v>
      </c>
      <c r="O3430" t="s">
        <v>5469</v>
      </c>
      <c r="P3430" t="s">
        <v>8</v>
      </c>
      <c r="Q3430" t="s">
        <v>10</v>
      </c>
      <c r="R3430" t="s">
        <v>11</v>
      </c>
      <c r="S3430" t="s">
        <v>36</v>
      </c>
      <c r="T3430"/>
      <c r="U3430" t="s">
        <v>14</v>
      </c>
      <c r="V3430" s="61">
        <v>45553</v>
      </c>
      <c r="W3430" t="s">
        <v>4135</v>
      </c>
    </row>
    <row r="3431" spans="1:23" x14ac:dyDescent="0.25">
      <c r="A3431">
        <v>9970904</v>
      </c>
      <c r="B3431" s="60">
        <v>45553</v>
      </c>
      <c r="C3431" t="s">
        <v>1107</v>
      </c>
      <c r="D3431" t="s">
        <v>716</v>
      </c>
      <c r="E3431" t="s">
        <v>385</v>
      </c>
      <c r="F3431" s="60">
        <v>45553</v>
      </c>
      <c r="G3431" s="60">
        <v>45553.398611111108</v>
      </c>
      <c r="H3431" t="s">
        <v>1107</v>
      </c>
      <c r="I3431"/>
      <c r="J3431" t="s">
        <v>697</v>
      </c>
      <c r="K3431" t="s">
        <v>697</v>
      </c>
      <c r="L3431" t="s">
        <v>5492</v>
      </c>
      <c r="M3431" t="s">
        <v>7</v>
      </c>
      <c r="N3431" t="s">
        <v>855</v>
      </c>
      <c r="O3431" t="s">
        <v>3499</v>
      </c>
      <c r="P3431" t="s">
        <v>18</v>
      </c>
      <c r="Q3431" t="s">
        <v>28</v>
      </c>
      <c r="R3431" t="s">
        <v>21</v>
      </c>
      <c r="S3431" t="s">
        <v>13</v>
      </c>
      <c r="T3431"/>
      <c r="U3431" t="s">
        <v>14</v>
      </c>
      <c r="V3431" s="61">
        <v>45553</v>
      </c>
      <c r="W3431" t="s">
        <v>4135</v>
      </c>
    </row>
    <row r="3432" spans="1:23" x14ac:dyDescent="0.25">
      <c r="A3432">
        <v>9970903</v>
      </c>
      <c r="B3432" s="60">
        <v>45553</v>
      </c>
      <c r="C3432" t="s">
        <v>1111</v>
      </c>
      <c r="D3432" t="s">
        <v>46</v>
      </c>
      <c r="E3432" t="s">
        <v>385</v>
      </c>
      <c r="F3432" s="60">
        <v>45553</v>
      </c>
      <c r="G3432" s="60">
        <v>45553.344444444447</v>
      </c>
      <c r="H3432" t="s">
        <v>1111</v>
      </c>
      <c r="I3432" t="s">
        <v>385</v>
      </c>
      <c r="J3432" t="s">
        <v>697</v>
      </c>
      <c r="K3432" t="s">
        <v>697</v>
      </c>
      <c r="L3432" t="s">
        <v>5493</v>
      </c>
      <c r="M3432" t="s">
        <v>7</v>
      </c>
      <c r="N3432" t="s">
        <v>1515</v>
      </c>
      <c r="O3432" t="s">
        <v>5099</v>
      </c>
      <c r="P3432" t="s">
        <v>8</v>
      </c>
      <c r="Q3432" t="s">
        <v>28</v>
      </c>
      <c r="R3432" t="s">
        <v>35</v>
      </c>
      <c r="S3432" t="s">
        <v>358</v>
      </c>
      <c r="T3432" t="s">
        <v>385</v>
      </c>
      <c r="U3432" t="s">
        <v>14</v>
      </c>
      <c r="V3432" s="61">
        <v>45553</v>
      </c>
      <c r="W3432" t="s">
        <v>4135</v>
      </c>
    </row>
    <row r="3433" spans="1:23" x14ac:dyDescent="0.25">
      <c r="A3433">
        <v>9970902</v>
      </c>
      <c r="B3433" s="60">
        <v>45553</v>
      </c>
      <c r="C3433" t="s">
        <v>1117</v>
      </c>
      <c r="D3433" t="s">
        <v>716</v>
      </c>
      <c r="E3433" t="s">
        <v>385</v>
      </c>
      <c r="F3433" s="60">
        <v>45553</v>
      </c>
      <c r="G3433" s="60">
        <v>45553.345138888893</v>
      </c>
      <c r="H3433" t="s">
        <v>1117</v>
      </c>
      <c r="I3433" s="60">
        <v>45555</v>
      </c>
      <c r="J3433" t="s">
        <v>697</v>
      </c>
      <c r="K3433" t="s">
        <v>697</v>
      </c>
      <c r="L3433" t="s">
        <v>5494</v>
      </c>
      <c r="M3433" t="s">
        <v>7</v>
      </c>
      <c r="N3433" t="s">
        <v>860</v>
      </c>
      <c r="O3433" t="s">
        <v>5128</v>
      </c>
      <c r="P3433" t="s">
        <v>18</v>
      </c>
      <c r="Q3433" t="s">
        <v>19</v>
      </c>
      <c r="R3433" t="s">
        <v>129</v>
      </c>
      <c r="S3433" t="s">
        <v>36</v>
      </c>
      <c r="T3433" t="s">
        <v>385</v>
      </c>
      <c r="U3433" t="s">
        <v>44</v>
      </c>
      <c r="V3433" s="61">
        <v>45553</v>
      </c>
      <c r="W3433" t="s">
        <v>4135</v>
      </c>
    </row>
    <row r="3434" spans="1:23" x14ac:dyDescent="0.25">
      <c r="A3434">
        <v>9970901</v>
      </c>
      <c r="B3434" s="60">
        <v>45553</v>
      </c>
      <c r="C3434" t="s">
        <v>1117</v>
      </c>
      <c r="D3434" t="s">
        <v>856</v>
      </c>
      <c r="E3434" t="s">
        <v>385</v>
      </c>
      <c r="F3434" s="60">
        <v>45553</v>
      </c>
      <c r="G3434" s="60">
        <v>45553.345138888893</v>
      </c>
      <c r="H3434" t="s">
        <v>1117</v>
      </c>
      <c r="I3434" s="60">
        <v>45553</v>
      </c>
      <c r="J3434" t="s">
        <v>697</v>
      </c>
      <c r="K3434" t="s">
        <v>697</v>
      </c>
      <c r="L3434" t="s">
        <v>5494</v>
      </c>
      <c r="M3434" t="s">
        <v>7</v>
      </c>
      <c r="N3434" t="s">
        <v>860</v>
      </c>
      <c r="O3434" t="s">
        <v>5128</v>
      </c>
      <c r="P3434" t="s">
        <v>18</v>
      </c>
      <c r="Q3434" t="s">
        <v>19</v>
      </c>
      <c r="R3434" t="s">
        <v>129</v>
      </c>
      <c r="S3434" t="s">
        <v>43</v>
      </c>
      <c r="T3434" t="s">
        <v>2670</v>
      </c>
      <c r="U3434" t="s">
        <v>44</v>
      </c>
      <c r="V3434" s="61">
        <v>45553</v>
      </c>
      <c r="W3434" t="s">
        <v>4135</v>
      </c>
    </row>
    <row r="3435" spans="1:23" x14ac:dyDescent="0.25">
      <c r="A3435">
        <v>9970900</v>
      </c>
      <c r="B3435" s="60">
        <v>45553</v>
      </c>
      <c r="C3435" t="s">
        <v>1110</v>
      </c>
      <c r="D3435" t="s">
        <v>716</v>
      </c>
      <c r="E3435" t="s">
        <v>385</v>
      </c>
      <c r="F3435" s="60">
        <v>45553</v>
      </c>
      <c r="G3435" s="60">
        <v>45553.34652777778</v>
      </c>
      <c r="H3435" t="s">
        <v>1110</v>
      </c>
      <c r="I3435" s="60">
        <v>45552</v>
      </c>
      <c r="J3435" t="s">
        <v>697</v>
      </c>
      <c r="K3435" t="s">
        <v>697</v>
      </c>
      <c r="L3435" t="s">
        <v>5495</v>
      </c>
      <c r="M3435" t="s">
        <v>7</v>
      </c>
      <c r="N3435" t="s">
        <v>860</v>
      </c>
      <c r="O3435" t="s">
        <v>5108</v>
      </c>
      <c r="P3435" t="s">
        <v>8</v>
      </c>
      <c r="Q3435" t="s">
        <v>28</v>
      </c>
      <c r="R3435" t="s">
        <v>29</v>
      </c>
      <c r="S3435" t="s">
        <v>25</v>
      </c>
      <c r="T3435"/>
      <c r="U3435" t="s">
        <v>14</v>
      </c>
      <c r="V3435" s="61">
        <v>45553</v>
      </c>
      <c r="W3435" t="s">
        <v>4135</v>
      </c>
    </row>
    <row r="3436" spans="1:23" x14ac:dyDescent="0.25">
      <c r="A3436">
        <v>9970899</v>
      </c>
      <c r="B3436" s="60">
        <v>45553</v>
      </c>
      <c r="C3436" t="s">
        <v>1281</v>
      </c>
      <c r="D3436" t="s">
        <v>46</v>
      </c>
      <c r="E3436" t="s">
        <v>385</v>
      </c>
      <c r="F3436" s="60">
        <v>45553</v>
      </c>
      <c r="G3436" s="60">
        <v>45553.347222222219</v>
      </c>
      <c r="H3436" t="s">
        <v>1281</v>
      </c>
      <c r="I3436"/>
      <c r="J3436" t="s">
        <v>697</v>
      </c>
      <c r="K3436" t="s">
        <v>697</v>
      </c>
      <c r="L3436" t="s">
        <v>5496</v>
      </c>
      <c r="M3436" t="s">
        <v>2509</v>
      </c>
      <c r="N3436" t="s">
        <v>855</v>
      </c>
      <c r="O3436">
        <v>43353915101</v>
      </c>
      <c r="P3436" t="s">
        <v>8</v>
      </c>
      <c r="Q3436" t="s">
        <v>15</v>
      </c>
      <c r="R3436" t="s">
        <v>381</v>
      </c>
      <c r="S3436" t="s">
        <v>360</v>
      </c>
      <c r="T3436" t="s">
        <v>385</v>
      </c>
      <c r="U3436" t="s">
        <v>14</v>
      </c>
      <c r="V3436" s="61">
        <v>45553</v>
      </c>
      <c r="W3436" t="s">
        <v>4135</v>
      </c>
    </row>
    <row r="3437" spans="1:23" x14ac:dyDescent="0.25">
      <c r="A3437">
        <v>9970898</v>
      </c>
      <c r="B3437" s="60">
        <v>45553</v>
      </c>
      <c r="C3437" t="s">
        <v>1111</v>
      </c>
      <c r="D3437" t="s">
        <v>716</v>
      </c>
      <c r="E3437" t="s">
        <v>385</v>
      </c>
      <c r="F3437" s="60">
        <v>45553</v>
      </c>
      <c r="G3437" s="60">
        <v>45553.349305555559</v>
      </c>
      <c r="H3437" t="s">
        <v>1111</v>
      </c>
      <c r="I3437" t="s">
        <v>385</v>
      </c>
      <c r="J3437" t="s">
        <v>697</v>
      </c>
      <c r="K3437" t="s">
        <v>697</v>
      </c>
      <c r="L3437" t="s">
        <v>4128</v>
      </c>
      <c r="M3437" t="s">
        <v>7</v>
      </c>
      <c r="N3437" t="s">
        <v>1515</v>
      </c>
      <c r="O3437" t="s">
        <v>2561</v>
      </c>
      <c r="P3437" t="s">
        <v>22</v>
      </c>
      <c r="Q3437" t="s">
        <v>23</v>
      </c>
      <c r="R3437" t="s">
        <v>26</v>
      </c>
      <c r="S3437" t="s">
        <v>36</v>
      </c>
      <c r="T3437" t="s">
        <v>385</v>
      </c>
      <c r="U3437" t="s">
        <v>14</v>
      </c>
      <c r="V3437" s="61">
        <v>45553</v>
      </c>
      <c r="W3437" t="s">
        <v>4135</v>
      </c>
    </row>
    <row r="3438" spans="1:23" x14ac:dyDescent="0.25">
      <c r="A3438">
        <v>9970897</v>
      </c>
      <c r="B3438" s="60">
        <v>45553</v>
      </c>
      <c r="C3438" t="s">
        <v>1280</v>
      </c>
      <c r="D3438" t="s">
        <v>716</v>
      </c>
      <c r="E3438" t="s">
        <v>385</v>
      </c>
      <c r="F3438" s="60">
        <v>45553</v>
      </c>
      <c r="G3438" s="60">
        <v>45553.352777777778</v>
      </c>
      <c r="H3438" t="s">
        <v>1280</v>
      </c>
      <c r="I3438" s="60">
        <v>45553</v>
      </c>
      <c r="J3438" t="s">
        <v>697</v>
      </c>
      <c r="K3438" t="s">
        <v>697</v>
      </c>
      <c r="L3438" t="s">
        <v>5497</v>
      </c>
      <c r="M3438" t="s">
        <v>2509</v>
      </c>
      <c r="N3438" t="s">
        <v>860</v>
      </c>
      <c r="O3438">
        <v>43350554201</v>
      </c>
      <c r="P3438" t="s">
        <v>8</v>
      </c>
      <c r="Q3438" t="s">
        <v>15</v>
      </c>
      <c r="R3438" t="s">
        <v>11</v>
      </c>
      <c r="S3438" t="s">
        <v>25</v>
      </c>
      <c r="T3438" t="s">
        <v>385</v>
      </c>
      <c r="U3438" t="s">
        <v>14</v>
      </c>
      <c r="V3438" s="61">
        <v>45553</v>
      </c>
      <c r="W3438" t="s">
        <v>4135</v>
      </c>
    </row>
    <row r="3439" spans="1:23" x14ac:dyDescent="0.25">
      <c r="A3439">
        <v>9970896</v>
      </c>
      <c r="B3439" s="60">
        <v>45553</v>
      </c>
      <c r="C3439" t="s">
        <v>1111</v>
      </c>
      <c r="D3439" t="s">
        <v>856</v>
      </c>
      <c r="E3439" t="s">
        <v>385</v>
      </c>
      <c r="F3439" s="60">
        <v>45553</v>
      </c>
      <c r="G3439" s="60">
        <v>45553.353472222218</v>
      </c>
      <c r="H3439" t="s">
        <v>1111</v>
      </c>
      <c r="I3439" t="s">
        <v>385</v>
      </c>
      <c r="J3439" t="s">
        <v>697</v>
      </c>
      <c r="K3439" t="s">
        <v>697</v>
      </c>
      <c r="L3439" t="s">
        <v>5498</v>
      </c>
      <c r="M3439" t="s">
        <v>7</v>
      </c>
      <c r="N3439" t="s">
        <v>1515</v>
      </c>
      <c r="O3439" t="s">
        <v>5105</v>
      </c>
      <c r="P3439" t="s">
        <v>8</v>
      </c>
      <c r="Q3439" t="s">
        <v>15</v>
      </c>
      <c r="R3439" t="s">
        <v>381</v>
      </c>
      <c r="S3439" t="s">
        <v>25</v>
      </c>
      <c r="T3439" t="s">
        <v>385</v>
      </c>
      <c r="U3439" t="s">
        <v>14</v>
      </c>
      <c r="V3439" s="61">
        <v>45553</v>
      </c>
      <c r="W3439" t="s">
        <v>4135</v>
      </c>
    </row>
    <row r="3440" spans="1:23" x14ac:dyDescent="0.25">
      <c r="A3440">
        <v>9970895</v>
      </c>
      <c r="B3440" s="60">
        <v>45554</v>
      </c>
      <c r="C3440" t="s">
        <v>1158</v>
      </c>
      <c r="D3440" t="s">
        <v>716</v>
      </c>
      <c r="E3440" t="s">
        <v>385</v>
      </c>
      <c r="F3440" s="60">
        <v>45553.361111111109</v>
      </c>
      <c r="G3440" s="60">
        <v>45553.361111111109</v>
      </c>
      <c r="H3440" t="s">
        <v>1158</v>
      </c>
      <c r="I3440" s="60">
        <v>45555</v>
      </c>
      <c r="J3440" t="s">
        <v>697</v>
      </c>
      <c r="K3440" t="s">
        <v>697</v>
      </c>
      <c r="L3440" t="s">
        <v>4867</v>
      </c>
      <c r="M3440" t="s">
        <v>3122</v>
      </c>
      <c r="N3440" t="s">
        <v>853</v>
      </c>
      <c r="O3440">
        <v>7644658</v>
      </c>
      <c r="P3440" t="s">
        <v>8</v>
      </c>
      <c r="Q3440" t="s">
        <v>15</v>
      </c>
      <c r="R3440" t="s">
        <v>381</v>
      </c>
      <c r="S3440" t="s">
        <v>962</v>
      </c>
      <c r="T3440" t="s">
        <v>962</v>
      </c>
      <c r="U3440" t="s">
        <v>44</v>
      </c>
      <c r="V3440" s="61">
        <v>45553</v>
      </c>
      <c r="W3440" t="s">
        <v>4135</v>
      </c>
    </row>
    <row r="3441" spans="1:23" x14ac:dyDescent="0.25">
      <c r="A3441">
        <v>9970894</v>
      </c>
      <c r="B3441" s="60">
        <v>45554</v>
      </c>
      <c r="C3441" t="s">
        <v>1158</v>
      </c>
      <c r="D3441" t="s">
        <v>878</v>
      </c>
      <c r="E3441" t="s">
        <v>385</v>
      </c>
      <c r="F3441" s="60">
        <v>45553.369444444441</v>
      </c>
      <c r="G3441" s="60">
        <v>45553.369444444441</v>
      </c>
      <c r="H3441" t="s">
        <v>1158</v>
      </c>
      <c r="I3441" s="60">
        <v>45555</v>
      </c>
      <c r="J3441" t="s">
        <v>697</v>
      </c>
      <c r="K3441" t="s">
        <v>697</v>
      </c>
      <c r="L3441" t="s">
        <v>5297</v>
      </c>
      <c r="M3441" t="s">
        <v>3122</v>
      </c>
      <c r="N3441" t="s">
        <v>853</v>
      </c>
      <c r="O3441">
        <v>7701209</v>
      </c>
      <c r="P3441" t="s">
        <v>8</v>
      </c>
      <c r="Q3441" t="s">
        <v>15</v>
      </c>
      <c r="R3441" t="s">
        <v>381</v>
      </c>
      <c r="S3441" t="s">
        <v>962</v>
      </c>
      <c r="T3441" t="s">
        <v>962</v>
      </c>
      <c r="U3441" t="s">
        <v>44</v>
      </c>
      <c r="V3441" s="61">
        <v>45553</v>
      </c>
      <c r="W3441" t="s">
        <v>4135</v>
      </c>
    </row>
    <row r="3442" spans="1:23" x14ac:dyDescent="0.25">
      <c r="A3442">
        <v>9970893</v>
      </c>
      <c r="B3442" s="60">
        <v>45554</v>
      </c>
      <c r="C3442" t="s">
        <v>1158</v>
      </c>
      <c r="D3442" t="s">
        <v>716</v>
      </c>
      <c r="E3442" t="s">
        <v>385</v>
      </c>
      <c r="F3442" s="60">
        <v>45553.379166666673</v>
      </c>
      <c r="G3442" s="60">
        <v>45553.379166666673</v>
      </c>
      <c r="H3442" t="s">
        <v>1158</v>
      </c>
      <c r="I3442" s="60">
        <v>45559</v>
      </c>
      <c r="J3442" t="s">
        <v>697</v>
      </c>
      <c r="K3442" t="s">
        <v>697</v>
      </c>
      <c r="L3442" t="s">
        <v>5499</v>
      </c>
      <c r="M3442" t="s">
        <v>3122</v>
      </c>
      <c r="N3442" t="s">
        <v>853</v>
      </c>
      <c r="O3442">
        <v>7694014</v>
      </c>
      <c r="P3442" t="s">
        <v>8</v>
      </c>
      <c r="Q3442" t="s">
        <v>10</v>
      </c>
      <c r="R3442" t="s">
        <v>11</v>
      </c>
      <c r="S3442" t="s">
        <v>25</v>
      </c>
      <c r="T3442" t="s">
        <v>385</v>
      </c>
      <c r="U3442" t="s">
        <v>14</v>
      </c>
      <c r="V3442" s="61">
        <v>45553</v>
      </c>
      <c r="W3442" t="s">
        <v>4135</v>
      </c>
    </row>
    <row r="3443" spans="1:23" x14ac:dyDescent="0.25">
      <c r="A3443">
        <v>9970892</v>
      </c>
      <c r="B3443" s="60">
        <v>45554</v>
      </c>
      <c r="C3443" t="s">
        <v>1158</v>
      </c>
      <c r="D3443" t="s">
        <v>716</v>
      </c>
      <c r="E3443" t="s">
        <v>385</v>
      </c>
      <c r="F3443" s="60">
        <v>45553.411805555559</v>
      </c>
      <c r="G3443" s="60">
        <v>45553.411805555559</v>
      </c>
      <c r="H3443" t="s">
        <v>1158</v>
      </c>
      <c r="I3443" t="s">
        <v>385</v>
      </c>
      <c r="J3443" t="s">
        <v>697</v>
      </c>
      <c r="K3443" t="s">
        <v>697</v>
      </c>
      <c r="L3443" t="s">
        <v>3788</v>
      </c>
      <c r="M3443" t="s">
        <v>3122</v>
      </c>
      <c r="N3443" t="s">
        <v>853</v>
      </c>
      <c r="O3443">
        <v>7322287</v>
      </c>
      <c r="P3443" t="s">
        <v>18</v>
      </c>
      <c r="Q3443" t="s">
        <v>19</v>
      </c>
      <c r="R3443" t="s">
        <v>21</v>
      </c>
      <c r="S3443" t="s">
        <v>360</v>
      </c>
      <c r="T3443" t="s">
        <v>385</v>
      </c>
      <c r="U3443" t="s">
        <v>14</v>
      </c>
      <c r="V3443" s="61">
        <v>45553</v>
      </c>
      <c r="W3443" t="s">
        <v>4135</v>
      </c>
    </row>
    <row r="3444" spans="1:23" x14ac:dyDescent="0.25">
      <c r="A3444">
        <v>9970891</v>
      </c>
      <c r="B3444" s="60">
        <v>45554</v>
      </c>
      <c r="C3444" t="s">
        <v>1158</v>
      </c>
      <c r="D3444" t="s">
        <v>46</v>
      </c>
      <c r="E3444" t="s">
        <v>385</v>
      </c>
      <c r="F3444" s="60">
        <v>45553.455555555563</v>
      </c>
      <c r="G3444" s="60">
        <v>45553.455555555563</v>
      </c>
      <c r="H3444" t="s">
        <v>1158</v>
      </c>
      <c r="I3444" t="s">
        <v>385</v>
      </c>
      <c r="J3444" t="s">
        <v>697</v>
      </c>
      <c r="K3444" t="s">
        <v>697</v>
      </c>
      <c r="L3444" t="s">
        <v>5031</v>
      </c>
      <c r="M3444" t="s">
        <v>737</v>
      </c>
      <c r="N3444" t="s">
        <v>853</v>
      </c>
      <c r="O3444" t="s">
        <v>4485</v>
      </c>
      <c r="P3444" t="s">
        <v>18</v>
      </c>
      <c r="Q3444" t="s">
        <v>10</v>
      </c>
      <c r="R3444" t="s">
        <v>21</v>
      </c>
      <c r="S3444" t="s">
        <v>360</v>
      </c>
      <c r="T3444" t="s">
        <v>385</v>
      </c>
      <c r="U3444" t="s">
        <v>14</v>
      </c>
      <c r="V3444" s="61">
        <v>45553</v>
      </c>
      <c r="W3444" t="s">
        <v>4135</v>
      </c>
    </row>
    <row r="3445" spans="1:23" x14ac:dyDescent="0.25">
      <c r="A3445">
        <v>9970890</v>
      </c>
      <c r="B3445" s="60">
        <v>45554</v>
      </c>
      <c r="C3445" t="s">
        <v>1158</v>
      </c>
      <c r="D3445" t="s">
        <v>716</v>
      </c>
      <c r="E3445" t="s">
        <v>385</v>
      </c>
      <c r="F3445" s="60">
        <v>45553.472222222219</v>
      </c>
      <c r="G3445" s="60">
        <v>45553.472222222219</v>
      </c>
      <c r="H3445" t="s">
        <v>1158</v>
      </c>
      <c r="I3445" s="60">
        <v>45555</v>
      </c>
      <c r="J3445" t="s">
        <v>697</v>
      </c>
      <c r="K3445" t="s">
        <v>697</v>
      </c>
      <c r="L3445" t="s">
        <v>5488</v>
      </c>
      <c r="M3445" t="s">
        <v>737</v>
      </c>
      <c r="N3445" t="s">
        <v>853</v>
      </c>
      <c r="O3445" t="s">
        <v>4697</v>
      </c>
      <c r="P3445" t="s">
        <v>18</v>
      </c>
      <c r="Q3445" t="s">
        <v>19</v>
      </c>
      <c r="R3445" t="s">
        <v>21</v>
      </c>
      <c r="S3445" t="s">
        <v>36</v>
      </c>
      <c r="T3445" t="s">
        <v>385</v>
      </c>
      <c r="U3445" t="s">
        <v>14</v>
      </c>
      <c r="V3445" s="61">
        <v>45553</v>
      </c>
      <c r="W3445" t="s">
        <v>4135</v>
      </c>
    </row>
    <row r="3446" spans="1:23" x14ac:dyDescent="0.25">
      <c r="A3446">
        <v>9970889</v>
      </c>
      <c r="B3446" s="60">
        <v>45554</v>
      </c>
      <c r="C3446" t="s">
        <v>1158</v>
      </c>
      <c r="D3446" t="s">
        <v>46</v>
      </c>
      <c r="E3446" t="s">
        <v>385</v>
      </c>
      <c r="F3446" s="60">
        <v>45553.486805555563</v>
      </c>
      <c r="G3446" s="60">
        <v>45553.486805555563</v>
      </c>
      <c r="H3446" t="s">
        <v>1158</v>
      </c>
      <c r="I3446" t="s">
        <v>385</v>
      </c>
      <c r="J3446" t="s">
        <v>697</v>
      </c>
      <c r="K3446" t="s">
        <v>697</v>
      </c>
      <c r="L3446" t="s">
        <v>5500</v>
      </c>
      <c r="M3446" t="s">
        <v>737</v>
      </c>
      <c r="N3446" t="s">
        <v>853</v>
      </c>
      <c r="O3446" t="s">
        <v>5012</v>
      </c>
      <c r="P3446" t="s">
        <v>8</v>
      </c>
      <c r="Q3446" t="s">
        <v>30</v>
      </c>
      <c r="R3446" t="s">
        <v>47</v>
      </c>
      <c r="S3446" t="s">
        <v>360</v>
      </c>
      <c r="T3446" t="s">
        <v>385</v>
      </c>
      <c r="U3446" t="s">
        <v>14</v>
      </c>
      <c r="V3446" s="61">
        <v>45553</v>
      </c>
      <c r="W3446" t="s">
        <v>4135</v>
      </c>
    </row>
    <row r="3447" spans="1:23" x14ac:dyDescent="0.25">
      <c r="A3447">
        <v>9970888</v>
      </c>
      <c r="B3447" s="60">
        <v>45554</v>
      </c>
      <c r="C3447" t="s">
        <v>1158</v>
      </c>
      <c r="D3447" t="s">
        <v>716</v>
      </c>
      <c r="E3447" t="s">
        <v>385</v>
      </c>
      <c r="F3447" s="60">
        <v>45553.488888888889</v>
      </c>
      <c r="G3447" s="60">
        <v>45553.488888888889</v>
      </c>
      <c r="H3447" t="s">
        <v>1158</v>
      </c>
      <c r="I3447" t="s">
        <v>385</v>
      </c>
      <c r="J3447" t="s">
        <v>697</v>
      </c>
      <c r="K3447" t="s">
        <v>697</v>
      </c>
      <c r="L3447" t="s">
        <v>5489</v>
      </c>
      <c r="M3447" t="s">
        <v>737</v>
      </c>
      <c r="N3447" t="s">
        <v>853</v>
      </c>
      <c r="O3447" t="s">
        <v>5010</v>
      </c>
      <c r="P3447" t="s">
        <v>18</v>
      </c>
      <c r="Q3447" t="s">
        <v>19</v>
      </c>
      <c r="R3447" t="s">
        <v>20</v>
      </c>
      <c r="S3447" t="s">
        <v>36</v>
      </c>
      <c r="T3447" t="s">
        <v>385</v>
      </c>
      <c r="U3447" t="s">
        <v>14</v>
      </c>
      <c r="V3447" s="61">
        <v>45553</v>
      </c>
      <c r="W3447" t="s">
        <v>4135</v>
      </c>
    </row>
    <row r="3448" spans="1:23" x14ac:dyDescent="0.25">
      <c r="A3448">
        <v>9970887</v>
      </c>
      <c r="B3448" s="60">
        <v>45554</v>
      </c>
      <c r="C3448" t="s">
        <v>1158</v>
      </c>
      <c r="D3448" t="s">
        <v>856</v>
      </c>
      <c r="E3448" t="s">
        <v>385</v>
      </c>
      <c r="F3448" s="60">
        <v>45553.497916666667</v>
      </c>
      <c r="G3448" s="60">
        <v>45553.497916666667</v>
      </c>
      <c r="H3448" t="s">
        <v>1158</v>
      </c>
      <c r="I3448" s="60">
        <v>45555</v>
      </c>
      <c r="J3448" t="s">
        <v>697</v>
      </c>
      <c r="K3448" t="s">
        <v>697</v>
      </c>
      <c r="L3448" t="s">
        <v>5501</v>
      </c>
      <c r="M3448" t="s">
        <v>737</v>
      </c>
      <c r="N3448" t="s">
        <v>853</v>
      </c>
      <c r="O3448" t="s">
        <v>4308</v>
      </c>
      <c r="P3448" t="s">
        <v>8</v>
      </c>
      <c r="Q3448" t="s">
        <v>28</v>
      </c>
      <c r="R3448" t="s">
        <v>29</v>
      </c>
      <c r="S3448" t="s">
        <v>962</v>
      </c>
      <c r="T3448" t="s">
        <v>385</v>
      </c>
      <c r="U3448" t="s">
        <v>14</v>
      </c>
      <c r="V3448" s="61">
        <v>45553</v>
      </c>
      <c r="W3448" t="s">
        <v>4135</v>
      </c>
    </row>
    <row r="3449" spans="1:23" x14ac:dyDescent="0.25">
      <c r="A3449">
        <v>9970886</v>
      </c>
      <c r="B3449" s="60">
        <v>45554</v>
      </c>
      <c r="C3449" t="s">
        <v>1158</v>
      </c>
      <c r="D3449" t="s">
        <v>856</v>
      </c>
      <c r="E3449" t="s">
        <v>385</v>
      </c>
      <c r="F3449" s="60">
        <v>45553.501388888893</v>
      </c>
      <c r="G3449" s="60">
        <v>45553.501388888893</v>
      </c>
      <c r="H3449" t="s">
        <v>1158</v>
      </c>
      <c r="I3449" s="60">
        <v>45555</v>
      </c>
      <c r="J3449" t="s">
        <v>697</v>
      </c>
      <c r="K3449" t="s">
        <v>697</v>
      </c>
      <c r="L3449" t="s">
        <v>5021</v>
      </c>
      <c r="M3449" t="s">
        <v>737</v>
      </c>
      <c r="N3449" t="s">
        <v>853</v>
      </c>
      <c r="O3449" t="s">
        <v>4483</v>
      </c>
      <c r="P3449" t="s">
        <v>8</v>
      </c>
      <c r="Q3449" t="s">
        <v>28</v>
      </c>
      <c r="R3449" t="s">
        <v>27</v>
      </c>
      <c r="S3449" t="s">
        <v>962</v>
      </c>
      <c r="T3449" t="s">
        <v>385</v>
      </c>
      <c r="U3449" t="s">
        <v>14</v>
      </c>
      <c r="V3449" s="61">
        <v>45553</v>
      </c>
      <c r="W3449" t="s">
        <v>4135</v>
      </c>
    </row>
    <row r="3450" spans="1:23" x14ac:dyDescent="0.25">
      <c r="A3450">
        <v>9970885</v>
      </c>
      <c r="B3450" s="60">
        <v>45554</v>
      </c>
      <c r="C3450" t="s">
        <v>1158</v>
      </c>
      <c r="D3450" t="s">
        <v>46</v>
      </c>
      <c r="E3450" t="s">
        <v>385</v>
      </c>
      <c r="F3450" s="60">
        <v>45553.515277777777</v>
      </c>
      <c r="G3450" s="60">
        <v>45553.515277777777</v>
      </c>
      <c r="H3450" t="s">
        <v>1158</v>
      </c>
      <c r="I3450" t="s">
        <v>385</v>
      </c>
      <c r="J3450" t="s">
        <v>697</v>
      </c>
      <c r="K3450" t="s">
        <v>697</v>
      </c>
      <c r="L3450" t="s">
        <v>5028</v>
      </c>
      <c r="M3450" t="s">
        <v>737</v>
      </c>
      <c r="N3450" t="s">
        <v>853</v>
      </c>
      <c r="O3450" t="s">
        <v>4698</v>
      </c>
      <c r="P3450" t="s">
        <v>8</v>
      </c>
      <c r="Q3450" t="s">
        <v>15</v>
      </c>
      <c r="R3450" t="s">
        <v>27</v>
      </c>
      <c r="S3450" t="s">
        <v>360</v>
      </c>
      <c r="T3450" t="s">
        <v>385</v>
      </c>
      <c r="U3450" t="s">
        <v>14</v>
      </c>
      <c r="V3450" s="61">
        <v>45553</v>
      </c>
      <c r="W3450" t="s">
        <v>4135</v>
      </c>
    </row>
    <row r="3451" spans="1:23" x14ac:dyDescent="0.25">
      <c r="A3451">
        <v>9970884</v>
      </c>
      <c r="B3451" s="60">
        <v>45554</v>
      </c>
      <c r="C3451" t="s">
        <v>1158</v>
      </c>
      <c r="D3451" t="s">
        <v>716</v>
      </c>
      <c r="E3451" t="s">
        <v>385</v>
      </c>
      <c r="F3451" s="60">
        <v>45553.515277777777</v>
      </c>
      <c r="G3451" s="60">
        <v>45553.515277777777</v>
      </c>
      <c r="H3451" t="s">
        <v>1158</v>
      </c>
      <c r="I3451" s="60">
        <v>45554</v>
      </c>
      <c r="J3451" t="s">
        <v>697</v>
      </c>
      <c r="K3451" t="s">
        <v>697</v>
      </c>
      <c r="L3451" t="s">
        <v>5028</v>
      </c>
      <c r="M3451" t="s">
        <v>737</v>
      </c>
      <c r="N3451" t="s">
        <v>853</v>
      </c>
      <c r="O3451" t="s">
        <v>4698</v>
      </c>
      <c r="P3451" t="s">
        <v>8</v>
      </c>
      <c r="Q3451" t="s">
        <v>15</v>
      </c>
      <c r="R3451" t="s">
        <v>27</v>
      </c>
      <c r="S3451" t="s">
        <v>25</v>
      </c>
      <c r="T3451" t="s">
        <v>385</v>
      </c>
      <c r="U3451" t="s">
        <v>14</v>
      </c>
      <c r="V3451" s="61">
        <v>45553</v>
      </c>
      <c r="W3451" t="s">
        <v>4135</v>
      </c>
    </row>
    <row r="3452" spans="1:23" x14ac:dyDescent="0.25">
      <c r="A3452">
        <v>9970883</v>
      </c>
      <c r="B3452" s="60">
        <v>45554</v>
      </c>
      <c r="C3452" t="s">
        <v>1158</v>
      </c>
      <c r="D3452" t="s">
        <v>716</v>
      </c>
      <c r="E3452" t="s">
        <v>385</v>
      </c>
      <c r="F3452" s="60">
        <v>45553.542361111111</v>
      </c>
      <c r="G3452" s="60">
        <v>45553.542361111111</v>
      </c>
      <c r="H3452" t="s">
        <v>1158</v>
      </c>
      <c r="I3452" s="60">
        <v>45555</v>
      </c>
      <c r="J3452" t="s">
        <v>697</v>
      </c>
      <c r="K3452" t="s">
        <v>697</v>
      </c>
      <c r="L3452" t="s">
        <v>5502</v>
      </c>
      <c r="M3452" t="s">
        <v>737</v>
      </c>
      <c r="N3452" t="s">
        <v>853</v>
      </c>
      <c r="O3452" t="s">
        <v>5481</v>
      </c>
      <c r="P3452" t="s">
        <v>18</v>
      </c>
      <c r="Q3452" t="s">
        <v>19</v>
      </c>
      <c r="R3452" t="s">
        <v>20</v>
      </c>
      <c r="S3452" t="s">
        <v>36</v>
      </c>
      <c r="T3452" t="s">
        <v>385</v>
      </c>
      <c r="U3452" t="s">
        <v>14</v>
      </c>
      <c r="V3452" s="61">
        <v>45553</v>
      </c>
      <c r="W3452" t="s">
        <v>4135</v>
      </c>
    </row>
    <row r="3453" spans="1:23" x14ac:dyDescent="0.25">
      <c r="A3453">
        <v>9970882</v>
      </c>
      <c r="B3453" s="60">
        <v>45554</v>
      </c>
      <c r="C3453" t="s">
        <v>1158</v>
      </c>
      <c r="D3453" t="s">
        <v>716</v>
      </c>
      <c r="E3453" t="s">
        <v>385</v>
      </c>
      <c r="F3453" s="60">
        <v>45553.54583333333</v>
      </c>
      <c r="G3453" s="60">
        <v>45553.54583333333</v>
      </c>
      <c r="H3453" t="s">
        <v>1158</v>
      </c>
      <c r="I3453" s="60">
        <v>45555</v>
      </c>
      <c r="J3453" t="s">
        <v>697</v>
      </c>
      <c r="K3453" t="s">
        <v>697</v>
      </c>
      <c r="L3453" t="s">
        <v>5503</v>
      </c>
      <c r="M3453" t="s">
        <v>737</v>
      </c>
      <c r="N3453" t="s">
        <v>853</v>
      </c>
      <c r="O3453" t="s">
        <v>5482</v>
      </c>
      <c r="P3453" t="s">
        <v>22</v>
      </c>
      <c r="Q3453" t="s">
        <v>23</v>
      </c>
      <c r="R3453" t="s">
        <v>89</v>
      </c>
      <c r="S3453" t="s">
        <v>36</v>
      </c>
      <c r="T3453" t="s">
        <v>385</v>
      </c>
      <c r="U3453" t="s">
        <v>14</v>
      </c>
      <c r="V3453" s="61">
        <v>45553</v>
      </c>
      <c r="W3453" t="s">
        <v>4135</v>
      </c>
    </row>
    <row r="3454" spans="1:23" x14ac:dyDescent="0.25">
      <c r="A3454">
        <v>9970881</v>
      </c>
      <c r="B3454" s="60">
        <v>45554</v>
      </c>
      <c r="C3454" t="s">
        <v>1158</v>
      </c>
      <c r="D3454" t="s">
        <v>716</v>
      </c>
      <c r="E3454" t="s">
        <v>385</v>
      </c>
      <c r="F3454" s="60">
        <v>45553.573611111111</v>
      </c>
      <c r="G3454" s="60">
        <v>45553.573611111111</v>
      </c>
      <c r="H3454" t="s">
        <v>1158</v>
      </c>
      <c r="I3454" s="60">
        <v>45555</v>
      </c>
      <c r="J3454" t="s">
        <v>697</v>
      </c>
      <c r="K3454" t="s">
        <v>697</v>
      </c>
      <c r="L3454" t="s">
        <v>5504</v>
      </c>
      <c r="M3454" t="s">
        <v>5505</v>
      </c>
      <c r="N3454" t="s">
        <v>853</v>
      </c>
      <c r="O3454" t="s">
        <v>5479</v>
      </c>
      <c r="P3454" t="s">
        <v>18</v>
      </c>
      <c r="Q3454" t="s">
        <v>19</v>
      </c>
      <c r="R3454" t="s">
        <v>129</v>
      </c>
      <c r="S3454" t="s">
        <v>36</v>
      </c>
      <c r="T3454" t="s">
        <v>385</v>
      </c>
      <c r="U3454" t="s">
        <v>14</v>
      </c>
      <c r="V3454" s="61">
        <v>45553</v>
      </c>
      <c r="W3454" t="s">
        <v>4135</v>
      </c>
    </row>
    <row r="3455" spans="1:23" x14ac:dyDescent="0.25">
      <c r="A3455">
        <v>9970880</v>
      </c>
      <c r="B3455" s="60">
        <v>45553</v>
      </c>
      <c r="C3455" t="s">
        <v>1158</v>
      </c>
      <c r="D3455" t="s">
        <v>716</v>
      </c>
      <c r="E3455" t="s">
        <v>385</v>
      </c>
      <c r="F3455" s="60">
        <v>45553.580555555563</v>
      </c>
      <c r="G3455" s="60">
        <v>45553.580555555563</v>
      </c>
      <c r="H3455" t="s">
        <v>1158</v>
      </c>
      <c r="I3455" s="60">
        <v>45555</v>
      </c>
      <c r="J3455" t="s">
        <v>697</v>
      </c>
      <c r="K3455" t="s">
        <v>697</v>
      </c>
      <c r="L3455" t="s">
        <v>5506</v>
      </c>
      <c r="M3455" t="s">
        <v>5505</v>
      </c>
      <c r="N3455" t="s">
        <v>853</v>
      </c>
      <c r="O3455" t="s">
        <v>5478</v>
      </c>
      <c r="P3455" t="s">
        <v>8</v>
      </c>
      <c r="Q3455" t="s">
        <v>28</v>
      </c>
      <c r="R3455" t="s">
        <v>35</v>
      </c>
      <c r="S3455" t="s">
        <v>36</v>
      </c>
      <c r="T3455" t="s">
        <v>385</v>
      </c>
      <c r="U3455" t="s">
        <v>14</v>
      </c>
      <c r="V3455" s="61">
        <v>45553</v>
      </c>
      <c r="W3455" t="s">
        <v>4135</v>
      </c>
    </row>
    <row r="3456" spans="1:23" x14ac:dyDescent="0.25">
      <c r="A3456">
        <v>9970879</v>
      </c>
      <c r="B3456" s="60">
        <v>45553</v>
      </c>
      <c r="C3456" t="s">
        <v>1158</v>
      </c>
      <c r="D3456" t="s">
        <v>46</v>
      </c>
      <c r="E3456" t="s">
        <v>385</v>
      </c>
      <c r="F3456" s="60">
        <v>45553.595833333333</v>
      </c>
      <c r="G3456" s="60">
        <v>45553.595833333333</v>
      </c>
      <c r="H3456" t="s">
        <v>1158</v>
      </c>
      <c r="I3456" t="s">
        <v>385</v>
      </c>
      <c r="J3456" t="s">
        <v>697</v>
      </c>
      <c r="K3456" t="s">
        <v>697</v>
      </c>
      <c r="L3456" t="s">
        <v>4867</v>
      </c>
      <c r="M3456" t="s">
        <v>3122</v>
      </c>
      <c r="N3456" t="s">
        <v>853</v>
      </c>
      <c r="O3456">
        <v>7644658</v>
      </c>
      <c r="P3456" t="s">
        <v>8</v>
      </c>
      <c r="Q3456" t="s">
        <v>15</v>
      </c>
      <c r="R3456" t="s">
        <v>27</v>
      </c>
      <c r="S3456" t="s">
        <v>360</v>
      </c>
      <c r="T3456" t="s">
        <v>385</v>
      </c>
      <c r="U3456" t="s">
        <v>14</v>
      </c>
      <c r="V3456" s="61">
        <v>45553</v>
      </c>
      <c r="W3456" t="s">
        <v>4135</v>
      </c>
    </row>
    <row r="3457" spans="1:23" x14ac:dyDescent="0.25">
      <c r="A3457">
        <v>9970878</v>
      </c>
      <c r="B3457" s="60">
        <v>45554</v>
      </c>
      <c r="C3457" t="s">
        <v>1280</v>
      </c>
      <c r="D3457" t="s">
        <v>716</v>
      </c>
      <c r="E3457"/>
      <c r="F3457" s="60">
        <v>45553.369444444441</v>
      </c>
      <c r="G3457" s="60">
        <v>45553.369444444441</v>
      </c>
      <c r="H3457" t="s">
        <v>1280</v>
      </c>
      <c r="I3457" s="60">
        <v>45555</v>
      </c>
      <c r="J3457" t="s">
        <v>697</v>
      </c>
      <c r="K3457" t="s">
        <v>697</v>
      </c>
      <c r="L3457" t="s">
        <v>5507</v>
      </c>
      <c r="M3457" t="s">
        <v>2509</v>
      </c>
      <c r="N3457" t="s">
        <v>853</v>
      </c>
      <c r="O3457">
        <v>43377360501</v>
      </c>
      <c r="P3457" t="s">
        <v>18</v>
      </c>
      <c r="Q3457" t="s">
        <v>72</v>
      </c>
      <c r="R3457" t="s">
        <v>129</v>
      </c>
      <c r="S3457" t="s">
        <v>36</v>
      </c>
      <c r="T3457"/>
      <c r="U3457" t="s">
        <v>14</v>
      </c>
      <c r="V3457" s="61">
        <v>45553</v>
      </c>
      <c r="W3457" t="s">
        <v>4135</v>
      </c>
    </row>
    <row r="3458" spans="1:23" x14ac:dyDescent="0.25">
      <c r="A3458">
        <v>9970877</v>
      </c>
      <c r="B3458" s="60">
        <v>45553</v>
      </c>
      <c r="C3458" t="s">
        <v>1106</v>
      </c>
      <c r="D3458" t="s">
        <v>856</v>
      </c>
      <c r="E3458" t="s">
        <v>385</v>
      </c>
      <c r="F3458" s="60">
        <v>45553</v>
      </c>
      <c r="G3458" s="60">
        <v>45553.373611111107</v>
      </c>
      <c r="H3458" t="s">
        <v>1106</v>
      </c>
      <c r="I3458" s="60">
        <v>45555</v>
      </c>
      <c r="J3458" t="s">
        <v>697</v>
      </c>
      <c r="K3458" t="s">
        <v>697</v>
      </c>
      <c r="L3458" t="s">
        <v>5508</v>
      </c>
      <c r="M3458" t="s">
        <v>4671</v>
      </c>
      <c r="N3458" t="s">
        <v>881</v>
      </c>
      <c r="O3458">
        <v>2000009295673350</v>
      </c>
      <c r="P3458" t="s">
        <v>8</v>
      </c>
      <c r="Q3458" t="s">
        <v>10</v>
      </c>
      <c r="R3458" t="s">
        <v>11</v>
      </c>
      <c r="S3458" t="s">
        <v>25</v>
      </c>
      <c r="T3458" t="s">
        <v>385</v>
      </c>
      <c r="U3458" t="s">
        <v>14</v>
      </c>
      <c r="V3458" s="61">
        <v>45553</v>
      </c>
      <c r="W3458" t="s">
        <v>4135</v>
      </c>
    </row>
    <row r="3459" spans="1:23" x14ac:dyDescent="0.25">
      <c r="A3459">
        <v>9970876</v>
      </c>
      <c r="B3459" s="60">
        <v>45554</v>
      </c>
      <c r="C3459" t="s">
        <v>1110</v>
      </c>
      <c r="D3459" t="s">
        <v>716</v>
      </c>
      <c r="E3459" t="s">
        <v>385</v>
      </c>
      <c r="F3459" s="60">
        <v>45553</v>
      </c>
      <c r="G3459" s="60">
        <v>45553.390277777777</v>
      </c>
      <c r="H3459" t="s">
        <v>1110</v>
      </c>
      <c r="I3459" t="s">
        <v>385</v>
      </c>
      <c r="J3459" t="s">
        <v>697</v>
      </c>
      <c r="K3459" t="s">
        <v>697</v>
      </c>
      <c r="L3459" t="s">
        <v>5509</v>
      </c>
      <c r="M3459" t="s">
        <v>7</v>
      </c>
      <c r="N3459" t="s">
        <v>860</v>
      </c>
      <c r="O3459" t="s">
        <v>5462</v>
      </c>
      <c r="P3459" t="s">
        <v>8</v>
      </c>
      <c r="Q3459" t="s">
        <v>10</v>
      </c>
      <c r="R3459" t="s">
        <v>11</v>
      </c>
      <c r="S3459" t="s">
        <v>36</v>
      </c>
      <c r="T3459"/>
      <c r="U3459" t="s">
        <v>14</v>
      </c>
      <c r="V3459" s="61">
        <v>45553</v>
      </c>
      <c r="W3459" t="s">
        <v>4135</v>
      </c>
    </row>
    <row r="3460" spans="1:23" x14ac:dyDescent="0.25">
      <c r="A3460">
        <v>9970875</v>
      </c>
      <c r="B3460" s="60">
        <v>45554</v>
      </c>
      <c r="C3460" t="s">
        <v>1110</v>
      </c>
      <c r="D3460" t="s">
        <v>856</v>
      </c>
      <c r="E3460" t="s">
        <v>385</v>
      </c>
      <c r="F3460" s="60">
        <v>45553</v>
      </c>
      <c r="G3460" s="60">
        <v>45553.398611111108</v>
      </c>
      <c r="H3460" t="s">
        <v>1110</v>
      </c>
      <c r="I3460" s="60">
        <v>45559</v>
      </c>
      <c r="J3460" t="s">
        <v>697</v>
      </c>
      <c r="K3460" t="s">
        <v>697</v>
      </c>
      <c r="L3460" t="s">
        <v>5510</v>
      </c>
      <c r="M3460" t="s">
        <v>7</v>
      </c>
      <c r="N3460" t="s">
        <v>860</v>
      </c>
      <c r="O3460" t="s">
        <v>4466</v>
      </c>
      <c r="P3460" t="s">
        <v>8</v>
      </c>
      <c r="Q3460" t="s">
        <v>15</v>
      </c>
      <c r="R3460" t="s">
        <v>27</v>
      </c>
      <c r="S3460" t="s">
        <v>25</v>
      </c>
      <c r="T3460"/>
      <c r="U3460" t="s">
        <v>14</v>
      </c>
      <c r="V3460" s="61">
        <v>45553</v>
      </c>
      <c r="W3460" t="s">
        <v>4135</v>
      </c>
    </row>
    <row r="3461" spans="1:23" x14ac:dyDescent="0.25">
      <c r="A3461">
        <v>9970874</v>
      </c>
      <c r="B3461" s="60">
        <v>45553</v>
      </c>
      <c r="C3461" t="s">
        <v>1107</v>
      </c>
      <c r="D3461" t="s">
        <v>716</v>
      </c>
      <c r="E3461" t="s">
        <v>385</v>
      </c>
      <c r="F3461" s="60">
        <v>45553</v>
      </c>
      <c r="G3461" s="60">
        <v>45553.443749999999</v>
      </c>
      <c r="H3461" t="s">
        <v>1107</v>
      </c>
      <c r="I3461"/>
      <c r="J3461" t="s">
        <v>697</v>
      </c>
      <c r="K3461" t="s">
        <v>697</v>
      </c>
      <c r="L3461" t="s">
        <v>5487</v>
      </c>
      <c r="M3461" t="s">
        <v>7</v>
      </c>
      <c r="N3461" t="s">
        <v>855</v>
      </c>
      <c r="O3461" t="s">
        <v>3891</v>
      </c>
      <c r="P3461" t="s">
        <v>18</v>
      </c>
      <c r="Q3461" t="s">
        <v>19</v>
      </c>
      <c r="R3461" t="s">
        <v>20</v>
      </c>
      <c r="S3461" t="s">
        <v>36</v>
      </c>
      <c r="T3461"/>
      <c r="U3461" t="s">
        <v>14</v>
      </c>
      <c r="V3461" s="61">
        <v>45553</v>
      </c>
      <c r="W3461" t="s">
        <v>4135</v>
      </c>
    </row>
    <row r="3462" spans="1:23" x14ac:dyDescent="0.25">
      <c r="A3462">
        <v>9970873</v>
      </c>
      <c r="B3462" s="60">
        <v>45553</v>
      </c>
      <c r="C3462" t="s">
        <v>1107</v>
      </c>
      <c r="D3462" t="s">
        <v>46</v>
      </c>
      <c r="E3462" t="s">
        <v>385</v>
      </c>
      <c r="F3462" s="60">
        <v>45553</v>
      </c>
      <c r="G3462" s="60">
        <v>45553.451388888891</v>
      </c>
      <c r="H3462" t="s">
        <v>1107</v>
      </c>
      <c r="I3462"/>
      <c r="J3462" t="s">
        <v>697</v>
      </c>
      <c r="K3462" t="s">
        <v>697</v>
      </c>
      <c r="L3462" t="s">
        <v>4629</v>
      </c>
      <c r="M3462" t="s">
        <v>7</v>
      </c>
      <c r="N3462" t="s">
        <v>855</v>
      </c>
      <c r="O3462" t="s">
        <v>4270</v>
      </c>
      <c r="P3462" t="s">
        <v>18</v>
      </c>
      <c r="Q3462" t="s">
        <v>19</v>
      </c>
      <c r="R3462" t="s">
        <v>20</v>
      </c>
      <c r="S3462" t="s">
        <v>36</v>
      </c>
      <c r="T3462"/>
      <c r="U3462" t="s">
        <v>14</v>
      </c>
      <c r="V3462" s="61">
        <v>45553</v>
      </c>
      <c r="W3462" t="s">
        <v>4135</v>
      </c>
    </row>
    <row r="3463" spans="1:23" x14ac:dyDescent="0.25">
      <c r="A3463">
        <v>9970872</v>
      </c>
      <c r="B3463" s="60">
        <v>45553</v>
      </c>
      <c r="C3463" t="s">
        <v>1107</v>
      </c>
      <c r="D3463" t="s">
        <v>878</v>
      </c>
      <c r="E3463" t="s">
        <v>385</v>
      </c>
      <c r="F3463" s="60">
        <v>45553</v>
      </c>
      <c r="G3463" s="60">
        <v>45553.45208333333</v>
      </c>
      <c r="H3463" t="s">
        <v>1107</v>
      </c>
      <c r="I3463"/>
      <c r="J3463" t="s">
        <v>697</v>
      </c>
      <c r="K3463" t="s">
        <v>697</v>
      </c>
      <c r="L3463" t="s">
        <v>4629</v>
      </c>
      <c r="M3463" t="s">
        <v>7</v>
      </c>
      <c r="N3463" t="s">
        <v>855</v>
      </c>
      <c r="O3463" t="s">
        <v>4270</v>
      </c>
      <c r="P3463" t="s">
        <v>18</v>
      </c>
      <c r="Q3463" t="s">
        <v>19</v>
      </c>
      <c r="R3463" t="s">
        <v>20</v>
      </c>
      <c r="S3463" t="s">
        <v>75</v>
      </c>
      <c r="T3463"/>
      <c r="U3463" t="s">
        <v>14</v>
      </c>
      <c r="V3463" s="61">
        <v>45553</v>
      </c>
      <c r="W3463" t="s">
        <v>4135</v>
      </c>
    </row>
    <row r="3464" spans="1:23" x14ac:dyDescent="0.25">
      <c r="A3464">
        <v>9970871</v>
      </c>
      <c r="B3464" s="60">
        <v>45553</v>
      </c>
      <c r="C3464" t="s">
        <v>1107</v>
      </c>
      <c r="D3464" t="s">
        <v>46</v>
      </c>
      <c r="E3464" t="s">
        <v>385</v>
      </c>
      <c r="F3464" s="60">
        <v>45553</v>
      </c>
      <c r="G3464" s="60">
        <v>45553.456250000003</v>
      </c>
      <c r="H3464" t="s">
        <v>1107</v>
      </c>
      <c r="I3464"/>
      <c r="J3464" t="s">
        <v>697</v>
      </c>
      <c r="K3464" t="s">
        <v>697</v>
      </c>
      <c r="L3464" t="s">
        <v>4349</v>
      </c>
      <c r="M3464" t="s">
        <v>7</v>
      </c>
      <c r="N3464" t="s">
        <v>855</v>
      </c>
      <c r="O3464" t="s">
        <v>4288</v>
      </c>
      <c r="P3464" t="s">
        <v>22</v>
      </c>
      <c r="Q3464" t="s">
        <v>23</v>
      </c>
      <c r="R3464" t="s">
        <v>89</v>
      </c>
      <c r="S3464" t="s">
        <v>36</v>
      </c>
      <c r="T3464"/>
      <c r="U3464" t="s">
        <v>14</v>
      </c>
      <c r="V3464" s="61">
        <v>45553</v>
      </c>
      <c r="W3464" t="s">
        <v>4135</v>
      </c>
    </row>
    <row r="3465" spans="1:23" x14ac:dyDescent="0.25">
      <c r="A3465">
        <v>9970870</v>
      </c>
      <c r="B3465" s="60">
        <v>45553</v>
      </c>
      <c r="C3465" t="s">
        <v>1107</v>
      </c>
      <c r="D3465" t="s">
        <v>46</v>
      </c>
      <c r="E3465" t="s">
        <v>385</v>
      </c>
      <c r="F3465" s="60">
        <v>45553</v>
      </c>
      <c r="G3465" s="60">
        <v>45553.484027777777</v>
      </c>
      <c r="H3465" t="s">
        <v>1107</v>
      </c>
      <c r="I3465"/>
      <c r="J3465" t="s">
        <v>697</v>
      </c>
      <c r="K3465" t="s">
        <v>697</v>
      </c>
      <c r="L3465" t="s">
        <v>5307</v>
      </c>
      <c r="M3465" t="s">
        <v>7</v>
      </c>
      <c r="N3465" t="s">
        <v>855</v>
      </c>
      <c r="O3465" t="s">
        <v>5002</v>
      </c>
      <c r="P3465" t="s">
        <v>8</v>
      </c>
      <c r="Q3465" t="s">
        <v>10</v>
      </c>
      <c r="R3465" t="s">
        <v>11</v>
      </c>
      <c r="S3465" t="s">
        <v>36</v>
      </c>
      <c r="T3465"/>
      <c r="U3465" t="s">
        <v>14</v>
      </c>
      <c r="V3465" s="61">
        <v>45553</v>
      </c>
      <c r="W3465" t="s">
        <v>4135</v>
      </c>
    </row>
    <row r="3466" spans="1:23" x14ac:dyDescent="0.25">
      <c r="A3466">
        <v>9970869</v>
      </c>
      <c r="B3466" s="60">
        <v>45553</v>
      </c>
      <c r="C3466" t="s">
        <v>1107</v>
      </c>
      <c r="D3466" t="s">
        <v>46</v>
      </c>
      <c r="E3466" t="s">
        <v>385</v>
      </c>
      <c r="F3466" s="60">
        <v>45553</v>
      </c>
      <c r="G3466" s="60">
        <v>45553.491666666669</v>
      </c>
      <c r="H3466" t="s">
        <v>1107</v>
      </c>
      <c r="I3466"/>
      <c r="J3466" t="s">
        <v>697</v>
      </c>
      <c r="K3466" t="s">
        <v>697</v>
      </c>
      <c r="L3466" t="s">
        <v>5511</v>
      </c>
      <c r="M3466" t="s">
        <v>7</v>
      </c>
      <c r="N3466" t="s">
        <v>855</v>
      </c>
      <c r="O3466" t="s">
        <v>5120</v>
      </c>
      <c r="P3466" t="s">
        <v>8</v>
      </c>
      <c r="Q3466" t="s">
        <v>28</v>
      </c>
      <c r="R3466" t="s">
        <v>35</v>
      </c>
      <c r="S3466" t="s">
        <v>36</v>
      </c>
      <c r="T3466"/>
      <c r="U3466" t="s">
        <v>14</v>
      </c>
      <c r="V3466" s="61">
        <v>45553</v>
      </c>
      <c r="W3466" t="s">
        <v>4135</v>
      </c>
    </row>
    <row r="3467" spans="1:23" x14ac:dyDescent="0.25">
      <c r="A3467">
        <v>9970868</v>
      </c>
      <c r="B3467" s="60">
        <v>45553</v>
      </c>
      <c r="C3467" t="s">
        <v>1107</v>
      </c>
      <c r="D3467" t="s">
        <v>716</v>
      </c>
      <c r="E3467" t="s">
        <v>385</v>
      </c>
      <c r="F3467" s="60">
        <v>45553</v>
      </c>
      <c r="G3467" s="60">
        <v>45553.53125</v>
      </c>
      <c r="H3467" t="s">
        <v>1107</v>
      </c>
      <c r="I3467"/>
      <c r="J3467" t="s">
        <v>697</v>
      </c>
      <c r="K3467" t="s">
        <v>697</v>
      </c>
      <c r="L3467" t="s">
        <v>5512</v>
      </c>
      <c r="M3467" t="s">
        <v>7</v>
      </c>
      <c r="N3467" t="s">
        <v>855</v>
      </c>
      <c r="O3467" t="s">
        <v>5471</v>
      </c>
      <c r="P3467" t="s">
        <v>8</v>
      </c>
      <c r="Q3467" t="s">
        <v>28</v>
      </c>
      <c r="R3467" t="s">
        <v>35</v>
      </c>
      <c r="S3467" t="s">
        <v>36</v>
      </c>
      <c r="T3467"/>
      <c r="U3467" t="s">
        <v>14</v>
      </c>
      <c r="V3467" s="61">
        <v>45553</v>
      </c>
      <c r="W3467" t="s">
        <v>4135</v>
      </c>
    </row>
    <row r="3468" spans="1:23" x14ac:dyDescent="0.25">
      <c r="A3468">
        <v>9970867</v>
      </c>
      <c r="B3468" s="60">
        <v>45553</v>
      </c>
      <c r="C3468" t="s">
        <v>1107</v>
      </c>
      <c r="D3468" t="s">
        <v>716</v>
      </c>
      <c r="E3468" t="s">
        <v>385</v>
      </c>
      <c r="F3468" s="60">
        <v>45553</v>
      </c>
      <c r="G3468" s="60">
        <v>45553.534722222219</v>
      </c>
      <c r="H3468" t="s">
        <v>1107</v>
      </c>
      <c r="I3468"/>
      <c r="J3468" t="s">
        <v>697</v>
      </c>
      <c r="K3468" t="s">
        <v>697</v>
      </c>
      <c r="L3468" t="s">
        <v>5513</v>
      </c>
      <c r="M3468" t="s">
        <v>7</v>
      </c>
      <c r="N3468" t="s">
        <v>855</v>
      </c>
      <c r="O3468" t="s">
        <v>5472</v>
      </c>
      <c r="P3468" t="s">
        <v>8</v>
      </c>
      <c r="Q3468" t="s">
        <v>10</v>
      </c>
      <c r="R3468" t="s">
        <v>11</v>
      </c>
      <c r="S3468" t="s">
        <v>25</v>
      </c>
      <c r="T3468"/>
      <c r="U3468" t="s">
        <v>14</v>
      </c>
      <c r="V3468" s="61">
        <v>45553</v>
      </c>
      <c r="W3468" t="s">
        <v>4135</v>
      </c>
    </row>
    <row r="3469" spans="1:23" x14ac:dyDescent="0.25">
      <c r="A3469">
        <v>9970866</v>
      </c>
      <c r="B3469" s="60">
        <v>45553</v>
      </c>
      <c r="C3469" t="s">
        <v>1107</v>
      </c>
      <c r="D3469" t="s">
        <v>716</v>
      </c>
      <c r="E3469" t="s">
        <v>385</v>
      </c>
      <c r="F3469" s="60">
        <v>45553</v>
      </c>
      <c r="G3469" s="60">
        <v>45553.538194444453</v>
      </c>
      <c r="H3469" t="s">
        <v>1107</v>
      </c>
      <c r="I3469"/>
      <c r="J3469" t="s">
        <v>697</v>
      </c>
      <c r="K3469" t="s">
        <v>697</v>
      </c>
      <c r="L3469" t="s">
        <v>5514</v>
      </c>
      <c r="M3469" t="s">
        <v>7</v>
      </c>
      <c r="N3469" t="s">
        <v>855</v>
      </c>
      <c r="O3469" t="s">
        <v>5473</v>
      </c>
      <c r="P3469" t="s">
        <v>8</v>
      </c>
      <c r="Q3469" t="s">
        <v>10</v>
      </c>
      <c r="R3469" t="s">
        <v>11</v>
      </c>
      <c r="S3469" t="s">
        <v>25</v>
      </c>
      <c r="T3469" t="s">
        <v>5515</v>
      </c>
      <c r="U3469" t="s">
        <v>14</v>
      </c>
      <c r="V3469" s="61">
        <v>45553</v>
      </c>
      <c r="W3469" t="s">
        <v>4135</v>
      </c>
    </row>
    <row r="3470" spans="1:23" x14ac:dyDescent="0.25">
      <c r="A3470">
        <v>9970865</v>
      </c>
      <c r="B3470" s="60">
        <v>45553</v>
      </c>
      <c r="C3470" t="s">
        <v>1107</v>
      </c>
      <c r="D3470" t="s">
        <v>856</v>
      </c>
      <c r="E3470" t="s">
        <v>385</v>
      </c>
      <c r="F3470" s="60">
        <v>45553</v>
      </c>
      <c r="G3470" s="60">
        <v>45553.563194444447</v>
      </c>
      <c r="H3470" t="s">
        <v>1107</v>
      </c>
      <c r="I3470"/>
      <c r="J3470" t="s">
        <v>697</v>
      </c>
      <c r="K3470" t="s">
        <v>697</v>
      </c>
      <c r="L3470" t="s">
        <v>5516</v>
      </c>
      <c r="M3470" t="s">
        <v>7</v>
      </c>
      <c r="N3470" t="s">
        <v>855</v>
      </c>
      <c r="O3470" t="s">
        <v>5474</v>
      </c>
      <c r="P3470" t="s">
        <v>18</v>
      </c>
      <c r="Q3470" t="s">
        <v>19</v>
      </c>
      <c r="R3470" t="s">
        <v>20</v>
      </c>
      <c r="S3470" t="s">
        <v>75</v>
      </c>
      <c r="T3470" t="s">
        <v>439</v>
      </c>
      <c r="U3470" t="s">
        <v>44</v>
      </c>
      <c r="V3470" s="61">
        <v>45553</v>
      </c>
      <c r="W3470" t="s">
        <v>4135</v>
      </c>
    </row>
    <row r="3471" spans="1:23" x14ac:dyDescent="0.25">
      <c r="A3471">
        <v>9970864</v>
      </c>
      <c r="B3471" s="60">
        <v>45553</v>
      </c>
      <c r="C3471" t="s">
        <v>1107</v>
      </c>
      <c r="D3471" t="s">
        <v>856</v>
      </c>
      <c r="E3471" t="s">
        <v>385</v>
      </c>
      <c r="F3471" s="60">
        <v>45553</v>
      </c>
      <c r="G3471" s="60">
        <v>45553.568055555559</v>
      </c>
      <c r="H3471" t="s">
        <v>1107</v>
      </c>
      <c r="I3471"/>
      <c r="J3471" t="s">
        <v>697</v>
      </c>
      <c r="K3471" t="s">
        <v>697</v>
      </c>
      <c r="L3471" t="s">
        <v>5517</v>
      </c>
      <c r="M3471" t="s">
        <v>7</v>
      </c>
      <c r="N3471" t="s">
        <v>855</v>
      </c>
      <c r="O3471" t="s">
        <v>5475</v>
      </c>
      <c r="P3471" t="s">
        <v>8</v>
      </c>
      <c r="Q3471" t="s">
        <v>10</v>
      </c>
      <c r="R3471" t="s">
        <v>11</v>
      </c>
      <c r="S3471" t="s">
        <v>25</v>
      </c>
      <c r="T3471"/>
      <c r="U3471" t="s">
        <v>14</v>
      </c>
      <c r="V3471" s="61">
        <v>45553</v>
      </c>
      <c r="W3471" t="s">
        <v>4135</v>
      </c>
    </row>
    <row r="3472" spans="1:23" x14ac:dyDescent="0.25">
      <c r="A3472">
        <v>9970863</v>
      </c>
      <c r="B3472" s="60">
        <v>45554</v>
      </c>
      <c r="C3472" t="s">
        <v>1111</v>
      </c>
      <c r="D3472" t="s">
        <v>46</v>
      </c>
      <c r="E3472" t="s">
        <v>385</v>
      </c>
      <c r="F3472" s="60">
        <v>45553</v>
      </c>
      <c r="G3472" s="60">
        <v>45553.399305555547</v>
      </c>
      <c r="H3472" t="s">
        <v>1111</v>
      </c>
      <c r="I3472" t="s">
        <v>385</v>
      </c>
      <c r="J3472" t="s">
        <v>697</v>
      </c>
      <c r="K3472" t="s">
        <v>697</v>
      </c>
      <c r="L3472" t="s">
        <v>3616</v>
      </c>
      <c r="M3472" t="s">
        <v>7</v>
      </c>
      <c r="N3472" t="s">
        <v>855</v>
      </c>
      <c r="O3472" t="s">
        <v>1955</v>
      </c>
      <c r="P3472" t="s">
        <v>18</v>
      </c>
      <c r="Q3472" t="s">
        <v>19</v>
      </c>
      <c r="R3472" t="s">
        <v>20</v>
      </c>
      <c r="S3472" t="s">
        <v>358</v>
      </c>
      <c r="T3472" t="s">
        <v>385</v>
      </c>
      <c r="U3472" t="s">
        <v>14</v>
      </c>
      <c r="V3472" s="61">
        <v>45553</v>
      </c>
      <c r="W3472" t="s">
        <v>4135</v>
      </c>
    </row>
    <row r="3473" spans="1:23" x14ac:dyDescent="0.25">
      <c r="A3473">
        <v>9970862</v>
      </c>
      <c r="B3473" s="60">
        <v>45554</v>
      </c>
      <c r="C3473" t="s">
        <v>1111</v>
      </c>
      <c r="D3473" t="s">
        <v>716</v>
      </c>
      <c r="E3473" t="s">
        <v>385</v>
      </c>
      <c r="F3473" s="60">
        <v>45553</v>
      </c>
      <c r="G3473" s="60">
        <v>45553.40347222222</v>
      </c>
      <c r="H3473" t="s">
        <v>1111</v>
      </c>
      <c r="I3473" s="60">
        <v>45555</v>
      </c>
      <c r="J3473" t="s">
        <v>697</v>
      </c>
      <c r="K3473" t="s">
        <v>697</v>
      </c>
      <c r="L3473" t="s">
        <v>5241</v>
      </c>
      <c r="M3473" t="s">
        <v>7</v>
      </c>
      <c r="N3473" t="s">
        <v>855</v>
      </c>
      <c r="O3473" t="s">
        <v>5143</v>
      </c>
      <c r="P3473" t="s">
        <v>18</v>
      </c>
      <c r="Q3473" t="s">
        <v>19</v>
      </c>
      <c r="R3473" t="s">
        <v>21</v>
      </c>
      <c r="S3473" t="s">
        <v>36</v>
      </c>
      <c r="T3473" t="s">
        <v>385</v>
      </c>
      <c r="U3473" t="s">
        <v>14</v>
      </c>
      <c r="V3473" s="61">
        <v>45553</v>
      </c>
      <c r="W3473" t="s">
        <v>4135</v>
      </c>
    </row>
    <row r="3474" spans="1:23" x14ac:dyDescent="0.25">
      <c r="A3474">
        <v>9970861</v>
      </c>
      <c r="B3474" s="60">
        <v>45553</v>
      </c>
      <c r="C3474" t="s">
        <v>1106</v>
      </c>
      <c r="D3474" t="s">
        <v>716</v>
      </c>
      <c r="E3474" t="s">
        <v>385</v>
      </c>
      <c r="F3474" s="60">
        <v>45553</v>
      </c>
      <c r="G3474" s="60">
        <v>45553.40625</v>
      </c>
      <c r="H3474" t="s">
        <v>1106</v>
      </c>
      <c r="I3474" s="60">
        <v>45555</v>
      </c>
      <c r="J3474" t="s">
        <v>697</v>
      </c>
      <c r="K3474" t="s">
        <v>697</v>
      </c>
      <c r="L3474" t="s">
        <v>5518</v>
      </c>
      <c r="M3474" t="s">
        <v>4671</v>
      </c>
      <c r="N3474" t="s">
        <v>853</v>
      </c>
      <c r="O3474">
        <v>2000009161492790</v>
      </c>
      <c r="P3474" t="s">
        <v>8</v>
      </c>
      <c r="Q3474" t="s">
        <v>28</v>
      </c>
      <c r="R3474" t="s">
        <v>29</v>
      </c>
      <c r="S3474" t="s">
        <v>25</v>
      </c>
      <c r="T3474" t="s">
        <v>385</v>
      </c>
      <c r="U3474" t="s">
        <v>14</v>
      </c>
      <c r="V3474" s="61">
        <v>45553</v>
      </c>
      <c r="W3474" t="s">
        <v>4135</v>
      </c>
    </row>
    <row r="3475" spans="1:23" x14ac:dyDescent="0.25">
      <c r="A3475">
        <v>9970860</v>
      </c>
      <c r="B3475" s="60">
        <v>45553</v>
      </c>
      <c r="C3475" t="s">
        <v>1106</v>
      </c>
      <c r="D3475" t="s">
        <v>878</v>
      </c>
      <c r="E3475" t="s">
        <v>385</v>
      </c>
      <c r="F3475" s="60">
        <v>45553</v>
      </c>
      <c r="G3475" s="60">
        <v>45553.40625</v>
      </c>
      <c r="H3475" t="s">
        <v>1106</v>
      </c>
      <c r="I3475" s="60">
        <v>45553</v>
      </c>
      <c r="J3475" t="s">
        <v>697</v>
      </c>
      <c r="K3475" t="s">
        <v>697</v>
      </c>
      <c r="L3475" t="s">
        <v>5518</v>
      </c>
      <c r="M3475" t="s">
        <v>4671</v>
      </c>
      <c r="N3475" t="s">
        <v>853</v>
      </c>
      <c r="O3475">
        <v>2000009161492790</v>
      </c>
      <c r="P3475" t="s">
        <v>8</v>
      </c>
      <c r="Q3475" t="s">
        <v>28</v>
      </c>
      <c r="R3475" t="s">
        <v>29</v>
      </c>
      <c r="S3475" t="s">
        <v>36</v>
      </c>
      <c r="T3475" t="s">
        <v>385</v>
      </c>
      <c r="U3475" t="s">
        <v>14</v>
      </c>
      <c r="V3475" s="61">
        <v>45553</v>
      </c>
      <c r="W3475" t="s">
        <v>4135</v>
      </c>
    </row>
    <row r="3476" spans="1:23" x14ac:dyDescent="0.25">
      <c r="A3476">
        <v>9970859</v>
      </c>
      <c r="B3476" s="60">
        <v>45553</v>
      </c>
      <c r="C3476" t="s">
        <v>1111</v>
      </c>
      <c r="D3476" t="s">
        <v>716</v>
      </c>
      <c r="E3476" t="s">
        <v>385</v>
      </c>
      <c r="F3476" s="60">
        <v>45553</v>
      </c>
      <c r="G3476" s="60">
        <v>45553.407638888893</v>
      </c>
      <c r="H3476" t="s">
        <v>1111</v>
      </c>
      <c r="I3476" s="60">
        <v>45555</v>
      </c>
      <c r="J3476" t="s">
        <v>697</v>
      </c>
      <c r="K3476" t="s">
        <v>697</v>
      </c>
      <c r="L3476" t="s">
        <v>5519</v>
      </c>
      <c r="M3476" t="s">
        <v>7</v>
      </c>
      <c r="N3476" t="s">
        <v>855</v>
      </c>
      <c r="O3476" t="s">
        <v>5470</v>
      </c>
      <c r="P3476" t="s">
        <v>8</v>
      </c>
      <c r="Q3476" t="s">
        <v>10</v>
      </c>
      <c r="R3476" t="s">
        <v>11</v>
      </c>
      <c r="S3476" t="s">
        <v>25</v>
      </c>
      <c r="T3476" t="s">
        <v>385</v>
      </c>
      <c r="U3476" t="s">
        <v>14</v>
      </c>
      <c r="V3476" s="61">
        <v>45553</v>
      </c>
      <c r="W3476" t="s">
        <v>4135</v>
      </c>
    </row>
    <row r="3477" spans="1:23" x14ac:dyDescent="0.25">
      <c r="A3477">
        <v>9970858</v>
      </c>
      <c r="B3477" s="60">
        <v>45553</v>
      </c>
      <c r="C3477" t="s">
        <v>1117</v>
      </c>
      <c r="D3477" t="s">
        <v>46</v>
      </c>
      <c r="E3477" t="s">
        <v>385</v>
      </c>
      <c r="F3477" s="60">
        <v>45553</v>
      </c>
      <c r="G3477" s="60">
        <v>45553.416666666657</v>
      </c>
      <c r="H3477" t="s">
        <v>1117</v>
      </c>
      <c r="I3477" t="s">
        <v>385</v>
      </c>
      <c r="J3477" t="s">
        <v>697</v>
      </c>
      <c r="K3477" t="s">
        <v>697</v>
      </c>
      <c r="L3477" t="s">
        <v>5520</v>
      </c>
      <c r="M3477" t="s">
        <v>7</v>
      </c>
      <c r="N3477" t="s">
        <v>860</v>
      </c>
      <c r="O3477" t="s">
        <v>5141</v>
      </c>
      <c r="P3477" t="s">
        <v>8</v>
      </c>
      <c r="Q3477" t="s">
        <v>28</v>
      </c>
      <c r="R3477" t="s">
        <v>35</v>
      </c>
      <c r="S3477" t="s">
        <v>360</v>
      </c>
      <c r="T3477" t="s">
        <v>385</v>
      </c>
      <c r="U3477" t="s">
        <v>14</v>
      </c>
      <c r="V3477" s="61">
        <v>45553</v>
      </c>
      <c r="W3477" t="s">
        <v>4135</v>
      </c>
    </row>
    <row r="3478" spans="1:23" x14ac:dyDescent="0.25">
      <c r="A3478">
        <v>9970857</v>
      </c>
      <c r="B3478" s="60">
        <v>45553</v>
      </c>
      <c r="C3478" t="s">
        <v>1106</v>
      </c>
      <c r="D3478" t="s">
        <v>878</v>
      </c>
      <c r="E3478" t="s">
        <v>385</v>
      </c>
      <c r="F3478" s="60">
        <v>45553</v>
      </c>
      <c r="G3478" s="60">
        <v>45553.418055555558</v>
      </c>
      <c r="H3478" t="s">
        <v>1106</v>
      </c>
      <c r="I3478" s="60">
        <v>45553</v>
      </c>
      <c r="J3478" t="s">
        <v>697</v>
      </c>
      <c r="K3478" t="s">
        <v>697</v>
      </c>
      <c r="L3478" t="s">
        <v>5521</v>
      </c>
      <c r="M3478" t="s">
        <v>4671</v>
      </c>
      <c r="N3478" t="s">
        <v>5077</v>
      </c>
      <c r="O3478">
        <v>2000009289476750</v>
      </c>
      <c r="P3478" t="s">
        <v>8</v>
      </c>
      <c r="Q3478" t="s">
        <v>28</v>
      </c>
      <c r="R3478" t="s">
        <v>29</v>
      </c>
      <c r="S3478" t="s">
        <v>36</v>
      </c>
      <c r="T3478" t="s">
        <v>385</v>
      </c>
      <c r="U3478" t="s">
        <v>14</v>
      </c>
      <c r="V3478" s="61">
        <v>45553</v>
      </c>
      <c r="W3478" t="s">
        <v>4135</v>
      </c>
    </row>
    <row r="3479" spans="1:23" x14ac:dyDescent="0.25">
      <c r="A3479">
        <v>9970856</v>
      </c>
      <c r="B3479" s="60">
        <v>45553</v>
      </c>
      <c r="C3479" t="s">
        <v>1110</v>
      </c>
      <c r="D3479" t="s">
        <v>856</v>
      </c>
      <c r="E3479" t="s">
        <v>385</v>
      </c>
      <c r="F3479" s="60">
        <v>45553</v>
      </c>
      <c r="G3479" s="60">
        <v>45553.421527777777</v>
      </c>
      <c r="H3479" t="s">
        <v>1110</v>
      </c>
      <c r="I3479" s="60">
        <v>45553</v>
      </c>
      <c r="J3479" t="s">
        <v>697</v>
      </c>
      <c r="K3479" t="s">
        <v>697</v>
      </c>
      <c r="L3479" t="s">
        <v>5522</v>
      </c>
      <c r="M3479" t="s">
        <v>7</v>
      </c>
      <c r="N3479" t="s">
        <v>860</v>
      </c>
      <c r="O3479" t="s">
        <v>820</v>
      </c>
      <c r="P3479" t="s">
        <v>18</v>
      </c>
      <c r="Q3479" t="s">
        <v>19</v>
      </c>
      <c r="R3479" t="s">
        <v>20</v>
      </c>
      <c r="S3479" t="s">
        <v>43</v>
      </c>
      <c r="T3479"/>
      <c r="U3479"/>
      <c r="V3479" s="61">
        <v>45553</v>
      </c>
      <c r="W3479" t="s">
        <v>4135</v>
      </c>
    </row>
    <row r="3480" spans="1:23" x14ac:dyDescent="0.25">
      <c r="A3480">
        <v>9970855</v>
      </c>
      <c r="B3480" s="60">
        <v>45553</v>
      </c>
      <c r="C3480" t="s">
        <v>1117</v>
      </c>
      <c r="D3480" t="s">
        <v>856</v>
      </c>
      <c r="E3480" t="s">
        <v>385</v>
      </c>
      <c r="F3480" s="60">
        <v>45553</v>
      </c>
      <c r="G3480" s="60">
        <v>45553.425694444442</v>
      </c>
      <c r="H3480" t="s">
        <v>1117</v>
      </c>
      <c r="I3480" s="60">
        <v>45555</v>
      </c>
      <c r="J3480" t="s">
        <v>697</v>
      </c>
      <c r="K3480" t="s">
        <v>697</v>
      </c>
      <c r="L3480" t="s">
        <v>4177</v>
      </c>
      <c r="M3480" t="s">
        <v>7</v>
      </c>
      <c r="N3480" t="s">
        <v>860</v>
      </c>
      <c r="O3480" t="s">
        <v>4178</v>
      </c>
      <c r="P3480" t="s">
        <v>8</v>
      </c>
      <c r="Q3480" t="s">
        <v>28</v>
      </c>
      <c r="R3480" t="s">
        <v>29</v>
      </c>
      <c r="S3480" t="s">
        <v>25</v>
      </c>
      <c r="T3480" t="s">
        <v>385</v>
      </c>
      <c r="U3480" t="s">
        <v>14</v>
      </c>
      <c r="V3480" s="61">
        <v>45553</v>
      </c>
      <c r="W3480" t="s">
        <v>4135</v>
      </c>
    </row>
    <row r="3481" spans="1:23" x14ac:dyDescent="0.25">
      <c r="A3481">
        <v>9970854</v>
      </c>
      <c r="B3481" s="60">
        <v>45553</v>
      </c>
      <c r="C3481" t="s">
        <v>1157</v>
      </c>
      <c r="D3481" t="s">
        <v>716</v>
      </c>
      <c r="E3481" t="s">
        <v>385</v>
      </c>
      <c r="F3481" s="60">
        <v>45553</v>
      </c>
      <c r="G3481" s="60">
        <v>45553.401388888888</v>
      </c>
      <c r="H3481" t="s">
        <v>1157</v>
      </c>
      <c r="I3481" t="s">
        <v>385</v>
      </c>
      <c r="J3481" t="s">
        <v>697</v>
      </c>
      <c r="K3481" t="s">
        <v>697</v>
      </c>
      <c r="L3481" t="s">
        <v>5523</v>
      </c>
      <c r="M3481" t="s">
        <v>992</v>
      </c>
      <c r="N3481" t="s">
        <v>455</v>
      </c>
      <c r="O3481">
        <v>900995840223001</v>
      </c>
      <c r="P3481" t="s">
        <v>51</v>
      </c>
      <c r="Q3481" t="s">
        <v>52</v>
      </c>
      <c r="R3481" t="s">
        <v>172</v>
      </c>
      <c r="S3481" t="s">
        <v>36</v>
      </c>
      <c r="T3481" t="s">
        <v>385</v>
      </c>
      <c r="U3481" t="s">
        <v>14</v>
      </c>
      <c r="V3481" s="61">
        <v>45553</v>
      </c>
      <c r="W3481" t="s">
        <v>4135</v>
      </c>
    </row>
    <row r="3482" spans="1:23" x14ac:dyDescent="0.25">
      <c r="A3482">
        <v>9970853</v>
      </c>
      <c r="B3482" s="60">
        <v>45553</v>
      </c>
      <c r="C3482" t="s">
        <v>1157</v>
      </c>
      <c r="D3482" t="s">
        <v>46</v>
      </c>
      <c r="E3482" t="s">
        <v>385</v>
      </c>
      <c r="F3482" s="60">
        <v>45553</v>
      </c>
      <c r="G3482" s="60">
        <v>45553.390277777777</v>
      </c>
      <c r="H3482" t="s">
        <v>1157</v>
      </c>
      <c r="I3482" t="s">
        <v>385</v>
      </c>
      <c r="J3482" t="s">
        <v>697</v>
      </c>
      <c r="K3482" t="s">
        <v>697</v>
      </c>
      <c r="L3482" t="s">
        <v>5524</v>
      </c>
      <c r="M3482" t="s">
        <v>737</v>
      </c>
      <c r="N3482" t="s">
        <v>5203</v>
      </c>
      <c r="O3482" t="s">
        <v>5480</v>
      </c>
      <c r="P3482" t="s">
        <v>51</v>
      </c>
      <c r="Q3482" t="s">
        <v>80</v>
      </c>
      <c r="R3482" t="s">
        <v>81</v>
      </c>
      <c r="S3482" t="s">
        <v>13</v>
      </c>
      <c r="T3482" t="s">
        <v>385</v>
      </c>
      <c r="U3482" t="s">
        <v>14</v>
      </c>
      <c r="V3482" s="61">
        <v>45553</v>
      </c>
      <c r="W3482" t="s">
        <v>4135</v>
      </c>
    </row>
    <row r="3483" spans="1:23" x14ac:dyDescent="0.25">
      <c r="A3483">
        <v>9970852</v>
      </c>
      <c r="B3483" s="60">
        <v>45553</v>
      </c>
      <c r="C3483" t="s">
        <v>1157</v>
      </c>
      <c r="D3483" t="s">
        <v>856</v>
      </c>
      <c r="E3483" t="s">
        <v>385</v>
      </c>
      <c r="F3483" s="60">
        <v>45553</v>
      </c>
      <c r="G3483" s="60">
        <v>45553.399305555547</v>
      </c>
      <c r="H3483" t="s">
        <v>1157</v>
      </c>
      <c r="I3483" t="s">
        <v>385</v>
      </c>
      <c r="J3483" t="s">
        <v>697</v>
      </c>
      <c r="K3483" t="s">
        <v>697</v>
      </c>
      <c r="L3483" t="s">
        <v>5525</v>
      </c>
      <c r="M3483" t="s">
        <v>737</v>
      </c>
      <c r="N3483" t="s">
        <v>331</v>
      </c>
      <c r="O3483" t="s">
        <v>5147</v>
      </c>
      <c r="P3483" t="s">
        <v>22</v>
      </c>
      <c r="Q3483" t="s">
        <v>73</v>
      </c>
      <c r="R3483" t="s">
        <v>152</v>
      </c>
      <c r="S3483" t="s">
        <v>43</v>
      </c>
      <c r="T3483" t="s">
        <v>385</v>
      </c>
      <c r="U3483" t="s">
        <v>44</v>
      </c>
      <c r="V3483" s="61">
        <v>45553</v>
      </c>
      <c r="W3483" t="s">
        <v>4135</v>
      </c>
    </row>
    <row r="3484" spans="1:23" x14ac:dyDescent="0.25">
      <c r="A3484">
        <v>9970851</v>
      </c>
      <c r="B3484" s="60">
        <v>45553</v>
      </c>
      <c r="C3484" t="s">
        <v>1157</v>
      </c>
      <c r="D3484" t="s">
        <v>856</v>
      </c>
      <c r="E3484" t="s">
        <v>385</v>
      </c>
      <c r="F3484" s="60">
        <v>45553</v>
      </c>
      <c r="G3484" s="60">
        <v>45553.409722222219</v>
      </c>
      <c r="H3484" t="s">
        <v>1157</v>
      </c>
      <c r="I3484" t="s">
        <v>385</v>
      </c>
      <c r="J3484" t="s">
        <v>697</v>
      </c>
      <c r="K3484" t="s">
        <v>697</v>
      </c>
      <c r="L3484" t="s">
        <v>5526</v>
      </c>
      <c r="M3484" t="s">
        <v>992</v>
      </c>
      <c r="N3484" t="s">
        <v>1692</v>
      </c>
      <c r="O3484">
        <v>201032193083001</v>
      </c>
      <c r="P3484" t="s">
        <v>8</v>
      </c>
      <c r="Q3484" t="s">
        <v>28</v>
      </c>
      <c r="R3484" t="s">
        <v>29</v>
      </c>
      <c r="S3484" t="s">
        <v>25</v>
      </c>
      <c r="T3484" t="s">
        <v>385</v>
      </c>
      <c r="U3484" t="s">
        <v>14</v>
      </c>
      <c r="V3484" s="61">
        <v>45553</v>
      </c>
      <c r="W3484" t="s">
        <v>4135</v>
      </c>
    </row>
    <row r="3485" spans="1:23" x14ac:dyDescent="0.25">
      <c r="A3485">
        <v>9970850</v>
      </c>
      <c r="B3485" s="60">
        <v>45553</v>
      </c>
      <c r="C3485" t="s">
        <v>1157</v>
      </c>
      <c r="D3485" t="s">
        <v>46</v>
      </c>
      <c r="E3485" t="s">
        <v>385</v>
      </c>
      <c r="F3485" s="60">
        <v>45553</v>
      </c>
      <c r="G3485" s="60">
        <v>45553.413194444453</v>
      </c>
      <c r="H3485" t="s">
        <v>1157</v>
      </c>
      <c r="I3485" t="s">
        <v>385</v>
      </c>
      <c r="J3485" t="s">
        <v>697</v>
      </c>
      <c r="K3485" t="s">
        <v>697</v>
      </c>
      <c r="L3485" t="s">
        <v>5416</v>
      </c>
      <c r="M3485" t="s">
        <v>992</v>
      </c>
      <c r="N3485" t="s">
        <v>455</v>
      </c>
      <c r="O3485">
        <v>201032583307001</v>
      </c>
      <c r="P3485" t="s">
        <v>8</v>
      </c>
      <c r="Q3485" t="s">
        <v>10</v>
      </c>
      <c r="R3485" t="s">
        <v>11</v>
      </c>
      <c r="S3485" t="s">
        <v>36</v>
      </c>
      <c r="T3485" t="s">
        <v>385</v>
      </c>
      <c r="U3485" t="s">
        <v>14</v>
      </c>
      <c r="V3485" s="61">
        <v>45553</v>
      </c>
      <c r="W3485" t="s">
        <v>4135</v>
      </c>
    </row>
    <row r="3486" spans="1:23" x14ac:dyDescent="0.25">
      <c r="A3486">
        <v>9970849</v>
      </c>
      <c r="B3486" s="60">
        <v>45553</v>
      </c>
      <c r="C3486" t="s">
        <v>1157</v>
      </c>
      <c r="D3486" t="s">
        <v>46</v>
      </c>
      <c r="E3486" t="s">
        <v>385</v>
      </c>
      <c r="F3486" s="60">
        <v>45553</v>
      </c>
      <c r="G3486" s="60">
        <v>45553.431944444441</v>
      </c>
      <c r="H3486" t="s">
        <v>1157</v>
      </c>
      <c r="I3486" t="s">
        <v>385</v>
      </c>
      <c r="J3486" t="s">
        <v>697</v>
      </c>
      <c r="K3486" t="s">
        <v>697</v>
      </c>
      <c r="L3486" t="s">
        <v>5527</v>
      </c>
      <c r="M3486" t="s">
        <v>992</v>
      </c>
      <c r="N3486" t="s">
        <v>1692</v>
      </c>
      <c r="O3486">
        <v>201032634151001</v>
      </c>
      <c r="P3486" t="s">
        <v>8</v>
      </c>
      <c r="Q3486" t="s">
        <v>15</v>
      </c>
      <c r="R3486" t="s">
        <v>27</v>
      </c>
      <c r="S3486" t="s">
        <v>25</v>
      </c>
      <c r="T3486" t="s">
        <v>385</v>
      </c>
      <c r="U3486" t="s">
        <v>14</v>
      </c>
      <c r="V3486" s="61">
        <v>45553</v>
      </c>
      <c r="W3486" t="s">
        <v>4135</v>
      </c>
    </row>
    <row r="3487" spans="1:23" x14ac:dyDescent="0.25">
      <c r="A3487">
        <v>9970848</v>
      </c>
      <c r="B3487" s="60">
        <v>45553</v>
      </c>
      <c r="C3487" t="s">
        <v>1157</v>
      </c>
      <c r="D3487" t="s">
        <v>716</v>
      </c>
      <c r="E3487" t="s">
        <v>385</v>
      </c>
      <c r="F3487" s="60">
        <v>45553</v>
      </c>
      <c r="G3487" s="60">
        <v>45553.430555555547</v>
      </c>
      <c r="H3487" t="s">
        <v>1157</v>
      </c>
      <c r="I3487" t="s">
        <v>385</v>
      </c>
      <c r="J3487" t="s">
        <v>697</v>
      </c>
      <c r="K3487" t="s">
        <v>697</v>
      </c>
      <c r="L3487" t="s">
        <v>5528</v>
      </c>
      <c r="M3487" t="s">
        <v>992</v>
      </c>
      <c r="N3487" t="s">
        <v>455</v>
      </c>
      <c r="O3487">
        <v>201032634367001</v>
      </c>
      <c r="P3487" t="s">
        <v>8</v>
      </c>
      <c r="Q3487" t="s">
        <v>28</v>
      </c>
      <c r="R3487" t="s">
        <v>35</v>
      </c>
      <c r="S3487" t="s">
        <v>36</v>
      </c>
      <c r="T3487" t="s">
        <v>385</v>
      </c>
      <c r="U3487" t="s">
        <v>14</v>
      </c>
      <c r="V3487" s="61">
        <v>45553</v>
      </c>
      <c r="W3487" t="s">
        <v>4135</v>
      </c>
    </row>
    <row r="3488" spans="1:23" x14ac:dyDescent="0.25">
      <c r="A3488">
        <v>9970847</v>
      </c>
      <c r="B3488" s="60">
        <v>45553</v>
      </c>
      <c r="C3488" t="s">
        <v>1157</v>
      </c>
      <c r="D3488" t="s">
        <v>46</v>
      </c>
      <c r="E3488" t="s">
        <v>385</v>
      </c>
      <c r="F3488" s="60">
        <v>45553</v>
      </c>
      <c r="G3488" s="60">
        <v>45553.472916666673</v>
      </c>
      <c r="H3488" t="s">
        <v>1157</v>
      </c>
      <c r="I3488" t="s">
        <v>385</v>
      </c>
      <c r="J3488" t="s">
        <v>697</v>
      </c>
      <c r="K3488" t="s">
        <v>697</v>
      </c>
      <c r="L3488" t="s">
        <v>4310</v>
      </c>
      <c r="M3488" t="s">
        <v>992</v>
      </c>
      <c r="N3488" t="s">
        <v>1692</v>
      </c>
      <c r="O3488">
        <v>201031911279001</v>
      </c>
      <c r="P3488" t="s">
        <v>8</v>
      </c>
      <c r="Q3488" t="s">
        <v>15</v>
      </c>
      <c r="R3488" t="s">
        <v>27</v>
      </c>
      <c r="S3488" t="s">
        <v>25</v>
      </c>
      <c r="T3488" t="s">
        <v>385</v>
      </c>
      <c r="U3488" t="s">
        <v>14</v>
      </c>
      <c r="V3488" s="61">
        <v>45553</v>
      </c>
      <c r="W3488" t="s">
        <v>4135</v>
      </c>
    </row>
    <row r="3489" spans="1:23" x14ac:dyDescent="0.25">
      <c r="A3489">
        <v>9970846</v>
      </c>
      <c r="B3489" s="60">
        <v>45553</v>
      </c>
      <c r="C3489" t="s">
        <v>1157</v>
      </c>
      <c r="D3489" t="s">
        <v>878</v>
      </c>
      <c r="E3489" t="s">
        <v>385</v>
      </c>
      <c r="F3489" s="60">
        <v>45553</v>
      </c>
      <c r="G3489" s="60">
        <v>45553.473611111112</v>
      </c>
      <c r="H3489" t="s">
        <v>1157</v>
      </c>
      <c r="I3489" t="s">
        <v>385</v>
      </c>
      <c r="J3489" t="s">
        <v>697</v>
      </c>
      <c r="K3489" t="s">
        <v>697</v>
      </c>
      <c r="L3489" t="s">
        <v>4310</v>
      </c>
      <c r="M3489" t="s">
        <v>992</v>
      </c>
      <c r="N3489" t="s">
        <v>1692</v>
      </c>
      <c r="O3489">
        <v>201031911279001</v>
      </c>
      <c r="P3489" t="s">
        <v>8</v>
      </c>
      <c r="Q3489" t="s">
        <v>10</v>
      </c>
      <c r="R3489" t="s">
        <v>11</v>
      </c>
      <c r="S3489" t="s">
        <v>25</v>
      </c>
      <c r="T3489" t="s">
        <v>385</v>
      </c>
      <c r="U3489" t="s">
        <v>14</v>
      </c>
      <c r="V3489" s="61">
        <v>45553</v>
      </c>
      <c r="W3489" t="s">
        <v>4135</v>
      </c>
    </row>
    <row r="3490" spans="1:23" x14ac:dyDescent="0.25">
      <c r="A3490">
        <v>9970845</v>
      </c>
      <c r="B3490" s="60">
        <v>45553</v>
      </c>
      <c r="C3490" t="s">
        <v>1117</v>
      </c>
      <c r="D3490" t="s">
        <v>856</v>
      </c>
      <c r="E3490" t="s">
        <v>385</v>
      </c>
      <c r="F3490" s="60">
        <v>45553</v>
      </c>
      <c r="G3490" s="60">
        <v>45553.433333333327</v>
      </c>
      <c r="H3490" t="s">
        <v>1117</v>
      </c>
      <c r="I3490" s="60">
        <v>45553</v>
      </c>
      <c r="J3490" t="s">
        <v>697</v>
      </c>
      <c r="K3490" t="s">
        <v>697</v>
      </c>
      <c r="L3490" t="s">
        <v>5529</v>
      </c>
      <c r="M3490" t="s">
        <v>7</v>
      </c>
      <c r="N3490" t="s">
        <v>860</v>
      </c>
      <c r="O3490" t="s">
        <v>908</v>
      </c>
      <c r="P3490" t="s">
        <v>18</v>
      </c>
      <c r="Q3490" t="s">
        <v>19</v>
      </c>
      <c r="R3490" t="s">
        <v>21</v>
      </c>
      <c r="S3490" t="s">
        <v>43</v>
      </c>
      <c r="T3490" t="s">
        <v>712</v>
      </c>
      <c r="U3490" t="s">
        <v>44</v>
      </c>
      <c r="V3490" s="61">
        <v>45553</v>
      </c>
      <c r="W3490" t="s">
        <v>4135</v>
      </c>
    </row>
    <row r="3491" spans="1:23" x14ac:dyDescent="0.25">
      <c r="A3491">
        <v>9970844</v>
      </c>
      <c r="B3491" s="60">
        <v>45553</v>
      </c>
      <c r="C3491" t="s">
        <v>1117</v>
      </c>
      <c r="D3491" t="s">
        <v>856</v>
      </c>
      <c r="E3491" t="s">
        <v>385</v>
      </c>
      <c r="F3491" s="60">
        <v>45553</v>
      </c>
      <c r="G3491" s="60">
        <v>45553.442361111112</v>
      </c>
      <c r="H3491" t="s">
        <v>1117</v>
      </c>
      <c r="I3491" s="60">
        <v>45553</v>
      </c>
      <c r="J3491" t="s">
        <v>697</v>
      </c>
      <c r="K3491" t="s">
        <v>697</v>
      </c>
      <c r="L3491" t="s">
        <v>5530</v>
      </c>
      <c r="M3491" t="s">
        <v>7</v>
      </c>
      <c r="N3491" t="s">
        <v>860</v>
      </c>
      <c r="O3491" t="s">
        <v>5461</v>
      </c>
      <c r="P3491" t="s">
        <v>18</v>
      </c>
      <c r="Q3491" t="s">
        <v>19</v>
      </c>
      <c r="R3491" t="s">
        <v>20</v>
      </c>
      <c r="S3491" t="s">
        <v>43</v>
      </c>
      <c r="T3491" t="s">
        <v>2444</v>
      </c>
      <c r="U3491" t="s">
        <v>44</v>
      </c>
      <c r="V3491" s="61">
        <v>45553</v>
      </c>
      <c r="W3491" t="s">
        <v>4135</v>
      </c>
    </row>
    <row r="3492" spans="1:23" x14ac:dyDescent="0.25">
      <c r="A3492">
        <v>9970843</v>
      </c>
      <c r="B3492" s="60">
        <v>45553</v>
      </c>
      <c r="C3492" t="s">
        <v>1110</v>
      </c>
      <c r="D3492" t="s">
        <v>856</v>
      </c>
      <c r="E3492" t="s">
        <v>385</v>
      </c>
      <c r="F3492" s="60">
        <v>45553</v>
      </c>
      <c r="G3492" s="60">
        <v>45553.443055555559</v>
      </c>
      <c r="H3492" t="s">
        <v>1110</v>
      </c>
      <c r="I3492" s="60">
        <v>45553</v>
      </c>
      <c r="J3492" t="s">
        <v>697</v>
      </c>
      <c r="K3492" t="s">
        <v>697</v>
      </c>
      <c r="L3492" t="s">
        <v>3378</v>
      </c>
      <c r="M3492" t="s">
        <v>7</v>
      </c>
      <c r="N3492" t="s">
        <v>860</v>
      </c>
      <c r="O3492" t="s">
        <v>2896</v>
      </c>
      <c r="P3492" t="s">
        <v>8</v>
      </c>
      <c r="Q3492" t="s">
        <v>28</v>
      </c>
      <c r="R3492" t="s">
        <v>29</v>
      </c>
      <c r="S3492" t="s">
        <v>43</v>
      </c>
      <c r="T3492" t="s">
        <v>385</v>
      </c>
      <c r="U3492" t="s">
        <v>14</v>
      </c>
      <c r="V3492" s="61">
        <v>45553</v>
      </c>
      <c r="W3492" t="s">
        <v>4135</v>
      </c>
    </row>
    <row r="3493" spans="1:23" x14ac:dyDescent="0.25">
      <c r="A3493">
        <v>9970842</v>
      </c>
      <c r="B3493" s="60">
        <v>45553</v>
      </c>
      <c r="C3493" t="s">
        <v>1117</v>
      </c>
      <c r="D3493" t="s">
        <v>856</v>
      </c>
      <c r="E3493" t="s">
        <v>385</v>
      </c>
      <c r="F3493" s="60">
        <v>45553</v>
      </c>
      <c r="G3493" s="60">
        <v>45553.419444444437</v>
      </c>
      <c r="H3493" t="s">
        <v>1117</v>
      </c>
      <c r="I3493" s="60">
        <v>45555</v>
      </c>
      <c r="J3493" t="s">
        <v>697</v>
      </c>
      <c r="K3493" t="s">
        <v>697</v>
      </c>
      <c r="L3493" t="s">
        <v>5531</v>
      </c>
      <c r="M3493" t="s">
        <v>7</v>
      </c>
      <c r="N3493" t="s">
        <v>860</v>
      </c>
      <c r="O3493" t="s">
        <v>5110</v>
      </c>
      <c r="P3493" t="s">
        <v>8</v>
      </c>
      <c r="Q3493" t="s">
        <v>15</v>
      </c>
      <c r="R3493" t="s">
        <v>381</v>
      </c>
      <c r="S3493" t="s">
        <v>25</v>
      </c>
      <c r="T3493" t="s">
        <v>385</v>
      </c>
      <c r="U3493" t="s">
        <v>14</v>
      </c>
      <c r="V3493" s="61">
        <v>45553</v>
      </c>
      <c r="W3493" t="s">
        <v>4135</v>
      </c>
    </row>
    <row r="3494" spans="1:23" x14ac:dyDescent="0.25">
      <c r="A3494">
        <v>9970841</v>
      </c>
      <c r="B3494" s="60">
        <v>45553</v>
      </c>
      <c r="C3494" t="s">
        <v>1110</v>
      </c>
      <c r="D3494" t="s">
        <v>716</v>
      </c>
      <c r="E3494" t="s">
        <v>385</v>
      </c>
      <c r="F3494" s="60">
        <v>45553</v>
      </c>
      <c r="G3494" s="60">
        <v>45553.448611111111</v>
      </c>
      <c r="H3494" t="s">
        <v>1110</v>
      </c>
      <c r="I3494" t="s">
        <v>385</v>
      </c>
      <c r="J3494" t="s">
        <v>697</v>
      </c>
      <c r="K3494" t="s">
        <v>697</v>
      </c>
      <c r="L3494" t="s">
        <v>5532</v>
      </c>
      <c r="M3494" t="s">
        <v>7</v>
      </c>
      <c r="N3494" t="s">
        <v>860</v>
      </c>
      <c r="O3494" t="s">
        <v>3828</v>
      </c>
      <c r="P3494" t="s">
        <v>18</v>
      </c>
      <c r="Q3494" t="s">
        <v>19</v>
      </c>
      <c r="R3494" t="s">
        <v>24</v>
      </c>
      <c r="S3494" t="s">
        <v>36</v>
      </c>
      <c r="T3494" t="s">
        <v>385</v>
      </c>
      <c r="U3494" t="s">
        <v>14</v>
      </c>
      <c r="V3494" s="61">
        <v>45553</v>
      </c>
      <c r="W3494" t="s">
        <v>4135</v>
      </c>
    </row>
    <row r="3495" spans="1:23" x14ac:dyDescent="0.25">
      <c r="A3495">
        <v>9970840</v>
      </c>
      <c r="B3495" s="60">
        <v>45553</v>
      </c>
      <c r="C3495" t="s">
        <v>1111</v>
      </c>
      <c r="D3495" t="s">
        <v>716</v>
      </c>
      <c r="E3495" t="s">
        <v>385</v>
      </c>
      <c r="F3495" s="60">
        <v>45553</v>
      </c>
      <c r="G3495" s="60">
        <v>45553.455555555563</v>
      </c>
      <c r="H3495" t="s">
        <v>1111</v>
      </c>
      <c r="I3495" t="s">
        <v>385</v>
      </c>
      <c r="J3495" t="s">
        <v>697</v>
      </c>
      <c r="K3495" t="s">
        <v>697</v>
      </c>
      <c r="L3495" t="s">
        <v>5533</v>
      </c>
      <c r="M3495" t="s">
        <v>7</v>
      </c>
      <c r="N3495" t="s">
        <v>1515</v>
      </c>
      <c r="O3495" t="s">
        <v>5459</v>
      </c>
      <c r="P3495" t="s">
        <v>8</v>
      </c>
      <c r="Q3495" t="s">
        <v>28</v>
      </c>
      <c r="R3495" t="s">
        <v>35</v>
      </c>
      <c r="S3495" t="s">
        <v>36</v>
      </c>
      <c r="T3495" t="s">
        <v>385</v>
      </c>
      <c r="U3495" t="s">
        <v>14</v>
      </c>
      <c r="V3495" s="61">
        <v>45553</v>
      </c>
      <c r="W3495" t="s">
        <v>4135</v>
      </c>
    </row>
    <row r="3496" spans="1:23" x14ac:dyDescent="0.25">
      <c r="A3496">
        <v>9970839</v>
      </c>
      <c r="B3496" s="60">
        <v>45553</v>
      </c>
      <c r="C3496" t="s">
        <v>1110</v>
      </c>
      <c r="D3496" t="s">
        <v>46</v>
      </c>
      <c r="E3496" t="s">
        <v>385</v>
      </c>
      <c r="F3496" s="60">
        <v>45553</v>
      </c>
      <c r="G3496" s="60">
        <v>45553.454861111109</v>
      </c>
      <c r="H3496" t="s">
        <v>1110</v>
      </c>
      <c r="I3496" t="s">
        <v>385</v>
      </c>
      <c r="J3496" t="s">
        <v>697</v>
      </c>
      <c r="K3496" t="s">
        <v>697</v>
      </c>
      <c r="L3496" t="s">
        <v>4043</v>
      </c>
      <c r="M3496" t="s">
        <v>7</v>
      </c>
      <c r="N3496" t="s">
        <v>860</v>
      </c>
      <c r="O3496" t="s">
        <v>3859</v>
      </c>
      <c r="P3496" t="s">
        <v>22</v>
      </c>
      <c r="Q3496" t="s">
        <v>23</v>
      </c>
      <c r="R3496" t="s">
        <v>79</v>
      </c>
      <c r="S3496" t="s">
        <v>43</v>
      </c>
      <c r="T3496" t="s">
        <v>385</v>
      </c>
      <c r="U3496" t="s">
        <v>14</v>
      </c>
      <c r="V3496" s="61">
        <v>45553</v>
      </c>
      <c r="W3496" t="s">
        <v>4135</v>
      </c>
    </row>
    <row r="3497" spans="1:23" x14ac:dyDescent="0.25">
      <c r="A3497">
        <v>9970838</v>
      </c>
      <c r="B3497" s="60">
        <v>45553</v>
      </c>
      <c r="C3497" t="s">
        <v>1111</v>
      </c>
      <c r="D3497" t="s">
        <v>716</v>
      </c>
      <c r="E3497" t="s">
        <v>385</v>
      </c>
      <c r="F3497" s="60">
        <v>45553</v>
      </c>
      <c r="G3497" s="60">
        <v>45553.463194444441</v>
      </c>
      <c r="H3497" t="s">
        <v>1111</v>
      </c>
      <c r="I3497" t="s">
        <v>385</v>
      </c>
      <c r="J3497" t="s">
        <v>697</v>
      </c>
      <c r="K3497" t="s">
        <v>697</v>
      </c>
      <c r="L3497" t="s">
        <v>5047</v>
      </c>
      <c r="M3497" t="s">
        <v>7</v>
      </c>
      <c r="N3497" t="s">
        <v>1515</v>
      </c>
      <c r="O3497" t="s">
        <v>3894</v>
      </c>
      <c r="P3497" t="s">
        <v>18</v>
      </c>
      <c r="Q3497" t="s">
        <v>19</v>
      </c>
      <c r="R3497" t="s">
        <v>21</v>
      </c>
      <c r="S3497" t="s">
        <v>36</v>
      </c>
      <c r="T3497" t="s">
        <v>385</v>
      </c>
      <c r="U3497" t="s">
        <v>14</v>
      </c>
      <c r="V3497" s="61">
        <v>45553</v>
      </c>
      <c r="W3497" t="s">
        <v>4135</v>
      </c>
    </row>
    <row r="3498" spans="1:23" x14ac:dyDescent="0.25">
      <c r="A3498">
        <v>9970837</v>
      </c>
      <c r="B3498" s="60">
        <v>45553</v>
      </c>
      <c r="C3498" t="s">
        <v>1117</v>
      </c>
      <c r="D3498" t="s">
        <v>856</v>
      </c>
      <c r="E3498" t="s">
        <v>385</v>
      </c>
      <c r="F3498" s="60">
        <v>45553</v>
      </c>
      <c r="G3498" s="60">
        <v>45553.464583333327</v>
      </c>
      <c r="H3498" t="s">
        <v>1117</v>
      </c>
      <c r="I3498" s="60">
        <v>45553</v>
      </c>
      <c r="J3498" t="s">
        <v>697</v>
      </c>
      <c r="K3498" t="s">
        <v>697</v>
      </c>
      <c r="L3498" t="s">
        <v>5534</v>
      </c>
      <c r="M3498" t="s">
        <v>7</v>
      </c>
      <c r="N3498" t="s">
        <v>860</v>
      </c>
      <c r="O3498" t="s">
        <v>5464</v>
      </c>
      <c r="P3498" t="s">
        <v>18</v>
      </c>
      <c r="Q3498" t="s">
        <v>19</v>
      </c>
      <c r="R3498" t="s">
        <v>21</v>
      </c>
      <c r="S3498" t="s">
        <v>43</v>
      </c>
      <c r="T3498" t="s">
        <v>712</v>
      </c>
      <c r="U3498" t="s">
        <v>44</v>
      </c>
      <c r="V3498" s="61">
        <v>45553</v>
      </c>
      <c r="W3498" t="s">
        <v>4135</v>
      </c>
    </row>
    <row r="3499" spans="1:23" x14ac:dyDescent="0.25">
      <c r="A3499">
        <v>9970836</v>
      </c>
      <c r="B3499" s="60">
        <v>45553</v>
      </c>
      <c r="C3499" t="s">
        <v>1110</v>
      </c>
      <c r="D3499" t="s">
        <v>856</v>
      </c>
      <c r="E3499" t="s">
        <v>385</v>
      </c>
      <c r="F3499" s="60">
        <v>45553</v>
      </c>
      <c r="G3499" s="60">
        <v>45553.466666666667</v>
      </c>
      <c r="H3499" t="s">
        <v>1110</v>
      </c>
      <c r="I3499" s="60">
        <v>45553</v>
      </c>
      <c r="J3499" t="s">
        <v>697</v>
      </c>
      <c r="K3499" t="s">
        <v>697</v>
      </c>
      <c r="L3499" t="s">
        <v>4109</v>
      </c>
      <c r="M3499" t="s">
        <v>7</v>
      </c>
      <c r="N3499" t="s">
        <v>860</v>
      </c>
      <c r="O3499" t="s">
        <v>3873</v>
      </c>
      <c r="P3499" t="s">
        <v>8</v>
      </c>
      <c r="Q3499" t="s">
        <v>28</v>
      </c>
      <c r="R3499" t="s">
        <v>29</v>
      </c>
      <c r="S3499" t="s">
        <v>43</v>
      </c>
      <c r="T3499"/>
      <c r="U3499" t="s">
        <v>14</v>
      </c>
      <c r="V3499" s="61">
        <v>45553</v>
      </c>
      <c r="W3499" t="s">
        <v>4135</v>
      </c>
    </row>
    <row r="3500" spans="1:23" x14ac:dyDescent="0.25">
      <c r="A3500">
        <v>9970835</v>
      </c>
      <c r="B3500" s="60">
        <v>45553</v>
      </c>
      <c r="C3500" t="s">
        <v>1106</v>
      </c>
      <c r="D3500" t="s">
        <v>856</v>
      </c>
      <c r="E3500" t="s">
        <v>385</v>
      </c>
      <c r="F3500" s="60">
        <v>45553</v>
      </c>
      <c r="G3500" s="60">
        <v>45553.470833333333</v>
      </c>
      <c r="H3500" t="s">
        <v>1106</v>
      </c>
      <c r="I3500" s="60">
        <v>45553</v>
      </c>
      <c r="J3500" t="s">
        <v>697</v>
      </c>
      <c r="K3500" t="s">
        <v>697</v>
      </c>
      <c r="L3500" t="s">
        <v>5535</v>
      </c>
      <c r="M3500" t="s">
        <v>4671</v>
      </c>
      <c r="N3500" t="s">
        <v>853</v>
      </c>
      <c r="O3500" t="s">
        <v>5535</v>
      </c>
      <c r="P3500" t="s">
        <v>18</v>
      </c>
      <c r="Q3500" t="s">
        <v>19</v>
      </c>
      <c r="R3500" t="s">
        <v>21</v>
      </c>
      <c r="S3500" t="s">
        <v>43</v>
      </c>
      <c r="T3500" t="s">
        <v>2028</v>
      </c>
      <c r="U3500" t="s">
        <v>44</v>
      </c>
      <c r="V3500" s="61">
        <v>45553</v>
      </c>
      <c r="W3500" t="s">
        <v>4135</v>
      </c>
    </row>
    <row r="3501" spans="1:23" x14ac:dyDescent="0.25">
      <c r="A3501">
        <v>9970834</v>
      </c>
      <c r="B3501" s="60">
        <v>45553</v>
      </c>
      <c r="C3501" t="s">
        <v>1111</v>
      </c>
      <c r="D3501" t="s">
        <v>716</v>
      </c>
      <c r="E3501" t="s">
        <v>385</v>
      </c>
      <c r="F3501" s="60">
        <v>45553</v>
      </c>
      <c r="G3501" s="60">
        <v>45553.470833333333</v>
      </c>
      <c r="H3501" t="s">
        <v>1111</v>
      </c>
      <c r="I3501" t="s">
        <v>385</v>
      </c>
      <c r="J3501" t="s">
        <v>697</v>
      </c>
      <c r="K3501" t="s">
        <v>697</v>
      </c>
      <c r="L3501" t="s">
        <v>5536</v>
      </c>
      <c r="M3501" t="s">
        <v>7</v>
      </c>
      <c r="N3501" t="s">
        <v>1515</v>
      </c>
      <c r="O3501" t="s">
        <v>5385</v>
      </c>
      <c r="P3501" t="s">
        <v>8</v>
      </c>
      <c r="Q3501" t="s">
        <v>28</v>
      </c>
      <c r="R3501" t="s">
        <v>29</v>
      </c>
      <c r="S3501" t="s">
        <v>25</v>
      </c>
      <c r="T3501" t="s">
        <v>385</v>
      </c>
      <c r="U3501" t="s">
        <v>14</v>
      </c>
      <c r="V3501" s="61">
        <v>45553</v>
      </c>
      <c r="W3501" t="s">
        <v>4135</v>
      </c>
    </row>
    <row r="3502" spans="1:23" x14ac:dyDescent="0.25">
      <c r="A3502">
        <v>9970833</v>
      </c>
      <c r="B3502" s="60">
        <v>45553</v>
      </c>
      <c r="C3502" t="s">
        <v>1117</v>
      </c>
      <c r="D3502" t="s">
        <v>46</v>
      </c>
      <c r="E3502" t="s">
        <v>385</v>
      </c>
      <c r="F3502" s="60">
        <v>45553</v>
      </c>
      <c r="G3502" s="60">
        <v>45553.459027777782</v>
      </c>
      <c r="H3502" t="s">
        <v>1117</v>
      </c>
      <c r="I3502" t="s">
        <v>385</v>
      </c>
      <c r="J3502" t="s">
        <v>697</v>
      </c>
      <c r="K3502" t="s">
        <v>697</v>
      </c>
      <c r="L3502" t="s">
        <v>4939</v>
      </c>
      <c r="M3502" t="s">
        <v>7</v>
      </c>
      <c r="N3502" t="s">
        <v>860</v>
      </c>
      <c r="O3502" t="s">
        <v>4736</v>
      </c>
      <c r="P3502" t="s">
        <v>8</v>
      </c>
      <c r="Q3502" t="s">
        <v>10</v>
      </c>
      <c r="R3502" t="s">
        <v>11</v>
      </c>
      <c r="S3502" t="s">
        <v>360</v>
      </c>
      <c r="T3502" t="s">
        <v>385</v>
      </c>
      <c r="U3502" t="s">
        <v>14</v>
      </c>
      <c r="V3502" s="61">
        <v>45553</v>
      </c>
      <c r="W3502" t="s">
        <v>4135</v>
      </c>
    </row>
    <row r="3503" spans="1:23" x14ac:dyDescent="0.25">
      <c r="A3503">
        <v>9970832</v>
      </c>
      <c r="B3503" s="60">
        <v>45553</v>
      </c>
      <c r="C3503" t="s">
        <v>1111</v>
      </c>
      <c r="D3503" t="s">
        <v>716</v>
      </c>
      <c r="E3503" t="s">
        <v>385</v>
      </c>
      <c r="F3503" s="60">
        <v>45553</v>
      </c>
      <c r="G3503" s="60">
        <v>45553.479166666657</v>
      </c>
      <c r="H3503" t="s">
        <v>1111</v>
      </c>
      <c r="I3503" t="s">
        <v>385</v>
      </c>
      <c r="J3503" t="s">
        <v>697</v>
      </c>
      <c r="K3503" t="s">
        <v>697</v>
      </c>
      <c r="L3503" t="s">
        <v>5486</v>
      </c>
      <c r="M3503" t="s">
        <v>7</v>
      </c>
      <c r="N3503" t="s">
        <v>1515</v>
      </c>
      <c r="O3503" t="s">
        <v>5386</v>
      </c>
      <c r="P3503" t="s">
        <v>8</v>
      </c>
      <c r="Q3503" t="s">
        <v>10</v>
      </c>
      <c r="R3503" t="s">
        <v>11</v>
      </c>
      <c r="S3503" t="s">
        <v>36</v>
      </c>
      <c r="T3503" t="s">
        <v>385</v>
      </c>
      <c r="U3503" t="s">
        <v>14</v>
      </c>
      <c r="V3503" s="61">
        <v>45553</v>
      </c>
      <c r="W3503" t="s">
        <v>4135</v>
      </c>
    </row>
    <row r="3504" spans="1:23" x14ac:dyDescent="0.25">
      <c r="A3504">
        <v>9970831</v>
      </c>
      <c r="B3504" s="60">
        <v>45553</v>
      </c>
      <c r="C3504" t="s">
        <v>1110</v>
      </c>
      <c r="D3504" t="s">
        <v>716</v>
      </c>
      <c r="E3504" t="s">
        <v>385</v>
      </c>
      <c r="F3504" s="60">
        <v>45553</v>
      </c>
      <c r="G3504" s="60">
        <v>45553.479861111111</v>
      </c>
      <c r="H3504" t="s">
        <v>1110</v>
      </c>
      <c r="I3504" t="s">
        <v>385</v>
      </c>
      <c r="J3504" t="s">
        <v>697</v>
      </c>
      <c r="K3504" t="s">
        <v>697</v>
      </c>
      <c r="L3504" t="s">
        <v>5537</v>
      </c>
      <c r="M3504" t="s">
        <v>7</v>
      </c>
      <c r="N3504" t="s">
        <v>860</v>
      </c>
      <c r="O3504" t="s">
        <v>4293</v>
      </c>
      <c r="P3504" t="s">
        <v>18</v>
      </c>
      <c r="Q3504" t="s">
        <v>19</v>
      </c>
      <c r="R3504" t="s">
        <v>21</v>
      </c>
      <c r="S3504" t="s">
        <v>36</v>
      </c>
      <c r="T3504"/>
      <c r="U3504" t="s">
        <v>14</v>
      </c>
      <c r="V3504" s="61">
        <v>45553</v>
      </c>
      <c r="W3504" t="s">
        <v>4135</v>
      </c>
    </row>
    <row r="3505" spans="1:23" x14ac:dyDescent="0.25">
      <c r="A3505">
        <v>9970830</v>
      </c>
      <c r="B3505" s="60">
        <v>45553</v>
      </c>
      <c r="C3505" t="s">
        <v>1117</v>
      </c>
      <c r="D3505" t="s">
        <v>716</v>
      </c>
      <c r="E3505" t="s">
        <v>385</v>
      </c>
      <c r="F3505" s="60">
        <v>45553</v>
      </c>
      <c r="G3505" s="60">
        <v>45553.493055555547</v>
      </c>
      <c r="H3505" t="s">
        <v>1117</v>
      </c>
      <c r="I3505" s="60">
        <v>45555</v>
      </c>
      <c r="J3505" t="s">
        <v>697</v>
      </c>
      <c r="K3505" t="s">
        <v>697</v>
      </c>
      <c r="L3505" t="s">
        <v>5538</v>
      </c>
      <c r="M3505" t="s">
        <v>7</v>
      </c>
      <c r="N3505" t="s">
        <v>860</v>
      </c>
      <c r="O3505" t="s">
        <v>5467</v>
      </c>
      <c r="P3505" t="s">
        <v>8</v>
      </c>
      <c r="Q3505" t="s">
        <v>10</v>
      </c>
      <c r="R3505" t="s">
        <v>11</v>
      </c>
      <c r="S3505" t="s">
        <v>36</v>
      </c>
      <c r="T3505" t="s">
        <v>385</v>
      </c>
      <c r="U3505" t="s">
        <v>14</v>
      </c>
      <c r="V3505" s="61">
        <v>45553</v>
      </c>
      <c r="W3505" t="s">
        <v>4135</v>
      </c>
    </row>
    <row r="3506" spans="1:23" x14ac:dyDescent="0.25">
      <c r="A3506">
        <v>9970829</v>
      </c>
      <c r="B3506" s="60">
        <v>45553</v>
      </c>
      <c r="C3506" t="s">
        <v>1106</v>
      </c>
      <c r="D3506" t="s">
        <v>716</v>
      </c>
      <c r="E3506" t="s">
        <v>385</v>
      </c>
      <c r="F3506" s="60">
        <v>45553</v>
      </c>
      <c r="G3506" s="60">
        <v>45553.506944444453</v>
      </c>
      <c r="H3506" t="s">
        <v>1106</v>
      </c>
      <c r="I3506" s="60">
        <v>45555</v>
      </c>
      <c r="J3506" t="s">
        <v>697</v>
      </c>
      <c r="K3506" t="s">
        <v>697</v>
      </c>
      <c r="L3506" t="s">
        <v>5539</v>
      </c>
      <c r="M3506" t="s">
        <v>4671</v>
      </c>
      <c r="N3506" t="s">
        <v>881</v>
      </c>
      <c r="O3506">
        <v>2000009310285600</v>
      </c>
      <c r="P3506" t="s">
        <v>22</v>
      </c>
      <c r="Q3506" t="s">
        <v>23</v>
      </c>
      <c r="R3506" t="s">
        <v>55</v>
      </c>
      <c r="S3506" t="s">
        <v>36</v>
      </c>
      <c r="T3506" t="s">
        <v>385</v>
      </c>
      <c r="U3506" t="s">
        <v>14</v>
      </c>
      <c r="V3506" s="61">
        <v>45553</v>
      </c>
      <c r="W3506" t="s">
        <v>4135</v>
      </c>
    </row>
    <row r="3507" spans="1:23" x14ac:dyDescent="0.25">
      <c r="A3507">
        <v>9970828</v>
      </c>
      <c r="B3507" s="60">
        <v>45553</v>
      </c>
      <c r="C3507" t="s">
        <v>1110</v>
      </c>
      <c r="D3507" t="s">
        <v>716</v>
      </c>
      <c r="E3507" t="s">
        <v>385</v>
      </c>
      <c r="F3507" s="60">
        <v>45553</v>
      </c>
      <c r="G3507" s="60">
        <v>45553.529166666667</v>
      </c>
      <c r="H3507" t="s">
        <v>1110</v>
      </c>
      <c r="I3507" s="60">
        <v>45555</v>
      </c>
      <c r="J3507" t="s">
        <v>697</v>
      </c>
      <c r="K3507" t="s">
        <v>697</v>
      </c>
      <c r="L3507" t="s">
        <v>5540</v>
      </c>
      <c r="M3507" t="s">
        <v>7</v>
      </c>
      <c r="N3507" t="s">
        <v>860</v>
      </c>
      <c r="O3507" t="s">
        <v>4574</v>
      </c>
      <c r="P3507" t="s">
        <v>22</v>
      </c>
      <c r="Q3507" t="s">
        <v>23</v>
      </c>
      <c r="R3507" t="s">
        <v>79</v>
      </c>
      <c r="S3507" t="s">
        <v>36</v>
      </c>
      <c r="T3507"/>
      <c r="U3507" t="s">
        <v>14</v>
      </c>
      <c r="V3507" s="61">
        <v>45553</v>
      </c>
      <c r="W3507" t="s">
        <v>4135</v>
      </c>
    </row>
    <row r="3508" spans="1:23" x14ac:dyDescent="0.25">
      <c r="A3508">
        <v>9970827</v>
      </c>
      <c r="B3508" s="60">
        <v>45553</v>
      </c>
      <c r="C3508" t="s">
        <v>1280</v>
      </c>
      <c r="D3508" t="s">
        <v>46</v>
      </c>
      <c r="E3508" t="s">
        <v>385</v>
      </c>
      <c r="F3508" s="60">
        <v>45553</v>
      </c>
      <c r="G3508" s="60">
        <v>45553.536111111112</v>
      </c>
      <c r="H3508" t="s">
        <v>1280</v>
      </c>
      <c r="I3508" s="60">
        <v>45553</v>
      </c>
      <c r="J3508" t="s">
        <v>697</v>
      </c>
      <c r="K3508" t="s">
        <v>697</v>
      </c>
      <c r="L3508" t="s">
        <v>5541</v>
      </c>
      <c r="M3508" t="s">
        <v>2509</v>
      </c>
      <c r="N3508" t="s">
        <v>860</v>
      </c>
      <c r="O3508">
        <v>43372296501</v>
      </c>
      <c r="P3508" t="s">
        <v>8</v>
      </c>
      <c r="Q3508" t="s">
        <v>15</v>
      </c>
      <c r="R3508" t="s">
        <v>11</v>
      </c>
      <c r="S3508" t="s">
        <v>360</v>
      </c>
      <c r="T3508"/>
      <c r="U3508" t="s">
        <v>14</v>
      </c>
      <c r="V3508" s="61">
        <v>45553</v>
      </c>
      <c r="W3508" t="s">
        <v>4135</v>
      </c>
    </row>
    <row r="3509" spans="1:23" x14ac:dyDescent="0.25">
      <c r="A3509">
        <v>9970826</v>
      </c>
      <c r="B3509" s="60">
        <v>45553</v>
      </c>
      <c r="C3509" t="s">
        <v>1157</v>
      </c>
      <c r="D3509" t="s">
        <v>716</v>
      </c>
      <c r="E3509" t="s">
        <v>385</v>
      </c>
      <c r="F3509" s="60">
        <v>45553</v>
      </c>
      <c r="G3509" s="60">
        <v>45553.527083333327</v>
      </c>
      <c r="H3509" t="s">
        <v>1157</v>
      </c>
      <c r="I3509" t="s">
        <v>385</v>
      </c>
      <c r="J3509" t="s">
        <v>697</v>
      </c>
      <c r="K3509" t="s">
        <v>697</v>
      </c>
      <c r="L3509" t="s">
        <v>5542</v>
      </c>
      <c r="M3509" t="s">
        <v>992</v>
      </c>
      <c r="N3509" t="s">
        <v>455</v>
      </c>
      <c r="O3509">
        <v>201032647263001</v>
      </c>
      <c r="P3509" t="s">
        <v>18</v>
      </c>
      <c r="Q3509" t="s">
        <v>19</v>
      </c>
      <c r="R3509" t="s">
        <v>129</v>
      </c>
      <c r="S3509" t="s">
        <v>36</v>
      </c>
      <c r="T3509" t="s">
        <v>385</v>
      </c>
      <c r="U3509" t="s">
        <v>14</v>
      </c>
      <c r="V3509" s="61">
        <v>45553</v>
      </c>
      <c r="W3509" t="s">
        <v>4135</v>
      </c>
    </row>
    <row r="3510" spans="1:23" x14ac:dyDescent="0.25">
      <c r="A3510">
        <v>9970825</v>
      </c>
      <c r="B3510" s="60">
        <v>45553</v>
      </c>
      <c r="C3510" t="s">
        <v>1157</v>
      </c>
      <c r="D3510" t="s">
        <v>856</v>
      </c>
      <c r="E3510" t="s">
        <v>385</v>
      </c>
      <c r="F3510" s="60">
        <v>45553</v>
      </c>
      <c r="G3510" s="60">
        <v>45553.53402777778</v>
      </c>
      <c r="H3510" t="s">
        <v>1157</v>
      </c>
      <c r="I3510" t="s">
        <v>385</v>
      </c>
      <c r="J3510" t="s">
        <v>697</v>
      </c>
      <c r="K3510" t="s">
        <v>697</v>
      </c>
      <c r="L3510" t="s">
        <v>5483</v>
      </c>
      <c r="M3510" t="s">
        <v>992</v>
      </c>
      <c r="N3510" t="s">
        <v>331</v>
      </c>
      <c r="O3510">
        <v>900995827134002</v>
      </c>
      <c r="P3510" t="s">
        <v>8</v>
      </c>
      <c r="Q3510" t="s">
        <v>15</v>
      </c>
      <c r="R3510" t="s">
        <v>27</v>
      </c>
      <c r="S3510" t="s">
        <v>43</v>
      </c>
      <c r="T3510" t="s">
        <v>385</v>
      </c>
      <c r="U3510" t="s">
        <v>44</v>
      </c>
      <c r="V3510" s="61">
        <v>45553</v>
      </c>
      <c r="W3510" t="s">
        <v>4135</v>
      </c>
    </row>
    <row r="3511" spans="1:23" x14ac:dyDescent="0.25">
      <c r="A3511">
        <v>9970824</v>
      </c>
      <c r="B3511" s="60">
        <v>45553</v>
      </c>
      <c r="C3511" t="s">
        <v>1157</v>
      </c>
      <c r="D3511" t="s">
        <v>716</v>
      </c>
      <c r="E3511" t="s">
        <v>385</v>
      </c>
      <c r="F3511" s="60">
        <v>45553</v>
      </c>
      <c r="G3511" s="60">
        <v>45553.554166666669</v>
      </c>
      <c r="H3511" t="s">
        <v>1157</v>
      </c>
      <c r="I3511" t="s">
        <v>385</v>
      </c>
      <c r="J3511" t="s">
        <v>697</v>
      </c>
      <c r="K3511" t="s">
        <v>697</v>
      </c>
      <c r="L3511" t="s">
        <v>5181</v>
      </c>
      <c r="M3511" t="s">
        <v>992</v>
      </c>
      <c r="N3511" t="s">
        <v>1692</v>
      </c>
      <c r="O3511">
        <v>201032504370001</v>
      </c>
      <c r="P3511" t="s">
        <v>8</v>
      </c>
      <c r="Q3511" t="s">
        <v>15</v>
      </c>
      <c r="R3511" t="s">
        <v>27</v>
      </c>
      <c r="S3511" t="s">
        <v>25</v>
      </c>
      <c r="T3511" t="s">
        <v>385</v>
      </c>
      <c r="U3511" t="s">
        <v>14</v>
      </c>
      <c r="V3511" s="61">
        <v>45553</v>
      </c>
      <c r="W3511" t="s">
        <v>4135</v>
      </c>
    </row>
    <row r="3512" spans="1:23" x14ac:dyDescent="0.25">
      <c r="A3512">
        <v>9970823</v>
      </c>
      <c r="B3512" s="60">
        <v>45553</v>
      </c>
      <c r="C3512" t="s">
        <v>1157</v>
      </c>
      <c r="D3512" t="s">
        <v>716</v>
      </c>
      <c r="E3512" t="s">
        <v>385</v>
      </c>
      <c r="F3512" s="60">
        <v>45553</v>
      </c>
      <c r="G3512" s="60">
        <v>45553.5625</v>
      </c>
      <c r="H3512" t="s">
        <v>1157</v>
      </c>
      <c r="I3512" t="s">
        <v>385</v>
      </c>
      <c r="J3512" t="s">
        <v>697</v>
      </c>
      <c r="K3512" t="s">
        <v>697</v>
      </c>
      <c r="L3512" t="s">
        <v>5484</v>
      </c>
      <c r="M3512" t="s">
        <v>992</v>
      </c>
      <c r="N3512" t="s">
        <v>455</v>
      </c>
      <c r="O3512">
        <v>201032493561001</v>
      </c>
      <c r="P3512" t="s">
        <v>18</v>
      </c>
      <c r="Q3512" t="s">
        <v>19</v>
      </c>
      <c r="R3512" t="s">
        <v>20</v>
      </c>
      <c r="S3512" t="s">
        <v>36</v>
      </c>
      <c r="T3512" t="s">
        <v>385</v>
      </c>
      <c r="U3512" t="s">
        <v>14</v>
      </c>
      <c r="V3512" s="61">
        <v>45553</v>
      </c>
      <c r="W3512" t="s">
        <v>4135</v>
      </c>
    </row>
    <row r="3513" spans="1:23" x14ac:dyDescent="0.25">
      <c r="A3513">
        <v>9970822</v>
      </c>
      <c r="B3513" s="60">
        <v>45553</v>
      </c>
      <c r="C3513" t="s">
        <v>1157</v>
      </c>
      <c r="D3513" t="s">
        <v>716</v>
      </c>
      <c r="E3513" t="s">
        <v>385</v>
      </c>
      <c r="F3513" s="60">
        <v>45553</v>
      </c>
      <c r="G3513" s="60">
        <v>45553.572222222218</v>
      </c>
      <c r="H3513" t="s">
        <v>1157</v>
      </c>
      <c r="I3513" t="s">
        <v>385</v>
      </c>
      <c r="J3513" t="s">
        <v>697</v>
      </c>
      <c r="K3513" t="s">
        <v>697</v>
      </c>
      <c r="L3513" t="s">
        <v>4750</v>
      </c>
      <c r="M3513" t="s">
        <v>992</v>
      </c>
      <c r="N3513" t="s">
        <v>1692</v>
      </c>
      <c r="O3513">
        <v>201032150354001</v>
      </c>
      <c r="P3513" t="s">
        <v>8</v>
      </c>
      <c r="Q3513" t="s">
        <v>15</v>
      </c>
      <c r="R3513" t="s">
        <v>27</v>
      </c>
      <c r="S3513" t="s">
        <v>25</v>
      </c>
      <c r="T3513" t="s">
        <v>385</v>
      </c>
      <c r="U3513" t="s">
        <v>14</v>
      </c>
      <c r="V3513" s="61">
        <v>45553</v>
      </c>
      <c r="W3513" t="s">
        <v>4135</v>
      </c>
    </row>
    <row r="3514" spans="1:23" x14ac:dyDescent="0.25">
      <c r="A3514">
        <v>9970821</v>
      </c>
      <c r="B3514" s="60">
        <v>45553</v>
      </c>
      <c r="C3514" t="s">
        <v>1157</v>
      </c>
      <c r="D3514" t="s">
        <v>856</v>
      </c>
      <c r="E3514" t="s">
        <v>385</v>
      </c>
      <c r="F3514" s="60">
        <v>45553</v>
      </c>
      <c r="G3514" s="60">
        <v>45553.572916666657</v>
      </c>
      <c r="H3514" t="s">
        <v>1157</v>
      </c>
      <c r="I3514" t="s">
        <v>385</v>
      </c>
      <c r="J3514" t="s">
        <v>697</v>
      </c>
      <c r="K3514" t="s">
        <v>697</v>
      </c>
      <c r="L3514" t="s">
        <v>4750</v>
      </c>
      <c r="M3514" t="s">
        <v>992</v>
      </c>
      <c r="N3514" t="s">
        <v>331</v>
      </c>
      <c r="O3514">
        <v>201032150354001</v>
      </c>
      <c r="P3514" t="s">
        <v>8</v>
      </c>
      <c r="Q3514" t="s">
        <v>15</v>
      </c>
      <c r="R3514" t="s">
        <v>27</v>
      </c>
      <c r="S3514" t="s">
        <v>43</v>
      </c>
      <c r="T3514" t="s">
        <v>385</v>
      </c>
      <c r="U3514" t="s">
        <v>44</v>
      </c>
      <c r="V3514" s="61">
        <v>45553</v>
      </c>
      <c r="W3514" t="s">
        <v>4135</v>
      </c>
    </row>
    <row r="3515" spans="1:23" x14ac:dyDescent="0.25">
      <c r="A3515">
        <v>9970820</v>
      </c>
      <c r="B3515" s="60">
        <v>45553</v>
      </c>
      <c r="C3515" t="s">
        <v>1157</v>
      </c>
      <c r="D3515" t="s">
        <v>716</v>
      </c>
      <c r="E3515" t="s">
        <v>385</v>
      </c>
      <c r="F3515" s="60">
        <v>45553</v>
      </c>
      <c r="G3515" s="60">
        <v>45553.587500000001</v>
      </c>
      <c r="H3515" t="s">
        <v>1157</v>
      </c>
      <c r="I3515" t="s">
        <v>385</v>
      </c>
      <c r="J3515" t="s">
        <v>697</v>
      </c>
      <c r="K3515" t="s">
        <v>697</v>
      </c>
      <c r="L3515" t="s">
        <v>2371</v>
      </c>
      <c r="M3515" t="s">
        <v>992</v>
      </c>
      <c r="N3515" t="s">
        <v>455</v>
      </c>
      <c r="O3515">
        <v>201031535980001</v>
      </c>
      <c r="P3515" t="s">
        <v>18</v>
      </c>
      <c r="Q3515" t="s">
        <v>19</v>
      </c>
      <c r="R3515" t="s">
        <v>20</v>
      </c>
      <c r="S3515" t="s">
        <v>36</v>
      </c>
      <c r="T3515" t="s">
        <v>385</v>
      </c>
      <c r="U3515" t="s">
        <v>14</v>
      </c>
      <c r="V3515" s="61">
        <v>45553</v>
      </c>
      <c r="W3515" t="s">
        <v>4135</v>
      </c>
    </row>
    <row r="3516" spans="1:23" x14ac:dyDescent="0.25">
      <c r="A3516">
        <v>9970819</v>
      </c>
      <c r="B3516" s="60">
        <v>45553</v>
      </c>
      <c r="C3516" t="s">
        <v>1106</v>
      </c>
      <c r="D3516" t="s">
        <v>716</v>
      </c>
      <c r="E3516" t="s">
        <v>385</v>
      </c>
      <c r="F3516" s="60">
        <v>45553</v>
      </c>
      <c r="G3516" s="60">
        <v>45553.544444444437</v>
      </c>
      <c r="H3516" t="s">
        <v>1106</v>
      </c>
      <c r="I3516" s="60">
        <v>45524</v>
      </c>
      <c r="J3516" t="s">
        <v>697</v>
      </c>
      <c r="K3516" t="s">
        <v>697</v>
      </c>
      <c r="L3516" t="s">
        <v>5543</v>
      </c>
      <c r="M3516" t="s">
        <v>4671</v>
      </c>
      <c r="N3516" t="s">
        <v>853</v>
      </c>
      <c r="O3516">
        <v>2000009254887520</v>
      </c>
      <c r="P3516" t="s">
        <v>8</v>
      </c>
      <c r="Q3516" t="s">
        <v>10</v>
      </c>
      <c r="R3516" t="s">
        <v>11</v>
      </c>
      <c r="S3516" t="s">
        <v>25</v>
      </c>
      <c r="T3516" t="s">
        <v>385</v>
      </c>
      <c r="U3516" t="s">
        <v>14</v>
      </c>
      <c r="V3516" s="61">
        <v>45553</v>
      </c>
      <c r="W3516" t="s">
        <v>4135</v>
      </c>
    </row>
    <row r="3517" spans="1:23" x14ac:dyDescent="0.25">
      <c r="A3517">
        <v>9970818</v>
      </c>
      <c r="B3517" s="60">
        <v>45553</v>
      </c>
      <c r="C3517" t="s">
        <v>1281</v>
      </c>
      <c r="D3517" t="s">
        <v>46</v>
      </c>
      <c r="E3517" t="s">
        <v>385</v>
      </c>
      <c r="F3517" s="60">
        <v>45553</v>
      </c>
      <c r="G3517" s="60">
        <v>45553.559027777781</v>
      </c>
      <c r="H3517" t="s">
        <v>1281</v>
      </c>
      <c r="I3517" t="s">
        <v>385</v>
      </c>
      <c r="J3517" t="s">
        <v>697</v>
      </c>
      <c r="K3517" t="s">
        <v>697</v>
      </c>
      <c r="L3517" s="60">
        <v>45553</v>
      </c>
      <c r="M3517" t="s">
        <v>2509</v>
      </c>
      <c r="N3517" t="s">
        <v>853</v>
      </c>
      <c r="O3517">
        <v>43392491103</v>
      </c>
      <c r="P3517" t="s">
        <v>8</v>
      </c>
      <c r="Q3517" t="s">
        <v>15</v>
      </c>
      <c r="R3517" t="s">
        <v>381</v>
      </c>
      <c r="S3517" t="s">
        <v>360</v>
      </c>
      <c r="T3517" t="s">
        <v>385</v>
      </c>
      <c r="U3517" t="s">
        <v>14</v>
      </c>
      <c r="V3517" s="61">
        <v>45553</v>
      </c>
      <c r="W3517" t="s">
        <v>4135</v>
      </c>
    </row>
    <row r="3518" spans="1:23" x14ac:dyDescent="0.25">
      <c r="A3518">
        <v>9970817</v>
      </c>
      <c r="B3518" s="60">
        <v>45553</v>
      </c>
      <c r="C3518" t="s">
        <v>1110</v>
      </c>
      <c r="D3518" t="s">
        <v>716</v>
      </c>
      <c r="E3518" t="s">
        <v>385</v>
      </c>
      <c r="F3518" s="60">
        <v>45553</v>
      </c>
      <c r="G3518" s="60">
        <v>45553.568749999999</v>
      </c>
      <c r="H3518" t="s">
        <v>1110</v>
      </c>
      <c r="I3518" t="s">
        <v>385</v>
      </c>
      <c r="J3518" t="s">
        <v>697</v>
      </c>
      <c r="K3518" t="s">
        <v>697</v>
      </c>
      <c r="L3518" t="s">
        <v>5544</v>
      </c>
      <c r="M3518" t="s">
        <v>7</v>
      </c>
      <c r="N3518" t="s">
        <v>860</v>
      </c>
      <c r="O3518" t="s">
        <v>5468</v>
      </c>
      <c r="P3518" t="s">
        <v>51</v>
      </c>
      <c r="Q3518" t="s">
        <v>52</v>
      </c>
      <c r="R3518" t="s">
        <v>53</v>
      </c>
      <c r="S3518" t="s">
        <v>36</v>
      </c>
      <c r="T3518"/>
      <c r="U3518" t="s">
        <v>14</v>
      </c>
      <c r="V3518" s="61">
        <v>45553</v>
      </c>
      <c r="W3518" t="s">
        <v>4135</v>
      </c>
    </row>
    <row r="3519" spans="1:23" x14ac:dyDescent="0.25">
      <c r="A3519">
        <v>9970816</v>
      </c>
      <c r="B3519" s="60">
        <v>45553</v>
      </c>
      <c r="C3519" t="s">
        <v>1110</v>
      </c>
      <c r="D3519" t="s">
        <v>46</v>
      </c>
      <c r="E3519" t="s">
        <v>385</v>
      </c>
      <c r="F3519" s="60">
        <v>45553</v>
      </c>
      <c r="G3519" s="60">
        <v>45553.585416666669</v>
      </c>
      <c r="H3519" t="s">
        <v>1110</v>
      </c>
      <c r="I3519" t="s">
        <v>385</v>
      </c>
      <c r="J3519" t="s">
        <v>697</v>
      </c>
      <c r="K3519" t="s">
        <v>697</v>
      </c>
      <c r="L3519" t="s">
        <v>5232</v>
      </c>
      <c r="M3519" t="s">
        <v>7</v>
      </c>
      <c r="N3519" t="s">
        <v>860</v>
      </c>
      <c r="O3519" t="s">
        <v>5132</v>
      </c>
      <c r="P3519" t="s">
        <v>8</v>
      </c>
      <c r="Q3519" t="s">
        <v>28</v>
      </c>
      <c r="R3519" t="s">
        <v>35</v>
      </c>
      <c r="S3519" t="s">
        <v>36</v>
      </c>
      <c r="T3519"/>
      <c r="U3519"/>
      <c r="V3519" s="61">
        <v>45553</v>
      </c>
      <c r="W3519" t="s">
        <v>4135</v>
      </c>
    </row>
    <row r="3520" spans="1:23" x14ac:dyDescent="0.25">
      <c r="A3520">
        <v>9970815</v>
      </c>
      <c r="B3520" s="60">
        <v>45553</v>
      </c>
      <c r="C3520" t="s">
        <v>1106</v>
      </c>
      <c r="D3520" t="s">
        <v>716</v>
      </c>
      <c r="E3520" t="s">
        <v>385</v>
      </c>
      <c r="F3520" s="60">
        <v>45553</v>
      </c>
      <c r="G3520" s="60">
        <v>45553.595833333333</v>
      </c>
      <c r="H3520" t="s">
        <v>1106</v>
      </c>
      <c r="I3520" s="60">
        <v>45524</v>
      </c>
      <c r="J3520" t="s">
        <v>697</v>
      </c>
      <c r="K3520" t="s">
        <v>697</v>
      </c>
      <c r="L3520" t="s">
        <v>5545</v>
      </c>
      <c r="M3520" t="s">
        <v>4671</v>
      </c>
      <c r="N3520" t="s">
        <v>881</v>
      </c>
      <c r="O3520">
        <v>2000009320402560</v>
      </c>
      <c r="P3520" t="s">
        <v>22</v>
      </c>
      <c r="Q3520" t="s">
        <v>23</v>
      </c>
      <c r="R3520" t="s">
        <v>89</v>
      </c>
      <c r="S3520" t="s">
        <v>36</v>
      </c>
      <c r="T3520" t="s">
        <v>385</v>
      </c>
      <c r="U3520" t="s">
        <v>14</v>
      </c>
      <c r="V3520" s="61">
        <v>45553</v>
      </c>
      <c r="W3520" t="s">
        <v>4135</v>
      </c>
    </row>
    <row r="3521" spans="1:23" x14ac:dyDescent="0.25">
      <c r="A3521">
        <v>9970814</v>
      </c>
      <c r="B3521" s="60">
        <v>45554</v>
      </c>
      <c r="C3521" t="s">
        <v>1110</v>
      </c>
      <c r="D3521" t="s">
        <v>716</v>
      </c>
      <c r="E3521" t="s">
        <v>385</v>
      </c>
      <c r="F3521" s="60">
        <v>45553</v>
      </c>
      <c r="G3521" s="60">
        <v>45553.334027777782</v>
      </c>
      <c r="H3521" t="s">
        <v>1110</v>
      </c>
      <c r="I3521" t="s">
        <v>385</v>
      </c>
      <c r="J3521" t="s">
        <v>697</v>
      </c>
      <c r="K3521" t="s">
        <v>697</v>
      </c>
      <c r="L3521" t="s">
        <v>5546</v>
      </c>
      <c r="M3521" t="s">
        <v>7</v>
      </c>
      <c r="N3521" t="s">
        <v>860</v>
      </c>
      <c r="O3521" t="s">
        <v>4714</v>
      </c>
      <c r="P3521" t="s">
        <v>8</v>
      </c>
      <c r="Q3521" t="s">
        <v>15</v>
      </c>
      <c r="R3521" t="s">
        <v>106</v>
      </c>
      <c r="S3521" t="s">
        <v>36</v>
      </c>
      <c r="T3521"/>
      <c r="U3521"/>
      <c r="V3521" s="61">
        <v>45553</v>
      </c>
      <c r="W3521" t="s">
        <v>4135</v>
      </c>
    </row>
    <row r="3522" spans="1:23" x14ac:dyDescent="0.25">
      <c r="A3522">
        <v>9970813</v>
      </c>
      <c r="B3522" s="60">
        <v>45554</v>
      </c>
      <c r="C3522" t="s">
        <v>1107</v>
      </c>
      <c r="D3522" t="s">
        <v>46</v>
      </c>
      <c r="E3522" t="s">
        <v>385</v>
      </c>
      <c r="F3522" s="60">
        <v>45554</v>
      </c>
      <c r="G3522" s="60">
        <v>45554.332638888889</v>
      </c>
      <c r="H3522" t="s">
        <v>1107</v>
      </c>
      <c r="I3522"/>
      <c r="J3522" t="s">
        <v>697</v>
      </c>
      <c r="K3522" t="s">
        <v>697</v>
      </c>
      <c r="L3522" t="s">
        <v>5627</v>
      </c>
      <c r="M3522" t="s">
        <v>7</v>
      </c>
      <c r="N3522" t="s">
        <v>855</v>
      </c>
      <c r="O3522" t="s">
        <v>5126</v>
      </c>
      <c r="P3522" t="s">
        <v>18</v>
      </c>
      <c r="Q3522" t="s">
        <v>19</v>
      </c>
      <c r="R3522" t="s">
        <v>21</v>
      </c>
      <c r="S3522" t="s">
        <v>75</v>
      </c>
      <c r="T3522" t="s">
        <v>404</v>
      </c>
      <c r="U3522" t="s">
        <v>44</v>
      </c>
      <c r="V3522" s="61">
        <v>45554</v>
      </c>
      <c r="W3522" t="s">
        <v>4135</v>
      </c>
    </row>
    <row r="3523" spans="1:23" x14ac:dyDescent="0.25">
      <c r="A3523">
        <v>9970812</v>
      </c>
      <c r="B3523" s="60">
        <v>45554</v>
      </c>
      <c r="C3523" t="s">
        <v>1107</v>
      </c>
      <c r="D3523" t="s">
        <v>716</v>
      </c>
      <c r="E3523" t="s">
        <v>385</v>
      </c>
      <c r="F3523" s="60">
        <v>45554</v>
      </c>
      <c r="G3523" s="60">
        <v>45554.332638888889</v>
      </c>
      <c r="H3523" t="s">
        <v>1107</v>
      </c>
      <c r="I3523"/>
      <c r="J3523" t="s">
        <v>697</v>
      </c>
      <c r="K3523" t="s">
        <v>697</v>
      </c>
      <c r="L3523" t="s">
        <v>5627</v>
      </c>
      <c r="M3523" t="s">
        <v>7</v>
      </c>
      <c r="N3523" t="s">
        <v>855</v>
      </c>
      <c r="O3523" t="s">
        <v>5126</v>
      </c>
      <c r="P3523" t="s">
        <v>18</v>
      </c>
      <c r="Q3523" t="s">
        <v>19</v>
      </c>
      <c r="R3523" t="s">
        <v>21</v>
      </c>
      <c r="S3523" t="s">
        <v>36</v>
      </c>
      <c r="T3523" t="s">
        <v>404</v>
      </c>
      <c r="U3523" t="s">
        <v>44</v>
      </c>
      <c r="V3523" s="61">
        <v>45554</v>
      </c>
      <c r="W3523" t="s">
        <v>4135</v>
      </c>
    </row>
    <row r="3524" spans="1:23" x14ac:dyDescent="0.25">
      <c r="A3524">
        <v>9970811</v>
      </c>
      <c r="B3524" s="60">
        <v>45554</v>
      </c>
      <c r="C3524" t="s">
        <v>1107</v>
      </c>
      <c r="D3524" t="s">
        <v>46</v>
      </c>
      <c r="E3524" t="s">
        <v>385</v>
      </c>
      <c r="F3524" s="60">
        <v>45554</v>
      </c>
      <c r="G3524" s="60">
        <v>45554.337500000001</v>
      </c>
      <c r="H3524" t="s">
        <v>1107</v>
      </c>
      <c r="I3524"/>
      <c r="J3524" t="s">
        <v>697</v>
      </c>
      <c r="K3524" t="s">
        <v>697</v>
      </c>
      <c r="L3524" t="s">
        <v>5628</v>
      </c>
      <c r="M3524" t="s">
        <v>7</v>
      </c>
      <c r="N3524" t="s">
        <v>855</v>
      </c>
      <c r="O3524" t="s">
        <v>4553</v>
      </c>
      <c r="P3524" t="s">
        <v>18</v>
      </c>
      <c r="Q3524" t="s">
        <v>19</v>
      </c>
      <c r="R3524" t="s">
        <v>20</v>
      </c>
      <c r="S3524" t="s">
        <v>36</v>
      </c>
      <c r="T3524"/>
      <c r="U3524" t="s">
        <v>14</v>
      </c>
      <c r="V3524" s="61">
        <v>45554</v>
      </c>
      <c r="W3524" t="s">
        <v>4135</v>
      </c>
    </row>
    <row r="3525" spans="1:23" x14ac:dyDescent="0.25">
      <c r="A3525">
        <v>9970810</v>
      </c>
      <c r="B3525" s="60">
        <v>45554</v>
      </c>
      <c r="C3525" t="s">
        <v>1107</v>
      </c>
      <c r="D3525" t="s">
        <v>46</v>
      </c>
      <c r="E3525" t="s">
        <v>385</v>
      </c>
      <c r="F3525" s="60">
        <v>45554</v>
      </c>
      <c r="G3525" s="60">
        <v>45554.359722222223</v>
      </c>
      <c r="H3525" t="s">
        <v>1107</v>
      </c>
      <c r="I3525"/>
      <c r="J3525" t="s">
        <v>697</v>
      </c>
      <c r="K3525" t="s">
        <v>697</v>
      </c>
      <c r="L3525" t="s">
        <v>5208</v>
      </c>
      <c r="M3525" t="s">
        <v>7</v>
      </c>
      <c r="N3525" t="s">
        <v>855</v>
      </c>
      <c r="O3525" t="s">
        <v>4929</v>
      </c>
      <c r="P3525" t="s">
        <v>18</v>
      </c>
      <c r="Q3525" t="s">
        <v>19</v>
      </c>
      <c r="R3525" t="s">
        <v>20</v>
      </c>
      <c r="S3525" t="s">
        <v>75</v>
      </c>
      <c r="T3525"/>
      <c r="U3525" t="s">
        <v>14</v>
      </c>
      <c r="V3525" s="61">
        <v>45554</v>
      </c>
      <c r="W3525" t="s">
        <v>4135</v>
      </c>
    </row>
    <row r="3526" spans="1:23" x14ac:dyDescent="0.25">
      <c r="A3526">
        <v>9970809</v>
      </c>
      <c r="B3526" s="60">
        <v>45554</v>
      </c>
      <c r="C3526" t="s">
        <v>1110</v>
      </c>
      <c r="D3526" t="s">
        <v>716</v>
      </c>
      <c r="E3526" t="s">
        <v>385</v>
      </c>
      <c r="F3526" s="60">
        <v>45554</v>
      </c>
      <c r="G3526" s="60">
        <v>45554.334027777782</v>
      </c>
      <c r="H3526" t="s">
        <v>1110</v>
      </c>
      <c r="I3526" t="s">
        <v>385</v>
      </c>
      <c r="J3526" t="s">
        <v>697</v>
      </c>
      <c r="K3526" t="s">
        <v>697</v>
      </c>
      <c r="L3526" t="s">
        <v>5546</v>
      </c>
      <c r="M3526" t="s">
        <v>7</v>
      </c>
      <c r="N3526" t="s">
        <v>860</v>
      </c>
      <c r="O3526" t="s">
        <v>4714</v>
      </c>
      <c r="P3526" t="s">
        <v>8</v>
      </c>
      <c r="Q3526" t="s">
        <v>15</v>
      </c>
      <c r="R3526" t="s">
        <v>106</v>
      </c>
      <c r="S3526" t="s">
        <v>36</v>
      </c>
      <c r="T3526" t="s">
        <v>385</v>
      </c>
      <c r="U3526" t="s">
        <v>14</v>
      </c>
      <c r="V3526" s="61">
        <v>45554</v>
      </c>
      <c r="W3526" t="s">
        <v>4135</v>
      </c>
    </row>
    <row r="3527" spans="1:23" x14ac:dyDescent="0.25">
      <c r="A3527">
        <v>9970808</v>
      </c>
      <c r="B3527" s="60">
        <v>45554</v>
      </c>
      <c r="C3527" t="s">
        <v>1111</v>
      </c>
      <c r="D3527" t="s">
        <v>716</v>
      </c>
      <c r="E3527" t="s">
        <v>385</v>
      </c>
      <c r="F3527" s="60">
        <v>45554</v>
      </c>
      <c r="G3527" s="60">
        <v>45554.339583333327</v>
      </c>
      <c r="H3527" t="s">
        <v>1111</v>
      </c>
      <c r="I3527" s="60">
        <v>45527</v>
      </c>
      <c r="J3527" t="s">
        <v>697</v>
      </c>
      <c r="K3527" t="s">
        <v>697</v>
      </c>
      <c r="L3527" t="s">
        <v>5629</v>
      </c>
      <c r="M3527" t="s">
        <v>7</v>
      </c>
      <c r="N3527" t="s">
        <v>1515</v>
      </c>
      <c r="O3527" t="s">
        <v>5547</v>
      </c>
      <c r="P3527" t="s">
        <v>8</v>
      </c>
      <c r="Q3527" t="s">
        <v>10</v>
      </c>
      <c r="R3527" t="s">
        <v>11</v>
      </c>
      <c r="S3527" t="s">
        <v>25</v>
      </c>
      <c r="T3527" t="s">
        <v>385</v>
      </c>
      <c r="U3527" t="s">
        <v>14</v>
      </c>
      <c r="V3527" s="61">
        <v>45554</v>
      </c>
      <c r="W3527" t="s">
        <v>4135</v>
      </c>
    </row>
    <row r="3528" spans="1:23" x14ac:dyDescent="0.25">
      <c r="A3528">
        <v>9970807</v>
      </c>
      <c r="B3528" s="60">
        <v>45554</v>
      </c>
      <c r="C3528" t="s">
        <v>1110</v>
      </c>
      <c r="D3528" t="s">
        <v>46</v>
      </c>
      <c r="E3528" t="s">
        <v>385</v>
      </c>
      <c r="F3528" s="60">
        <v>45554</v>
      </c>
      <c r="G3528" s="60">
        <v>45554.341666666667</v>
      </c>
      <c r="H3528" t="s">
        <v>1110</v>
      </c>
      <c r="I3528" t="s">
        <v>385</v>
      </c>
      <c r="J3528" t="s">
        <v>697</v>
      </c>
      <c r="K3528" t="s">
        <v>697</v>
      </c>
      <c r="L3528" t="s">
        <v>5630</v>
      </c>
      <c r="M3528" t="s">
        <v>7</v>
      </c>
      <c r="N3528" t="s">
        <v>860</v>
      </c>
      <c r="O3528" t="s">
        <v>4826</v>
      </c>
      <c r="P3528" t="s">
        <v>8</v>
      </c>
      <c r="Q3528" t="s">
        <v>10</v>
      </c>
      <c r="R3528" t="s">
        <v>11</v>
      </c>
      <c r="S3528" t="s">
        <v>25</v>
      </c>
      <c r="T3528" t="s">
        <v>385</v>
      </c>
      <c r="U3528" t="s">
        <v>14</v>
      </c>
      <c r="V3528" s="61">
        <v>45554</v>
      </c>
      <c r="W3528" t="s">
        <v>4135</v>
      </c>
    </row>
    <row r="3529" spans="1:23" x14ac:dyDescent="0.25">
      <c r="A3529">
        <v>9970806</v>
      </c>
      <c r="B3529" s="60">
        <v>45554</v>
      </c>
      <c r="C3529" t="s">
        <v>1117</v>
      </c>
      <c r="D3529" t="s">
        <v>903</v>
      </c>
      <c r="E3529" t="s">
        <v>385</v>
      </c>
      <c r="F3529" s="60">
        <v>45554</v>
      </c>
      <c r="G3529" s="60">
        <v>45554.342361111107</v>
      </c>
      <c r="H3529" t="s">
        <v>1117</v>
      </c>
      <c r="I3529" s="60">
        <v>45554</v>
      </c>
      <c r="J3529" t="s">
        <v>697</v>
      </c>
      <c r="K3529" t="s">
        <v>697</v>
      </c>
      <c r="L3529" t="s">
        <v>5631</v>
      </c>
      <c r="M3529" t="s">
        <v>7</v>
      </c>
      <c r="N3529" t="s">
        <v>860</v>
      </c>
      <c r="O3529" t="s">
        <v>5134</v>
      </c>
      <c r="P3529" t="s">
        <v>8</v>
      </c>
      <c r="Q3529" t="s">
        <v>28</v>
      </c>
      <c r="R3529" t="s">
        <v>29</v>
      </c>
      <c r="S3529" t="s">
        <v>36</v>
      </c>
      <c r="T3529" t="s">
        <v>385</v>
      </c>
      <c r="U3529" t="s">
        <v>14</v>
      </c>
      <c r="V3529" s="61">
        <v>45554</v>
      </c>
      <c r="W3529" t="s">
        <v>4135</v>
      </c>
    </row>
    <row r="3530" spans="1:23" x14ac:dyDescent="0.25">
      <c r="A3530">
        <v>9970805</v>
      </c>
      <c r="B3530" s="60">
        <v>45554</v>
      </c>
      <c r="C3530" t="s">
        <v>1117</v>
      </c>
      <c r="D3530" t="s">
        <v>856</v>
      </c>
      <c r="E3530" t="s">
        <v>385</v>
      </c>
      <c r="F3530" s="60">
        <v>45554</v>
      </c>
      <c r="G3530" s="60">
        <v>45554.342361111107</v>
      </c>
      <c r="H3530" t="s">
        <v>1117</v>
      </c>
      <c r="I3530" s="60">
        <v>45556</v>
      </c>
      <c r="J3530" t="s">
        <v>697</v>
      </c>
      <c r="K3530" t="s">
        <v>697</v>
      </c>
      <c r="L3530" t="s">
        <v>5631</v>
      </c>
      <c r="M3530" t="s">
        <v>7</v>
      </c>
      <c r="N3530" t="s">
        <v>860</v>
      </c>
      <c r="O3530" t="s">
        <v>5134</v>
      </c>
      <c r="P3530" t="s">
        <v>8</v>
      </c>
      <c r="Q3530" t="s">
        <v>28</v>
      </c>
      <c r="R3530" t="s">
        <v>29</v>
      </c>
      <c r="S3530" t="s">
        <v>25</v>
      </c>
      <c r="T3530" t="s">
        <v>385</v>
      </c>
      <c r="U3530" t="s">
        <v>14</v>
      </c>
      <c r="V3530" s="61">
        <v>45554</v>
      </c>
      <c r="W3530" t="s">
        <v>4135</v>
      </c>
    </row>
    <row r="3531" spans="1:23" x14ac:dyDescent="0.25">
      <c r="A3531">
        <v>9970804</v>
      </c>
      <c r="B3531" s="60">
        <v>45554</v>
      </c>
      <c r="C3531" t="s">
        <v>1156</v>
      </c>
      <c r="D3531" t="s">
        <v>856</v>
      </c>
      <c r="E3531" t="s">
        <v>385</v>
      </c>
      <c r="F3531" s="60">
        <v>45554</v>
      </c>
      <c r="G3531" s="60">
        <v>45554.344444444447</v>
      </c>
      <c r="H3531" t="s">
        <v>1156</v>
      </c>
      <c r="I3531" s="60">
        <v>45554</v>
      </c>
      <c r="J3531" t="s">
        <v>697</v>
      </c>
      <c r="K3531" t="s">
        <v>697</v>
      </c>
      <c r="L3531" t="s">
        <v>5632</v>
      </c>
      <c r="M3531" t="s">
        <v>992</v>
      </c>
      <c r="N3531" t="s">
        <v>853</v>
      </c>
      <c r="O3531">
        <v>201031657476001</v>
      </c>
      <c r="P3531" t="s">
        <v>8</v>
      </c>
      <c r="Q3531" t="s">
        <v>10</v>
      </c>
      <c r="R3531" t="s">
        <v>11</v>
      </c>
      <c r="S3531" t="s">
        <v>962</v>
      </c>
      <c r="T3531" t="s">
        <v>385</v>
      </c>
      <c r="U3531" t="s">
        <v>44</v>
      </c>
      <c r="V3531" s="61">
        <v>45554</v>
      </c>
      <c r="W3531" t="s">
        <v>4135</v>
      </c>
    </row>
    <row r="3532" spans="1:23" x14ac:dyDescent="0.25">
      <c r="A3532">
        <v>9970803</v>
      </c>
      <c r="B3532" s="60">
        <v>45554</v>
      </c>
      <c r="C3532" t="s">
        <v>1106</v>
      </c>
      <c r="D3532" t="s">
        <v>716</v>
      </c>
      <c r="E3532" t="s">
        <v>385</v>
      </c>
      <c r="F3532" s="60">
        <v>45554</v>
      </c>
      <c r="G3532" s="60">
        <v>45554.350694444453</v>
      </c>
      <c r="H3532" t="s">
        <v>1106</v>
      </c>
      <c r="I3532" s="60">
        <v>45556</v>
      </c>
      <c r="J3532" t="s">
        <v>697</v>
      </c>
      <c r="K3532" t="s">
        <v>697</v>
      </c>
      <c r="L3532" t="s">
        <v>5633</v>
      </c>
      <c r="M3532" t="s">
        <v>4671</v>
      </c>
      <c r="N3532" t="s">
        <v>881</v>
      </c>
      <c r="O3532">
        <v>2000009304752520</v>
      </c>
      <c r="P3532" t="s">
        <v>8</v>
      </c>
      <c r="Q3532" t="s">
        <v>10</v>
      </c>
      <c r="R3532" t="s">
        <v>11</v>
      </c>
      <c r="S3532" t="s">
        <v>36</v>
      </c>
      <c r="T3532"/>
      <c r="U3532" t="s">
        <v>14</v>
      </c>
      <c r="V3532" s="61">
        <v>45554</v>
      </c>
      <c r="W3532" t="s">
        <v>4135</v>
      </c>
    </row>
    <row r="3533" spans="1:23" x14ac:dyDescent="0.25">
      <c r="A3533">
        <v>9970802</v>
      </c>
      <c r="B3533" s="60">
        <v>45554</v>
      </c>
      <c r="C3533" t="s">
        <v>1158</v>
      </c>
      <c r="D3533" t="s">
        <v>46</v>
      </c>
      <c r="E3533" t="s">
        <v>385</v>
      </c>
      <c r="F3533" s="60">
        <v>45554.350694444453</v>
      </c>
      <c r="G3533" s="60">
        <v>45554.350694444453</v>
      </c>
      <c r="H3533" t="s">
        <v>1158</v>
      </c>
      <c r="I3533" t="s">
        <v>385</v>
      </c>
      <c r="J3533" t="s">
        <v>697</v>
      </c>
      <c r="K3533" t="s">
        <v>697</v>
      </c>
      <c r="L3533" t="s">
        <v>4864</v>
      </c>
      <c r="M3533" t="s">
        <v>3122</v>
      </c>
      <c r="N3533" t="s">
        <v>853</v>
      </c>
      <c r="O3533">
        <v>7635361</v>
      </c>
      <c r="P3533" t="s">
        <v>8</v>
      </c>
      <c r="Q3533" t="s">
        <v>28</v>
      </c>
      <c r="R3533" t="s">
        <v>29</v>
      </c>
      <c r="S3533" t="s">
        <v>360</v>
      </c>
      <c r="T3533" t="s">
        <v>385</v>
      </c>
      <c r="U3533" t="s">
        <v>14</v>
      </c>
      <c r="V3533" s="61">
        <v>45554</v>
      </c>
      <c r="W3533" t="s">
        <v>4135</v>
      </c>
    </row>
    <row r="3534" spans="1:23" x14ac:dyDescent="0.25">
      <c r="A3534">
        <v>9970801</v>
      </c>
      <c r="B3534" s="60">
        <v>45554</v>
      </c>
      <c r="C3534" t="s">
        <v>1158</v>
      </c>
      <c r="D3534" t="s">
        <v>46</v>
      </c>
      <c r="E3534" t="s">
        <v>385</v>
      </c>
      <c r="F3534" s="60">
        <v>45554.350694444453</v>
      </c>
      <c r="G3534" s="60">
        <v>45554.350694444453</v>
      </c>
      <c r="H3534" t="s">
        <v>1158</v>
      </c>
      <c r="I3534" t="s">
        <v>385</v>
      </c>
      <c r="J3534" t="s">
        <v>697</v>
      </c>
      <c r="K3534" t="s">
        <v>697</v>
      </c>
      <c r="L3534" t="s">
        <v>4864</v>
      </c>
      <c r="M3534" t="s">
        <v>3122</v>
      </c>
      <c r="N3534" t="s">
        <v>853</v>
      </c>
      <c r="O3534">
        <v>7635361</v>
      </c>
      <c r="P3534" t="s">
        <v>8</v>
      </c>
      <c r="Q3534" t="s">
        <v>28</v>
      </c>
      <c r="R3534" t="s">
        <v>29</v>
      </c>
      <c r="S3534" t="s">
        <v>360</v>
      </c>
      <c r="T3534" t="s">
        <v>385</v>
      </c>
      <c r="U3534" t="s">
        <v>14</v>
      </c>
      <c r="V3534" s="61">
        <v>45554</v>
      </c>
      <c r="W3534" t="s">
        <v>4135</v>
      </c>
    </row>
    <row r="3535" spans="1:23" x14ac:dyDescent="0.25">
      <c r="A3535">
        <v>9970800</v>
      </c>
      <c r="B3535" s="60">
        <v>45554</v>
      </c>
      <c r="C3535" t="s">
        <v>1158</v>
      </c>
      <c r="D3535" t="s">
        <v>716</v>
      </c>
      <c r="E3535" t="s">
        <v>385</v>
      </c>
      <c r="F3535" s="60">
        <v>45554.350694444453</v>
      </c>
      <c r="G3535" s="60">
        <v>45554.350694444453</v>
      </c>
      <c r="H3535" t="s">
        <v>1158</v>
      </c>
      <c r="I3535" s="60">
        <v>45559</v>
      </c>
      <c r="J3535" t="s">
        <v>697</v>
      </c>
      <c r="K3535" t="s">
        <v>697</v>
      </c>
      <c r="L3535" t="s">
        <v>4864</v>
      </c>
      <c r="M3535" t="s">
        <v>3122</v>
      </c>
      <c r="N3535" t="s">
        <v>853</v>
      </c>
      <c r="O3535">
        <v>7635361</v>
      </c>
      <c r="P3535" t="s">
        <v>8</v>
      </c>
      <c r="Q3535" t="s">
        <v>28</v>
      </c>
      <c r="R3535" t="s">
        <v>29</v>
      </c>
      <c r="S3535" t="s">
        <v>25</v>
      </c>
      <c r="T3535" t="s">
        <v>385</v>
      </c>
      <c r="U3535" t="s">
        <v>14</v>
      </c>
      <c r="V3535" s="61">
        <v>45554</v>
      </c>
      <c r="W3535" t="s">
        <v>4135</v>
      </c>
    </row>
    <row r="3536" spans="1:23" x14ac:dyDescent="0.25">
      <c r="A3536">
        <v>9970799</v>
      </c>
      <c r="B3536" s="60">
        <v>45554</v>
      </c>
      <c r="C3536" t="s">
        <v>1158</v>
      </c>
      <c r="D3536" t="s">
        <v>716</v>
      </c>
      <c r="E3536" t="s">
        <v>385</v>
      </c>
      <c r="F3536" s="60">
        <v>45554.357638888891</v>
      </c>
      <c r="G3536" s="60">
        <v>45554.357638888891</v>
      </c>
      <c r="H3536" t="s">
        <v>1158</v>
      </c>
      <c r="I3536" s="60">
        <v>45558</v>
      </c>
      <c r="J3536" t="s">
        <v>697</v>
      </c>
      <c r="K3536" t="s">
        <v>697</v>
      </c>
      <c r="L3536" t="s">
        <v>5634</v>
      </c>
      <c r="M3536" t="s">
        <v>3122</v>
      </c>
      <c r="N3536" t="s">
        <v>853</v>
      </c>
      <c r="O3536">
        <v>7712220</v>
      </c>
      <c r="P3536" t="s">
        <v>18</v>
      </c>
      <c r="Q3536" t="s">
        <v>19</v>
      </c>
      <c r="R3536" t="s">
        <v>20</v>
      </c>
      <c r="S3536" t="s">
        <v>36</v>
      </c>
      <c r="T3536" t="s">
        <v>385</v>
      </c>
      <c r="U3536" t="s">
        <v>14</v>
      </c>
      <c r="V3536" s="61">
        <v>45554</v>
      </c>
      <c r="W3536" t="s">
        <v>4135</v>
      </c>
    </row>
    <row r="3537" spans="1:23" x14ac:dyDescent="0.25">
      <c r="A3537">
        <v>9970798</v>
      </c>
      <c r="B3537" s="60">
        <v>45554</v>
      </c>
      <c r="C3537" t="s">
        <v>1158</v>
      </c>
      <c r="D3537" t="s">
        <v>46</v>
      </c>
      <c r="E3537" t="s">
        <v>385</v>
      </c>
      <c r="F3537" s="60">
        <v>45554.425694444442</v>
      </c>
      <c r="G3537" s="60">
        <v>45554.425694444442</v>
      </c>
      <c r="H3537" t="s">
        <v>1158</v>
      </c>
      <c r="I3537" t="s">
        <v>385</v>
      </c>
      <c r="J3537" t="s">
        <v>697</v>
      </c>
      <c r="K3537" t="s">
        <v>697</v>
      </c>
      <c r="L3537" t="s">
        <v>1927</v>
      </c>
      <c r="M3537" t="s">
        <v>3122</v>
      </c>
      <c r="N3537" t="s">
        <v>853</v>
      </c>
      <c r="O3537">
        <v>7404089</v>
      </c>
      <c r="P3537" t="s">
        <v>8</v>
      </c>
      <c r="Q3537" t="s">
        <v>28</v>
      </c>
      <c r="R3537" t="s">
        <v>35</v>
      </c>
      <c r="S3537" t="s">
        <v>360</v>
      </c>
      <c r="T3537" t="s">
        <v>385</v>
      </c>
      <c r="U3537" t="s">
        <v>14</v>
      </c>
      <c r="V3537" s="61">
        <v>45554</v>
      </c>
      <c r="W3537" t="s">
        <v>4135</v>
      </c>
    </row>
    <row r="3538" spans="1:23" x14ac:dyDescent="0.25">
      <c r="A3538">
        <v>9970797</v>
      </c>
      <c r="B3538" s="60">
        <v>45554</v>
      </c>
      <c r="C3538" t="s">
        <v>1158</v>
      </c>
      <c r="D3538" t="s">
        <v>716</v>
      </c>
      <c r="E3538" t="s">
        <v>385</v>
      </c>
      <c r="F3538" s="60">
        <v>45554.447916666657</v>
      </c>
      <c r="G3538" s="60">
        <v>45554.447916666657</v>
      </c>
      <c r="H3538" t="s">
        <v>1158</v>
      </c>
      <c r="I3538" s="60">
        <v>45554</v>
      </c>
      <c r="J3538" t="s">
        <v>697</v>
      </c>
      <c r="K3538" t="s">
        <v>697</v>
      </c>
      <c r="L3538" t="s">
        <v>5400</v>
      </c>
      <c r="M3538" t="s">
        <v>3122</v>
      </c>
      <c r="N3538" t="s">
        <v>853</v>
      </c>
      <c r="O3538">
        <v>7604437</v>
      </c>
      <c r="P3538" t="s">
        <v>18</v>
      </c>
      <c r="Q3538" t="s">
        <v>19</v>
      </c>
      <c r="R3538" t="s">
        <v>21</v>
      </c>
      <c r="S3538" t="s">
        <v>981</v>
      </c>
      <c r="T3538" t="s">
        <v>385</v>
      </c>
      <c r="U3538" t="s">
        <v>14</v>
      </c>
      <c r="V3538" s="61">
        <v>45554</v>
      </c>
      <c r="W3538" t="s">
        <v>4135</v>
      </c>
    </row>
    <row r="3539" spans="1:23" x14ac:dyDescent="0.25">
      <c r="A3539">
        <v>9970796</v>
      </c>
      <c r="B3539" s="60">
        <v>45554</v>
      </c>
      <c r="C3539" t="s">
        <v>1158</v>
      </c>
      <c r="D3539" t="s">
        <v>716</v>
      </c>
      <c r="E3539" t="s">
        <v>385</v>
      </c>
      <c r="F3539" s="60">
        <v>45554.48333333333</v>
      </c>
      <c r="G3539" s="60">
        <v>45554.48333333333</v>
      </c>
      <c r="H3539" t="s">
        <v>1158</v>
      </c>
      <c r="I3539" s="60">
        <v>45561</v>
      </c>
      <c r="J3539" t="s">
        <v>697</v>
      </c>
      <c r="K3539" t="s">
        <v>697</v>
      </c>
      <c r="L3539" t="s">
        <v>5635</v>
      </c>
      <c r="M3539" t="s">
        <v>737</v>
      </c>
      <c r="N3539" t="s">
        <v>853</v>
      </c>
      <c r="O3539" t="s">
        <v>5600</v>
      </c>
      <c r="P3539" t="s">
        <v>18</v>
      </c>
      <c r="Q3539" t="s">
        <v>19</v>
      </c>
      <c r="R3539" t="s">
        <v>129</v>
      </c>
      <c r="S3539" t="s">
        <v>36</v>
      </c>
      <c r="T3539" t="s">
        <v>780</v>
      </c>
      <c r="U3539" t="s">
        <v>44</v>
      </c>
      <c r="V3539" s="61">
        <v>45554</v>
      </c>
      <c r="W3539" t="s">
        <v>4135</v>
      </c>
    </row>
    <row r="3540" spans="1:23" x14ac:dyDescent="0.25">
      <c r="A3540">
        <v>9970795</v>
      </c>
      <c r="B3540" s="60">
        <v>45554</v>
      </c>
      <c r="C3540" t="s">
        <v>1158</v>
      </c>
      <c r="D3540" t="s">
        <v>716</v>
      </c>
      <c r="E3540" t="s">
        <v>385</v>
      </c>
      <c r="F3540" s="60">
        <v>45554.488888888889</v>
      </c>
      <c r="G3540" s="60">
        <v>45554.488888888889</v>
      </c>
      <c r="H3540" t="s">
        <v>1158</v>
      </c>
      <c r="I3540" s="60">
        <v>45558</v>
      </c>
      <c r="J3540" t="s">
        <v>697</v>
      </c>
      <c r="K3540" t="s">
        <v>697</v>
      </c>
      <c r="L3540" t="s">
        <v>5636</v>
      </c>
      <c r="M3540" t="s">
        <v>737</v>
      </c>
      <c r="N3540" t="s">
        <v>853</v>
      </c>
      <c r="O3540" t="s">
        <v>5599</v>
      </c>
      <c r="P3540" t="s">
        <v>8</v>
      </c>
      <c r="Q3540" t="s">
        <v>10</v>
      </c>
      <c r="R3540" t="s">
        <v>11</v>
      </c>
      <c r="S3540" t="s">
        <v>25</v>
      </c>
      <c r="T3540" t="s">
        <v>385</v>
      </c>
      <c r="U3540" t="s">
        <v>14</v>
      </c>
      <c r="V3540" s="61">
        <v>45554</v>
      </c>
      <c r="W3540" t="s">
        <v>4135</v>
      </c>
    </row>
    <row r="3541" spans="1:23" x14ac:dyDescent="0.25">
      <c r="A3541">
        <v>9970794</v>
      </c>
      <c r="B3541" s="60">
        <v>45554</v>
      </c>
      <c r="C3541" t="s">
        <v>1158</v>
      </c>
      <c r="D3541" t="s">
        <v>716</v>
      </c>
      <c r="E3541" t="s">
        <v>385</v>
      </c>
      <c r="F3541" s="60">
        <v>45554.563194444447</v>
      </c>
      <c r="G3541" s="60">
        <v>45554.563194444447</v>
      </c>
      <c r="H3541" t="s">
        <v>1158</v>
      </c>
      <c r="I3541" s="60">
        <v>45558</v>
      </c>
      <c r="J3541" t="s">
        <v>697</v>
      </c>
      <c r="K3541" t="s">
        <v>697</v>
      </c>
      <c r="L3541" t="s">
        <v>5637</v>
      </c>
      <c r="M3541" t="s">
        <v>737</v>
      </c>
      <c r="N3541" t="s">
        <v>853</v>
      </c>
      <c r="O3541" t="s">
        <v>4486</v>
      </c>
      <c r="P3541" t="s">
        <v>18</v>
      </c>
      <c r="Q3541" t="s">
        <v>19</v>
      </c>
      <c r="R3541" t="s">
        <v>21</v>
      </c>
      <c r="S3541" t="s">
        <v>36</v>
      </c>
      <c r="T3541" t="s">
        <v>385</v>
      </c>
      <c r="U3541" t="s">
        <v>14</v>
      </c>
      <c r="V3541" s="61">
        <v>45554</v>
      </c>
      <c r="W3541" t="s">
        <v>4135</v>
      </c>
    </row>
    <row r="3542" spans="1:23" x14ac:dyDescent="0.25">
      <c r="A3542">
        <v>9970793</v>
      </c>
      <c r="B3542" s="60">
        <v>45554</v>
      </c>
      <c r="C3542" t="s">
        <v>1158</v>
      </c>
      <c r="D3542" t="s">
        <v>716</v>
      </c>
      <c r="E3542" t="s">
        <v>385</v>
      </c>
      <c r="F3542" s="60">
        <v>45554.576388888891</v>
      </c>
      <c r="G3542" s="60">
        <v>45554.576388888891</v>
      </c>
      <c r="H3542" t="s">
        <v>1158</v>
      </c>
      <c r="I3542" t="s">
        <v>385</v>
      </c>
      <c r="J3542" t="s">
        <v>697</v>
      </c>
      <c r="K3542" t="s">
        <v>697</v>
      </c>
      <c r="L3542" t="s">
        <v>5638</v>
      </c>
      <c r="M3542" t="s">
        <v>992</v>
      </c>
      <c r="N3542" t="s">
        <v>889</v>
      </c>
      <c r="O3542">
        <v>201032478564001</v>
      </c>
      <c r="P3542" t="s">
        <v>18</v>
      </c>
      <c r="Q3542" t="s">
        <v>19</v>
      </c>
      <c r="R3542" t="s">
        <v>20</v>
      </c>
      <c r="S3542" t="s">
        <v>981</v>
      </c>
      <c r="T3542" t="s">
        <v>981</v>
      </c>
      <c r="U3542" t="s">
        <v>44</v>
      </c>
      <c r="V3542" s="61">
        <v>45554</v>
      </c>
      <c r="W3542" t="s">
        <v>4135</v>
      </c>
    </row>
    <row r="3543" spans="1:23" x14ac:dyDescent="0.25">
      <c r="A3543">
        <v>9970792</v>
      </c>
      <c r="B3543" s="60">
        <v>45554</v>
      </c>
      <c r="C3543" t="s">
        <v>1158</v>
      </c>
      <c r="D3543" t="s">
        <v>716</v>
      </c>
      <c r="E3543" t="s">
        <v>385</v>
      </c>
      <c r="F3543" s="60">
        <v>45554.584027777782</v>
      </c>
      <c r="G3543" s="60">
        <v>45554.584027777782</v>
      </c>
      <c r="H3543" t="s">
        <v>1158</v>
      </c>
      <c r="I3543" s="60">
        <v>45554</v>
      </c>
      <c r="J3543" t="s">
        <v>697</v>
      </c>
      <c r="K3543" t="s">
        <v>697</v>
      </c>
      <c r="L3543" t="s">
        <v>5639</v>
      </c>
      <c r="M3543" t="s">
        <v>992</v>
      </c>
      <c r="N3543" t="s">
        <v>889</v>
      </c>
      <c r="O3543">
        <v>201032492173001</v>
      </c>
      <c r="P3543" t="s">
        <v>8</v>
      </c>
      <c r="Q3543" t="s">
        <v>10</v>
      </c>
      <c r="R3543" t="s">
        <v>11</v>
      </c>
      <c r="S3543" t="s">
        <v>360</v>
      </c>
      <c r="T3543" t="s">
        <v>385</v>
      </c>
      <c r="U3543" t="s">
        <v>14</v>
      </c>
      <c r="V3543" s="61">
        <v>45554</v>
      </c>
      <c r="W3543" t="s">
        <v>4135</v>
      </c>
    </row>
    <row r="3544" spans="1:23" x14ac:dyDescent="0.25">
      <c r="A3544">
        <v>9970791</v>
      </c>
      <c r="B3544" s="60">
        <v>45554</v>
      </c>
      <c r="C3544" t="s">
        <v>1158</v>
      </c>
      <c r="D3544" t="s">
        <v>716</v>
      </c>
      <c r="E3544" t="s">
        <v>385</v>
      </c>
      <c r="F3544" s="60">
        <v>45554.586805555547</v>
      </c>
      <c r="G3544" s="60">
        <v>45554.586805555547</v>
      </c>
      <c r="H3544" t="s">
        <v>1158</v>
      </c>
      <c r="I3544" s="60">
        <v>45558</v>
      </c>
      <c r="J3544" t="s">
        <v>697</v>
      </c>
      <c r="K3544" t="s">
        <v>697</v>
      </c>
      <c r="L3544" t="s">
        <v>5260</v>
      </c>
      <c r="M3544" t="s">
        <v>992</v>
      </c>
      <c r="N3544" t="s">
        <v>889</v>
      </c>
      <c r="O3544">
        <v>201032461801001</v>
      </c>
      <c r="P3544" t="s">
        <v>8</v>
      </c>
      <c r="Q3544" t="s">
        <v>15</v>
      </c>
      <c r="R3544" t="s">
        <v>27</v>
      </c>
      <c r="S3544" t="s">
        <v>962</v>
      </c>
      <c r="T3544" t="s">
        <v>962</v>
      </c>
      <c r="U3544" t="s">
        <v>44</v>
      </c>
      <c r="V3544" s="61">
        <v>45554</v>
      </c>
      <c r="W3544" t="s">
        <v>4135</v>
      </c>
    </row>
    <row r="3545" spans="1:23" x14ac:dyDescent="0.25">
      <c r="A3545">
        <v>9970790</v>
      </c>
      <c r="B3545" s="60">
        <v>45554</v>
      </c>
      <c r="C3545" t="s">
        <v>1158</v>
      </c>
      <c r="D3545" t="s">
        <v>716</v>
      </c>
      <c r="E3545" t="s">
        <v>385</v>
      </c>
      <c r="F3545" s="60">
        <v>45554.595833333333</v>
      </c>
      <c r="G3545" s="60">
        <v>45554.595833333333</v>
      </c>
      <c r="H3545" t="s">
        <v>1158</v>
      </c>
      <c r="I3545" s="60">
        <v>45558</v>
      </c>
      <c r="J3545" t="s">
        <v>697</v>
      </c>
      <c r="K3545" t="s">
        <v>697</v>
      </c>
      <c r="L3545" t="s">
        <v>5640</v>
      </c>
      <c r="M3545" t="s">
        <v>992</v>
      </c>
      <c r="N3545" t="s">
        <v>889</v>
      </c>
      <c r="O3545">
        <v>201032658152001</v>
      </c>
      <c r="P3545" t="s">
        <v>18</v>
      </c>
      <c r="Q3545" t="s">
        <v>19</v>
      </c>
      <c r="R3545" t="s">
        <v>21</v>
      </c>
      <c r="S3545" t="s">
        <v>36</v>
      </c>
      <c r="T3545" t="s">
        <v>385</v>
      </c>
      <c r="U3545" t="s">
        <v>14</v>
      </c>
      <c r="V3545" s="61">
        <v>45554</v>
      </c>
      <c r="W3545" t="s">
        <v>4135</v>
      </c>
    </row>
    <row r="3546" spans="1:23" x14ac:dyDescent="0.25">
      <c r="A3546">
        <v>9970789</v>
      </c>
      <c r="B3546" s="60">
        <v>45554</v>
      </c>
      <c r="C3546" t="s">
        <v>1117</v>
      </c>
      <c r="D3546" t="s">
        <v>856</v>
      </c>
      <c r="E3546" t="s">
        <v>385</v>
      </c>
      <c r="F3546" s="60">
        <v>45554</v>
      </c>
      <c r="G3546" s="60">
        <v>45554.35</v>
      </c>
      <c r="H3546" t="s">
        <v>1117</v>
      </c>
      <c r="I3546" s="60">
        <v>45554</v>
      </c>
      <c r="J3546" t="s">
        <v>697</v>
      </c>
      <c r="K3546" t="s">
        <v>697</v>
      </c>
      <c r="L3546" t="s">
        <v>5641</v>
      </c>
      <c r="M3546" t="s">
        <v>7</v>
      </c>
      <c r="N3546" t="s">
        <v>860</v>
      </c>
      <c r="O3546" t="s">
        <v>5281</v>
      </c>
      <c r="P3546" t="s">
        <v>18</v>
      </c>
      <c r="Q3546" t="s">
        <v>19</v>
      </c>
      <c r="R3546" t="s">
        <v>21</v>
      </c>
      <c r="S3546" t="s">
        <v>43</v>
      </c>
      <c r="T3546" t="s">
        <v>98</v>
      </c>
      <c r="U3546" t="s">
        <v>44</v>
      </c>
      <c r="V3546" s="61">
        <v>45554</v>
      </c>
      <c r="W3546" t="s">
        <v>4135</v>
      </c>
    </row>
    <row r="3547" spans="1:23" x14ac:dyDescent="0.25">
      <c r="A3547">
        <v>9970788</v>
      </c>
      <c r="B3547" s="60">
        <v>45554</v>
      </c>
      <c r="C3547" t="s">
        <v>1110</v>
      </c>
      <c r="D3547" t="s">
        <v>856</v>
      </c>
      <c r="E3547" t="s">
        <v>385</v>
      </c>
      <c r="F3547" s="60">
        <v>45554</v>
      </c>
      <c r="G3547" s="60">
        <v>45554.352083333331</v>
      </c>
      <c r="H3547" t="s">
        <v>1110</v>
      </c>
      <c r="I3547" s="60">
        <v>45554</v>
      </c>
      <c r="J3547" t="s">
        <v>697</v>
      </c>
      <c r="K3547" t="s">
        <v>697</v>
      </c>
      <c r="L3547" t="s">
        <v>5642</v>
      </c>
      <c r="M3547" t="s">
        <v>7</v>
      </c>
      <c r="N3547" t="s">
        <v>860</v>
      </c>
      <c r="O3547" t="s">
        <v>5548</v>
      </c>
      <c r="P3547" t="s">
        <v>18</v>
      </c>
      <c r="Q3547" t="s">
        <v>19</v>
      </c>
      <c r="R3547" t="s">
        <v>20</v>
      </c>
      <c r="S3547" t="s">
        <v>43</v>
      </c>
      <c r="T3547"/>
      <c r="U3547"/>
      <c r="V3547" s="61">
        <v>45554</v>
      </c>
      <c r="W3547" t="s">
        <v>4135</v>
      </c>
    </row>
    <row r="3548" spans="1:23" x14ac:dyDescent="0.25">
      <c r="A3548">
        <v>9970787</v>
      </c>
      <c r="B3548" s="60">
        <v>45554</v>
      </c>
      <c r="C3548" t="s">
        <v>1156</v>
      </c>
      <c r="D3548" t="s">
        <v>856</v>
      </c>
      <c r="E3548" t="s">
        <v>385</v>
      </c>
      <c r="F3548" s="60">
        <v>45554</v>
      </c>
      <c r="G3548" s="60">
        <v>45554.354166666657</v>
      </c>
      <c r="H3548" t="s">
        <v>1156</v>
      </c>
      <c r="I3548"/>
      <c r="J3548" t="s">
        <v>697</v>
      </c>
      <c r="K3548" t="s">
        <v>697</v>
      </c>
      <c r="L3548" t="s">
        <v>5643</v>
      </c>
      <c r="M3548" t="s">
        <v>992</v>
      </c>
      <c r="N3548" t="s">
        <v>853</v>
      </c>
      <c r="O3548">
        <v>201032023192001</v>
      </c>
      <c r="P3548" t="s">
        <v>8</v>
      </c>
      <c r="Q3548" t="s">
        <v>15</v>
      </c>
      <c r="R3548" t="s">
        <v>381</v>
      </c>
      <c r="S3548" t="s">
        <v>25</v>
      </c>
      <c r="T3548" t="s">
        <v>385</v>
      </c>
      <c r="U3548"/>
      <c r="V3548" s="61">
        <v>45554</v>
      </c>
      <c r="W3548" t="s">
        <v>4135</v>
      </c>
    </row>
    <row r="3549" spans="1:23" x14ac:dyDescent="0.25">
      <c r="A3549">
        <v>9970786</v>
      </c>
      <c r="B3549" s="60">
        <v>45554</v>
      </c>
      <c r="C3549" t="s">
        <v>1117</v>
      </c>
      <c r="D3549" t="s">
        <v>856</v>
      </c>
      <c r="E3549" t="s">
        <v>385</v>
      </c>
      <c r="F3549" s="60">
        <v>45554</v>
      </c>
      <c r="G3549" s="60">
        <v>45554.354166666657</v>
      </c>
      <c r="H3549" t="s">
        <v>1117</v>
      </c>
      <c r="I3549" s="60">
        <v>45556</v>
      </c>
      <c r="J3549" t="s">
        <v>697</v>
      </c>
      <c r="K3549" t="s">
        <v>697</v>
      </c>
      <c r="L3549" t="s">
        <v>5447</v>
      </c>
      <c r="M3549" t="s">
        <v>7</v>
      </c>
      <c r="N3549" t="s">
        <v>860</v>
      </c>
      <c r="O3549" t="s">
        <v>4995</v>
      </c>
      <c r="P3549" t="s">
        <v>8</v>
      </c>
      <c r="Q3549" t="s">
        <v>15</v>
      </c>
      <c r="R3549" t="s">
        <v>381</v>
      </c>
      <c r="S3549" t="s">
        <v>25</v>
      </c>
      <c r="T3549" t="s">
        <v>385</v>
      </c>
      <c r="U3549" t="s">
        <v>14</v>
      </c>
      <c r="V3549" s="61">
        <v>45554</v>
      </c>
      <c r="W3549" t="s">
        <v>4135</v>
      </c>
    </row>
    <row r="3550" spans="1:23" x14ac:dyDescent="0.25">
      <c r="A3550">
        <v>9970785</v>
      </c>
      <c r="B3550" s="60">
        <v>45554</v>
      </c>
      <c r="C3550" t="s">
        <v>1110</v>
      </c>
      <c r="D3550" t="s">
        <v>46</v>
      </c>
      <c r="E3550" t="s">
        <v>385</v>
      </c>
      <c r="F3550" s="60">
        <v>45554</v>
      </c>
      <c r="G3550" s="60">
        <v>45554.354861111111</v>
      </c>
      <c r="H3550" t="s">
        <v>1110</v>
      </c>
      <c r="I3550" s="60">
        <v>45554</v>
      </c>
      <c r="J3550" t="s">
        <v>697</v>
      </c>
      <c r="K3550" t="s">
        <v>697</v>
      </c>
      <c r="L3550" t="s">
        <v>5227</v>
      </c>
      <c r="M3550" t="s">
        <v>7</v>
      </c>
      <c r="N3550" t="s">
        <v>860</v>
      </c>
      <c r="O3550" t="s">
        <v>4822</v>
      </c>
      <c r="P3550" t="s">
        <v>8</v>
      </c>
      <c r="Q3550" t="s">
        <v>28</v>
      </c>
      <c r="R3550" t="s">
        <v>29</v>
      </c>
      <c r="S3550" t="s">
        <v>25</v>
      </c>
      <c r="T3550"/>
      <c r="U3550"/>
      <c r="V3550" s="61">
        <v>45554</v>
      </c>
      <c r="W3550" t="s">
        <v>4135</v>
      </c>
    </row>
    <row r="3551" spans="1:23" x14ac:dyDescent="0.25">
      <c r="A3551">
        <v>9970784</v>
      </c>
      <c r="B3551" s="60">
        <v>45554</v>
      </c>
      <c r="C3551" t="s">
        <v>1110</v>
      </c>
      <c r="D3551" t="s">
        <v>46</v>
      </c>
      <c r="E3551" t="s">
        <v>385</v>
      </c>
      <c r="F3551" s="60">
        <v>45554</v>
      </c>
      <c r="G3551" s="60">
        <v>45554.354861111111</v>
      </c>
      <c r="H3551" t="s">
        <v>1110</v>
      </c>
      <c r="I3551" s="60">
        <v>45554</v>
      </c>
      <c r="J3551" t="s">
        <v>697</v>
      </c>
      <c r="K3551" t="s">
        <v>697</v>
      </c>
      <c r="L3551" t="s">
        <v>5227</v>
      </c>
      <c r="M3551" t="s">
        <v>7</v>
      </c>
      <c r="N3551" t="s">
        <v>860</v>
      </c>
      <c r="O3551" t="s">
        <v>4822</v>
      </c>
      <c r="P3551" t="s">
        <v>8</v>
      </c>
      <c r="Q3551" t="s">
        <v>28</v>
      </c>
      <c r="R3551" t="s">
        <v>29</v>
      </c>
      <c r="S3551" t="s">
        <v>36</v>
      </c>
      <c r="T3551"/>
      <c r="U3551"/>
      <c r="V3551" s="61">
        <v>45554</v>
      </c>
      <c r="W3551" t="s">
        <v>4135</v>
      </c>
    </row>
    <row r="3552" spans="1:23" x14ac:dyDescent="0.25">
      <c r="A3552">
        <v>9970783</v>
      </c>
      <c r="B3552" s="60">
        <v>45554</v>
      </c>
      <c r="C3552" t="s">
        <v>1106</v>
      </c>
      <c r="D3552"/>
      <c r="E3552"/>
      <c r="F3552" s="60">
        <v>45554</v>
      </c>
      <c r="G3552" s="60">
        <v>45554.36041666667</v>
      </c>
      <c r="H3552" t="s">
        <v>1106</v>
      </c>
      <c r="I3552" s="60">
        <v>45556</v>
      </c>
      <c r="J3552" t="s">
        <v>697</v>
      </c>
      <c r="K3552" t="s">
        <v>697</v>
      </c>
      <c r="L3552" t="s">
        <v>5644</v>
      </c>
      <c r="M3552" t="s">
        <v>4671</v>
      </c>
      <c r="N3552" t="s">
        <v>881</v>
      </c>
      <c r="O3552">
        <v>2000009308857200</v>
      </c>
      <c r="P3552" t="s">
        <v>8</v>
      </c>
      <c r="Q3552" t="s">
        <v>10</v>
      </c>
      <c r="R3552" t="s">
        <v>11</v>
      </c>
      <c r="S3552" t="s">
        <v>25</v>
      </c>
      <c r="T3552" t="s">
        <v>385</v>
      </c>
      <c r="U3552" t="s">
        <v>14</v>
      </c>
      <c r="V3552" s="61">
        <v>45554</v>
      </c>
      <c r="W3552" t="s">
        <v>4135</v>
      </c>
    </row>
    <row r="3553" spans="1:23" x14ac:dyDescent="0.25">
      <c r="A3553">
        <v>9970782</v>
      </c>
      <c r="B3553" s="60">
        <v>45554</v>
      </c>
      <c r="C3553" t="s">
        <v>1156</v>
      </c>
      <c r="D3553" t="s">
        <v>46</v>
      </c>
      <c r="E3553" t="s">
        <v>385</v>
      </c>
      <c r="F3553" s="60">
        <v>45554</v>
      </c>
      <c r="G3553" s="60">
        <v>45554.36041666667</v>
      </c>
      <c r="H3553" t="s">
        <v>1156</v>
      </c>
      <c r="I3553"/>
      <c r="J3553" t="s">
        <v>697</v>
      </c>
      <c r="K3553" t="s">
        <v>697</v>
      </c>
      <c r="L3553" t="s">
        <v>5223</v>
      </c>
      <c r="M3553" t="s">
        <v>992</v>
      </c>
      <c r="N3553" t="s">
        <v>853</v>
      </c>
      <c r="O3553">
        <v>201032585365001</v>
      </c>
      <c r="P3553" t="s">
        <v>8</v>
      </c>
      <c r="Q3553" t="s">
        <v>10</v>
      </c>
      <c r="R3553" t="s">
        <v>11</v>
      </c>
      <c r="S3553" t="s">
        <v>360</v>
      </c>
      <c r="T3553"/>
      <c r="U3553"/>
      <c r="V3553" s="61">
        <v>45554</v>
      </c>
      <c r="W3553" t="s">
        <v>4135</v>
      </c>
    </row>
    <row r="3554" spans="1:23" x14ac:dyDescent="0.25">
      <c r="A3554">
        <v>9970781</v>
      </c>
      <c r="B3554" s="60">
        <v>45554</v>
      </c>
      <c r="C3554" t="s">
        <v>1107</v>
      </c>
      <c r="D3554" t="s">
        <v>878</v>
      </c>
      <c r="E3554" t="s">
        <v>385</v>
      </c>
      <c r="F3554" s="60">
        <v>45554</v>
      </c>
      <c r="G3554" s="60">
        <v>45554.404166666667</v>
      </c>
      <c r="H3554" t="s">
        <v>1107</v>
      </c>
      <c r="I3554"/>
      <c r="J3554" t="s">
        <v>697</v>
      </c>
      <c r="K3554" t="s">
        <v>697</v>
      </c>
      <c r="L3554" t="s">
        <v>5645</v>
      </c>
      <c r="M3554" t="s">
        <v>7</v>
      </c>
      <c r="N3554" t="s">
        <v>855</v>
      </c>
      <c r="O3554" t="s">
        <v>5372</v>
      </c>
      <c r="P3554" t="s">
        <v>8</v>
      </c>
      <c r="Q3554" t="s">
        <v>28</v>
      </c>
      <c r="R3554" t="s">
        <v>29</v>
      </c>
      <c r="S3554" t="s">
        <v>36</v>
      </c>
      <c r="T3554"/>
      <c r="U3554" t="s">
        <v>14</v>
      </c>
      <c r="V3554" s="61">
        <v>45554</v>
      </c>
      <c r="W3554" t="s">
        <v>4135</v>
      </c>
    </row>
    <row r="3555" spans="1:23" x14ac:dyDescent="0.25">
      <c r="A3555">
        <v>9970780</v>
      </c>
      <c r="B3555" s="60">
        <v>45554</v>
      </c>
      <c r="C3555" t="s">
        <v>1107</v>
      </c>
      <c r="D3555" t="s">
        <v>716</v>
      </c>
      <c r="E3555" t="s">
        <v>385</v>
      </c>
      <c r="F3555" s="60">
        <v>45554</v>
      </c>
      <c r="G3555" s="60">
        <v>45554.436805555553</v>
      </c>
      <c r="H3555" t="s">
        <v>1107</v>
      </c>
      <c r="I3555"/>
      <c r="J3555" t="s">
        <v>697</v>
      </c>
      <c r="K3555" t="s">
        <v>697</v>
      </c>
      <c r="L3555" t="s">
        <v>5646</v>
      </c>
      <c r="M3555" t="s">
        <v>7</v>
      </c>
      <c r="N3555" t="s">
        <v>855</v>
      </c>
      <c r="O3555" t="s">
        <v>5367</v>
      </c>
      <c r="P3555" t="s">
        <v>8</v>
      </c>
      <c r="Q3555" t="s">
        <v>28</v>
      </c>
      <c r="R3555" t="s">
        <v>35</v>
      </c>
      <c r="S3555" t="s">
        <v>36</v>
      </c>
      <c r="T3555"/>
      <c r="U3555" t="s">
        <v>14</v>
      </c>
      <c r="V3555" s="61">
        <v>45554</v>
      </c>
      <c r="W3555" t="s">
        <v>4135</v>
      </c>
    </row>
    <row r="3556" spans="1:23" x14ac:dyDescent="0.25">
      <c r="A3556">
        <v>9970779</v>
      </c>
      <c r="B3556" s="60">
        <v>45554</v>
      </c>
      <c r="C3556" t="s">
        <v>1107</v>
      </c>
      <c r="D3556" t="s">
        <v>716</v>
      </c>
      <c r="E3556" t="s">
        <v>385</v>
      </c>
      <c r="F3556" s="60">
        <v>45554</v>
      </c>
      <c r="G3556" s="60">
        <v>45554.452777777777</v>
      </c>
      <c r="H3556" t="s">
        <v>1107</v>
      </c>
      <c r="I3556"/>
      <c r="J3556" t="s">
        <v>697</v>
      </c>
      <c r="K3556" t="s">
        <v>697</v>
      </c>
      <c r="L3556" t="s">
        <v>5614</v>
      </c>
      <c r="M3556" t="s">
        <v>7</v>
      </c>
      <c r="N3556" t="s">
        <v>855</v>
      </c>
      <c r="O3556" t="s">
        <v>5388</v>
      </c>
      <c r="P3556" t="s">
        <v>8</v>
      </c>
      <c r="Q3556" t="s">
        <v>10</v>
      </c>
      <c r="R3556" t="s">
        <v>11</v>
      </c>
      <c r="S3556" t="s">
        <v>36</v>
      </c>
      <c r="T3556"/>
      <c r="U3556" t="s">
        <v>14</v>
      </c>
      <c r="V3556" s="61">
        <v>45554</v>
      </c>
      <c r="W3556" t="s">
        <v>4135</v>
      </c>
    </row>
    <row r="3557" spans="1:23" x14ac:dyDescent="0.25">
      <c r="A3557">
        <v>9970778</v>
      </c>
      <c r="B3557" s="60">
        <v>45554</v>
      </c>
      <c r="C3557" t="s">
        <v>1107</v>
      </c>
      <c r="D3557" t="s">
        <v>856</v>
      </c>
      <c r="E3557" t="s">
        <v>385</v>
      </c>
      <c r="F3557" s="60">
        <v>45554</v>
      </c>
      <c r="G3557" s="60">
        <v>45554.491666666669</v>
      </c>
      <c r="H3557" t="s">
        <v>1107</v>
      </c>
      <c r="I3557"/>
      <c r="J3557" t="s">
        <v>697</v>
      </c>
      <c r="K3557" t="s">
        <v>697</v>
      </c>
      <c r="L3557" t="s">
        <v>5647</v>
      </c>
      <c r="M3557" t="s">
        <v>7</v>
      </c>
      <c r="N3557" t="s">
        <v>855</v>
      </c>
      <c r="O3557" t="s">
        <v>5387</v>
      </c>
      <c r="P3557" t="s">
        <v>18</v>
      </c>
      <c r="Q3557" t="s">
        <v>19</v>
      </c>
      <c r="R3557" t="s">
        <v>24</v>
      </c>
      <c r="S3557" t="s">
        <v>36</v>
      </c>
      <c r="T3557"/>
      <c r="U3557" t="s">
        <v>14</v>
      </c>
      <c r="V3557" s="61">
        <v>45554</v>
      </c>
      <c r="W3557" t="s">
        <v>4135</v>
      </c>
    </row>
    <row r="3558" spans="1:23" x14ac:dyDescent="0.25">
      <c r="A3558">
        <v>9970777</v>
      </c>
      <c r="B3558" s="60">
        <v>45554</v>
      </c>
      <c r="C3558" t="s">
        <v>1107</v>
      </c>
      <c r="D3558" t="s">
        <v>716</v>
      </c>
      <c r="E3558" t="s">
        <v>385</v>
      </c>
      <c r="F3558" s="60">
        <v>45554</v>
      </c>
      <c r="G3558" s="60">
        <v>45554.526388888888</v>
      </c>
      <c r="H3558" t="s">
        <v>1107</v>
      </c>
      <c r="I3558"/>
      <c r="J3558" t="s">
        <v>697</v>
      </c>
      <c r="K3558" t="s">
        <v>697</v>
      </c>
      <c r="L3558" t="s">
        <v>5648</v>
      </c>
      <c r="M3558" t="s">
        <v>7</v>
      </c>
      <c r="N3558" t="s">
        <v>855</v>
      </c>
      <c r="O3558" t="s">
        <v>5565</v>
      </c>
      <c r="P3558" t="s">
        <v>8</v>
      </c>
      <c r="Q3558" t="s">
        <v>10</v>
      </c>
      <c r="R3558" t="s">
        <v>11</v>
      </c>
      <c r="S3558" t="s">
        <v>25</v>
      </c>
      <c r="T3558"/>
      <c r="U3558" t="s">
        <v>14</v>
      </c>
      <c r="V3558" s="61">
        <v>45554</v>
      </c>
      <c r="W3558" t="s">
        <v>4135</v>
      </c>
    </row>
    <row r="3559" spans="1:23" x14ac:dyDescent="0.25">
      <c r="A3559">
        <v>9970776</v>
      </c>
      <c r="B3559" s="60">
        <v>45554</v>
      </c>
      <c r="C3559" t="s">
        <v>1107</v>
      </c>
      <c r="D3559" t="s">
        <v>716</v>
      </c>
      <c r="E3559" t="s">
        <v>385</v>
      </c>
      <c r="F3559" s="60">
        <v>45554</v>
      </c>
      <c r="G3559" s="60">
        <v>45554.53402777778</v>
      </c>
      <c r="H3559" t="s">
        <v>1107</v>
      </c>
      <c r="I3559"/>
      <c r="J3559" t="s">
        <v>697</v>
      </c>
      <c r="K3559" t="s">
        <v>697</v>
      </c>
      <c r="L3559" t="s">
        <v>5649</v>
      </c>
      <c r="M3559" t="s">
        <v>7</v>
      </c>
      <c r="N3559" t="s">
        <v>855</v>
      </c>
      <c r="O3559" t="s">
        <v>5567</v>
      </c>
      <c r="P3559" t="s">
        <v>8</v>
      </c>
      <c r="Q3559" t="s">
        <v>28</v>
      </c>
      <c r="R3559" t="s">
        <v>163</v>
      </c>
      <c r="S3559" t="s">
        <v>25</v>
      </c>
      <c r="T3559"/>
      <c r="U3559" t="s">
        <v>14</v>
      </c>
      <c r="V3559" s="61">
        <v>45554</v>
      </c>
      <c r="W3559" t="s">
        <v>4135</v>
      </c>
    </row>
    <row r="3560" spans="1:23" x14ac:dyDescent="0.25">
      <c r="A3560">
        <v>9970775</v>
      </c>
      <c r="B3560" s="60">
        <v>45554</v>
      </c>
      <c r="C3560" t="s">
        <v>1107</v>
      </c>
      <c r="D3560" t="s">
        <v>716</v>
      </c>
      <c r="E3560" t="s">
        <v>385</v>
      </c>
      <c r="F3560" s="60">
        <v>45554</v>
      </c>
      <c r="G3560" s="60">
        <v>45554.574305555558</v>
      </c>
      <c r="H3560" t="s">
        <v>1107</v>
      </c>
      <c r="I3560"/>
      <c r="J3560" t="s">
        <v>697</v>
      </c>
      <c r="K3560" t="s">
        <v>697</v>
      </c>
      <c r="L3560" t="s">
        <v>5650</v>
      </c>
      <c r="M3560" t="s">
        <v>7</v>
      </c>
      <c r="N3560" t="s">
        <v>855</v>
      </c>
      <c r="O3560" t="s">
        <v>5145</v>
      </c>
      <c r="P3560" t="s">
        <v>8</v>
      </c>
      <c r="Q3560" t="s">
        <v>15</v>
      </c>
      <c r="R3560" t="s">
        <v>381</v>
      </c>
      <c r="S3560" t="s">
        <v>36</v>
      </c>
      <c r="T3560"/>
      <c r="U3560" t="s">
        <v>14</v>
      </c>
      <c r="V3560" s="61">
        <v>45554</v>
      </c>
      <c r="W3560" t="s">
        <v>4135</v>
      </c>
    </row>
    <row r="3561" spans="1:23" x14ac:dyDescent="0.25">
      <c r="A3561">
        <v>9970774</v>
      </c>
      <c r="B3561" s="60">
        <v>45554</v>
      </c>
      <c r="C3561" t="s">
        <v>1107</v>
      </c>
      <c r="D3561" t="s">
        <v>878</v>
      </c>
      <c r="E3561" t="s">
        <v>385</v>
      </c>
      <c r="F3561" s="60">
        <v>45554</v>
      </c>
      <c r="G3561" s="60">
        <v>45554.585416666669</v>
      </c>
      <c r="H3561" t="s">
        <v>1107</v>
      </c>
      <c r="I3561"/>
      <c r="J3561" t="s">
        <v>697</v>
      </c>
      <c r="K3561" t="s">
        <v>697</v>
      </c>
      <c r="L3561" t="s">
        <v>5651</v>
      </c>
      <c r="M3561" t="s">
        <v>7</v>
      </c>
      <c r="N3561" t="s">
        <v>855</v>
      </c>
      <c r="O3561" t="s">
        <v>5370</v>
      </c>
      <c r="P3561" t="s">
        <v>8</v>
      </c>
      <c r="Q3561" t="s">
        <v>28</v>
      </c>
      <c r="R3561" t="s">
        <v>29</v>
      </c>
      <c r="S3561" t="s">
        <v>36</v>
      </c>
      <c r="T3561"/>
      <c r="U3561" t="s">
        <v>14</v>
      </c>
      <c r="V3561" s="61">
        <v>45554</v>
      </c>
      <c r="W3561" t="s">
        <v>4135</v>
      </c>
    </row>
    <row r="3562" spans="1:23" x14ac:dyDescent="0.25">
      <c r="A3562">
        <v>9970773</v>
      </c>
      <c r="B3562" s="60">
        <v>45554</v>
      </c>
      <c r="C3562" t="s">
        <v>1107</v>
      </c>
      <c r="D3562" t="s">
        <v>716</v>
      </c>
      <c r="E3562" t="s">
        <v>385</v>
      </c>
      <c r="F3562" s="60">
        <v>45554</v>
      </c>
      <c r="G3562" s="60">
        <v>45554.585416666669</v>
      </c>
      <c r="H3562" t="s">
        <v>1107</v>
      </c>
      <c r="I3562"/>
      <c r="J3562" t="s">
        <v>697</v>
      </c>
      <c r="K3562" t="s">
        <v>697</v>
      </c>
      <c r="L3562" t="s">
        <v>5651</v>
      </c>
      <c r="M3562" t="s">
        <v>7</v>
      </c>
      <c r="N3562" t="s">
        <v>855</v>
      </c>
      <c r="O3562" t="s">
        <v>5370</v>
      </c>
      <c r="P3562" t="s">
        <v>8</v>
      </c>
      <c r="Q3562" t="s">
        <v>28</v>
      </c>
      <c r="R3562" t="s">
        <v>29</v>
      </c>
      <c r="S3562" t="s">
        <v>25</v>
      </c>
      <c r="T3562"/>
      <c r="U3562" t="s">
        <v>14</v>
      </c>
      <c r="V3562" s="61">
        <v>45554</v>
      </c>
      <c r="W3562" t="s">
        <v>4135</v>
      </c>
    </row>
    <row r="3563" spans="1:23" x14ac:dyDescent="0.25">
      <c r="A3563">
        <v>9970772</v>
      </c>
      <c r="B3563" s="60">
        <v>45554</v>
      </c>
      <c r="C3563" t="s">
        <v>1156</v>
      </c>
      <c r="D3563" t="s">
        <v>856</v>
      </c>
      <c r="E3563" t="s">
        <v>385</v>
      </c>
      <c r="F3563" s="60">
        <v>45554</v>
      </c>
      <c r="G3563" s="60">
        <v>45554.365277777782</v>
      </c>
      <c r="H3563" t="s">
        <v>1156</v>
      </c>
      <c r="I3563"/>
      <c r="J3563" t="s">
        <v>697</v>
      </c>
      <c r="K3563" t="s">
        <v>697</v>
      </c>
      <c r="L3563" t="s">
        <v>5652</v>
      </c>
      <c r="M3563" t="s">
        <v>992</v>
      </c>
      <c r="N3563" t="s">
        <v>853</v>
      </c>
      <c r="O3563">
        <v>201032549632001</v>
      </c>
      <c r="P3563" t="s">
        <v>8</v>
      </c>
      <c r="Q3563" t="s">
        <v>28</v>
      </c>
      <c r="R3563" t="s">
        <v>29</v>
      </c>
      <c r="S3563" t="s">
        <v>36</v>
      </c>
      <c r="T3563" t="s">
        <v>385</v>
      </c>
      <c r="U3563" t="s">
        <v>14</v>
      </c>
      <c r="V3563" s="61">
        <v>45554</v>
      </c>
      <c r="W3563" t="s">
        <v>4135</v>
      </c>
    </row>
    <row r="3564" spans="1:23" x14ac:dyDescent="0.25">
      <c r="A3564">
        <v>9970771</v>
      </c>
      <c r="B3564" s="60">
        <v>45554</v>
      </c>
      <c r="C3564" t="s">
        <v>1157</v>
      </c>
      <c r="D3564" t="s">
        <v>716</v>
      </c>
      <c r="E3564" t="s">
        <v>385</v>
      </c>
      <c r="F3564" s="60">
        <v>45554</v>
      </c>
      <c r="G3564" s="60">
        <v>45554.364583333343</v>
      </c>
      <c r="H3564" t="s">
        <v>1157</v>
      </c>
      <c r="I3564" t="s">
        <v>385</v>
      </c>
      <c r="J3564" t="s">
        <v>697</v>
      </c>
      <c r="K3564" t="s">
        <v>697</v>
      </c>
      <c r="L3564" t="s">
        <v>5653</v>
      </c>
      <c r="M3564" t="s">
        <v>737</v>
      </c>
      <c r="N3564" t="s">
        <v>455</v>
      </c>
      <c r="O3564" t="s">
        <v>5597</v>
      </c>
      <c r="P3564" t="s">
        <v>18</v>
      </c>
      <c r="Q3564" t="s">
        <v>19</v>
      </c>
      <c r="R3564" t="s">
        <v>129</v>
      </c>
      <c r="S3564" t="s">
        <v>36</v>
      </c>
      <c r="T3564" t="s">
        <v>385</v>
      </c>
      <c r="U3564" t="s">
        <v>14</v>
      </c>
      <c r="V3564" s="61">
        <v>45554</v>
      </c>
      <c r="W3564" t="s">
        <v>4135</v>
      </c>
    </row>
    <row r="3565" spans="1:23" x14ac:dyDescent="0.25">
      <c r="A3565">
        <v>9970770</v>
      </c>
      <c r="B3565" s="60">
        <v>45554</v>
      </c>
      <c r="C3565" t="s">
        <v>1157</v>
      </c>
      <c r="D3565" t="s">
        <v>856</v>
      </c>
      <c r="E3565" t="s">
        <v>385</v>
      </c>
      <c r="F3565" s="60">
        <v>45554</v>
      </c>
      <c r="G3565" s="60">
        <v>45554.368750000001</v>
      </c>
      <c r="H3565" t="s">
        <v>1157</v>
      </c>
      <c r="I3565" t="s">
        <v>385</v>
      </c>
      <c r="J3565" t="s">
        <v>697</v>
      </c>
      <c r="K3565" t="s">
        <v>697</v>
      </c>
      <c r="L3565" t="s">
        <v>5654</v>
      </c>
      <c r="M3565" t="s">
        <v>737</v>
      </c>
      <c r="N3565" t="s">
        <v>331</v>
      </c>
      <c r="O3565" t="s">
        <v>5598</v>
      </c>
      <c r="P3565" t="s">
        <v>18</v>
      </c>
      <c r="Q3565" t="s">
        <v>19</v>
      </c>
      <c r="R3565" t="s">
        <v>20</v>
      </c>
      <c r="S3565" t="s">
        <v>43</v>
      </c>
      <c r="T3565" t="s">
        <v>385</v>
      </c>
      <c r="U3565" t="s">
        <v>44</v>
      </c>
      <c r="V3565" s="61">
        <v>45554</v>
      </c>
      <c r="W3565" t="s">
        <v>4135</v>
      </c>
    </row>
    <row r="3566" spans="1:23" x14ac:dyDescent="0.25">
      <c r="A3566">
        <v>9970769</v>
      </c>
      <c r="B3566" s="60">
        <v>45554</v>
      </c>
      <c r="C3566" t="s">
        <v>1157</v>
      </c>
      <c r="D3566" t="s">
        <v>716</v>
      </c>
      <c r="E3566" t="s">
        <v>385</v>
      </c>
      <c r="F3566" s="60">
        <v>45554</v>
      </c>
      <c r="G3566" s="60">
        <v>45554.397222222222</v>
      </c>
      <c r="H3566" t="s">
        <v>1157</v>
      </c>
      <c r="I3566" t="s">
        <v>385</v>
      </c>
      <c r="J3566" t="s">
        <v>697</v>
      </c>
      <c r="K3566" t="s">
        <v>697</v>
      </c>
      <c r="L3566" t="s">
        <v>5655</v>
      </c>
      <c r="M3566" t="s">
        <v>737</v>
      </c>
      <c r="N3566" t="s">
        <v>455</v>
      </c>
      <c r="O3566" t="s">
        <v>5596</v>
      </c>
      <c r="P3566" t="s">
        <v>8</v>
      </c>
      <c r="Q3566" t="s">
        <v>28</v>
      </c>
      <c r="R3566" t="s">
        <v>35</v>
      </c>
      <c r="S3566" t="s">
        <v>36</v>
      </c>
      <c r="T3566" t="s">
        <v>385</v>
      </c>
      <c r="U3566" t="s">
        <v>14</v>
      </c>
      <c r="V3566" s="61">
        <v>45554</v>
      </c>
      <c r="W3566" t="s">
        <v>4135</v>
      </c>
    </row>
    <row r="3567" spans="1:23" x14ac:dyDescent="0.25">
      <c r="A3567">
        <v>9970768</v>
      </c>
      <c r="B3567" s="60">
        <v>45554</v>
      </c>
      <c r="C3567" t="s">
        <v>1157</v>
      </c>
      <c r="D3567" t="s">
        <v>716</v>
      </c>
      <c r="E3567" t="s">
        <v>385</v>
      </c>
      <c r="F3567" s="60">
        <v>45554</v>
      </c>
      <c r="G3567" s="60">
        <v>45554.426388888889</v>
      </c>
      <c r="H3567" t="s">
        <v>1157</v>
      </c>
      <c r="I3567" t="s">
        <v>385</v>
      </c>
      <c r="J3567" t="s">
        <v>697</v>
      </c>
      <c r="K3567" t="s">
        <v>697</v>
      </c>
      <c r="L3567" t="s">
        <v>5656</v>
      </c>
      <c r="M3567" t="s">
        <v>737</v>
      </c>
      <c r="N3567" t="s">
        <v>455</v>
      </c>
      <c r="O3567" t="s">
        <v>4481</v>
      </c>
      <c r="P3567" t="s">
        <v>18</v>
      </c>
      <c r="Q3567" t="s">
        <v>19</v>
      </c>
      <c r="R3567" t="s">
        <v>20</v>
      </c>
      <c r="S3567" t="s">
        <v>36</v>
      </c>
      <c r="T3567" t="s">
        <v>385</v>
      </c>
      <c r="U3567" t="s">
        <v>14</v>
      </c>
      <c r="V3567" s="61">
        <v>45554</v>
      </c>
      <c r="W3567" t="s">
        <v>4135</v>
      </c>
    </row>
    <row r="3568" spans="1:23" x14ac:dyDescent="0.25">
      <c r="A3568">
        <v>9970767</v>
      </c>
      <c r="B3568" s="60">
        <v>45554</v>
      </c>
      <c r="C3568" t="s">
        <v>1157</v>
      </c>
      <c r="D3568" t="s">
        <v>716</v>
      </c>
      <c r="E3568" t="s">
        <v>385</v>
      </c>
      <c r="F3568" s="60">
        <v>45554</v>
      </c>
      <c r="G3568" s="60">
        <v>45554.432638888888</v>
      </c>
      <c r="H3568" t="s">
        <v>1157</v>
      </c>
      <c r="I3568" t="s">
        <v>385</v>
      </c>
      <c r="J3568" t="s">
        <v>697</v>
      </c>
      <c r="K3568" t="s">
        <v>697</v>
      </c>
      <c r="L3568" t="s">
        <v>3127</v>
      </c>
      <c r="M3568" t="s">
        <v>737</v>
      </c>
      <c r="N3568" t="s">
        <v>455</v>
      </c>
      <c r="O3568" t="s">
        <v>2760</v>
      </c>
      <c r="P3568" t="s">
        <v>18</v>
      </c>
      <c r="Q3568" t="s">
        <v>19</v>
      </c>
      <c r="R3568" t="s">
        <v>21</v>
      </c>
      <c r="S3568" t="s">
        <v>36</v>
      </c>
      <c r="T3568" t="s">
        <v>385</v>
      </c>
      <c r="U3568" t="s">
        <v>14</v>
      </c>
      <c r="V3568" s="61">
        <v>45554</v>
      </c>
      <c r="W3568" t="s">
        <v>4135</v>
      </c>
    </row>
    <row r="3569" spans="1:23" x14ac:dyDescent="0.25">
      <c r="A3569">
        <v>9970766</v>
      </c>
      <c r="B3569" s="60">
        <v>45554</v>
      </c>
      <c r="C3569" t="s">
        <v>1157</v>
      </c>
      <c r="D3569" t="s">
        <v>716</v>
      </c>
      <c r="E3569" t="s">
        <v>385</v>
      </c>
      <c r="F3569" s="60">
        <v>45554</v>
      </c>
      <c r="G3569" s="60">
        <v>45554.44027777778</v>
      </c>
      <c r="H3569" t="s">
        <v>1157</v>
      </c>
      <c r="I3569" t="s">
        <v>385</v>
      </c>
      <c r="J3569" t="s">
        <v>697</v>
      </c>
      <c r="K3569" t="s">
        <v>697</v>
      </c>
      <c r="L3569" t="s">
        <v>5657</v>
      </c>
      <c r="M3569" t="s">
        <v>737</v>
      </c>
      <c r="N3569" t="s">
        <v>455</v>
      </c>
      <c r="O3569" t="s">
        <v>5601</v>
      </c>
      <c r="P3569" t="s">
        <v>18</v>
      </c>
      <c r="Q3569" t="s">
        <v>19</v>
      </c>
      <c r="R3569" t="s">
        <v>20</v>
      </c>
      <c r="S3569" t="s">
        <v>36</v>
      </c>
      <c r="T3569" t="s">
        <v>385</v>
      </c>
      <c r="U3569" t="s">
        <v>14</v>
      </c>
      <c r="V3569" s="61">
        <v>45554</v>
      </c>
      <c r="W3569" t="s">
        <v>4135</v>
      </c>
    </row>
    <row r="3570" spans="1:23" x14ac:dyDescent="0.25">
      <c r="A3570">
        <v>9970765</v>
      </c>
      <c r="B3570" s="60">
        <v>45554</v>
      </c>
      <c r="C3570" t="s">
        <v>1157</v>
      </c>
      <c r="D3570" t="s">
        <v>856</v>
      </c>
      <c r="E3570" t="s">
        <v>385</v>
      </c>
      <c r="F3570" s="60">
        <v>45554</v>
      </c>
      <c r="G3570" s="60">
        <v>45554.463194444441</v>
      </c>
      <c r="H3570" t="s">
        <v>1157</v>
      </c>
      <c r="I3570" t="s">
        <v>385</v>
      </c>
      <c r="J3570" t="s">
        <v>697</v>
      </c>
      <c r="K3570" t="s">
        <v>697</v>
      </c>
      <c r="L3570" t="s">
        <v>4030</v>
      </c>
      <c r="M3570" t="s">
        <v>737</v>
      </c>
      <c r="N3570" t="s">
        <v>331</v>
      </c>
      <c r="O3570" t="s">
        <v>1336</v>
      </c>
      <c r="P3570" t="s">
        <v>8</v>
      </c>
      <c r="Q3570" t="s">
        <v>15</v>
      </c>
      <c r="R3570" t="s">
        <v>27</v>
      </c>
      <c r="S3570" t="s">
        <v>43</v>
      </c>
      <c r="T3570" t="s">
        <v>385</v>
      </c>
      <c r="U3570" t="s">
        <v>44</v>
      </c>
      <c r="V3570" s="61">
        <v>45554</v>
      </c>
      <c r="W3570" t="s">
        <v>4135</v>
      </c>
    </row>
    <row r="3571" spans="1:23" x14ac:dyDescent="0.25">
      <c r="A3571">
        <v>9970764</v>
      </c>
      <c r="B3571" s="60">
        <v>45554</v>
      </c>
      <c r="C3571" t="s">
        <v>1157</v>
      </c>
      <c r="D3571" t="s">
        <v>716</v>
      </c>
      <c r="E3571" t="s">
        <v>385</v>
      </c>
      <c r="F3571" s="60">
        <v>45554</v>
      </c>
      <c r="G3571" s="60">
        <v>45554.462500000001</v>
      </c>
      <c r="H3571" t="s">
        <v>1157</v>
      </c>
      <c r="I3571" t="s">
        <v>385</v>
      </c>
      <c r="J3571" t="s">
        <v>697</v>
      </c>
      <c r="K3571" t="s">
        <v>697</v>
      </c>
      <c r="L3571" t="s">
        <v>4030</v>
      </c>
      <c r="M3571" t="s">
        <v>737</v>
      </c>
      <c r="N3571" t="s">
        <v>1692</v>
      </c>
      <c r="O3571" t="s">
        <v>1336</v>
      </c>
      <c r="P3571" t="s">
        <v>8</v>
      </c>
      <c r="Q3571" t="s">
        <v>15</v>
      </c>
      <c r="R3571" t="s">
        <v>27</v>
      </c>
      <c r="S3571" t="s">
        <v>25</v>
      </c>
      <c r="T3571" t="s">
        <v>385</v>
      </c>
      <c r="U3571" t="s">
        <v>14</v>
      </c>
      <c r="V3571" s="61">
        <v>45554</v>
      </c>
      <c r="W3571" t="s">
        <v>4135</v>
      </c>
    </row>
    <row r="3572" spans="1:23" x14ac:dyDescent="0.25">
      <c r="A3572">
        <v>9970763</v>
      </c>
      <c r="B3572" s="60">
        <v>45554</v>
      </c>
      <c r="C3572" t="s">
        <v>1157</v>
      </c>
      <c r="D3572" t="s">
        <v>856</v>
      </c>
      <c r="E3572" t="s">
        <v>385</v>
      </c>
      <c r="F3572" s="60">
        <v>45554</v>
      </c>
      <c r="G3572" s="60">
        <v>45554.474305555559</v>
      </c>
      <c r="H3572" t="s">
        <v>1157</v>
      </c>
      <c r="I3572" t="s">
        <v>385</v>
      </c>
      <c r="J3572" t="s">
        <v>697</v>
      </c>
      <c r="K3572" t="s">
        <v>697</v>
      </c>
      <c r="L3572" t="s">
        <v>4751</v>
      </c>
      <c r="M3572" t="s">
        <v>992</v>
      </c>
      <c r="N3572" t="s">
        <v>331</v>
      </c>
      <c r="O3572">
        <v>201031797250001</v>
      </c>
      <c r="P3572" t="s">
        <v>22</v>
      </c>
      <c r="Q3572" t="s">
        <v>23</v>
      </c>
      <c r="R3572" t="s">
        <v>20</v>
      </c>
      <c r="S3572" t="s">
        <v>43</v>
      </c>
      <c r="T3572" t="s">
        <v>385</v>
      </c>
      <c r="U3572" t="s">
        <v>44</v>
      </c>
      <c r="V3572" s="61">
        <v>45554</v>
      </c>
      <c r="W3572" t="s">
        <v>4135</v>
      </c>
    </row>
    <row r="3573" spans="1:23" x14ac:dyDescent="0.25">
      <c r="A3573">
        <v>9970762</v>
      </c>
      <c r="B3573" s="60">
        <v>45554</v>
      </c>
      <c r="C3573" t="s">
        <v>1157</v>
      </c>
      <c r="D3573" t="s">
        <v>716</v>
      </c>
      <c r="E3573" t="s">
        <v>385</v>
      </c>
      <c r="F3573" s="60">
        <v>45554</v>
      </c>
      <c r="G3573" s="60">
        <v>45554.474999999999</v>
      </c>
      <c r="H3573" t="s">
        <v>1157</v>
      </c>
      <c r="I3573" t="s">
        <v>385</v>
      </c>
      <c r="J3573" t="s">
        <v>697</v>
      </c>
      <c r="K3573" t="s">
        <v>697</v>
      </c>
      <c r="L3573" t="s">
        <v>4751</v>
      </c>
      <c r="M3573" t="s">
        <v>992</v>
      </c>
      <c r="N3573" t="s">
        <v>455</v>
      </c>
      <c r="O3573">
        <v>201031797250001</v>
      </c>
      <c r="P3573" t="s">
        <v>22</v>
      </c>
      <c r="Q3573" t="s">
        <v>23</v>
      </c>
      <c r="R3573" t="s">
        <v>20</v>
      </c>
      <c r="S3573" t="s">
        <v>36</v>
      </c>
      <c r="T3573" t="s">
        <v>385</v>
      </c>
      <c r="U3573" t="s">
        <v>14</v>
      </c>
      <c r="V3573" s="61">
        <v>45554</v>
      </c>
      <c r="W3573" t="s">
        <v>4135</v>
      </c>
    </row>
    <row r="3574" spans="1:23" x14ac:dyDescent="0.25">
      <c r="A3574">
        <v>9970761</v>
      </c>
      <c r="B3574" s="60">
        <v>45554</v>
      </c>
      <c r="C3574" t="s">
        <v>1106</v>
      </c>
      <c r="D3574"/>
      <c r="E3574" t="s">
        <v>385</v>
      </c>
      <c r="F3574" s="60">
        <v>45554</v>
      </c>
      <c r="G3574" s="60">
        <v>45554.370138888888</v>
      </c>
      <c r="H3574" t="s">
        <v>1106</v>
      </c>
      <c r="I3574" s="60">
        <v>45556</v>
      </c>
      <c r="J3574" t="s">
        <v>697</v>
      </c>
      <c r="K3574" t="s">
        <v>697</v>
      </c>
      <c r="L3574" t="s">
        <v>5658</v>
      </c>
      <c r="M3574" t="s">
        <v>4671</v>
      </c>
      <c r="N3574" t="s">
        <v>855</v>
      </c>
      <c r="O3574">
        <v>2000008690374900</v>
      </c>
      <c r="P3574" t="s">
        <v>8</v>
      </c>
      <c r="Q3574" t="s">
        <v>15</v>
      </c>
      <c r="R3574" t="s">
        <v>69</v>
      </c>
      <c r="S3574" t="s">
        <v>25</v>
      </c>
      <c r="T3574" t="s">
        <v>385</v>
      </c>
      <c r="U3574" t="s">
        <v>14</v>
      </c>
      <c r="V3574" s="61">
        <v>45554</v>
      </c>
      <c r="W3574" t="s">
        <v>4135</v>
      </c>
    </row>
    <row r="3575" spans="1:23" x14ac:dyDescent="0.25">
      <c r="A3575">
        <v>9970760</v>
      </c>
      <c r="B3575" s="60">
        <v>45554</v>
      </c>
      <c r="C3575" t="s">
        <v>1117</v>
      </c>
      <c r="D3575" t="s">
        <v>46</v>
      </c>
      <c r="E3575" t="s">
        <v>385</v>
      </c>
      <c r="F3575" s="60">
        <v>45554</v>
      </c>
      <c r="G3575" s="60">
        <v>45554.371527777781</v>
      </c>
      <c r="H3575" t="s">
        <v>1117</v>
      </c>
      <c r="I3575" t="s">
        <v>385</v>
      </c>
      <c r="J3575" t="s">
        <v>697</v>
      </c>
      <c r="K3575" t="s">
        <v>697</v>
      </c>
      <c r="L3575" t="s">
        <v>5659</v>
      </c>
      <c r="M3575" t="s">
        <v>7</v>
      </c>
      <c r="N3575" t="s">
        <v>860</v>
      </c>
      <c r="O3575" t="s">
        <v>5123</v>
      </c>
      <c r="P3575" t="s">
        <v>18</v>
      </c>
      <c r="Q3575" t="s">
        <v>19</v>
      </c>
      <c r="R3575" t="s">
        <v>21</v>
      </c>
      <c r="S3575" t="s">
        <v>360</v>
      </c>
      <c r="T3575" t="s">
        <v>385</v>
      </c>
      <c r="U3575" t="s">
        <v>14</v>
      </c>
      <c r="V3575" s="61">
        <v>45554</v>
      </c>
      <c r="W3575" t="s">
        <v>4135</v>
      </c>
    </row>
    <row r="3576" spans="1:23" x14ac:dyDescent="0.25">
      <c r="A3576">
        <v>9970759</v>
      </c>
      <c r="B3576" s="60">
        <v>45554</v>
      </c>
      <c r="C3576" t="s">
        <v>1117</v>
      </c>
      <c r="D3576" t="s">
        <v>856</v>
      </c>
      <c r="E3576" t="s">
        <v>385</v>
      </c>
      <c r="F3576" s="60">
        <v>45554</v>
      </c>
      <c r="G3576" s="60">
        <v>45554.371527777781</v>
      </c>
      <c r="H3576" t="s">
        <v>1117</v>
      </c>
      <c r="I3576" s="60">
        <v>45554</v>
      </c>
      <c r="J3576" t="s">
        <v>697</v>
      </c>
      <c r="K3576" t="s">
        <v>697</v>
      </c>
      <c r="L3576" t="s">
        <v>5659</v>
      </c>
      <c r="M3576" t="s">
        <v>7</v>
      </c>
      <c r="N3576" t="s">
        <v>860</v>
      </c>
      <c r="O3576" t="s">
        <v>5123</v>
      </c>
      <c r="P3576" t="s">
        <v>18</v>
      </c>
      <c r="Q3576" t="s">
        <v>19</v>
      </c>
      <c r="R3576" t="s">
        <v>21</v>
      </c>
      <c r="S3576" t="s">
        <v>36</v>
      </c>
      <c r="T3576" t="s">
        <v>385</v>
      </c>
      <c r="U3576" t="s">
        <v>14</v>
      </c>
      <c r="V3576" s="61">
        <v>45554</v>
      </c>
      <c r="W3576" t="s">
        <v>4135</v>
      </c>
    </row>
    <row r="3577" spans="1:23" x14ac:dyDescent="0.25">
      <c r="A3577">
        <v>9970758</v>
      </c>
      <c r="B3577" s="60">
        <v>45554</v>
      </c>
      <c r="C3577" t="s">
        <v>1106</v>
      </c>
      <c r="D3577" t="s">
        <v>856</v>
      </c>
      <c r="E3577" t="s">
        <v>385</v>
      </c>
      <c r="F3577" s="60">
        <v>45554</v>
      </c>
      <c r="G3577" s="60">
        <v>45554.384722222218</v>
      </c>
      <c r="H3577" t="s">
        <v>1106</v>
      </c>
      <c r="I3577" s="60">
        <v>45554</v>
      </c>
      <c r="J3577" t="s">
        <v>697</v>
      </c>
      <c r="K3577" t="s">
        <v>697</v>
      </c>
      <c r="L3577" t="s">
        <v>5660</v>
      </c>
      <c r="M3577" t="s">
        <v>4671</v>
      </c>
      <c r="N3577" t="s">
        <v>853</v>
      </c>
      <c r="O3577">
        <v>2000009307326700</v>
      </c>
      <c r="P3577" t="s">
        <v>18</v>
      </c>
      <c r="Q3577" t="s">
        <v>19</v>
      </c>
      <c r="R3577" t="s">
        <v>20</v>
      </c>
      <c r="S3577" t="s">
        <v>75</v>
      </c>
      <c r="T3577" t="s">
        <v>415</v>
      </c>
      <c r="U3577" t="s">
        <v>44</v>
      </c>
      <c r="V3577" s="61">
        <v>45554</v>
      </c>
      <c r="W3577" t="s">
        <v>4135</v>
      </c>
    </row>
    <row r="3578" spans="1:23" x14ac:dyDescent="0.25">
      <c r="A3578">
        <v>9970757</v>
      </c>
      <c r="B3578" s="60">
        <v>45554</v>
      </c>
      <c r="C3578" t="s">
        <v>1111</v>
      </c>
      <c r="D3578" t="s">
        <v>856</v>
      </c>
      <c r="E3578" t="s">
        <v>385</v>
      </c>
      <c r="F3578" s="60">
        <v>45554</v>
      </c>
      <c r="G3578" s="60">
        <v>45554.384722222218</v>
      </c>
      <c r="H3578" t="s">
        <v>1111</v>
      </c>
      <c r="I3578" s="60">
        <v>45554</v>
      </c>
      <c r="J3578" t="s">
        <v>697</v>
      </c>
      <c r="K3578" t="s">
        <v>697</v>
      </c>
      <c r="L3578" t="s">
        <v>5485</v>
      </c>
      <c r="M3578" t="s">
        <v>7</v>
      </c>
      <c r="N3578" t="s">
        <v>1515</v>
      </c>
      <c r="O3578" t="s">
        <v>3805</v>
      </c>
      <c r="P3578" t="s">
        <v>18</v>
      </c>
      <c r="Q3578" t="s">
        <v>19</v>
      </c>
      <c r="R3578" t="s">
        <v>20</v>
      </c>
      <c r="S3578" t="s">
        <v>43</v>
      </c>
      <c r="T3578" t="s">
        <v>1277</v>
      </c>
      <c r="U3578" t="s">
        <v>44</v>
      </c>
      <c r="V3578" s="61">
        <v>45554</v>
      </c>
      <c r="W3578" t="s">
        <v>4135</v>
      </c>
    </row>
    <row r="3579" spans="1:23" x14ac:dyDescent="0.25">
      <c r="A3579">
        <v>9970756</v>
      </c>
      <c r="B3579" s="60">
        <v>45554</v>
      </c>
      <c r="C3579" t="s">
        <v>1110</v>
      </c>
      <c r="D3579" t="s">
        <v>716</v>
      </c>
      <c r="E3579" t="s">
        <v>385</v>
      </c>
      <c r="F3579" s="60">
        <v>45554</v>
      </c>
      <c r="G3579" s="60">
        <v>45554.384722222218</v>
      </c>
      <c r="H3579" t="s">
        <v>1110</v>
      </c>
      <c r="I3579" t="s">
        <v>385</v>
      </c>
      <c r="J3579" t="s">
        <v>697</v>
      </c>
      <c r="K3579" t="s">
        <v>697</v>
      </c>
      <c r="L3579" t="s">
        <v>5661</v>
      </c>
      <c r="M3579" t="s">
        <v>7</v>
      </c>
      <c r="N3579" t="s">
        <v>860</v>
      </c>
      <c r="O3579" t="s">
        <v>3872</v>
      </c>
      <c r="P3579" t="s">
        <v>18</v>
      </c>
      <c r="Q3579" t="s">
        <v>19</v>
      </c>
      <c r="R3579" t="s">
        <v>21</v>
      </c>
      <c r="S3579" t="s">
        <v>36</v>
      </c>
      <c r="T3579" t="s">
        <v>385</v>
      </c>
      <c r="U3579" t="s">
        <v>14</v>
      </c>
      <c r="V3579" s="61">
        <v>45554</v>
      </c>
      <c r="W3579" t="s">
        <v>4135</v>
      </c>
    </row>
    <row r="3580" spans="1:23" x14ac:dyDescent="0.25">
      <c r="A3580">
        <v>9970755</v>
      </c>
      <c r="B3580" s="60">
        <v>45554</v>
      </c>
      <c r="C3580" t="s">
        <v>1110</v>
      </c>
      <c r="D3580" t="s">
        <v>716</v>
      </c>
      <c r="E3580" t="s">
        <v>385</v>
      </c>
      <c r="F3580" s="60">
        <v>45554</v>
      </c>
      <c r="G3580" s="60">
        <v>45554.388194444437</v>
      </c>
      <c r="H3580" t="s">
        <v>1110</v>
      </c>
      <c r="I3580" s="60">
        <v>45556</v>
      </c>
      <c r="J3580" t="s">
        <v>697</v>
      </c>
      <c r="K3580" t="s">
        <v>697</v>
      </c>
      <c r="L3580" t="s">
        <v>5662</v>
      </c>
      <c r="M3580" t="s">
        <v>7</v>
      </c>
      <c r="N3580" t="s">
        <v>860</v>
      </c>
      <c r="O3580" t="s">
        <v>5550</v>
      </c>
      <c r="P3580" t="s">
        <v>8</v>
      </c>
      <c r="Q3580" t="s">
        <v>10</v>
      </c>
      <c r="R3580" t="s">
        <v>11</v>
      </c>
      <c r="S3580" t="s">
        <v>36</v>
      </c>
      <c r="T3580"/>
      <c r="U3580" t="s">
        <v>14</v>
      </c>
      <c r="V3580" s="61">
        <v>45554</v>
      </c>
      <c r="W3580" t="s">
        <v>4135</v>
      </c>
    </row>
    <row r="3581" spans="1:23" x14ac:dyDescent="0.25">
      <c r="A3581">
        <v>9970754</v>
      </c>
      <c r="B3581" s="60">
        <v>45554</v>
      </c>
      <c r="C3581" t="s">
        <v>1156</v>
      </c>
      <c r="D3581" t="s">
        <v>46</v>
      </c>
      <c r="E3581" t="s">
        <v>385</v>
      </c>
      <c r="F3581" s="60">
        <v>45554</v>
      </c>
      <c r="G3581" s="60">
        <v>45554.39166666667</v>
      </c>
      <c r="H3581" t="s">
        <v>1156</v>
      </c>
      <c r="I3581"/>
      <c r="J3581" t="s">
        <v>697</v>
      </c>
      <c r="K3581" t="s">
        <v>697</v>
      </c>
      <c r="L3581" t="s">
        <v>3745</v>
      </c>
      <c r="M3581" t="s">
        <v>992</v>
      </c>
      <c r="N3581" t="s">
        <v>853</v>
      </c>
      <c r="O3581">
        <v>201031896541001</v>
      </c>
      <c r="P3581" t="s">
        <v>8</v>
      </c>
      <c r="Q3581" t="s">
        <v>15</v>
      </c>
      <c r="R3581" t="s">
        <v>69</v>
      </c>
      <c r="S3581" t="s">
        <v>360</v>
      </c>
      <c r="T3581"/>
      <c r="U3581" t="s">
        <v>14</v>
      </c>
      <c r="V3581" s="61">
        <v>45554</v>
      </c>
      <c r="W3581" t="s">
        <v>4135</v>
      </c>
    </row>
    <row r="3582" spans="1:23" x14ac:dyDescent="0.25">
      <c r="A3582">
        <v>9970753</v>
      </c>
      <c r="B3582" s="60">
        <v>45554</v>
      </c>
      <c r="C3582" t="s">
        <v>1117</v>
      </c>
      <c r="D3582" t="s">
        <v>716</v>
      </c>
      <c r="E3582" t="s">
        <v>385</v>
      </c>
      <c r="F3582" s="60">
        <v>45554</v>
      </c>
      <c r="G3582" s="60">
        <v>45554.396527777782</v>
      </c>
      <c r="H3582" t="s">
        <v>1117</v>
      </c>
      <c r="I3582" s="60">
        <v>45556</v>
      </c>
      <c r="J3582" t="s">
        <v>697</v>
      </c>
      <c r="K3582" t="s">
        <v>697</v>
      </c>
      <c r="L3582" t="s">
        <v>5663</v>
      </c>
      <c r="M3582" t="s">
        <v>7</v>
      </c>
      <c r="N3582" t="s">
        <v>859</v>
      </c>
      <c r="O3582" t="s">
        <v>3861</v>
      </c>
      <c r="P3582" t="s">
        <v>18</v>
      </c>
      <c r="Q3582" t="s">
        <v>19</v>
      </c>
      <c r="R3582" t="s">
        <v>21</v>
      </c>
      <c r="S3582" t="s">
        <v>36</v>
      </c>
      <c r="T3582" t="s">
        <v>385</v>
      </c>
      <c r="U3582" t="s">
        <v>44</v>
      </c>
      <c r="V3582" s="61">
        <v>45554</v>
      </c>
      <c r="W3582" t="s">
        <v>4135</v>
      </c>
    </row>
    <row r="3583" spans="1:23" x14ac:dyDescent="0.25">
      <c r="A3583">
        <v>9970752</v>
      </c>
      <c r="B3583" s="60">
        <v>45554</v>
      </c>
      <c r="C3583" t="s">
        <v>1110</v>
      </c>
      <c r="D3583" t="s">
        <v>856</v>
      </c>
      <c r="E3583" t="s">
        <v>385</v>
      </c>
      <c r="F3583" s="60">
        <v>45554</v>
      </c>
      <c r="G3583" s="60">
        <v>45554.397222222222</v>
      </c>
      <c r="H3583" t="s">
        <v>1110</v>
      </c>
      <c r="I3583" s="60">
        <v>45554</v>
      </c>
      <c r="J3583" t="s">
        <v>697</v>
      </c>
      <c r="K3583" t="s">
        <v>697</v>
      </c>
      <c r="L3583" t="s">
        <v>5248</v>
      </c>
      <c r="M3583" t="s">
        <v>7</v>
      </c>
      <c r="N3583" t="s">
        <v>860</v>
      </c>
      <c r="O3583" t="s">
        <v>4720</v>
      </c>
      <c r="P3583" t="s">
        <v>8</v>
      </c>
      <c r="Q3583" t="s">
        <v>28</v>
      </c>
      <c r="R3583" t="s">
        <v>29</v>
      </c>
      <c r="S3583" t="s">
        <v>25</v>
      </c>
      <c r="T3583"/>
      <c r="U3583" t="s">
        <v>14</v>
      </c>
      <c r="V3583" s="61">
        <v>45554</v>
      </c>
      <c r="W3583" t="s">
        <v>4135</v>
      </c>
    </row>
    <row r="3584" spans="1:23" x14ac:dyDescent="0.25">
      <c r="A3584">
        <v>9970751</v>
      </c>
      <c r="B3584" s="60">
        <v>45554</v>
      </c>
      <c r="C3584" t="s">
        <v>1117</v>
      </c>
      <c r="D3584" t="s">
        <v>856</v>
      </c>
      <c r="E3584" t="s">
        <v>385</v>
      </c>
      <c r="F3584" s="60">
        <v>45554</v>
      </c>
      <c r="G3584" s="60">
        <v>45554.396527777782</v>
      </c>
      <c r="H3584" t="s">
        <v>1117</v>
      </c>
      <c r="I3584" s="60">
        <v>45554</v>
      </c>
      <c r="J3584" t="s">
        <v>697</v>
      </c>
      <c r="K3584" t="s">
        <v>697</v>
      </c>
      <c r="L3584" t="s">
        <v>5663</v>
      </c>
      <c r="M3584" t="s">
        <v>7</v>
      </c>
      <c r="N3584" t="s">
        <v>859</v>
      </c>
      <c r="O3584" t="s">
        <v>3861</v>
      </c>
      <c r="P3584" t="s">
        <v>18</v>
      </c>
      <c r="Q3584" t="s">
        <v>19</v>
      </c>
      <c r="R3584" t="s">
        <v>21</v>
      </c>
      <c r="S3584" t="s">
        <v>43</v>
      </c>
      <c r="T3584" t="s">
        <v>1231</v>
      </c>
      <c r="U3584" t="s">
        <v>44</v>
      </c>
      <c r="V3584" s="61">
        <v>45554</v>
      </c>
      <c r="W3584" t="s">
        <v>4135</v>
      </c>
    </row>
    <row r="3585" spans="1:23" x14ac:dyDescent="0.25">
      <c r="A3585">
        <v>9970750</v>
      </c>
      <c r="B3585" s="60">
        <v>45554</v>
      </c>
      <c r="C3585" t="s">
        <v>1111</v>
      </c>
      <c r="D3585" t="s">
        <v>46</v>
      </c>
      <c r="E3585" t="s">
        <v>385</v>
      </c>
      <c r="F3585" s="60">
        <v>45554</v>
      </c>
      <c r="G3585" s="60">
        <v>45554.399305555547</v>
      </c>
      <c r="H3585" t="s">
        <v>1111</v>
      </c>
      <c r="I3585" t="s">
        <v>385</v>
      </c>
      <c r="J3585" t="s">
        <v>697</v>
      </c>
      <c r="K3585" t="s">
        <v>697</v>
      </c>
      <c r="L3585" t="s">
        <v>5664</v>
      </c>
      <c r="M3585" t="s">
        <v>7</v>
      </c>
      <c r="N3585" t="s">
        <v>1515</v>
      </c>
      <c r="O3585" t="s">
        <v>4297</v>
      </c>
      <c r="P3585" t="s">
        <v>18</v>
      </c>
      <c r="Q3585" t="s">
        <v>19</v>
      </c>
      <c r="R3585" t="s">
        <v>20</v>
      </c>
      <c r="S3585" t="s">
        <v>358</v>
      </c>
      <c r="T3585" t="s">
        <v>385</v>
      </c>
      <c r="U3585" t="s">
        <v>14</v>
      </c>
      <c r="V3585" s="61">
        <v>45554</v>
      </c>
      <c r="W3585" t="s">
        <v>4135</v>
      </c>
    </row>
    <row r="3586" spans="1:23" x14ac:dyDescent="0.25">
      <c r="A3586">
        <v>9970749</v>
      </c>
      <c r="B3586" s="60">
        <v>45554</v>
      </c>
      <c r="C3586" t="s">
        <v>1156</v>
      </c>
      <c r="D3586" t="s">
        <v>46</v>
      </c>
      <c r="E3586" t="s">
        <v>385</v>
      </c>
      <c r="F3586" s="60">
        <v>45554</v>
      </c>
      <c r="G3586" s="60">
        <v>45554.399305555547</v>
      </c>
      <c r="H3586" t="s">
        <v>1156</v>
      </c>
      <c r="I3586" t="s">
        <v>385</v>
      </c>
      <c r="J3586" t="s">
        <v>697</v>
      </c>
      <c r="K3586" t="s">
        <v>697</v>
      </c>
      <c r="L3586" t="s">
        <v>5608</v>
      </c>
      <c r="M3586" t="s">
        <v>992</v>
      </c>
      <c r="N3586" t="s">
        <v>853</v>
      </c>
      <c r="O3586">
        <v>201032598870001</v>
      </c>
      <c r="P3586" t="s">
        <v>8</v>
      </c>
      <c r="Q3586" t="s">
        <v>10</v>
      </c>
      <c r="R3586" t="s">
        <v>11</v>
      </c>
      <c r="S3586" t="s">
        <v>360</v>
      </c>
      <c r="T3586" t="s">
        <v>385</v>
      </c>
      <c r="U3586" t="s">
        <v>14</v>
      </c>
      <c r="V3586" s="61">
        <v>45554</v>
      </c>
      <c r="W3586" t="s">
        <v>4135</v>
      </c>
    </row>
    <row r="3587" spans="1:23" x14ac:dyDescent="0.25">
      <c r="A3587">
        <v>9970748</v>
      </c>
      <c r="B3587" s="60">
        <v>45554</v>
      </c>
      <c r="C3587" t="s">
        <v>1110</v>
      </c>
      <c r="D3587" t="s">
        <v>856</v>
      </c>
      <c r="E3587" t="s">
        <v>385</v>
      </c>
      <c r="F3587" s="60">
        <v>45554</v>
      </c>
      <c r="G3587" s="60">
        <v>45554.401388888888</v>
      </c>
      <c r="H3587" t="s">
        <v>1110</v>
      </c>
      <c r="I3587" s="60">
        <v>45554</v>
      </c>
      <c r="J3587" t="s">
        <v>697</v>
      </c>
      <c r="K3587" t="s">
        <v>697</v>
      </c>
      <c r="L3587" t="s">
        <v>5248</v>
      </c>
      <c r="M3587" t="s">
        <v>7</v>
      </c>
      <c r="N3587" t="s">
        <v>860</v>
      </c>
      <c r="O3587" t="s">
        <v>4720</v>
      </c>
      <c r="P3587" t="s">
        <v>8</v>
      </c>
      <c r="Q3587" t="s">
        <v>28</v>
      </c>
      <c r="R3587" t="s">
        <v>29</v>
      </c>
      <c r="S3587" t="s">
        <v>43</v>
      </c>
      <c r="T3587"/>
      <c r="U3587" t="s">
        <v>14</v>
      </c>
      <c r="V3587" s="61">
        <v>45554</v>
      </c>
      <c r="W3587" t="s">
        <v>4135</v>
      </c>
    </row>
    <row r="3588" spans="1:23" x14ac:dyDescent="0.25">
      <c r="A3588">
        <v>9970747</v>
      </c>
      <c r="B3588" s="60">
        <v>45554</v>
      </c>
      <c r="C3588" t="s">
        <v>1110</v>
      </c>
      <c r="D3588" t="s">
        <v>856</v>
      </c>
      <c r="E3588" t="s">
        <v>385</v>
      </c>
      <c r="F3588" s="60">
        <v>45554</v>
      </c>
      <c r="G3588" s="60">
        <v>45554.404861111107</v>
      </c>
      <c r="H3588" t="s">
        <v>1110</v>
      </c>
      <c r="I3588" s="60">
        <v>45554</v>
      </c>
      <c r="J3588" t="s">
        <v>697</v>
      </c>
      <c r="K3588" t="s">
        <v>697</v>
      </c>
      <c r="L3588" t="s">
        <v>5665</v>
      </c>
      <c r="M3588" t="s">
        <v>7</v>
      </c>
      <c r="N3588" t="s">
        <v>860</v>
      </c>
      <c r="O3588" t="s">
        <v>4584</v>
      </c>
      <c r="P3588" t="s">
        <v>8</v>
      </c>
      <c r="Q3588" t="s">
        <v>28</v>
      </c>
      <c r="R3588" t="s">
        <v>29</v>
      </c>
      <c r="S3588" t="s">
        <v>25</v>
      </c>
      <c r="T3588"/>
      <c r="U3588" t="s">
        <v>14</v>
      </c>
      <c r="V3588" s="61">
        <v>45554</v>
      </c>
      <c r="W3588" t="s">
        <v>4135</v>
      </c>
    </row>
    <row r="3589" spans="1:23" x14ac:dyDescent="0.25">
      <c r="A3589">
        <v>9970746</v>
      </c>
      <c r="B3589" s="60">
        <v>45554</v>
      </c>
      <c r="C3589" t="s">
        <v>1117</v>
      </c>
      <c r="D3589" t="s">
        <v>46</v>
      </c>
      <c r="E3589" t="s">
        <v>385</v>
      </c>
      <c r="F3589" s="60">
        <v>45554</v>
      </c>
      <c r="G3589" s="60">
        <v>45554.407638888893</v>
      </c>
      <c r="H3589" t="s">
        <v>1117</v>
      </c>
      <c r="I3589" t="s">
        <v>385</v>
      </c>
      <c r="J3589" t="s">
        <v>697</v>
      </c>
      <c r="K3589" t="s">
        <v>697</v>
      </c>
      <c r="L3589" t="s">
        <v>5666</v>
      </c>
      <c r="M3589" t="s">
        <v>7</v>
      </c>
      <c r="N3589" t="s">
        <v>859</v>
      </c>
      <c r="O3589" t="s">
        <v>4542</v>
      </c>
      <c r="P3589" t="s">
        <v>18</v>
      </c>
      <c r="Q3589" t="s">
        <v>19</v>
      </c>
      <c r="R3589" t="s">
        <v>21</v>
      </c>
      <c r="S3589" t="s">
        <v>360</v>
      </c>
      <c r="T3589" t="s">
        <v>385</v>
      </c>
      <c r="U3589" t="s">
        <v>14</v>
      </c>
      <c r="V3589" s="61">
        <v>45554</v>
      </c>
      <c r="W3589" t="s">
        <v>4135</v>
      </c>
    </row>
    <row r="3590" spans="1:23" x14ac:dyDescent="0.25">
      <c r="A3590">
        <v>9970745</v>
      </c>
      <c r="B3590" s="60">
        <v>45554</v>
      </c>
      <c r="C3590" t="s">
        <v>1110</v>
      </c>
      <c r="D3590" t="s">
        <v>46</v>
      </c>
      <c r="E3590" t="s">
        <v>385</v>
      </c>
      <c r="F3590" s="60">
        <v>45554</v>
      </c>
      <c r="G3590" s="60">
        <v>45554.414583333331</v>
      </c>
      <c r="H3590" t="s">
        <v>1110</v>
      </c>
      <c r="I3590" t="s">
        <v>385</v>
      </c>
      <c r="J3590" t="s">
        <v>697</v>
      </c>
      <c r="K3590" t="s">
        <v>697</v>
      </c>
      <c r="L3590" t="s">
        <v>4610</v>
      </c>
      <c r="M3590" t="s">
        <v>7</v>
      </c>
      <c r="N3590" t="s">
        <v>860</v>
      </c>
      <c r="O3590" t="s">
        <v>3553</v>
      </c>
      <c r="P3590" t="s">
        <v>18</v>
      </c>
      <c r="Q3590" t="s">
        <v>19</v>
      </c>
      <c r="R3590" t="s">
        <v>20</v>
      </c>
      <c r="S3590" t="s">
        <v>36</v>
      </c>
      <c r="T3590"/>
      <c r="U3590" t="s">
        <v>14</v>
      </c>
      <c r="V3590" s="61">
        <v>45554</v>
      </c>
      <c r="W3590" t="s">
        <v>4135</v>
      </c>
    </row>
    <row r="3591" spans="1:23" x14ac:dyDescent="0.25">
      <c r="A3591">
        <v>9970744</v>
      </c>
      <c r="B3591" s="60">
        <v>45554</v>
      </c>
      <c r="C3591" t="s">
        <v>1110</v>
      </c>
      <c r="D3591" t="s">
        <v>46</v>
      </c>
      <c r="E3591" t="s">
        <v>385</v>
      </c>
      <c r="F3591" s="60">
        <v>45554</v>
      </c>
      <c r="G3591" s="60">
        <v>45554.414583333331</v>
      </c>
      <c r="H3591" t="s">
        <v>1110</v>
      </c>
      <c r="I3591" t="s">
        <v>385</v>
      </c>
      <c r="J3591" t="s">
        <v>697</v>
      </c>
      <c r="K3591" t="s">
        <v>697</v>
      </c>
      <c r="L3591" t="s">
        <v>4610</v>
      </c>
      <c r="M3591" t="s">
        <v>7</v>
      </c>
      <c r="N3591" t="s">
        <v>860</v>
      </c>
      <c r="O3591" t="s">
        <v>3553</v>
      </c>
      <c r="P3591" t="s">
        <v>18</v>
      </c>
      <c r="Q3591" t="s">
        <v>19</v>
      </c>
      <c r="R3591" t="s">
        <v>20</v>
      </c>
      <c r="S3591" t="s">
        <v>36</v>
      </c>
      <c r="T3591"/>
      <c r="U3591" t="s">
        <v>14</v>
      </c>
      <c r="V3591" s="61">
        <v>45554</v>
      </c>
      <c r="W3591" t="s">
        <v>4135</v>
      </c>
    </row>
    <row r="3592" spans="1:23" x14ac:dyDescent="0.25">
      <c r="A3592">
        <v>9970743</v>
      </c>
      <c r="B3592" s="60">
        <v>45554</v>
      </c>
      <c r="C3592" t="s">
        <v>1117</v>
      </c>
      <c r="D3592" t="s">
        <v>716</v>
      </c>
      <c r="E3592" t="s">
        <v>385</v>
      </c>
      <c r="F3592" s="60">
        <v>45554</v>
      </c>
      <c r="G3592" s="60">
        <v>45554.417361111111</v>
      </c>
      <c r="H3592" t="s">
        <v>1117</v>
      </c>
      <c r="I3592" t="s">
        <v>385</v>
      </c>
      <c r="J3592" t="s">
        <v>697</v>
      </c>
      <c r="K3592" t="s">
        <v>697</v>
      </c>
      <c r="L3592" t="s">
        <v>5667</v>
      </c>
      <c r="M3592" t="s">
        <v>7</v>
      </c>
      <c r="N3592" t="s">
        <v>859</v>
      </c>
      <c r="O3592" t="s">
        <v>5458</v>
      </c>
      <c r="P3592" t="s">
        <v>18</v>
      </c>
      <c r="Q3592" t="s">
        <v>19</v>
      </c>
      <c r="R3592" t="s">
        <v>21</v>
      </c>
      <c r="S3592" t="s">
        <v>36</v>
      </c>
      <c r="T3592" t="s">
        <v>385</v>
      </c>
      <c r="U3592" t="s">
        <v>14</v>
      </c>
      <c r="V3592" s="61">
        <v>45554</v>
      </c>
      <c r="W3592" t="s">
        <v>4135</v>
      </c>
    </row>
    <row r="3593" spans="1:23" x14ac:dyDescent="0.25">
      <c r="A3593">
        <v>9970742</v>
      </c>
      <c r="B3593" s="60">
        <v>45554</v>
      </c>
      <c r="C3593" t="s">
        <v>1156</v>
      </c>
      <c r="D3593" t="s">
        <v>856</v>
      </c>
      <c r="E3593" t="s">
        <v>385</v>
      </c>
      <c r="F3593" s="60">
        <v>45554</v>
      </c>
      <c r="G3593" s="60">
        <v>45554.42291666667</v>
      </c>
      <c r="H3593" t="s">
        <v>1156</v>
      </c>
      <c r="I3593" s="60">
        <v>45556</v>
      </c>
      <c r="J3593" t="s">
        <v>697</v>
      </c>
      <c r="K3593" t="s">
        <v>697</v>
      </c>
      <c r="L3593" t="s">
        <v>4324</v>
      </c>
      <c r="M3593" t="s">
        <v>992</v>
      </c>
      <c r="N3593" t="s">
        <v>853</v>
      </c>
      <c r="O3593">
        <v>201031825889001</v>
      </c>
      <c r="P3593" t="s">
        <v>18</v>
      </c>
      <c r="Q3593" t="s">
        <v>19</v>
      </c>
      <c r="R3593" t="s">
        <v>21</v>
      </c>
      <c r="S3593" t="s">
        <v>36</v>
      </c>
      <c r="T3593" t="s">
        <v>385</v>
      </c>
      <c r="U3593" t="s">
        <v>14</v>
      </c>
      <c r="V3593" s="61">
        <v>45554</v>
      </c>
      <c r="W3593" t="s">
        <v>4135</v>
      </c>
    </row>
    <row r="3594" spans="1:23" x14ac:dyDescent="0.25">
      <c r="A3594">
        <v>9970741</v>
      </c>
      <c r="B3594" s="60">
        <v>45554</v>
      </c>
      <c r="C3594" t="s">
        <v>1117</v>
      </c>
      <c r="D3594" t="s">
        <v>856</v>
      </c>
      <c r="E3594" t="s">
        <v>385</v>
      </c>
      <c r="F3594" s="60">
        <v>45554</v>
      </c>
      <c r="G3594" s="60">
        <v>45554.422222222223</v>
      </c>
      <c r="H3594" t="s">
        <v>1117</v>
      </c>
      <c r="I3594" s="60">
        <v>45554</v>
      </c>
      <c r="J3594" t="s">
        <v>697</v>
      </c>
      <c r="K3594" t="s">
        <v>697</v>
      </c>
      <c r="L3594" t="s">
        <v>5668</v>
      </c>
      <c r="M3594" t="s">
        <v>7</v>
      </c>
      <c r="N3594" t="s">
        <v>859</v>
      </c>
      <c r="O3594" t="s">
        <v>5551</v>
      </c>
      <c r="P3594" t="s">
        <v>18</v>
      </c>
      <c r="Q3594" t="s">
        <v>19</v>
      </c>
      <c r="R3594" t="s">
        <v>21</v>
      </c>
      <c r="S3594" t="s">
        <v>43</v>
      </c>
      <c r="T3594" t="s">
        <v>712</v>
      </c>
      <c r="U3594" t="s">
        <v>44</v>
      </c>
      <c r="V3594" s="61">
        <v>45554</v>
      </c>
      <c r="W3594" t="s">
        <v>4135</v>
      </c>
    </row>
    <row r="3595" spans="1:23" x14ac:dyDescent="0.25">
      <c r="A3595">
        <v>9970740</v>
      </c>
      <c r="B3595" s="60">
        <v>45554</v>
      </c>
      <c r="C3595" t="s">
        <v>1106</v>
      </c>
      <c r="D3595" t="s">
        <v>716</v>
      </c>
      <c r="E3595" t="s">
        <v>385</v>
      </c>
      <c r="F3595" s="60">
        <v>45554</v>
      </c>
      <c r="G3595" s="60">
        <v>45554.429861111108</v>
      </c>
      <c r="H3595" t="s">
        <v>1106</v>
      </c>
      <c r="I3595" s="60">
        <v>45556</v>
      </c>
      <c r="J3595" t="s">
        <v>697</v>
      </c>
      <c r="K3595" t="s">
        <v>697</v>
      </c>
      <c r="L3595" t="s">
        <v>5669</v>
      </c>
      <c r="M3595" t="s">
        <v>4671</v>
      </c>
      <c r="N3595" t="s">
        <v>5077</v>
      </c>
      <c r="O3595">
        <v>2000009327264950</v>
      </c>
      <c r="P3595" t="s">
        <v>22</v>
      </c>
      <c r="Q3595" t="s">
        <v>23</v>
      </c>
      <c r="R3595" t="s">
        <v>24</v>
      </c>
      <c r="S3595" t="s">
        <v>36</v>
      </c>
      <c r="T3595" t="s">
        <v>385</v>
      </c>
      <c r="U3595" t="s">
        <v>14</v>
      </c>
      <c r="V3595" s="61">
        <v>45554</v>
      </c>
      <c r="W3595" t="s">
        <v>4135</v>
      </c>
    </row>
    <row r="3596" spans="1:23" x14ac:dyDescent="0.25">
      <c r="A3596">
        <v>9970739</v>
      </c>
      <c r="B3596" s="60">
        <v>45554</v>
      </c>
      <c r="C3596" t="s">
        <v>1117</v>
      </c>
      <c r="D3596" t="s">
        <v>716</v>
      </c>
      <c r="E3596" t="s">
        <v>385</v>
      </c>
      <c r="F3596" s="60">
        <v>45554</v>
      </c>
      <c r="G3596" s="60">
        <v>45554.429166666669</v>
      </c>
      <c r="H3596" t="s">
        <v>1117</v>
      </c>
      <c r="I3596" s="60">
        <v>45556</v>
      </c>
      <c r="J3596" t="s">
        <v>697</v>
      </c>
      <c r="K3596" t="s">
        <v>697</v>
      </c>
      <c r="L3596" t="s">
        <v>5670</v>
      </c>
      <c r="M3596" t="s">
        <v>7</v>
      </c>
      <c r="N3596" t="s">
        <v>859</v>
      </c>
      <c r="O3596" t="s">
        <v>3862</v>
      </c>
      <c r="P3596" t="s">
        <v>18</v>
      </c>
      <c r="Q3596" t="s">
        <v>19</v>
      </c>
      <c r="R3596" t="s">
        <v>20</v>
      </c>
      <c r="S3596" t="s">
        <v>36</v>
      </c>
      <c r="T3596" t="s">
        <v>385</v>
      </c>
      <c r="U3596" t="s">
        <v>14</v>
      </c>
      <c r="V3596" s="61">
        <v>45554</v>
      </c>
      <c r="W3596" t="s">
        <v>4135</v>
      </c>
    </row>
    <row r="3597" spans="1:23" x14ac:dyDescent="0.25">
      <c r="A3597">
        <v>9970738</v>
      </c>
      <c r="B3597" s="60">
        <v>45554</v>
      </c>
      <c r="C3597" t="s">
        <v>1111</v>
      </c>
      <c r="D3597" t="s">
        <v>46</v>
      </c>
      <c r="E3597" t="s">
        <v>385</v>
      </c>
      <c r="F3597" s="60">
        <v>45554</v>
      </c>
      <c r="G3597" s="60">
        <v>45554.429166666669</v>
      </c>
      <c r="H3597" t="s">
        <v>1111</v>
      </c>
      <c r="I3597" t="s">
        <v>385</v>
      </c>
      <c r="J3597" t="s">
        <v>697</v>
      </c>
      <c r="K3597" t="s">
        <v>697</v>
      </c>
      <c r="L3597" t="s">
        <v>4975</v>
      </c>
      <c r="M3597" t="s">
        <v>7</v>
      </c>
      <c r="N3597" t="s">
        <v>1515</v>
      </c>
      <c r="O3597" t="s">
        <v>4813</v>
      </c>
      <c r="P3597" t="s">
        <v>8</v>
      </c>
      <c r="Q3597" t="s">
        <v>28</v>
      </c>
      <c r="R3597" t="s">
        <v>35</v>
      </c>
      <c r="S3597" t="s">
        <v>358</v>
      </c>
      <c r="T3597" t="s">
        <v>385</v>
      </c>
      <c r="U3597" t="s">
        <v>44</v>
      </c>
      <c r="V3597" s="61">
        <v>45554</v>
      </c>
      <c r="W3597" t="s">
        <v>4135</v>
      </c>
    </row>
    <row r="3598" spans="1:23" x14ac:dyDescent="0.25">
      <c r="A3598">
        <v>9970737</v>
      </c>
      <c r="B3598" s="60">
        <v>45554</v>
      </c>
      <c r="C3598" t="s">
        <v>1156</v>
      </c>
      <c r="D3598" t="s">
        <v>716</v>
      </c>
      <c r="E3598" t="s">
        <v>385</v>
      </c>
      <c r="F3598" s="60">
        <v>45554</v>
      </c>
      <c r="G3598" s="60">
        <v>45554.431944444441</v>
      </c>
      <c r="H3598" t="s">
        <v>1156</v>
      </c>
      <c r="I3598"/>
      <c r="J3598" t="s">
        <v>697</v>
      </c>
      <c r="K3598" t="s">
        <v>697</v>
      </c>
      <c r="L3598" t="s">
        <v>5322</v>
      </c>
      <c r="M3598" t="s">
        <v>992</v>
      </c>
      <c r="N3598" t="s">
        <v>853</v>
      </c>
      <c r="O3598">
        <v>201032694610001</v>
      </c>
      <c r="P3598" t="s">
        <v>22</v>
      </c>
      <c r="Q3598" t="s">
        <v>23</v>
      </c>
      <c r="R3598" t="s">
        <v>89</v>
      </c>
      <c r="S3598" t="s">
        <v>36</v>
      </c>
      <c r="T3598" t="s">
        <v>385</v>
      </c>
      <c r="U3598" t="s">
        <v>14</v>
      </c>
      <c r="V3598" s="61">
        <v>45554</v>
      </c>
      <c r="W3598" t="s">
        <v>4135</v>
      </c>
    </row>
    <row r="3599" spans="1:23" x14ac:dyDescent="0.25">
      <c r="A3599">
        <v>9970736</v>
      </c>
      <c r="B3599" s="60">
        <v>45554</v>
      </c>
      <c r="C3599" t="s">
        <v>1110</v>
      </c>
      <c r="D3599" t="s">
        <v>856</v>
      </c>
      <c r="E3599" t="s">
        <v>385</v>
      </c>
      <c r="F3599" s="60">
        <v>45554</v>
      </c>
      <c r="G3599" s="60">
        <v>45554.439583333333</v>
      </c>
      <c r="H3599" t="s">
        <v>1110</v>
      </c>
      <c r="I3599" t="s">
        <v>385</v>
      </c>
      <c r="J3599" t="s">
        <v>697</v>
      </c>
      <c r="K3599" t="s">
        <v>697</v>
      </c>
      <c r="L3599" t="s">
        <v>5619</v>
      </c>
      <c r="M3599" t="s">
        <v>7</v>
      </c>
      <c r="N3599" t="s">
        <v>860</v>
      </c>
      <c r="O3599" t="s">
        <v>4566</v>
      </c>
      <c r="P3599" t="s">
        <v>8</v>
      </c>
      <c r="Q3599" t="s">
        <v>15</v>
      </c>
      <c r="R3599" t="s">
        <v>27</v>
      </c>
      <c r="S3599" t="s">
        <v>25</v>
      </c>
      <c r="T3599"/>
      <c r="U3599" t="s">
        <v>14</v>
      </c>
      <c r="V3599" s="61">
        <v>45554</v>
      </c>
      <c r="W3599" t="s">
        <v>4135</v>
      </c>
    </row>
    <row r="3600" spans="1:23" x14ac:dyDescent="0.25">
      <c r="A3600">
        <v>9970735</v>
      </c>
      <c r="B3600" s="60">
        <v>45554</v>
      </c>
      <c r="C3600" t="s">
        <v>1111</v>
      </c>
      <c r="D3600" t="s">
        <v>46</v>
      </c>
      <c r="E3600" t="s">
        <v>385</v>
      </c>
      <c r="F3600" s="60">
        <v>45554</v>
      </c>
      <c r="G3600" s="60">
        <v>45554.440972222219</v>
      </c>
      <c r="H3600" t="s">
        <v>1111</v>
      </c>
      <c r="I3600" t="s">
        <v>385</v>
      </c>
      <c r="J3600" t="s">
        <v>697</v>
      </c>
      <c r="K3600" t="s">
        <v>697</v>
      </c>
      <c r="L3600" t="s">
        <v>5215</v>
      </c>
      <c r="M3600" t="s">
        <v>7</v>
      </c>
      <c r="N3600" t="s">
        <v>1515</v>
      </c>
      <c r="O3600" t="s">
        <v>4992</v>
      </c>
      <c r="P3600" t="s">
        <v>8</v>
      </c>
      <c r="Q3600" t="s">
        <v>28</v>
      </c>
      <c r="R3600" t="s">
        <v>35</v>
      </c>
      <c r="S3600" t="s">
        <v>43</v>
      </c>
      <c r="T3600" t="s">
        <v>385</v>
      </c>
      <c r="U3600" t="s">
        <v>44</v>
      </c>
      <c r="V3600" s="61">
        <v>45554</v>
      </c>
      <c r="W3600" t="s">
        <v>4135</v>
      </c>
    </row>
    <row r="3601" spans="1:23" x14ac:dyDescent="0.25">
      <c r="A3601">
        <v>9970734</v>
      </c>
      <c r="B3601" s="60">
        <v>45554</v>
      </c>
      <c r="C3601" t="s">
        <v>1110</v>
      </c>
      <c r="D3601" t="s">
        <v>856</v>
      </c>
      <c r="E3601" t="s">
        <v>385</v>
      </c>
      <c r="F3601" s="60">
        <v>45554</v>
      </c>
      <c r="G3601" s="60">
        <v>45554.439583333333</v>
      </c>
      <c r="H3601" t="s">
        <v>1110</v>
      </c>
      <c r="I3601" t="s">
        <v>385</v>
      </c>
      <c r="J3601" t="s">
        <v>697</v>
      </c>
      <c r="K3601" t="s">
        <v>697</v>
      </c>
      <c r="L3601" t="s">
        <v>5619</v>
      </c>
      <c r="M3601" t="s">
        <v>7</v>
      </c>
      <c r="N3601" t="s">
        <v>860</v>
      </c>
      <c r="O3601" t="s">
        <v>4566</v>
      </c>
      <c r="P3601" t="s">
        <v>8</v>
      </c>
      <c r="Q3601" t="s">
        <v>15</v>
      </c>
      <c r="R3601" t="s">
        <v>27</v>
      </c>
      <c r="S3601" t="s">
        <v>43</v>
      </c>
      <c r="T3601"/>
      <c r="U3601" t="s">
        <v>14</v>
      </c>
      <c r="V3601" s="61">
        <v>45554</v>
      </c>
      <c r="W3601" t="s">
        <v>4135</v>
      </c>
    </row>
    <row r="3602" spans="1:23" x14ac:dyDescent="0.25">
      <c r="A3602">
        <v>9970733</v>
      </c>
      <c r="B3602" s="60">
        <v>45554</v>
      </c>
      <c r="C3602" t="s">
        <v>1117</v>
      </c>
      <c r="D3602" t="s">
        <v>716</v>
      </c>
      <c r="E3602" t="s">
        <v>385</v>
      </c>
      <c r="F3602" s="60">
        <v>45554</v>
      </c>
      <c r="G3602" s="60">
        <v>45554.418749999997</v>
      </c>
      <c r="H3602" t="s">
        <v>1117</v>
      </c>
      <c r="I3602" s="60">
        <v>45567</v>
      </c>
      <c r="J3602" t="s">
        <v>697</v>
      </c>
      <c r="K3602" t="s">
        <v>697</v>
      </c>
      <c r="L3602" t="s">
        <v>5075</v>
      </c>
      <c r="M3602" t="s">
        <v>7</v>
      </c>
      <c r="N3602" t="s">
        <v>859</v>
      </c>
      <c r="O3602" t="s">
        <v>3852</v>
      </c>
      <c r="P3602" t="s">
        <v>18</v>
      </c>
      <c r="Q3602" t="s">
        <v>19</v>
      </c>
      <c r="R3602" t="s">
        <v>21</v>
      </c>
      <c r="S3602" t="s">
        <v>36</v>
      </c>
      <c r="T3602" t="s">
        <v>385</v>
      </c>
      <c r="U3602" t="s">
        <v>14</v>
      </c>
      <c r="V3602" s="61">
        <v>45554</v>
      </c>
      <c r="W3602" t="s">
        <v>4135</v>
      </c>
    </row>
    <row r="3603" spans="1:23" x14ac:dyDescent="0.25">
      <c r="A3603">
        <v>9970732</v>
      </c>
      <c r="B3603" s="60">
        <v>45554</v>
      </c>
      <c r="C3603" t="s">
        <v>1156</v>
      </c>
      <c r="D3603" t="s">
        <v>46</v>
      </c>
      <c r="E3603" t="s">
        <v>385</v>
      </c>
      <c r="F3603" s="60">
        <v>45554</v>
      </c>
      <c r="G3603" s="60">
        <v>45554.445138888892</v>
      </c>
      <c r="H3603" t="s">
        <v>1156</v>
      </c>
      <c r="I3603" t="s">
        <v>385</v>
      </c>
      <c r="J3603" t="s">
        <v>697</v>
      </c>
      <c r="K3603" t="s">
        <v>697</v>
      </c>
      <c r="L3603" t="s">
        <v>4325</v>
      </c>
      <c r="M3603" t="s">
        <v>992</v>
      </c>
      <c r="N3603" t="s">
        <v>853</v>
      </c>
      <c r="O3603">
        <v>201032236942001</v>
      </c>
      <c r="P3603" t="s">
        <v>18</v>
      </c>
      <c r="Q3603" t="s">
        <v>19</v>
      </c>
      <c r="R3603" t="s">
        <v>20</v>
      </c>
      <c r="S3603" t="s">
        <v>360</v>
      </c>
      <c r="T3603" t="s">
        <v>385</v>
      </c>
      <c r="U3603" t="s">
        <v>14</v>
      </c>
      <c r="V3603" s="61">
        <v>45554</v>
      </c>
      <c r="W3603" t="s">
        <v>4135</v>
      </c>
    </row>
    <row r="3604" spans="1:23" x14ac:dyDescent="0.25">
      <c r="A3604">
        <v>9970731</v>
      </c>
      <c r="B3604" s="60">
        <v>45554</v>
      </c>
      <c r="C3604" t="s">
        <v>1111</v>
      </c>
      <c r="D3604" t="s">
        <v>46</v>
      </c>
      <c r="E3604" t="s">
        <v>385</v>
      </c>
      <c r="F3604" s="60">
        <v>45554</v>
      </c>
      <c r="G3604" s="60">
        <v>45554.445138888892</v>
      </c>
      <c r="H3604" t="s">
        <v>1111</v>
      </c>
      <c r="I3604" t="s">
        <v>385</v>
      </c>
      <c r="J3604" t="s">
        <v>697</v>
      </c>
      <c r="K3604" t="s">
        <v>697</v>
      </c>
      <c r="L3604" t="s">
        <v>5410</v>
      </c>
      <c r="M3604" t="s">
        <v>7</v>
      </c>
      <c r="N3604" t="s">
        <v>1515</v>
      </c>
      <c r="O3604" t="s">
        <v>5276</v>
      </c>
      <c r="P3604" t="s">
        <v>8</v>
      </c>
      <c r="Q3604" t="s">
        <v>15</v>
      </c>
      <c r="R3604" t="s">
        <v>381</v>
      </c>
      <c r="S3604" t="s">
        <v>360</v>
      </c>
      <c r="T3604" t="s">
        <v>385</v>
      </c>
      <c r="U3604" t="s">
        <v>14</v>
      </c>
      <c r="V3604" s="61">
        <v>45554</v>
      </c>
      <c r="W3604" t="s">
        <v>4135</v>
      </c>
    </row>
    <row r="3605" spans="1:23" x14ac:dyDescent="0.25">
      <c r="A3605">
        <v>9970730</v>
      </c>
      <c r="B3605" s="60">
        <v>45554</v>
      </c>
      <c r="C3605" t="s">
        <v>1106</v>
      </c>
      <c r="D3605" t="s">
        <v>716</v>
      </c>
      <c r="E3605" t="s">
        <v>385</v>
      </c>
      <c r="F3605" s="60">
        <v>45554</v>
      </c>
      <c r="G3605" s="60">
        <v>45554.446527777778</v>
      </c>
      <c r="H3605" t="s">
        <v>1106</v>
      </c>
      <c r="I3605" s="60">
        <v>45554</v>
      </c>
      <c r="J3605" t="s">
        <v>697</v>
      </c>
      <c r="K3605" t="s">
        <v>697</v>
      </c>
      <c r="L3605" t="s">
        <v>5671</v>
      </c>
      <c r="M3605" t="s">
        <v>4671</v>
      </c>
      <c r="N3605" t="s">
        <v>853</v>
      </c>
      <c r="O3605">
        <v>2000008267642700</v>
      </c>
      <c r="P3605" t="s">
        <v>18</v>
      </c>
      <c r="Q3605" t="s">
        <v>19</v>
      </c>
      <c r="R3605" t="s">
        <v>20</v>
      </c>
      <c r="S3605" t="s">
        <v>75</v>
      </c>
      <c r="T3605" t="s">
        <v>2028</v>
      </c>
      <c r="U3605" t="s">
        <v>44</v>
      </c>
      <c r="V3605" s="61">
        <v>45554</v>
      </c>
      <c r="W3605" t="s">
        <v>4135</v>
      </c>
    </row>
    <row r="3606" spans="1:23" x14ac:dyDescent="0.25">
      <c r="A3606">
        <v>9970729</v>
      </c>
      <c r="B3606" s="60">
        <v>45554</v>
      </c>
      <c r="C3606" t="s">
        <v>1106</v>
      </c>
      <c r="D3606" t="s">
        <v>716</v>
      </c>
      <c r="E3606" t="s">
        <v>385</v>
      </c>
      <c r="F3606" s="60">
        <v>45554</v>
      </c>
      <c r="G3606" s="60">
        <v>45554.449305555558</v>
      </c>
      <c r="H3606" t="s">
        <v>1106</v>
      </c>
      <c r="I3606" s="60">
        <v>45555</v>
      </c>
      <c r="J3606" t="s">
        <v>697</v>
      </c>
      <c r="K3606" t="s">
        <v>697</v>
      </c>
      <c r="L3606" t="s">
        <v>5672</v>
      </c>
      <c r="M3606" t="s">
        <v>4671</v>
      </c>
      <c r="N3606" t="s">
        <v>853</v>
      </c>
      <c r="O3606">
        <v>2000009310264240</v>
      </c>
      <c r="P3606" t="s">
        <v>51</v>
      </c>
      <c r="Q3606" t="s">
        <v>52</v>
      </c>
      <c r="R3606" t="s">
        <v>53</v>
      </c>
      <c r="S3606" t="s">
        <v>36</v>
      </c>
      <c r="T3606" t="s">
        <v>385</v>
      </c>
      <c r="U3606" t="s">
        <v>14</v>
      </c>
      <c r="V3606" s="61">
        <v>45554</v>
      </c>
      <c r="W3606" t="s">
        <v>4135</v>
      </c>
    </row>
    <row r="3607" spans="1:23" x14ac:dyDescent="0.25">
      <c r="A3607">
        <v>9970728</v>
      </c>
      <c r="B3607" s="60">
        <v>45554</v>
      </c>
      <c r="C3607" t="s">
        <v>1117</v>
      </c>
      <c r="D3607" t="s">
        <v>716</v>
      </c>
      <c r="E3607" t="s">
        <v>385</v>
      </c>
      <c r="F3607" s="60">
        <v>45554</v>
      </c>
      <c r="G3607" s="60">
        <v>45554.451388888891</v>
      </c>
      <c r="H3607" t="s">
        <v>1117</v>
      </c>
      <c r="I3607" s="60">
        <v>45556</v>
      </c>
      <c r="J3607" t="s">
        <v>697</v>
      </c>
      <c r="K3607" t="s">
        <v>697</v>
      </c>
      <c r="L3607" t="s">
        <v>5673</v>
      </c>
      <c r="M3607" t="s">
        <v>7</v>
      </c>
      <c r="N3607" t="s">
        <v>859</v>
      </c>
      <c r="O3607" t="s">
        <v>5552</v>
      </c>
      <c r="P3607" t="s">
        <v>8</v>
      </c>
      <c r="Q3607" t="s">
        <v>10</v>
      </c>
      <c r="R3607" t="s">
        <v>11</v>
      </c>
      <c r="S3607" t="s">
        <v>36</v>
      </c>
      <c r="T3607" t="s">
        <v>385</v>
      </c>
      <c r="U3607" t="s">
        <v>14</v>
      </c>
      <c r="V3607" s="61">
        <v>45554</v>
      </c>
      <c r="W3607" t="s">
        <v>4135</v>
      </c>
    </row>
    <row r="3608" spans="1:23" x14ac:dyDescent="0.25">
      <c r="A3608">
        <v>9970727</v>
      </c>
      <c r="B3608" s="60">
        <v>45554</v>
      </c>
      <c r="C3608" t="s">
        <v>1111</v>
      </c>
      <c r="D3608" t="s">
        <v>716</v>
      </c>
      <c r="E3608" t="s">
        <v>385</v>
      </c>
      <c r="F3608" s="60">
        <v>45554</v>
      </c>
      <c r="G3608" s="60">
        <v>45554.451388888891</v>
      </c>
      <c r="H3608" t="s">
        <v>1111</v>
      </c>
      <c r="I3608" t="s">
        <v>385</v>
      </c>
      <c r="J3608" t="s">
        <v>697</v>
      </c>
      <c r="K3608" t="s">
        <v>697</v>
      </c>
      <c r="L3608" t="s">
        <v>5674</v>
      </c>
      <c r="M3608" t="s">
        <v>7</v>
      </c>
      <c r="N3608" t="s">
        <v>1515</v>
      </c>
      <c r="O3608" t="s">
        <v>5379</v>
      </c>
      <c r="P3608" t="s">
        <v>8</v>
      </c>
      <c r="Q3608" t="s">
        <v>15</v>
      </c>
      <c r="R3608" t="s">
        <v>381</v>
      </c>
      <c r="S3608" t="s">
        <v>25</v>
      </c>
      <c r="T3608" t="s">
        <v>385</v>
      </c>
      <c r="U3608" t="s">
        <v>14</v>
      </c>
      <c r="V3608" s="61">
        <v>45554</v>
      </c>
      <c r="W3608" t="s">
        <v>4135</v>
      </c>
    </row>
    <row r="3609" spans="1:23" x14ac:dyDescent="0.25">
      <c r="A3609">
        <v>9970726</v>
      </c>
      <c r="B3609" s="60">
        <v>45554</v>
      </c>
      <c r="C3609" t="s">
        <v>1110</v>
      </c>
      <c r="D3609" t="s">
        <v>46</v>
      </c>
      <c r="E3609" t="s">
        <v>385</v>
      </c>
      <c r="F3609" s="60">
        <v>45554</v>
      </c>
      <c r="G3609" s="60">
        <v>45554.45208333333</v>
      </c>
      <c r="H3609" t="s">
        <v>1110</v>
      </c>
      <c r="I3609" t="s">
        <v>385</v>
      </c>
      <c r="J3609" t="s">
        <v>697</v>
      </c>
      <c r="K3609" t="s">
        <v>697</v>
      </c>
      <c r="L3609" t="s">
        <v>5675</v>
      </c>
      <c r="M3609" t="s">
        <v>7</v>
      </c>
      <c r="N3609" t="s">
        <v>860</v>
      </c>
      <c r="O3609" t="s">
        <v>4725</v>
      </c>
      <c r="P3609" t="s">
        <v>18</v>
      </c>
      <c r="Q3609" t="s">
        <v>19</v>
      </c>
      <c r="R3609" t="s">
        <v>20</v>
      </c>
      <c r="S3609" t="s">
        <v>43</v>
      </c>
      <c r="T3609"/>
      <c r="U3609" t="s">
        <v>14</v>
      </c>
      <c r="V3609" s="61">
        <v>45554</v>
      </c>
      <c r="W3609" t="s">
        <v>4135</v>
      </c>
    </row>
    <row r="3610" spans="1:23" x14ac:dyDescent="0.25">
      <c r="A3610">
        <v>9970725</v>
      </c>
      <c r="B3610" s="60">
        <v>45554</v>
      </c>
      <c r="C3610" t="s">
        <v>1156</v>
      </c>
      <c r="D3610" t="s">
        <v>716</v>
      </c>
      <c r="E3610" t="s">
        <v>385</v>
      </c>
      <c r="F3610" s="60">
        <v>45554</v>
      </c>
      <c r="G3610" s="60">
        <v>45554.459027777782</v>
      </c>
      <c r="H3610" t="s">
        <v>1156</v>
      </c>
      <c r="I3610"/>
      <c r="J3610" t="s">
        <v>697</v>
      </c>
      <c r="K3610" t="s">
        <v>697</v>
      </c>
      <c r="L3610" t="s">
        <v>5676</v>
      </c>
      <c r="M3610" t="s">
        <v>992</v>
      </c>
      <c r="N3610" t="s">
        <v>853</v>
      </c>
      <c r="O3610">
        <v>201032723644001</v>
      </c>
      <c r="P3610" t="s">
        <v>22</v>
      </c>
      <c r="Q3610" t="s">
        <v>23</v>
      </c>
      <c r="R3610" t="s">
        <v>89</v>
      </c>
      <c r="S3610" t="s">
        <v>36</v>
      </c>
      <c r="T3610"/>
      <c r="U3610" t="s">
        <v>14</v>
      </c>
      <c r="V3610" s="61">
        <v>45554</v>
      </c>
      <c r="W3610" t="s">
        <v>4135</v>
      </c>
    </row>
    <row r="3611" spans="1:23" x14ac:dyDescent="0.25">
      <c r="A3611">
        <v>9970724</v>
      </c>
      <c r="B3611" s="60">
        <v>45554</v>
      </c>
      <c r="C3611" t="s">
        <v>1106</v>
      </c>
      <c r="D3611"/>
      <c r="E3611"/>
      <c r="F3611" s="60">
        <v>45554</v>
      </c>
      <c r="G3611" s="60">
        <v>45554.462500000001</v>
      </c>
      <c r="H3611" t="s">
        <v>1106</v>
      </c>
      <c r="I3611" t="s">
        <v>385</v>
      </c>
      <c r="J3611" t="s">
        <v>697</v>
      </c>
      <c r="K3611" t="s">
        <v>697</v>
      </c>
      <c r="L3611" t="s">
        <v>5677</v>
      </c>
      <c r="M3611" t="s">
        <v>4671</v>
      </c>
      <c r="N3611" t="s">
        <v>853</v>
      </c>
      <c r="O3611">
        <v>2000010000000000</v>
      </c>
      <c r="P3611" t="s">
        <v>22</v>
      </c>
      <c r="Q3611" t="s">
        <v>73</v>
      </c>
      <c r="R3611" t="s">
        <v>152</v>
      </c>
      <c r="S3611" t="s">
        <v>75</v>
      </c>
      <c r="T3611" t="s">
        <v>567</v>
      </c>
      <c r="U3611" t="s">
        <v>44</v>
      </c>
      <c r="V3611" s="61">
        <v>45554</v>
      </c>
      <c r="W3611" t="s">
        <v>4135</v>
      </c>
    </row>
    <row r="3612" spans="1:23" x14ac:dyDescent="0.25">
      <c r="A3612">
        <v>9970723</v>
      </c>
      <c r="B3612" s="60">
        <v>45554</v>
      </c>
      <c r="C3612" t="s">
        <v>1110</v>
      </c>
      <c r="D3612" t="s">
        <v>716</v>
      </c>
      <c r="E3612" t="s">
        <v>385</v>
      </c>
      <c r="F3612" s="60">
        <v>45554</v>
      </c>
      <c r="G3612" s="60">
        <v>45554.462500000001</v>
      </c>
      <c r="H3612" t="s">
        <v>1110</v>
      </c>
      <c r="I3612" t="s">
        <v>385</v>
      </c>
      <c r="J3612" t="s">
        <v>697</v>
      </c>
      <c r="K3612" t="s">
        <v>697</v>
      </c>
      <c r="L3612" t="s">
        <v>5678</v>
      </c>
      <c r="M3612" t="s">
        <v>7</v>
      </c>
      <c r="N3612" t="s">
        <v>860</v>
      </c>
      <c r="O3612" t="s">
        <v>5553</v>
      </c>
      <c r="P3612" t="s">
        <v>22</v>
      </c>
      <c r="Q3612" t="s">
        <v>23</v>
      </c>
      <c r="R3612" t="s">
        <v>65</v>
      </c>
      <c r="S3612" t="s">
        <v>36</v>
      </c>
      <c r="T3612"/>
      <c r="U3612" t="s">
        <v>14</v>
      </c>
      <c r="V3612" s="61">
        <v>45554</v>
      </c>
      <c r="W3612" t="s">
        <v>4135</v>
      </c>
    </row>
    <row r="3613" spans="1:23" x14ac:dyDescent="0.25">
      <c r="A3613">
        <v>9970722</v>
      </c>
      <c r="B3613" s="60">
        <v>45554</v>
      </c>
      <c r="C3613" t="s">
        <v>1117</v>
      </c>
      <c r="D3613" t="s">
        <v>716</v>
      </c>
      <c r="E3613" t="s">
        <v>385</v>
      </c>
      <c r="F3613" s="60">
        <v>45554</v>
      </c>
      <c r="G3613" s="60">
        <v>45554.46597222222</v>
      </c>
      <c r="H3613" t="s">
        <v>1117</v>
      </c>
      <c r="I3613" s="60">
        <v>45560</v>
      </c>
      <c r="J3613" t="s">
        <v>697</v>
      </c>
      <c r="K3613" t="s">
        <v>697</v>
      </c>
      <c r="L3613" t="s">
        <v>5679</v>
      </c>
      <c r="M3613" t="s">
        <v>7</v>
      </c>
      <c r="N3613" t="s">
        <v>860</v>
      </c>
      <c r="O3613" t="s">
        <v>5554</v>
      </c>
      <c r="P3613" t="s">
        <v>8</v>
      </c>
      <c r="Q3613" t="s">
        <v>10</v>
      </c>
      <c r="R3613" t="s">
        <v>11</v>
      </c>
      <c r="S3613" t="s">
        <v>25</v>
      </c>
      <c r="T3613" t="s">
        <v>385</v>
      </c>
      <c r="U3613" t="s">
        <v>14</v>
      </c>
      <c r="V3613" s="61">
        <v>45554</v>
      </c>
      <c r="W3613" t="s">
        <v>4135</v>
      </c>
    </row>
    <row r="3614" spans="1:23" x14ac:dyDescent="0.25">
      <c r="A3614">
        <v>9970721</v>
      </c>
      <c r="B3614" s="60">
        <v>45554</v>
      </c>
      <c r="C3614" t="s">
        <v>1111</v>
      </c>
      <c r="D3614" t="s">
        <v>716</v>
      </c>
      <c r="E3614" t="s">
        <v>385</v>
      </c>
      <c r="F3614" s="60">
        <v>45554</v>
      </c>
      <c r="G3614" s="60">
        <v>45554.47152777778</v>
      </c>
      <c r="H3614" t="s">
        <v>1111</v>
      </c>
      <c r="I3614" s="60">
        <v>45558</v>
      </c>
      <c r="J3614" t="s">
        <v>697</v>
      </c>
      <c r="K3614" t="s">
        <v>697</v>
      </c>
      <c r="L3614" t="s">
        <v>5680</v>
      </c>
      <c r="M3614" t="s">
        <v>7</v>
      </c>
      <c r="N3614" t="s">
        <v>1515</v>
      </c>
      <c r="O3614" t="s">
        <v>5555</v>
      </c>
      <c r="P3614" t="s">
        <v>18</v>
      </c>
      <c r="Q3614" t="s">
        <v>19</v>
      </c>
      <c r="R3614" t="s">
        <v>129</v>
      </c>
      <c r="S3614" t="s">
        <v>36</v>
      </c>
      <c r="T3614" t="s">
        <v>385</v>
      </c>
      <c r="U3614" t="s">
        <v>14</v>
      </c>
      <c r="V3614" s="61">
        <v>45554</v>
      </c>
      <c r="W3614" t="s">
        <v>4135</v>
      </c>
    </row>
    <row r="3615" spans="1:23" x14ac:dyDescent="0.25">
      <c r="A3615">
        <v>9970720</v>
      </c>
      <c r="B3615" s="60">
        <v>45554</v>
      </c>
      <c r="C3615" t="s">
        <v>1110</v>
      </c>
      <c r="D3615" t="s">
        <v>856</v>
      </c>
      <c r="E3615" t="s">
        <v>385</v>
      </c>
      <c r="F3615" s="60">
        <v>45554</v>
      </c>
      <c r="G3615" s="60">
        <v>45554.476388888892</v>
      </c>
      <c r="H3615" t="s">
        <v>1110</v>
      </c>
      <c r="I3615" t="s">
        <v>385</v>
      </c>
      <c r="J3615" t="s">
        <v>697</v>
      </c>
      <c r="K3615" t="s">
        <v>697</v>
      </c>
      <c r="L3615" t="s">
        <v>5681</v>
      </c>
      <c r="M3615" t="s">
        <v>7</v>
      </c>
      <c r="N3615" t="s">
        <v>860</v>
      </c>
      <c r="O3615" t="s">
        <v>5557</v>
      </c>
      <c r="P3615" t="s">
        <v>8</v>
      </c>
      <c r="Q3615" t="s">
        <v>10</v>
      </c>
      <c r="R3615" t="s">
        <v>11</v>
      </c>
      <c r="S3615" t="s">
        <v>25</v>
      </c>
      <c r="T3615"/>
      <c r="U3615" t="s">
        <v>14</v>
      </c>
      <c r="V3615" s="61">
        <v>45554</v>
      </c>
      <c r="W3615" t="s">
        <v>4135</v>
      </c>
    </row>
    <row r="3616" spans="1:23" x14ac:dyDescent="0.25">
      <c r="A3616">
        <v>9970719</v>
      </c>
      <c r="B3616" s="60">
        <v>45554</v>
      </c>
      <c r="C3616" t="s">
        <v>1106</v>
      </c>
      <c r="D3616" t="s">
        <v>716</v>
      </c>
      <c r="E3616" t="s">
        <v>385</v>
      </c>
      <c r="F3616" s="60">
        <v>45554</v>
      </c>
      <c r="G3616" s="60">
        <v>45554.477083333331</v>
      </c>
      <c r="H3616" t="s">
        <v>1106</v>
      </c>
      <c r="I3616" s="60">
        <v>45560</v>
      </c>
      <c r="J3616" t="s">
        <v>697</v>
      </c>
      <c r="K3616" t="s">
        <v>697</v>
      </c>
      <c r="L3616" t="s">
        <v>5682</v>
      </c>
      <c r="M3616" t="s">
        <v>4671</v>
      </c>
      <c r="N3616" t="s">
        <v>881</v>
      </c>
      <c r="O3616">
        <v>2000009293797870</v>
      </c>
      <c r="P3616" t="s">
        <v>8</v>
      </c>
      <c r="Q3616" t="s">
        <v>10</v>
      </c>
      <c r="R3616" t="s">
        <v>11</v>
      </c>
      <c r="S3616" t="s">
        <v>25</v>
      </c>
      <c r="T3616" t="s">
        <v>385</v>
      </c>
      <c r="U3616" t="s">
        <v>14</v>
      </c>
      <c r="V3616" s="61">
        <v>45554</v>
      </c>
      <c r="W3616" t="s">
        <v>4135</v>
      </c>
    </row>
    <row r="3617" spans="1:23" x14ac:dyDescent="0.25">
      <c r="A3617">
        <v>9970718</v>
      </c>
      <c r="B3617" s="60">
        <v>45554</v>
      </c>
      <c r="C3617" t="s">
        <v>1111</v>
      </c>
      <c r="D3617" t="s">
        <v>716</v>
      </c>
      <c r="E3617" t="s">
        <v>385</v>
      </c>
      <c r="F3617" s="60">
        <v>45554</v>
      </c>
      <c r="G3617" s="60">
        <v>45554.477083333331</v>
      </c>
      <c r="H3617" t="s">
        <v>1111</v>
      </c>
      <c r="I3617" t="s">
        <v>385</v>
      </c>
      <c r="J3617" t="s">
        <v>697</v>
      </c>
      <c r="K3617" t="s">
        <v>697</v>
      </c>
      <c r="L3617" t="s">
        <v>5611</v>
      </c>
      <c r="M3617" t="s">
        <v>7</v>
      </c>
      <c r="N3617" t="s">
        <v>1515</v>
      </c>
      <c r="O3617" t="s">
        <v>5556</v>
      </c>
      <c r="P3617" t="s">
        <v>8</v>
      </c>
      <c r="Q3617" t="s">
        <v>10</v>
      </c>
      <c r="R3617" t="s">
        <v>11</v>
      </c>
      <c r="S3617" t="s">
        <v>36</v>
      </c>
      <c r="T3617" t="s">
        <v>385</v>
      </c>
      <c r="U3617" t="s">
        <v>14</v>
      </c>
      <c r="V3617" s="61">
        <v>45554</v>
      </c>
      <c r="W3617" t="s">
        <v>4135</v>
      </c>
    </row>
    <row r="3618" spans="1:23" x14ac:dyDescent="0.25">
      <c r="A3618">
        <v>9970717</v>
      </c>
      <c r="B3618" s="60">
        <v>45554</v>
      </c>
      <c r="C3618" t="s">
        <v>1156</v>
      </c>
      <c r="D3618" t="s">
        <v>46</v>
      </c>
      <c r="E3618" t="s">
        <v>385</v>
      </c>
      <c r="F3618" s="60">
        <v>45554</v>
      </c>
      <c r="G3618" s="60">
        <v>45554.479861111111</v>
      </c>
      <c r="H3618" t="s">
        <v>1156</v>
      </c>
      <c r="I3618"/>
      <c r="J3618" t="s">
        <v>697</v>
      </c>
      <c r="K3618" t="s">
        <v>697</v>
      </c>
      <c r="L3618" t="s">
        <v>4405</v>
      </c>
      <c r="M3618" t="s">
        <v>992</v>
      </c>
      <c r="N3618" t="s">
        <v>853</v>
      </c>
      <c r="O3618">
        <v>201031911197001</v>
      </c>
      <c r="P3618" t="s">
        <v>18</v>
      </c>
      <c r="Q3618" t="s">
        <v>19</v>
      </c>
      <c r="R3618" t="s">
        <v>20</v>
      </c>
      <c r="S3618" t="s">
        <v>360</v>
      </c>
      <c r="T3618" t="s">
        <v>385</v>
      </c>
      <c r="U3618" t="s">
        <v>44</v>
      </c>
      <c r="V3618" s="61">
        <v>45554</v>
      </c>
      <c r="W3618" t="s">
        <v>4135</v>
      </c>
    </row>
    <row r="3619" spans="1:23" x14ac:dyDescent="0.25">
      <c r="A3619">
        <v>9970716</v>
      </c>
      <c r="B3619" s="60">
        <v>45554</v>
      </c>
      <c r="C3619" t="s">
        <v>1110</v>
      </c>
      <c r="D3619" t="s">
        <v>716</v>
      </c>
      <c r="E3619" t="s">
        <v>385</v>
      </c>
      <c r="F3619" s="60">
        <v>45554</v>
      </c>
      <c r="G3619" s="60">
        <v>45554.481944444437</v>
      </c>
      <c r="H3619" t="s">
        <v>1110</v>
      </c>
      <c r="I3619" t="s">
        <v>385</v>
      </c>
      <c r="J3619" t="s">
        <v>697</v>
      </c>
      <c r="K3619" t="s">
        <v>697</v>
      </c>
      <c r="L3619" t="s">
        <v>5683</v>
      </c>
      <c r="M3619" t="s">
        <v>7</v>
      </c>
      <c r="N3619" t="s">
        <v>860</v>
      </c>
      <c r="O3619" t="s">
        <v>4475</v>
      </c>
      <c r="P3619" t="s">
        <v>18</v>
      </c>
      <c r="Q3619" t="s">
        <v>19</v>
      </c>
      <c r="R3619" t="s">
        <v>20</v>
      </c>
      <c r="S3619" t="s">
        <v>36</v>
      </c>
      <c r="T3619" t="s">
        <v>385</v>
      </c>
      <c r="U3619" t="s">
        <v>14</v>
      </c>
      <c r="V3619" s="61">
        <v>45554</v>
      </c>
      <c r="W3619" t="s">
        <v>4135</v>
      </c>
    </row>
    <row r="3620" spans="1:23" x14ac:dyDescent="0.25">
      <c r="A3620">
        <v>9970715</v>
      </c>
      <c r="B3620" s="60">
        <v>45554</v>
      </c>
      <c r="C3620" t="s">
        <v>1157</v>
      </c>
      <c r="D3620" t="s">
        <v>716</v>
      </c>
      <c r="E3620" t="s">
        <v>385</v>
      </c>
      <c r="F3620" s="60">
        <v>45554</v>
      </c>
      <c r="G3620" s="60">
        <v>45554.486111111109</v>
      </c>
      <c r="H3620" t="s">
        <v>1157</v>
      </c>
      <c r="I3620" t="s">
        <v>385</v>
      </c>
      <c r="J3620" t="s">
        <v>697</v>
      </c>
      <c r="K3620" t="s">
        <v>697</v>
      </c>
      <c r="L3620" t="s">
        <v>5149</v>
      </c>
      <c r="M3620" t="s">
        <v>992</v>
      </c>
      <c r="N3620" t="s">
        <v>455</v>
      </c>
      <c r="O3620">
        <v>201032337550001</v>
      </c>
      <c r="P3620" t="s">
        <v>18</v>
      </c>
      <c r="Q3620" t="s">
        <v>19</v>
      </c>
      <c r="R3620" t="s">
        <v>21</v>
      </c>
      <c r="S3620" t="s">
        <v>36</v>
      </c>
      <c r="T3620" t="s">
        <v>385</v>
      </c>
      <c r="U3620" t="s">
        <v>14</v>
      </c>
      <c r="V3620" s="61">
        <v>45554</v>
      </c>
      <c r="W3620" t="s">
        <v>4135</v>
      </c>
    </row>
    <row r="3621" spans="1:23" x14ac:dyDescent="0.25">
      <c r="A3621">
        <v>9970714</v>
      </c>
      <c r="B3621" s="60">
        <v>45554</v>
      </c>
      <c r="C3621" t="s">
        <v>1157</v>
      </c>
      <c r="D3621" t="s">
        <v>856</v>
      </c>
      <c r="E3621" t="s">
        <v>385</v>
      </c>
      <c r="F3621" s="60">
        <v>45554</v>
      </c>
      <c r="G3621" s="60">
        <v>45554.487500000003</v>
      </c>
      <c r="H3621" t="s">
        <v>1157</v>
      </c>
      <c r="I3621" t="s">
        <v>385</v>
      </c>
      <c r="J3621" t="s">
        <v>697</v>
      </c>
      <c r="K3621" t="s">
        <v>697</v>
      </c>
      <c r="L3621" t="s">
        <v>5149</v>
      </c>
      <c r="M3621" t="s">
        <v>992</v>
      </c>
      <c r="N3621" t="s">
        <v>331</v>
      </c>
      <c r="O3621">
        <v>201032337550001</v>
      </c>
      <c r="P3621" t="s">
        <v>18</v>
      </c>
      <c r="Q3621" t="s">
        <v>19</v>
      </c>
      <c r="R3621" t="s">
        <v>21</v>
      </c>
      <c r="S3621" t="s">
        <v>43</v>
      </c>
      <c r="T3621" t="s">
        <v>385</v>
      </c>
      <c r="U3621" t="s">
        <v>44</v>
      </c>
      <c r="V3621" s="61">
        <v>45554</v>
      </c>
      <c r="W3621" t="s">
        <v>4135</v>
      </c>
    </row>
    <row r="3622" spans="1:23" x14ac:dyDescent="0.25">
      <c r="A3622">
        <v>9970713</v>
      </c>
      <c r="B3622" s="60">
        <v>45554</v>
      </c>
      <c r="C3622" t="s">
        <v>1157</v>
      </c>
      <c r="D3622" t="s">
        <v>46</v>
      </c>
      <c r="E3622" t="s">
        <v>385</v>
      </c>
      <c r="F3622" s="60">
        <v>45554</v>
      </c>
      <c r="G3622" s="60">
        <v>45554.555555555547</v>
      </c>
      <c r="H3622" t="s">
        <v>1157</v>
      </c>
      <c r="I3622" t="s">
        <v>385</v>
      </c>
      <c r="J3622" t="s">
        <v>697</v>
      </c>
      <c r="K3622" t="s">
        <v>697</v>
      </c>
      <c r="L3622" t="s">
        <v>5684</v>
      </c>
      <c r="M3622" t="s">
        <v>992</v>
      </c>
      <c r="N3622" t="s">
        <v>455</v>
      </c>
      <c r="O3622">
        <v>900995837653002</v>
      </c>
      <c r="P3622" t="s">
        <v>51</v>
      </c>
      <c r="Q3622" t="s">
        <v>52</v>
      </c>
      <c r="R3622" t="s">
        <v>172</v>
      </c>
      <c r="S3622" t="s">
        <v>36</v>
      </c>
      <c r="T3622" t="s">
        <v>385</v>
      </c>
      <c r="U3622" t="s">
        <v>14</v>
      </c>
      <c r="V3622" s="61">
        <v>45554</v>
      </c>
      <c r="W3622" t="s">
        <v>4135</v>
      </c>
    </row>
    <row r="3623" spans="1:23" x14ac:dyDescent="0.25">
      <c r="A3623">
        <v>9970712</v>
      </c>
      <c r="B3623" s="60">
        <v>45554</v>
      </c>
      <c r="C3623" t="s">
        <v>1157</v>
      </c>
      <c r="D3623" t="s">
        <v>878</v>
      </c>
      <c r="E3623" t="s">
        <v>385</v>
      </c>
      <c r="F3623" s="60">
        <v>45554</v>
      </c>
      <c r="G3623" s="60">
        <v>45554.567361111112</v>
      </c>
      <c r="H3623" t="s">
        <v>1157</v>
      </c>
      <c r="I3623" t="s">
        <v>385</v>
      </c>
      <c r="J3623" t="s">
        <v>697</v>
      </c>
      <c r="K3623" t="s">
        <v>697</v>
      </c>
      <c r="L3623" t="s">
        <v>5685</v>
      </c>
      <c r="M3623" t="s">
        <v>992</v>
      </c>
      <c r="N3623" t="s">
        <v>1692</v>
      </c>
      <c r="O3623">
        <v>201032125045001</v>
      </c>
      <c r="P3623" t="s">
        <v>8</v>
      </c>
      <c r="Q3623" t="s">
        <v>15</v>
      </c>
      <c r="R3623" t="s">
        <v>27</v>
      </c>
      <c r="S3623" t="s">
        <v>25</v>
      </c>
      <c r="T3623" t="s">
        <v>385</v>
      </c>
      <c r="U3623" t="s">
        <v>14</v>
      </c>
      <c r="V3623" s="61">
        <v>45554</v>
      </c>
      <c r="W3623" t="s">
        <v>4135</v>
      </c>
    </row>
    <row r="3624" spans="1:23" x14ac:dyDescent="0.25">
      <c r="A3624">
        <v>9970711</v>
      </c>
      <c r="B3624" s="60">
        <v>45554</v>
      </c>
      <c r="C3624" t="s">
        <v>1157</v>
      </c>
      <c r="D3624" t="s">
        <v>46</v>
      </c>
      <c r="E3624" t="s">
        <v>385</v>
      </c>
      <c r="F3624" s="60">
        <v>45554</v>
      </c>
      <c r="G3624" s="60">
        <v>45554.572916666657</v>
      </c>
      <c r="H3624" t="s">
        <v>1157</v>
      </c>
      <c r="I3624" t="s">
        <v>385</v>
      </c>
      <c r="J3624" t="s">
        <v>697</v>
      </c>
      <c r="K3624" t="s">
        <v>697</v>
      </c>
      <c r="L3624" t="s">
        <v>4804</v>
      </c>
      <c r="M3624" t="s">
        <v>992</v>
      </c>
      <c r="N3624" t="s">
        <v>455</v>
      </c>
      <c r="O3624">
        <v>201032496487001</v>
      </c>
      <c r="P3624" t="s">
        <v>8</v>
      </c>
      <c r="Q3624" t="s">
        <v>28</v>
      </c>
      <c r="R3624" t="s">
        <v>35</v>
      </c>
      <c r="S3624" t="s">
        <v>36</v>
      </c>
      <c r="T3624" t="s">
        <v>385</v>
      </c>
      <c r="U3624" t="s">
        <v>14</v>
      </c>
      <c r="V3624" s="61">
        <v>45554</v>
      </c>
      <c r="W3624" t="s">
        <v>4135</v>
      </c>
    </row>
    <row r="3625" spans="1:23" x14ac:dyDescent="0.25">
      <c r="A3625">
        <v>9970710</v>
      </c>
      <c r="B3625" s="60">
        <v>45554</v>
      </c>
      <c r="C3625" t="s">
        <v>1117</v>
      </c>
      <c r="D3625" t="s">
        <v>716</v>
      </c>
      <c r="E3625" t="s">
        <v>385</v>
      </c>
      <c r="F3625" s="60">
        <v>45554</v>
      </c>
      <c r="G3625" s="60">
        <v>45554.489583333343</v>
      </c>
      <c r="H3625" t="s">
        <v>1117</v>
      </c>
      <c r="I3625" s="60">
        <v>45560</v>
      </c>
      <c r="J3625" t="s">
        <v>697</v>
      </c>
      <c r="K3625" t="s">
        <v>697</v>
      </c>
      <c r="L3625" t="s">
        <v>5686</v>
      </c>
      <c r="M3625" t="s">
        <v>7</v>
      </c>
      <c r="N3625" t="s">
        <v>860</v>
      </c>
      <c r="O3625" t="s">
        <v>5558</v>
      </c>
      <c r="P3625" t="s">
        <v>8</v>
      </c>
      <c r="Q3625" t="s">
        <v>10</v>
      </c>
      <c r="R3625" t="s">
        <v>11</v>
      </c>
      <c r="S3625" t="s">
        <v>25</v>
      </c>
      <c r="T3625" t="s">
        <v>385</v>
      </c>
      <c r="U3625" t="s">
        <v>14</v>
      </c>
      <c r="V3625" s="61">
        <v>45554</v>
      </c>
      <c r="W3625" t="s">
        <v>4135</v>
      </c>
    </row>
    <row r="3626" spans="1:23" x14ac:dyDescent="0.25">
      <c r="A3626">
        <v>9970709</v>
      </c>
      <c r="B3626" s="60">
        <v>45554</v>
      </c>
      <c r="C3626" t="s">
        <v>1280</v>
      </c>
      <c r="D3626" t="s">
        <v>46</v>
      </c>
      <c r="E3626" t="s">
        <v>385</v>
      </c>
      <c r="F3626" s="60">
        <v>45554</v>
      </c>
      <c r="G3626" s="60">
        <v>45554.49722222222</v>
      </c>
      <c r="H3626" t="s">
        <v>1280</v>
      </c>
      <c r="I3626" s="60">
        <v>45554</v>
      </c>
      <c r="J3626" t="s">
        <v>697</v>
      </c>
      <c r="K3626" t="s">
        <v>697</v>
      </c>
      <c r="L3626" t="s">
        <v>5687</v>
      </c>
      <c r="M3626" t="s">
        <v>2509</v>
      </c>
      <c r="N3626" t="s">
        <v>860</v>
      </c>
      <c r="O3626">
        <v>43354768001</v>
      </c>
      <c r="P3626" t="s">
        <v>8</v>
      </c>
      <c r="Q3626" t="s">
        <v>28</v>
      </c>
      <c r="R3626" t="s">
        <v>35</v>
      </c>
      <c r="S3626" t="s">
        <v>360</v>
      </c>
      <c r="T3626" t="s">
        <v>385</v>
      </c>
      <c r="U3626" t="s">
        <v>14</v>
      </c>
      <c r="V3626" s="61">
        <v>45554</v>
      </c>
      <c r="W3626" t="s">
        <v>4135</v>
      </c>
    </row>
    <row r="3627" spans="1:23" x14ac:dyDescent="0.25">
      <c r="A3627">
        <v>9970708</v>
      </c>
      <c r="B3627" s="60">
        <v>45554</v>
      </c>
      <c r="C3627" t="s">
        <v>1106</v>
      </c>
      <c r="D3627" t="s">
        <v>716</v>
      </c>
      <c r="E3627" t="s">
        <v>385</v>
      </c>
      <c r="F3627" s="60">
        <v>45554</v>
      </c>
      <c r="G3627" s="60">
        <v>45554.499305555553</v>
      </c>
      <c r="H3627" t="s">
        <v>1106</v>
      </c>
      <c r="I3627" s="60">
        <v>45556</v>
      </c>
      <c r="J3627" t="s">
        <v>697</v>
      </c>
      <c r="K3627" t="s">
        <v>697</v>
      </c>
      <c r="L3627" t="s">
        <v>5688</v>
      </c>
      <c r="M3627" t="s">
        <v>4671</v>
      </c>
      <c r="N3627" t="s">
        <v>853</v>
      </c>
      <c r="O3627">
        <v>2000009167186490</v>
      </c>
      <c r="P3627" t="s">
        <v>8</v>
      </c>
      <c r="Q3627" t="s">
        <v>10</v>
      </c>
      <c r="R3627" t="s">
        <v>11</v>
      </c>
      <c r="S3627" t="s">
        <v>36</v>
      </c>
      <c r="T3627" t="s">
        <v>385</v>
      </c>
      <c r="U3627" t="s">
        <v>14</v>
      </c>
      <c r="V3627" s="61">
        <v>45554</v>
      </c>
      <c r="W3627" t="s">
        <v>4135</v>
      </c>
    </row>
    <row r="3628" spans="1:23" x14ac:dyDescent="0.25">
      <c r="A3628">
        <v>9970707</v>
      </c>
      <c r="B3628" s="60">
        <v>45554</v>
      </c>
      <c r="C3628" t="s">
        <v>1111</v>
      </c>
      <c r="D3628" t="s">
        <v>716</v>
      </c>
      <c r="E3628" t="s">
        <v>385</v>
      </c>
      <c r="F3628" s="60">
        <v>45554</v>
      </c>
      <c r="G3628" s="60">
        <v>45554.518055555563</v>
      </c>
      <c r="H3628" t="s">
        <v>1111</v>
      </c>
      <c r="I3628" t="s">
        <v>385</v>
      </c>
      <c r="J3628" t="s">
        <v>697</v>
      </c>
      <c r="K3628" t="s">
        <v>697</v>
      </c>
      <c r="L3628" t="s">
        <v>5689</v>
      </c>
      <c r="M3628" t="s">
        <v>7</v>
      </c>
      <c r="N3628" t="s">
        <v>1515</v>
      </c>
      <c r="O3628" t="s">
        <v>5562</v>
      </c>
      <c r="P3628" t="s">
        <v>8</v>
      </c>
      <c r="Q3628" t="s">
        <v>10</v>
      </c>
      <c r="R3628" t="s">
        <v>11</v>
      </c>
      <c r="S3628" t="s">
        <v>36</v>
      </c>
      <c r="T3628" t="s">
        <v>385</v>
      </c>
      <c r="U3628" t="s">
        <v>14</v>
      </c>
      <c r="V3628" s="61">
        <v>45554</v>
      </c>
      <c r="W3628" t="s">
        <v>4135</v>
      </c>
    </row>
    <row r="3629" spans="1:23" x14ac:dyDescent="0.25">
      <c r="A3629">
        <v>9970706</v>
      </c>
      <c r="B3629" s="60">
        <v>45554</v>
      </c>
      <c r="C3629" t="s">
        <v>1111</v>
      </c>
      <c r="D3629" t="s">
        <v>716</v>
      </c>
      <c r="E3629" t="s">
        <v>385</v>
      </c>
      <c r="F3629" s="60">
        <v>45554</v>
      </c>
      <c r="G3629" s="60">
        <v>45554.521527777782</v>
      </c>
      <c r="H3629" t="s">
        <v>1111</v>
      </c>
      <c r="I3629" t="s">
        <v>385</v>
      </c>
      <c r="J3629" t="s">
        <v>697</v>
      </c>
      <c r="K3629" t="s">
        <v>697</v>
      </c>
      <c r="L3629" t="s">
        <v>5690</v>
      </c>
      <c r="M3629" t="s">
        <v>7</v>
      </c>
      <c r="N3629" t="s">
        <v>1515</v>
      </c>
      <c r="O3629" t="s">
        <v>5563</v>
      </c>
      <c r="P3629" t="s">
        <v>8</v>
      </c>
      <c r="Q3629" t="s">
        <v>28</v>
      </c>
      <c r="R3629" t="s">
        <v>35</v>
      </c>
      <c r="S3629" t="s">
        <v>36</v>
      </c>
      <c r="T3629" t="s">
        <v>385</v>
      </c>
      <c r="U3629" t="s">
        <v>14</v>
      </c>
      <c r="V3629" s="61">
        <v>45554</v>
      </c>
      <c r="W3629" t="s">
        <v>4135</v>
      </c>
    </row>
    <row r="3630" spans="1:23" x14ac:dyDescent="0.25">
      <c r="A3630">
        <v>9970705</v>
      </c>
      <c r="B3630" s="60">
        <v>45554</v>
      </c>
      <c r="C3630" t="s">
        <v>1156</v>
      </c>
      <c r="D3630" t="s">
        <v>856</v>
      </c>
      <c r="E3630" t="s">
        <v>385</v>
      </c>
      <c r="F3630" s="60">
        <v>45554</v>
      </c>
      <c r="G3630" s="60">
        <v>45554.521527777782</v>
      </c>
      <c r="H3630" t="s">
        <v>1156</v>
      </c>
      <c r="I3630" s="60">
        <v>45556</v>
      </c>
      <c r="J3630" t="s">
        <v>697</v>
      </c>
      <c r="K3630" t="s">
        <v>697</v>
      </c>
      <c r="L3630" t="s">
        <v>4985</v>
      </c>
      <c r="M3630" t="s">
        <v>992</v>
      </c>
      <c r="N3630" t="s">
        <v>853</v>
      </c>
      <c r="O3630">
        <v>201032405916001</v>
      </c>
      <c r="P3630" t="s">
        <v>8</v>
      </c>
      <c r="Q3630" t="s">
        <v>28</v>
      </c>
      <c r="R3630" t="s">
        <v>163</v>
      </c>
      <c r="S3630" t="s">
        <v>25</v>
      </c>
      <c r="T3630" t="s">
        <v>385</v>
      </c>
      <c r="U3630" t="s">
        <v>14</v>
      </c>
      <c r="V3630" s="61">
        <v>45554</v>
      </c>
      <c r="W3630" t="s">
        <v>4135</v>
      </c>
    </row>
    <row r="3631" spans="1:23" x14ac:dyDescent="0.25">
      <c r="A3631">
        <v>9970704</v>
      </c>
      <c r="B3631" s="60">
        <v>45554</v>
      </c>
      <c r="C3631" t="s">
        <v>1110</v>
      </c>
      <c r="D3631" t="s">
        <v>716</v>
      </c>
      <c r="E3631" t="s">
        <v>385</v>
      </c>
      <c r="F3631" s="60">
        <v>45554</v>
      </c>
      <c r="G3631" s="60">
        <v>45554.523611111108</v>
      </c>
      <c r="H3631" t="s">
        <v>1110</v>
      </c>
      <c r="I3631" s="60">
        <v>45556</v>
      </c>
      <c r="J3631" t="s">
        <v>697</v>
      </c>
      <c r="K3631" t="s">
        <v>697</v>
      </c>
      <c r="L3631" t="s">
        <v>5691</v>
      </c>
      <c r="M3631" t="s">
        <v>7</v>
      </c>
      <c r="N3631" t="s">
        <v>860</v>
      </c>
      <c r="O3631" t="s">
        <v>5564</v>
      </c>
      <c r="P3631" t="s">
        <v>8</v>
      </c>
      <c r="Q3631" t="s">
        <v>10</v>
      </c>
      <c r="R3631" t="s">
        <v>11</v>
      </c>
      <c r="S3631" t="s">
        <v>36</v>
      </c>
      <c r="T3631" t="s">
        <v>385</v>
      </c>
      <c r="U3631" t="s">
        <v>14</v>
      </c>
      <c r="V3631" s="61">
        <v>45554</v>
      </c>
      <c r="W3631" t="s">
        <v>4135</v>
      </c>
    </row>
    <row r="3632" spans="1:23" x14ac:dyDescent="0.25">
      <c r="A3632">
        <v>9970703</v>
      </c>
      <c r="B3632" s="60">
        <v>45554</v>
      </c>
      <c r="C3632" t="s">
        <v>1156</v>
      </c>
      <c r="D3632" t="s">
        <v>856</v>
      </c>
      <c r="E3632" t="s">
        <v>385</v>
      </c>
      <c r="F3632" s="60">
        <v>45554</v>
      </c>
      <c r="G3632" s="60">
        <v>45554.527083333327</v>
      </c>
      <c r="H3632" t="s">
        <v>1156</v>
      </c>
      <c r="I3632" s="60">
        <v>45556</v>
      </c>
      <c r="J3632" t="s">
        <v>697</v>
      </c>
      <c r="K3632" t="s">
        <v>697</v>
      </c>
      <c r="L3632" t="s">
        <v>5607</v>
      </c>
      <c r="M3632" t="s">
        <v>992</v>
      </c>
      <c r="N3632" t="s">
        <v>853</v>
      </c>
      <c r="O3632">
        <v>201032128429001</v>
      </c>
      <c r="P3632" t="s">
        <v>18</v>
      </c>
      <c r="Q3632" t="s">
        <v>19</v>
      </c>
      <c r="R3632" t="s">
        <v>21</v>
      </c>
      <c r="S3632" t="s">
        <v>36</v>
      </c>
      <c r="T3632" t="s">
        <v>385</v>
      </c>
      <c r="U3632" t="s">
        <v>14</v>
      </c>
      <c r="V3632" s="61">
        <v>45554</v>
      </c>
      <c r="W3632" t="s">
        <v>4135</v>
      </c>
    </row>
    <row r="3633" spans="1:23" x14ac:dyDescent="0.25">
      <c r="A3633">
        <v>9970702</v>
      </c>
      <c r="B3633" s="60">
        <v>45554</v>
      </c>
      <c r="C3633" t="s">
        <v>1111</v>
      </c>
      <c r="D3633" t="s">
        <v>716</v>
      </c>
      <c r="E3633" t="s">
        <v>385</v>
      </c>
      <c r="F3633" s="60">
        <v>45554</v>
      </c>
      <c r="G3633" s="60">
        <v>45554.538194444453</v>
      </c>
      <c r="H3633" t="s">
        <v>1111</v>
      </c>
      <c r="I3633" t="s">
        <v>385</v>
      </c>
      <c r="J3633" t="s">
        <v>697</v>
      </c>
      <c r="K3633" t="s">
        <v>697</v>
      </c>
      <c r="L3633" t="s">
        <v>5692</v>
      </c>
      <c r="M3633" t="s">
        <v>7</v>
      </c>
      <c r="N3633" t="s">
        <v>1515</v>
      </c>
      <c r="O3633" t="s">
        <v>5568</v>
      </c>
      <c r="P3633" t="s">
        <v>8</v>
      </c>
      <c r="Q3633" t="s">
        <v>10</v>
      </c>
      <c r="R3633" t="s">
        <v>11</v>
      </c>
      <c r="S3633" t="s">
        <v>25</v>
      </c>
      <c r="T3633" t="s">
        <v>385</v>
      </c>
      <c r="U3633" t="s">
        <v>14</v>
      </c>
      <c r="V3633" s="61">
        <v>45554</v>
      </c>
      <c r="W3633" t="s">
        <v>4135</v>
      </c>
    </row>
    <row r="3634" spans="1:23" x14ac:dyDescent="0.25">
      <c r="A3634">
        <v>9970701</v>
      </c>
      <c r="B3634" s="60">
        <v>45554</v>
      </c>
      <c r="C3634" t="s">
        <v>1110</v>
      </c>
      <c r="D3634" t="s">
        <v>856</v>
      </c>
      <c r="E3634" t="s">
        <v>385</v>
      </c>
      <c r="F3634" s="60">
        <v>45554</v>
      </c>
      <c r="G3634" s="60">
        <v>45554.558333333327</v>
      </c>
      <c r="H3634" t="s">
        <v>1110</v>
      </c>
      <c r="I3634" t="s">
        <v>385</v>
      </c>
      <c r="J3634" t="s">
        <v>697</v>
      </c>
      <c r="K3634" t="s">
        <v>697</v>
      </c>
      <c r="L3634" t="s">
        <v>5693</v>
      </c>
      <c r="M3634" t="s">
        <v>7</v>
      </c>
      <c r="N3634" t="s">
        <v>860</v>
      </c>
      <c r="O3634" t="s">
        <v>5138</v>
      </c>
      <c r="P3634" t="s">
        <v>18</v>
      </c>
      <c r="Q3634" t="s">
        <v>19</v>
      </c>
      <c r="R3634" t="s">
        <v>20</v>
      </c>
      <c r="S3634" t="s">
        <v>43</v>
      </c>
      <c r="T3634" t="s">
        <v>385</v>
      </c>
      <c r="U3634" t="s">
        <v>14</v>
      </c>
      <c r="V3634" s="61">
        <v>45554</v>
      </c>
      <c r="W3634" t="s">
        <v>4135</v>
      </c>
    </row>
    <row r="3635" spans="1:23" x14ac:dyDescent="0.25">
      <c r="A3635">
        <v>9970700</v>
      </c>
      <c r="B3635" s="60">
        <v>45554</v>
      </c>
      <c r="C3635" t="s">
        <v>1156</v>
      </c>
      <c r="D3635" t="s">
        <v>46</v>
      </c>
      <c r="E3635" t="s">
        <v>385</v>
      </c>
      <c r="F3635" s="60">
        <v>45554</v>
      </c>
      <c r="G3635" s="60">
        <v>45554.563888888893</v>
      </c>
      <c r="H3635" t="s">
        <v>1156</v>
      </c>
      <c r="I3635" t="s">
        <v>385</v>
      </c>
      <c r="J3635" t="s">
        <v>697</v>
      </c>
      <c r="K3635" t="s">
        <v>697</v>
      </c>
      <c r="L3635" t="s">
        <v>5152</v>
      </c>
      <c r="M3635" t="s">
        <v>992</v>
      </c>
      <c r="N3635" t="s">
        <v>3776</v>
      </c>
      <c r="O3635">
        <v>201032502799001</v>
      </c>
      <c r="P3635" t="s">
        <v>8</v>
      </c>
      <c r="Q3635" t="s">
        <v>10</v>
      </c>
      <c r="R3635" t="s">
        <v>11</v>
      </c>
      <c r="S3635" t="s">
        <v>360</v>
      </c>
      <c r="T3635" t="s">
        <v>385</v>
      </c>
      <c r="U3635" t="s">
        <v>14</v>
      </c>
      <c r="V3635" s="61">
        <v>45554</v>
      </c>
      <c r="W3635" t="s">
        <v>4135</v>
      </c>
    </row>
    <row r="3636" spans="1:23" x14ac:dyDescent="0.25">
      <c r="A3636">
        <v>9970699</v>
      </c>
      <c r="B3636" s="60">
        <v>45554</v>
      </c>
      <c r="C3636" t="s">
        <v>1111</v>
      </c>
      <c r="D3636" t="s">
        <v>716</v>
      </c>
      <c r="E3636" t="s">
        <v>385</v>
      </c>
      <c r="F3636" s="60">
        <v>45554</v>
      </c>
      <c r="G3636" s="60">
        <v>45554.563888888893</v>
      </c>
      <c r="H3636" t="s">
        <v>1111</v>
      </c>
      <c r="I3636" t="s">
        <v>385</v>
      </c>
      <c r="J3636" t="s">
        <v>697</v>
      </c>
      <c r="K3636" t="s">
        <v>697</v>
      </c>
      <c r="L3636" t="s">
        <v>5694</v>
      </c>
      <c r="M3636" t="s">
        <v>7</v>
      </c>
      <c r="N3636" t="s">
        <v>1515</v>
      </c>
      <c r="O3636" t="s">
        <v>5569</v>
      </c>
      <c r="P3636" t="s">
        <v>51</v>
      </c>
      <c r="Q3636" t="s">
        <v>52</v>
      </c>
      <c r="R3636" t="s">
        <v>53</v>
      </c>
      <c r="S3636" t="s">
        <v>36</v>
      </c>
      <c r="T3636"/>
      <c r="U3636" t="s">
        <v>14</v>
      </c>
      <c r="V3636" s="61">
        <v>45554</v>
      </c>
      <c r="W3636" t="s">
        <v>4135</v>
      </c>
    </row>
    <row r="3637" spans="1:23" x14ac:dyDescent="0.25">
      <c r="A3637">
        <v>9970698</v>
      </c>
      <c r="B3637" s="60">
        <v>45554</v>
      </c>
      <c r="C3637" t="s">
        <v>1117</v>
      </c>
      <c r="D3637" t="s">
        <v>46</v>
      </c>
      <c r="E3637" t="s">
        <v>385</v>
      </c>
      <c r="F3637" s="60">
        <v>45554</v>
      </c>
      <c r="G3637" s="60">
        <v>45554.567361111112</v>
      </c>
      <c r="H3637" t="s">
        <v>1117</v>
      </c>
      <c r="I3637" t="s">
        <v>385</v>
      </c>
      <c r="J3637" t="s">
        <v>697</v>
      </c>
      <c r="K3637" t="s">
        <v>697</v>
      </c>
      <c r="L3637" t="s">
        <v>5695</v>
      </c>
      <c r="M3637" t="s">
        <v>7</v>
      </c>
      <c r="N3637" t="s">
        <v>860</v>
      </c>
      <c r="O3637" t="s">
        <v>4996</v>
      </c>
      <c r="P3637" t="s">
        <v>8</v>
      </c>
      <c r="Q3637" t="s">
        <v>10</v>
      </c>
      <c r="R3637" t="s">
        <v>11</v>
      </c>
      <c r="S3637" t="s">
        <v>360</v>
      </c>
      <c r="T3637" t="s">
        <v>5696</v>
      </c>
      <c r="U3637" t="s">
        <v>44</v>
      </c>
      <c r="V3637" s="61">
        <v>45554</v>
      </c>
      <c r="W3637" t="s">
        <v>4135</v>
      </c>
    </row>
    <row r="3638" spans="1:23" x14ac:dyDescent="0.25">
      <c r="A3638">
        <v>9970697</v>
      </c>
      <c r="B3638" s="60">
        <v>45554</v>
      </c>
      <c r="C3638" t="s">
        <v>1106</v>
      </c>
      <c r="D3638" t="s">
        <v>856</v>
      </c>
      <c r="E3638" t="s">
        <v>385</v>
      </c>
      <c r="F3638" s="60">
        <v>45554</v>
      </c>
      <c r="G3638" s="60">
        <v>45554.581250000003</v>
      </c>
      <c r="H3638" t="s">
        <v>1106</v>
      </c>
      <c r="I3638" s="60">
        <v>45554</v>
      </c>
      <c r="J3638" t="s">
        <v>697</v>
      </c>
      <c r="K3638" t="s">
        <v>697</v>
      </c>
      <c r="L3638" t="s">
        <v>5697</v>
      </c>
      <c r="M3638" t="s">
        <v>4671</v>
      </c>
      <c r="N3638" t="s">
        <v>853</v>
      </c>
      <c r="O3638">
        <v>2000010000000000</v>
      </c>
      <c r="P3638" t="s">
        <v>18</v>
      </c>
      <c r="Q3638" t="s">
        <v>19</v>
      </c>
      <c r="R3638" t="s">
        <v>20</v>
      </c>
      <c r="S3638" t="s">
        <v>75</v>
      </c>
      <c r="T3638" t="s">
        <v>415</v>
      </c>
      <c r="U3638" t="s">
        <v>44</v>
      </c>
      <c r="V3638" s="61">
        <v>45554</v>
      </c>
      <c r="W3638" t="s">
        <v>4135</v>
      </c>
    </row>
    <row r="3639" spans="1:23" x14ac:dyDescent="0.25">
      <c r="A3639">
        <v>9970696</v>
      </c>
      <c r="B3639" s="60">
        <v>45554</v>
      </c>
      <c r="C3639" t="s">
        <v>1106</v>
      </c>
      <c r="D3639" t="s">
        <v>856</v>
      </c>
      <c r="E3639" t="s">
        <v>385</v>
      </c>
      <c r="F3639" s="60">
        <v>45554</v>
      </c>
      <c r="G3639" s="60">
        <v>45554.590277777781</v>
      </c>
      <c r="H3639" t="s">
        <v>1106</v>
      </c>
      <c r="I3639" s="60">
        <v>45554</v>
      </c>
      <c r="J3639" t="s">
        <v>697</v>
      </c>
      <c r="K3639" t="s">
        <v>697</v>
      </c>
      <c r="L3639" t="s">
        <v>5698</v>
      </c>
      <c r="M3639" t="s">
        <v>4671</v>
      </c>
      <c r="N3639" t="s">
        <v>853</v>
      </c>
      <c r="O3639">
        <v>2000008973679240</v>
      </c>
      <c r="P3639" t="s">
        <v>18</v>
      </c>
      <c r="Q3639" t="s">
        <v>19</v>
      </c>
      <c r="R3639" t="s">
        <v>20</v>
      </c>
      <c r="S3639" t="s">
        <v>75</v>
      </c>
      <c r="T3639" t="s">
        <v>2028</v>
      </c>
      <c r="U3639" t="s">
        <v>44</v>
      </c>
      <c r="V3639" s="61">
        <v>45554</v>
      </c>
      <c r="W3639" t="s">
        <v>4135</v>
      </c>
    </row>
    <row r="3640" spans="1:23" x14ac:dyDescent="0.25">
      <c r="A3640">
        <v>9970695</v>
      </c>
      <c r="B3640" s="60">
        <v>45555</v>
      </c>
      <c r="C3640" t="s">
        <v>1107</v>
      </c>
      <c r="D3640" t="s">
        <v>46</v>
      </c>
      <c r="E3640" t="s">
        <v>385</v>
      </c>
      <c r="F3640" s="60">
        <v>45555</v>
      </c>
      <c r="G3640" s="60">
        <v>45555.34375</v>
      </c>
      <c r="H3640" t="s">
        <v>1107</v>
      </c>
      <c r="I3640"/>
      <c r="J3640" t="s">
        <v>697</v>
      </c>
      <c r="K3640" t="s">
        <v>697</v>
      </c>
      <c r="L3640" t="s">
        <v>5538</v>
      </c>
      <c r="M3640" t="s">
        <v>7</v>
      </c>
      <c r="N3640" t="s">
        <v>860</v>
      </c>
      <c r="O3640" t="s">
        <v>5467</v>
      </c>
      <c r="P3640" t="s">
        <v>22</v>
      </c>
      <c r="Q3640" t="s">
        <v>72</v>
      </c>
      <c r="R3640" t="s">
        <v>61</v>
      </c>
      <c r="S3640" t="s">
        <v>36</v>
      </c>
      <c r="T3640"/>
      <c r="U3640" t="s">
        <v>14</v>
      </c>
      <c r="V3640" s="61">
        <v>45555</v>
      </c>
      <c r="W3640" t="s">
        <v>4135</v>
      </c>
    </row>
    <row r="3641" spans="1:23" x14ac:dyDescent="0.25">
      <c r="A3641">
        <v>9970694</v>
      </c>
      <c r="B3641" s="60">
        <v>45555</v>
      </c>
      <c r="C3641" t="s">
        <v>1107</v>
      </c>
      <c r="D3641" t="s">
        <v>716</v>
      </c>
      <c r="E3641" t="s">
        <v>385</v>
      </c>
      <c r="F3641" s="60">
        <v>45555</v>
      </c>
      <c r="G3641" s="60">
        <v>45555.34652777778</v>
      </c>
      <c r="H3641" t="s">
        <v>1107</v>
      </c>
      <c r="I3641"/>
      <c r="J3641" t="s">
        <v>697</v>
      </c>
      <c r="K3641" t="s">
        <v>697</v>
      </c>
      <c r="L3641" t="s">
        <v>5665</v>
      </c>
      <c r="M3641" t="s">
        <v>7</v>
      </c>
      <c r="N3641" t="s">
        <v>860</v>
      </c>
      <c r="O3641" t="s">
        <v>4584</v>
      </c>
      <c r="P3641" t="s">
        <v>8</v>
      </c>
      <c r="Q3641" t="s">
        <v>28</v>
      </c>
      <c r="R3641" t="s">
        <v>29</v>
      </c>
      <c r="S3641" t="s">
        <v>36</v>
      </c>
      <c r="T3641"/>
      <c r="U3641" t="s">
        <v>14</v>
      </c>
      <c r="V3641" s="61">
        <v>45555</v>
      </c>
      <c r="W3641" t="s">
        <v>4135</v>
      </c>
    </row>
    <row r="3642" spans="1:23" x14ac:dyDescent="0.25">
      <c r="A3642">
        <v>9970693</v>
      </c>
      <c r="B3642" s="60">
        <v>45555</v>
      </c>
      <c r="C3642" t="s">
        <v>1107</v>
      </c>
      <c r="D3642" t="s">
        <v>856</v>
      </c>
      <c r="E3642" t="s">
        <v>385</v>
      </c>
      <c r="F3642" s="60">
        <v>45555</v>
      </c>
      <c r="G3642" s="60">
        <v>45555.352083333331</v>
      </c>
      <c r="H3642" t="s">
        <v>1107</v>
      </c>
      <c r="I3642"/>
      <c r="J3642" t="s">
        <v>697</v>
      </c>
      <c r="K3642" t="s">
        <v>697</v>
      </c>
      <c r="L3642" t="s">
        <v>4635</v>
      </c>
      <c r="M3642" t="s">
        <v>7</v>
      </c>
      <c r="N3642" t="s">
        <v>860</v>
      </c>
      <c r="O3642" t="s">
        <v>481</v>
      </c>
      <c r="P3642" t="s">
        <v>22</v>
      </c>
      <c r="Q3642" t="s">
        <v>23</v>
      </c>
      <c r="R3642" t="s">
        <v>24</v>
      </c>
      <c r="S3642" t="s">
        <v>75</v>
      </c>
      <c r="T3642" t="s">
        <v>404</v>
      </c>
      <c r="U3642" t="s">
        <v>44</v>
      </c>
      <c r="V3642" s="61">
        <v>45555</v>
      </c>
      <c r="W3642" t="s">
        <v>4135</v>
      </c>
    </row>
    <row r="3643" spans="1:23" x14ac:dyDescent="0.25">
      <c r="A3643">
        <v>9970692</v>
      </c>
      <c r="B3643" s="60">
        <v>45555</v>
      </c>
      <c r="C3643" t="s">
        <v>1107</v>
      </c>
      <c r="D3643" t="s">
        <v>856</v>
      </c>
      <c r="E3643" t="s">
        <v>385</v>
      </c>
      <c r="F3643" s="60">
        <v>45555</v>
      </c>
      <c r="G3643" s="60">
        <v>45555.352083333331</v>
      </c>
      <c r="H3643" t="s">
        <v>1107</v>
      </c>
      <c r="I3643"/>
      <c r="J3643" t="s">
        <v>697</v>
      </c>
      <c r="K3643" t="s">
        <v>697</v>
      </c>
      <c r="L3643" t="s">
        <v>4635</v>
      </c>
      <c r="M3643" t="s">
        <v>7</v>
      </c>
      <c r="N3643" t="s">
        <v>860</v>
      </c>
      <c r="O3643" t="s">
        <v>481</v>
      </c>
      <c r="P3643" t="s">
        <v>22</v>
      </c>
      <c r="Q3643" t="s">
        <v>23</v>
      </c>
      <c r="R3643" t="s">
        <v>24</v>
      </c>
      <c r="S3643" t="s">
        <v>25</v>
      </c>
      <c r="T3643" t="s">
        <v>404</v>
      </c>
      <c r="U3643" t="s">
        <v>44</v>
      </c>
      <c r="V3643" s="61">
        <v>45555</v>
      </c>
      <c r="W3643" t="s">
        <v>4135</v>
      </c>
    </row>
    <row r="3644" spans="1:23" x14ac:dyDescent="0.25">
      <c r="A3644">
        <v>9970691</v>
      </c>
      <c r="B3644" s="60">
        <v>45555</v>
      </c>
      <c r="C3644" t="s">
        <v>1107</v>
      </c>
      <c r="D3644" t="s">
        <v>46</v>
      </c>
      <c r="E3644" t="s">
        <v>385</v>
      </c>
      <c r="F3644" s="60">
        <v>45555</v>
      </c>
      <c r="G3644" s="60">
        <v>45555.356249999997</v>
      </c>
      <c r="H3644" t="s">
        <v>1107</v>
      </c>
      <c r="I3644"/>
      <c r="J3644" t="s">
        <v>697</v>
      </c>
      <c r="K3644" t="s">
        <v>697</v>
      </c>
      <c r="L3644" t="s">
        <v>5699</v>
      </c>
      <c r="M3644" t="s">
        <v>7</v>
      </c>
      <c r="N3644" t="s">
        <v>860</v>
      </c>
      <c r="O3644" t="s">
        <v>2167</v>
      </c>
      <c r="P3644" t="s">
        <v>8</v>
      </c>
      <c r="Q3644" t="s">
        <v>28</v>
      </c>
      <c r="R3644" t="s">
        <v>29</v>
      </c>
      <c r="S3644" t="s">
        <v>36</v>
      </c>
      <c r="T3644"/>
      <c r="U3644" t="s">
        <v>14</v>
      </c>
      <c r="V3644" s="61">
        <v>45555</v>
      </c>
      <c r="W3644" t="s">
        <v>4135</v>
      </c>
    </row>
    <row r="3645" spans="1:23" x14ac:dyDescent="0.25">
      <c r="A3645">
        <v>9970690</v>
      </c>
      <c r="B3645" s="60">
        <v>45555</v>
      </c>
      <c r="C3645" t="s">
        <v>1107</v>
      </c>
      <c r="D3645" t="s">
        <v>856</v>
      </c>
      <c r="E3645" t="s">
        <v>385</v>
      </c>
      <c r="F3645" s="60">
        <v>45555</v>
      </c>
      <c r="G3645" s="60">
        <v>45555.368750000001</v>
      </c>
      <c r="H3645" t="s">
        <v>1107</v>
      </c>
      <c r="I3645"/>
      <c r="J3645" t="s">
        <v>697</v>
      </c>
      <c r="K3645" t="s">
        <v>697</v>
      </c>
      <c r="L3645" t="s">
        <v>5020</v>
      </c>
      <c r="M3645" t="s">
        <v>7</v>
      </c>
      <c r="N3645" t="s">
        <v>855</v>
      </c>
      <c r="O3645" t="s">
        <v>4454</v>
      </c>
      <c r="P3645" t="s">
        <v>8</v>
      </c>
      <c r="Q3645" t="s">
        <v>15</v>
      </c>
      <c r="R3645" t="s">
        <v>381</v>
      </c>
      <c r="S3645" t="s">
        <v>75</v>
      </c>
      <c r="T3645" t="s">
        <v>404</v>
      </c>
      <c r="U3645" t="s">
        <v>44</v>
      </c>
      <c r="V3645" s="61">
        <v>45555</v>
      </c>
      <c r="W3645" t="s">
        <v>4135</v>
      </c>
    </row>
    <row r="3646" spans="1:23" x14ac:dyDescent="0.25">
      <c r="A3646">
        <v>9970689</v>
      </c>
      <c r="B3646" s="60">
        <v>45555</v>
      </c>
      <c r="C3646" t="s">
        <v>1107</v>
      </c>
      <c r="D3646" t="s">
        <v>878</v>
      </c>
      <c r="E3646" t="s">
        <v>385</v>
      </c>
      <c r="F3646" s="60">
        <v>45555</v>
      </c>
      <c r="G3646" s="60">
        <v>45555.393055555563</v>
      </c>
      <c r="H3646" t="s">
        <v>1107</v>
      </c>
      <c r="I3646"/>
      <c r="J3646" t="s">
        <v>697</v>
      </c>
      <c r="K3646" t="s">
        <v>697</v>
      </c>
      <c r="L3646" t="s">
        <v>5700</v>
      </c>
      <c r="M3646" t="s">
        <v>7</v>
      </c>
      <c r="N3646" t="s">
        <v>855</v>
      </c>
      <c r="O3646" t="s">
        <v>5476</v>
      </c>
      <c r="P3646" t="s">
        <v>8</v>
      </c>
      <c r="Q3646" t="s">
        <v>28</v>
      </c>
      <c r="R3646" t="s">
        <v>29</v>
      </c>
      <c r="S3646" t="s">
        <v>36</v>
      </c>
      <c r="T3646"/>
      <c r="U3646" t="s">
        <v>14</v>
      </c>
      <c r="V3646" s="61">
        <v>45555</v>
      </c>
      <c r="W3646" t="s">
        <v>4135</v>
      </c>
    </row>
    <row r="3647" spans="1:23" x14ac:dyDescent="0.25">
      <c r="A3647">
        <v>9970688</v>
      </c>
      <c r="B3647" s="60">
        <v>45555</v>
      </c>
      <c r="C3647" t="s">
        <v>1107</v>
      </c>
      <c r="D3647" t="s">
        <v>856</v>
      </c>
      <c r="E3647" t="s">
        <v>385</v>
      </c>
      <c r="F3647" s="60">
        <v>45555</v>
      </c>
      <c r="G3647" s="60">
        <v>45555.418749999997</v>
      </c>
      <c r="H3647" t="s">
        <v>1107</v>
      </c>
      <c r="I3647"/>
      <c r="J3647" t="s">
        <v>697</v>
      </c>
      <c r="K3647" t="s">
        <v>697</v>
      </c>
      <c r="L3647" t="s">
        <v>5701</v>
      </c>
      <c r="M3647" t="s">
        <v>7</v>
      </c>
      <c r="N3647" t="s">
        <v>855</v>
      </c>
      <c r="O3647" t="s">
        <v>5125</v>
      </c>
      <c r="P3647" t="s">
        <v>8</v>
      </c>
      <c r="Q3647" t="s">
        <v>10</v>
      </c>
      <c r="R3647" t="s">
        <v>11</v>
      </c>
      <c r="S3647" t="s">
        <v>25</v>
      </c>
      <c r="T3647"/>
      <c r="U3647" t="s">
        <v>14</v>
      </c>
      <c r="V3647" s="61">
        <v>45555</v>
      </c>
      <c r="W3647" t="s">
        <v>4135</v>
      </c>
    </row>
    <row r="3648" spans="1:23" x14ac:dyDescent="0.25">
      <c r="A3648">
        <v>9970687</v>
      </c>
      <c r="B3648" s="60">
        <v>45555</v>
      </c>
      <c r="C3648" t="s">
        <v>1107</v>
      </c>
      <c r="D3648" t="s">
        <v>716</v>
      </c>
      <c r="E3648" t="s">
        <v>385</v>
      </c>
      <c r="F3648" s="60">
        <v>45555</v>
      </c>
      <c r="G3648" s="60">
        <v>45555.436805555553</v>
      </c>
      <c r="H3648" t="s">
        <v>1107</v>
      </c>
      <c r="I3648"/>
      <c r="J3648" t="s">
        <v>697</v>
      </c>
      <c r="K3648" t="s">
        <v>697</v>
      </c>
      <c r="L3648" t="s">
        <v>5702</v>
      </c>
      <c r="M3648" t="s">
        <v>7</v>
      </c>
      <c r="N3648" t="s">
        <v>855</v>
      </c>
      <c r="O3648" t="s">
        <v>5581</v>
      </c>
      <c r="P3648" t="s">
        <v>8</v>
      </c>
      <c r="Q3648" t="s">
        <v>10</v>
      </c>
      <c r="R3648" t="s">
        <v>11</v>
      </c>
      <c r="S3648" t="s">
        <v>25</v>
      </c>
      <c r="T3648"/>
      <c r="U3648" t="s">
        <v>14</v>
      </c>
      <c r="V3648" s="61">
        <v>45555</v>
      </c>
      <c r="W3648" t="s">
        <v>4135</v>
      </c>
    </row>
    <row r="3649" spans="1:23" x14ac:dyDescent="0.25">
      <c r="A3649">
        <v>9970686</v>
      </c>
      <c r="B3649" s="60">
        <v>45555</v>
      </c>
      <c r="C3649" t="s">
        <v>1107</v>
      </c>
      <c r="D3649" t="s">
        <v>716</v>
      </c>
      <c r="E3649" t="s">
        <v>385</v>
      </c>
      <c r="F3649" s="60">
        <v>45555</v>
      </c>
      <c r="G3649" s="60">
        <v>45555.457638888889</v>
      </c>
      <c r="H3649" t="s">
        <v>1107</v>
      </c>
      <c r="I3649"/>
      <c r="J3649" t="s">
        <v>697</v>
      </c>
      <c r="K3649" t="s">
        <v>697</v>
      </c>
      <c r="L3649" t="s">
        <v>5703</v>
      </c>
      <c r="M3649" t="s">
        <v>7</v>
      </c>
      <c r="N3649" t="s">
        <v>855</v>
      </c>
      <c r="O3649" t="s">
        <v>5580</v>
      </c>
      <c r="P3649" t="s">
        <v>8</v>
      </c>
      <c r="Q3649" t="s">
        <v>10</v>
      </c>
      <c r="R3649" t="s">
        <v>11</v>
      </c>
      <c r="S3649" t="s">
        <v>25</v>
      </c>
      <c r="T3649"/>
      <c r="U3649" t="s">
        <v>14</v>
      </c>
      <c r="V3649" s="61">
        <v>45555</v>
      </c>
      <c r="W3649" t="s">
        <v>4135</v>
      </c>
    </row>
    <row r="3650" spans="1:23" x14ac:dyDescent="0.25">
      <c r="A3650">
        <v>9970685</v>
      </c>
      <c r="B3650" s="60">
        <v>45555</v>
      </c>
      <c r="C3650" t="s">
        <v>1107</v>
      </c>
      <c r="D3650" t="s">
        <v>716</v>
      </c>
      <c r="E3650" t="s">
        <v>385</v>
      </c>
      <c r="F3650" s="60">
        <v>45555</v>
      </c>
      <c r="G3650" s="60">
        <v>45555.472222222219</v>
      </c>
      <c r="H3650" t="s">
        <v>1107</v>
      </c>
      <c r="I3650"/>
      <c r="J3650" t="s">
        <v>697</v>
      </c>
      <c r="K3650" t="s">
        <v>697</v>
      </c>
      <c r="L3650" t="s">
        <v>5704</v>
      </c>
      <c r="M3650" t="s">
        <v>7</v>
      </c>
      <c r="N3650" t="s">
        <v>855</v>
      </c>
      <c r="O3650" t="s">
        <v>4816</v>
      </c>
      <c r="P3650" t="s">
        <v>18</v>
      </c>
      <c r="Q3650" t="s">
        <v>19</v>
      </c>
      <c r="R3650" t="s">
        <v>20</v>
      </c>
      <c r="S3650" t="s">
        <v>36</v>
      </c>
      <c r="T3650"/>
      <c r="U3650" t="s">
        <v>14</v>
      </c>
      <c r="V3650" s="61">
        <v>45555</v>
      </c>
      <c r="W3650" t="s">
        <v>4135</v>
      </c>
    </row>
    <row r="3651" spans="1:23" x14ac:dyDescent="0.25">
      <c r="A3651">
        <v>9970684</v>
      </c>
      <c r="B3651" s="60">
        <v>45555</v>
      </c>
      <c r="C3651" t="s">
        <v>1117</v>
      </c>
      <c r="D3651" t="s">
        <v>716</v>
      </c>
      <c r="E3651" t="s">
        <v>385</v>
      </c>
      <c r="F3651" s="60">
        <v>45555</v>
      </c>
      <c r="G3651" s="60">
        <v>45555.34097222222</v>
      </c>
      <c r="H3651" t="s">
        <v>1117</v>
      </c>
      <c r="I3651" s="60">
        <v>45557</v>
      </c>
      <c r="J3651" t="s">
        <v>697</v>
      </c>
      <c r="K3651" t="s">
        <v>697</v>
      </c>
      <c r="L3651" t="s">
        <v>5705</v>
      </c>
      <c r="M3651" t="s">
        <v>7</v>
      </c>
      <c r="N3651" t="s">
        <v>860</v>
      </c>
      <c r="O3651" t="s">
        <v>5463</v>
      </c>
      <c r="P3651" t="s">
        <v>8</v>
      </c>
      <c r="Q3651" t="s">
        <v>10</v>
      </c>
      <c r="R3651" t="s">
        <v>11</v>
      </c>
      <c r="S3651" t="s">
        <v>25</v>
      </c>
      <c r="T3651" t="s">
        <v>385</v>
      </c>
      <c r="U3651" t="s">
        <v>14</v>
      </c>
      <c r="V3651" s="61">
        <v>45555</v>
      </c>
      <c r="W3651" t="s">
        <v>4135</v>
      </c>
    </row>
    <row r="3652" spans="1:23" x14ac:dyDescent="0.25">
      <c r="A3652">
        <v>9970683</v>
      </c>
      <c r="B3652" s="60">
        <v>45555</v>
      </c>
      <c r="C3652" t="s">
        <v>1158</v>
      </c>
      <c r="D3652" t="s">
        <v>716</v>
      </c>
      <c r="E3652" t="s">
        <v>385</v>
      </c>
      <c r="F3652" s="60">
        <v>45555.347916666673</v>
      </c>
      <c r="G3652" s="60">
        <v>45555.347916666673</v>
      </c>
      <c r="H3652" t="s">
        <v>1158</v>
      </c>
      <c r="I3652" s="60">
        <v>45559</v>
      </c>
      <c r="J3652" t="s">
        <v>697</v>
      </c>
      <c r="K3652" t="s">
        <v>697</v>
      </c>
      <c r="L3652" t="s">
        <v>5401</v>
      </c>
      <c r="M3652" t="s">
        <v>3122</v>
      </c>
      <c r="N3652" t="s">
        <v>853</v>
      </c>
      <c r="O3652">
        <v>7670757</v>
      </c>
      <c r="P3652" t="s">
        <v>8</v>
      </c>
      <c r="Q3652" t="s">
        <v>10</v>
      </c>
      <c r="R3652" t="s">
        <v>11</v>
      </c>
      <c r="S3652" t="s">
        <v>962</v>
      </c>
      <c r="T3652" t="s">
        <v>385</v>
      </c>
      <c r="U3652" t="s">
        <v>14</v>
      </c>
      <c r="V3652" s="61">
        <v>45555</v>
      </c>
      <c r="W3652" t="s">
        <v>4135</v>
      </c>
    </row>
    <row r="3653" spans="1:23" x14ac:dyDescent="0.25">
      <c r="A3653">
        <v>9970682</v>
      </c>
      <c r="B3653" s="60">
        <v>45555</v>
      </c>
      <c r="C3653" t="s">
        <v>1158</v>
      </c>
      <c r="D3653" t="s">
        <v>716</v>
      </c>
      <c r="E3653" t="s">
        <v>385</v>
      </c>
      <c r="F3653" s="60">
        <v>45555.365277777782</v>
      </c>
      <c r="G3653" s="60">
        <v>45555.365277777782</v>
      </c>
      <c r="H3653" t="s">
        <v>1158</v>
      </c>
      <c r="I3653" s="60">
        <v>45559</v>
      </c>
      <c r="J3653" t="s">
        <v>697</v>
      </c>
      <c r="K3653" t="s">
        <v>697</v>
      </c>
      <c r="L3653" t="s">
        <v>5706</v>
      </c>
      <c r="M3653" t="s">
        <v>3122</v>
      </c>
      <c r="N3653" t="s">
        <v>853</v>
      </c>
      <c r="O3653">
        <v>7729813</v>
      </c>
      <c r="P3653" t="s">
        <v>8</v>
      </c>
      <c r="Q3653" t="s">
        <v>10</v>
      </c>
      <c r="R3653" t="s">
        <v>11</v>
      </c>
      <c r="S3653" t="s">
        <v>25</v>
      </c>
      <c r="T3653" t="s">
        <v>385</v>
      </c>
      <c r="U3653" t="s">
        <v>14</v>
      </c>
      <c r="V3653" s="61">
        <v>45555</v>
      </c>
      <c r="W3653" t="s">
        <v>4135</v>
      </c>
    </row>
    <row r="3654" spans="1:23" x14ac:dyDescent="0.25">
      <c r="A3654">
        <v>9970681</v>
      </c>
      <c r="B3654" s="60">
        <v>45555</v>
      </c>
      <c r="C3654" t="s">
        <v>1158</v>
      </c>
      <c r="D3654" t="s">
        <v>716</v>
      </c>
      <c r="E3654" t="s">
        <v>385</v>
      </c>
      <c r="F3654" s="60">
        <v>45555.372916666667</v>
      </c>
      <c r="G3654" s="60">
        <v>45555.372916666667</v>
      </c>
      <c r="H3654" t="s">
        <v>1158</v>
      </c>
      <c r="I3654" s="60">
        <v>45559</v>
      </c>
      <c r="J3654" t="s">
        <v>697</v>
      </c>
      <c r="K3654" t="s">
        <v>697</v>
      </c>
      <c r="L3654" t="s">
        <v>5189</v>
      </c>
      <c r="M3654" t="s">
        <v>3122</v>
      </c>
      <c r="N3654" t="s">
        <v>853</v>
      </c>
      <c r="O3654">
        <v>7681242</v>
      </c>
      <c r="P3654" t="s">
        <v>18</v>
      </c>
      <c r="Q3654" t="s">
        <v>19</v>
      </c>
      <c r="R3654" t="s">
        <v>20</v>
      </c>
      <c r="S3654" t="s">
        <v>981</v>
      </c>
      <c r="T3654" t="s">
        <v>385</v>
      </c>
      <c r="U3654" t="s">
        <v>14</v>
      </c>
      <c r="V3654" s="61">
        <v>45555</v>
      </c>
      <c r="W3654" t="s">
        <v>4135</v>
      </c>
    </row>
    <row r="3655" spans="1:23" x14ac:dyDescent="0.25">
      <c r="A3655">
        <v>9970680</v>
      </c>
      <c r="B3655" s="60">
        <v>45555</v>
      </c>
      <c r="C3655" t="s">
        <v>1158</v>
      </c>
      <c r="D3655" t="s">
        <v>856</v>
      </c>
      <c r="E3655" t="s">
        <v>385</v>
      </c>
      <c r="F3655" s="60">
        <v>45555.393750000003</v>
      </c>
      <c r="G3655" s="60">
        <v>45555.393750000003</v>
      </c>
      <c r="H3655" t="s">
        <v>1158</v>
      </c>
      <c r="I3655" s="60">
        <v>45559</v>
      </c>
      <c r="J3655" t="s">
        <v>697</v>
      </c>
      <c r="K3655" t="s">
        <v>697</v>
      </c>
      <c r="L3655" t="s">
        <v>5090</v>
      </c>
      <c r="M3655" t="s">
        <v>992</v>
      </c>
      <c r="N3655" t="s">
        <v>853</v>
      </c>
      <c r="O3655">
        <v>201031871782001</v>
      </c>
      <c r="P3655" t="s">
        <v>8</v>
      </c>
      <c r="Q3655" t="s">
        <v>28</v>
      </c>
      <c r="R3655" t="s">
        <v>69</v>
      </c>
      <c r="S3655" t="s">
        <v>962</v>
      </c>
      <c r="T3655" t="s">
        <v>962</v>
      </c>
      <c r="U3655" t="s">
        <v>44</v>
      </c>
      <c r="V3655" s="61">
        <v>45555</v>
      </c>
      <c r="W3655" t="s">
        <v>4135</v>
      </c>
    </row>
    <row r="3656" spans="1:23" x14ac:dyDescent="0.25">
      <c r="A3656">
        <v>9970679</v>
      </c>
      <c r="B3656" s="60">
        <v>45555</v>
      </c>
      <c r="C3656" t="s">
        <v>1158</v>
      </c>
      <c r="D3656" t="s">
        <v>46</v>
      </c>
      <c r="E3656" t="s">
        <v>385</v>
      </c>
      <c r="F3656" s="60">
        <v>45555.418055555558</v>
      </c>
      <c r="G3656" s="60">
        <v>45555.418055555558</v>
      </c>
      <c r="H3656" t="s">
        <v>1158</v>
      </c>
      <c r="I3656" t="s">
        <v>385</v>
      </c>
      <c r="J3656" t="s">
        <v>697</v>
      </c>
      <c r="K3656" t="s">
        <v>697</v>
      </c>
      <c r="L3656" t="s">
        <v>5676</v>
      </c>
      <c r="M3656" t="s">
        <v>992</v>
      </c>
      <c r="N3656" t="s">
        <v>853</v>
      </c>
      <c r="O3656">
        <v>201032723644001</v>
      </c>
      <c r="P3656" t="s">
        <v>22</v>
      </c>
      <c r="Q3656" t="s">
        <v>23</v>
      </c>
      <c r="R3656" t="s">
        <v>89</v>
      </c>
      <c r="S3656" t="s">
        <v>360</v>
      </c>
      <c r="T3656" t="s">
        <v>385</v>
      </c>
      <c r="U3656" t="s">
        <v>14</v>
      </c>
      <c r="V3656" s="61">
        <v>45555</v>
      </c>
      <c r="W3656" t="s">
        <v>4135</v>
      </c>
    </row>
    <row r="3657" spans="1:23" x14ac:dyDescent="0.25">
      <c r="A3657">
        <v>9970678</v>
      </c>
      <c r="B3657" s="60">
        <v>45555</v>
      </c>
      <c r="C3657" t="s">
        <v>1158</v>
      </c>
      <c r="D3657" t="s">
        <v>46</v>
      </c>
      <c r="E3657" t="s">
        <v>385</v>
      </c>
      <c r="F3657" s="60">
        <v>45555.451388888891</v>
      </c>
      <c r="G3657" s="60">
        <v>45555.451388888891</v>
      </c>
      <c r="H3657" t="s">
        <v>1158</v>
      </c>
      <c r="I3657" t="s">
        <v>385</v>
      </c>
      <c r="J3657" t="s">
        <v>697</v>
      </c>
      <c r="K3657" t="s">
        <v>697</v>
      </c>
      <c r="L3657" t="s">
        <v>5707</v>
      </c>
      <c r="M3657" t="s">
        <v>992</v>
      </c>
      <c r="N3657" t="s">
        <v>853</v>
      </c>
      <c r="O3657">
        <v>201032589733001</v>
      </c>
      <c r="P3657" t="s">
        <v>8</v>
      </c>
      <c r="Q3657" t="s">
        <v>30</v>
      </c>
      <c r="R3657" t="s">
        <v>47</v>
      </c>
      <c r="S3657" t="s">
        <v>360</v>
      </c>
      <c r="T3657" t="s">
        <v>385</v>
      </c>
      <c r="U3657" t="s">
        <v>14</v>
      </c>
      <c r="V3657" s="61">
        <v>45555</v>
      </c>
      <c r="W3657" t="s">
        <v>4135</v>
      </c>
    </row>
    <row r="3658" spans="1:23" x14ac:dyDescent="0.25">
      <c r="A3658">
        <v>9970677</v>
      </c>
      <c r="B3658" s="60">
        <v>45555</v>
      </c>
      <c r="C3658" t="s">
        <v>1158</v>
      </c>
      <c r="D3658" t="s">
        <v>856</v>
      </c>
      <c r="E3658" t="s">
        <v>385</v>
      </c>
      <c r="F3658" s="60">
        <v>45555.452777777777</v>
      </c>
      <c r="G3658" s="60">
        <v>45555.452777777777</v>
      </c>
      <c r="H3658" t="s">
        <v>1158</v>
      </c>
      <c r="I3658" s="60">
        <v>45555</v>
      </c>
      <c r="J3658" t="s">
        <v>697</v>
      </c>
      <c r="K3658" t="s">
        <v>697</v>
      </c>
      <c r="L3658" t="s">
        <v>5181</v>
      </c>
      <c r="M3658" t="s">
        <v>992</v>
      </c>
      <c r="N3658" t="s">
        <v>853</v>
      </c>
      <c r="O3658">
        <v>201032504370001</v>
      </c>
      <c r="P3658" t="s">
        <v>8</v>
      </c>
      <c r="Q3658" t="s">
        <v>15</v>
      </c>
      <c r="R3658" t="s">
        <v>27</v>
      </c>
      <c r="S3658" t="s">
        <v>962</v>
      </c>
      <c r="T3658" t="s">
        <v>385</v>
      </c>
      <c r="U3658" t="s">
        <v>14</v>
      </c>
      <c r="V3658" s="61">
        <v>45555</v>
      </c>
      <c r="W3658" t="s">
        <v>4135</v>
      </c>
    </row>
    <row r="3659" spans="1:23" x14ac:dyDescent="0.25">
      <c r="A3659">
        <v>9970676</v>
      </c>
      <c r="B3659" s="60">
        <v>45555</v>
      </c>
      <c r="C3659" t="s">
        <v>1158</v>
      </c>
      <c r="D3659" t="s">
        <v>856</v>
      </c>
      <c r="E3659" t="s">
        <v>385</v>
      </c>
      <c r="F3659" s="60">
        <v>45555.461111111108</v>
      </c>
      <c r="G3659" s="60">
        <v>45555.461111111108</v>
      </c>
      <c r="H3659" t="s">
        <v>1158</v>
      </c>
      <c r="I3659" s="60">
        <v>45559</v>
      </c>
      <c r="J3659" t="s">
        <v>697</v>
      </c>
      <c r="K3659" t="s">
        <v>697</v>
      </c>
      <c r="L3659" t="s">
        <v>5708</v>
      </c>
      <c r="M3659" t="s">
        <v>992</v>
      </c>
      <c r="N3659" t="s">
        <v>853</v>
      </c>
      <c r="O3659">
        <v>201032607242001</v>
      </c>
      <c r="P3659" t="s">
        <v>8</v>
      </c>
      <c r="Q3659" t="s">
        <v>10</v>
      </c>
      <c r="R3659" t="s">
        <v>11</v>
      </c>
      <c r="S3659" t="s">
        <v>25</v>
      </c>
      <c r="T3659" t="s">
        <v>385</v>
      </c>
      <c r="U3659" t="s">
        <v>14</v>
      </c>
      <c r="V3659" s="61">
        <v>45555</v>
      </c>
      <c r="W3659" t="s">
        <v>4135</v>
      </c>
    </row>
    <row r="3660" spans="1:23" x14ac:dyDescent="0.25">
      <c r="A3660">
        <v>9970675</v>
      </c>
      <c r="B3660" s="60">
        <v>45555</v>
      </c>
      <c r="C3660" t="s">
        <v>1158</v>
      </c>
      <c r="D3660" t="s">
        <v>716</v>
      </c>
      <c r="E3660" t="s">
        <v>385</v>
      </c>
      <c r="F3660" s="60">
        <v>45555.474999999999</v>
      </c>
      <c r="G3660" s="60">
        <v>45555.474999999999</v>
      </c>
      <c r="H3660" t="s">
        <v>1158</v>
      </c>
      <c r="I3660" s="60">
        <v>45559</v>
      </c>
      <c r="J3660" t="s">
        <v>697</v>
      </c>
      <c r="K3660" t="s">
        <v>697</v>
      </c>
      <c r="L3660" t="s">
        <v>5709</v>
      </c>
      <c r="M3660" t="s">
        <v>992</v>
      </c>
      <c r="N3660" t="s">
        <v>853</v>
      </c>
      <c r="O3660">
        <v>201032710597001</v>
      </c>
      <c r="P3660" t="s">
        <v>22</v>
      </c>
      <c r="Q3660" t="s">
        <v>72</v>
      </c>
      <c r="R3660" t="s">
        <v>61</v>
      </c>
      <c r="S3660" t="s">
        <v>36</v>
      </c>
      <c r="T3660" t="s">
        <v>385</v>
      </c>
      <c r="U3660" t="s">
        <v>14</v>
      </c>
      <c r="V3660" s="61">
        <v>45555</v>
      </c>
      <c r="W3660" t="s">
        <v>4135</v>
      </c>
    </row>
    <row r="3661" spans="1:23" x14ac:dyDescent="0.25">
      <c r="A3661">
        <v>9970674</v>
      </c>
      <c r="B3661" s="60">
        <v>45555</v>
      </c>
      <c r="C3661" t="s">
        <v>1158</v>
      </c>
      <c r="D3661" t="s">
        <v>716</v>
      </c>
      <c r="E3661" t="s">
        <v>385</v>
      </c>
      <c r="F3661" s="60">
        <v>45555.512499999997</v>
      </c>
      <c r="G3661" s="60">
        <v>45555.512499999997</v>
      </c>
      <c r="H3661" t="s">
        <v>1158</v>
      </c>
      <c r="I3661" t="s">
        <v>385</v>
      </c>
      <c r="J3661" t="s">
        <v>697</v>
      </c>
      <c r="K3661" t="s">
        <v>697</v>
      </c>
      <c r="L3661" t="s">
        <v>5710</v>
      </c>
      <c r="M3661" t="s">
        <v>992</v>
      </c>
      <c r="N3661" t="s">
        <v>853</v>
      </c>
      <c r="O3661">
        <v>201032328737002</v>
      </c>
      <c r="P3661" t="s">
        <v>8</v>
      </c>
      <c r="Q3661" t="s">
        <v>10</v>
      </c>
      <c r="R3661" t="s">
        <v>11</v>
      </c>
      <c r="S3661" t="s">
        <v>25</v>
      </c>
      <c r="T3661" t="s">
        <v>385</v>
      </c>
      <c r="U3661" t="s">
        <v>14</v>
      </c>
      <c r="V3661" s="61">
        <v>45555</v>
      </c>
      <c r="W3661" t="s">
        <v>4135</v>
      </c>
    </row>
    <row r="3662" spans="1:23" x14ac:dyDescent="0.25">
      <c r="A3662">
        <v>9970673</v>
      </c>
      <c r="B3662" s="60">
        <v>45555</v>
      </c>
      <c r="C3662" t="s">
        <v>1158</v>
      </c>
      <c r="D3662" t="s">
        <v>856</v>
      </c>
      <c r="E3662" t="s">
        <v>385</v>
      </c>
      <c r="F3662" s="60">
        <v>45555.5625</v>
      </c>
      <c r="G3662" s="60">
        <v>45555.5625</v>
      </c>
      <c r="H3662" t="s">
        <v>1158</v>
      </c>
      <c r="I3662" t="s">
        <v>385</v>
      </c>
      <c r="J3662" t="s">
        <v>697</v>
      </c>
      <c r="K3662" t="s">
        <v>697</v>
      </c>
      <c r="L3662" t="s">
        <v>4523</v>
      </c>
      <c r="M3662" t="s">
        <v>992</v>
      </c>
      <c r="N3662" t="s">
        <v>853</v>
      </c>
      <c r="O3662">
        <v>201032176842001</v>
      </c>
      <c r="P3662" t="s">
        <v>8</v>
      </c>
      <c r="Q3662" t="s">
        <v>10</v>
      </c>
      <c r="R3662" t="s">
        <v>11</v>
      </c>
      <c r="S3662" t="s">
        <v>25</v>
      </c>
      <c r="T3662" t="s">
        <v>385</v>
      </c>
      <c r="U3662" t="s">
        <v>14</v>
      </c>
      <c r="V3662" s="61">
        <v>45555</v>
      </c>
      <c r="W3662" t="s">
        <v>4135</v>
      </c>
    </row>
    <row r="3663" spans="1:23" x14ac:dyDescent="0.25">
      <c r="A3663">
        <v>9970672</v>
      </c>
      <c r="B3663" s="60">
        <v>45555</v>
      </c>
      <c r="C3663" t="s">
        <v>1158</v>
      </c>
      <c r="D3663" t="s">
        <v>716</v>
      </c>
      <c r="E3663" t="s">
        <v>385</v>
      </c>
      <c r="F3663" s="60">
        <v>45555.59097222222</v>
      </c>
      <c r="G3663" s="60">
        <v>45555.59097222222</v>
      </c>
      <c r="H3663" t="s">
        <v>1158</v>
      </c>
      <c r="I3663" t="s">
        <v>385</v>
      </c>
      <c r="J3663" t="s">
        <v>697</v>
      </c>
      <c r="K3663" t="s">
        <v>697</v>
      </c>
      <c r="L3663" t="s">
        <v>5711</v>
      </c>
      <c r="M3663" t="s">
        <v>992</v>
      </c>
      <c r="N3663" t="s">
        <v>853</v>
      </c>
      <c r="O3663">
        <v>201032589133001</v>
      </c>
      <c r="P3663" t="s">
        <v>8</v>
      </c>
      <c r="Q3663" t="s">
        <v>28</v>
      </c>
      <c r="R3663" t="s">
        <v>35</v>
      </c>
      <c r="S3663" t="s">
        <v>36</v>
      </c>
      <c r="T3663" t="s">
        <v>385</v>
      </c>
      <c r="U3663" t="s">
        <v>14</v>
      </c>
      <c r="V3663" s="61">
        <v>45555</v>
      </c>
      <c r="W3663" t="s">
        <v>4135</v>
      </c>
    </row>
    <row r="3664" spans="1:23" x14ac:dyDescent="0.25">
      <c r="A3664">
        <v>9970671</v>
      </c>
      <c r="B3664" s="60">
        <v>45555</v>
      </c>
      <c r="C3664" t="s">
        <v>1111</v>
      </c>
      <c r="D3664" t="s">
        <v>716</v>
      </c>
      <c r="E3664" t="s">
        <v>385</v>
      </c>
      <c r="F3664" s="60">
        <v>45555</v>
      </c>
      <c r="G3664" s="60">
        <v>45555.345138888893</v>
      </c>
      <c r="H3664" t="s">
        <v>1111</v>
      </c>
      <c r="I3664" t="s">
        <v>385</v>
      </c>
      <c r="J3664" t="s">
        <v>697</v>
      </c>
      <c r="K3664" t="s">
        <v>697</v>
      </c>
      <c r="L3664" t="s">
        <v>5712</v>
      </c>
      <c r="M3664" t="s">
        <v>7</v>
      </c>
      <c r="N3664" t="s">
        <v>1515</v>
      </c>
      <c r="O3664" t="s">
        <v>1046</v>
      </c>
      <c r="P3664" t="s">
        <v>18</v>
      </c>
      <c r="Q3664" t="s">
        <v>19</v>
      </c>
      <c r="R3664" t="s">
        <v>129</v>
      </c>
      <c r="S3664" t="s">
        <v>36</v>
      </c>
      <c r="T3664" t="s">
        <v>385</v>
      </c>
      <c r="U3664" t="s">
        <v>14</v>
      </c>
      <c r="V3664" s="61">
        <v>45555</v>
      </c>
      <c r="W3664" t="s">
        <v>4135</v>
      </c>
    </row>
    <row r="3665" spans="1:23" x14ac:dyDescent="0.25">
      <c r="A3665">
        <v>9970670</v>
      </c>
      <c r="B3665" s="60">
        <v>45555</v>
      </c>
      <c r="C3665" t="s">
        <v>1110</v>
      </c>
      <c r="D3665" t="s">
        <v>856</v>
      </c>
      <c r="E3665" t="s">
        <v>385</v>
      </c>
      <c r="F3665" s="60">
        <v>45555</v>
      </c>
      <c r="G3665" s="60">
        <v>45555.345138888893</v>
      </c>
      <c r="H3665" t="s">
        <v>1110</v>
      </c>
      <c r="I3665" t="s">
        <v>385</v>
      </c>
      <c r="J3665" t="s">
        <v>697</v>
      </c>
      <c r="K3665" t="s">
        <v>697</v>
      </c>
      <c r="L3665" t="s">
        <v>700</v>
      </c>
      <c r="M3665" t="s">
        <v>7</v>
      </c>
      <c r="N3665" t="s">
        <v>860</v>
      </c>
      <c r="O3665" t="s">
        <v>682</v>
      </c>
      <c r="P3665" t="s">
        <v>8</v>
      </c>
      <c r="Q3665" t="s">
        <v>28</v>
      </c>
      <c r="R3665" t="s">
        <v>35</v>
      </c>
      <c r="S3665" t="s">
        <v>43</v>
      </c>
      <c r="T3665"/>
      <c r="U3665" t="s">
        <v>14</v>
      </c>
      <c r="V3665" s="61">
        <v>45555</v>
      </c>
      <c r="W3665" t="s">
        <v>4135</v>
      </c>
    </row>
    <row r="3666" spans="1:23" x14ac:dyDescent="0.25">
      <c r="A3666">
        <v>9970669</v>
      </c>
      <c r="B3666" s="60">
        <v>45555</v>
      </c>
      <c r="C3666" t="s">
        <v>1117</v>
      </c>
      <c r="D3666" t="s">
        <v>856</v>
      </c>
      <c r="E3666" t="s">
        <v>385</v>
      </c>
      <c r="F3666" s="60">
        <v>45555</v>
      </c>
      <c r="G3666" s="60">
        <v>45555.461111111108</v>
      </c>
      <c r="H3666" t="s">
        <v>1117</v>
      </c>
      <c r="I3666" s="60">
        <v>45555</v>
      </c>
      <c r="J3666" t="s">
        <v>697</v>
      </c>
      <c r="K3666" t="s">
        <v>697</v>
      </c>
      <c r="L3666" t="s">
        <v>5713</v>
      </c>
      <c r="M3666" t="s">
        <v>7</v>
      </c>
      <c r="N3666" t="s">
        <v>860</v>
      </c>
      <c r="O3666" t="s">
        <v>5285</v>
      </c>
      <c r="P3666" t="s">
        <v>8</v>
      </c>
      <c r="Q3666" t="s">
        <v>28</v>
      </c>
      <c r="R3666" t="s">
        <v>29</v>
      </c>
      <c r="S3666" t="s">
        <v>43</v>
      </c>
      <c r="T3666" t="s">
        <v>5714</v>
      </c>
      <c r="U3666" t="s">
        <v>44</v>
      </c>
      <c r="V3666" s="61">
        <v>45555</v>
      </c>
      <c r="W3666" t="s">
        <v>4135</v>
      </c>
    </row>
    <row r="3667" spans="1:23" x14ac:dyDescent="0.25">
      <c r="A3667">
        <v>9970668</v>
      </c>
      <c r="B3667" s="60">
        <v>45555</v>
      </c>
      <c r="C3667" t="s">
        <v>1106</v>
      </c>
      <c r="D3667" t="s">
        <v>856</v>
      </c>
      <c r="E3667" t="s">
        <v>385</v>
      </c>
      <c r="F3667" s="60">
        <v>45555</v>
      </c>
      <c r="G3667" s="60">
        <v>45555.351388888892</v>
      </c>
      <c r="H3667" t="s">
        <v>1106</v>
      </c>
      <c r="I3667" s="60">
        <v>45555</v>
      </c>
      <c r="J3667" t="s">
        <v>697</v>
      </c>
      <c r="K3667" t="s">
        <v>697</v>
      </c>
      <c r="L3667" t="s">
        <v>5715</v>
      </c>
      <c r="M3667" t="s">
        <v>4671</v>
      </c>
      <c r="N3667" t="s">
        <v>881</v>
      </c>
      <c r="O3667">
        <v>2000009292306530</v>
      </c>
      <c r="P3667" t="s">
        <v>8</v>
      </c>
      <c r="Q3667" t="s">
        <v>10</v>
      </c>
      <c r="R3667" t="s">
        <v>11</v>
      </c>
      <c r="S3667" t="s">
        <v>25</v>
      </c>
      <c r="T3667" t="s">
        <v>385</v>
      </c>
      <c r="U3667" t="s">
        <v>14</v>
      </c>
      <c r="V3667" s="61">
        <v>45555</v>
      </c>
      <c r="W3667" t="s">
        <v>4135</v>
      </c>
    </row>
    <row r="3668" spans="1:23" x14ac:dyDescent="0.25">
      <c r="A3668">
        <v>9970667</v>
      </c>
      <c r="B3668" s="60">
        <v>45555</v>
      </c>
      <c r="C3668" t="s">
        <v>1117</v>
      </c>
      <c r="D3668" t="s">
        <v>46</v>
      </c>
      <c r="E3668" t="s">
        <v>385</v>
      </c>
      <c r="F3668" s="60">
        <v>45555</v>
      </c>
      <c r="G3668" s="60">
        <v>45555.353472222218</v>
      </c>
      <c r="H3668" t="s">
        <v>1117</v>
      </c>
      <c r="I3668" t="s">
        <v>385</v>
      </c>
      <c r="J3668" t="s">
        <v>697</v>
      </c>
      <c r="K3668" t="s">
        <v>697</v>
      </c>
      <c r="L3668" t="s">
        <v>4843</v>
      </c>
      <c r="M3668" t="s">
        <v>7</v>
      </c>
      <c r="N3668" t="s">
        <v>860</v>
      </c>
      <c r="O3668" t="s">
        <v>4724</v>
      </c>
      <c r="P3668" t="s">
        <v>8</v>
      </c>
      <c r="Q3668" t="s">
        <v>10</v>
      </c>
      <c r="R3668" t="s">
        <v>11</v>
      </c>
      <c r="S3668" t="s">
        <v>360</v>
      </c>
      <c r="T3668" t="s">
        <v>385</v>
      </c>
      <c r="U3668" t="s">
        <v>14</v>
      </c>
      <c r="V3668" s="61">
        <v>45555</v>
      </c>
      <c r="W3668" t="s">
        <v>4135</v>
      </c>
    </row>
    <row r="3669" spans="1:23" x14ac:dyDescent="0.25">
      <c r="A3669">
        <v>9970666</v>
      </c>
      <c r="B3669" s="60">
        <v>45555</v>
      </c>
      <c r="C3669" t="s">
        <v>1110</v>
      </c>
      <c r="D3669" t="s">
        <v>878</v>
      </c>
      <c r="E3669" t="s">
        <v>385</v>
      </c>
      <c r="F3669" s="60">
        <v>45555</v>
      </c>
      <c r="G3669" s="60">
        <v>45555.355555555558</v>
      </c>
      <c r="H3669" t="s">
        <v>1110</v>
      </c>
      <c r="I3669" t="s">
        <v>385</v>
      </c>
      <c r="J3669" t="s">
        <v>697</v>
      </c>
      <c r="K3669" t="s">
        <v>697</v>
      </c>
      <c r="L3669" t="s">
        <v>5414</v>
      </c>
      <c r="M3669" t="s">
        <v>7</v>
      </c>
      <c r="N3669" t="s">
        <v>860</v>
      </c>
      <c r="O3669" t="s">
        <v>5354</v>
      </c>
      <c r="P3669" t="s">
        <v>18</v>
      </c>
      <c r="Q3669" t="s">
        <v>19</v>
      </c>
      <c r="R3669" t="s">
        <v>21</v>
      </c>
      <c r="S3669" t="s">
        <v>36</v>
      </c>
      <c r="T3669"/>
      <c r="U3669" t="s">
        <v>14</v>
      </c>
      <c r="V3669" s="61">
        <v>45555</v>
      </c>
      <c r="W3669" t="s">
        <v>4135</v>
      </c>
    </row>
    <row r="3670" spans="1:23" x14ac:dyDescent="0.25">
      <c r="A3670">
        <v>9970665</v>
      </c>
      <c r="B3670" s="60">
        <v>45555</v>
      </c>
      <c r="C3670" t="s">
        <v>1106</v>
      </c>
      <c r="D3670" t="s">
        <v>46</v>
      </c>
      <c r="E3670" t="s">
        <v>385</v>
      </c>
      <c r="F3670" s="60">
        <v>45555</v>
      </c>
      <c r="G3670" s="60">
        <v>45555.357199074067</v>
      </c>
      <c r="H3670" t="s">
        <v>1106</v>
      </c>
      <c r="I3670" s="60">
        <v>45558</v>
      </c>
      <c r="J3670" t="s">
        <v>697</v>
      </c>
      <c r="K3670" t="s">
        <v>697</v>
      </c>
      <c r="L3670" t="s">
        <v>5716</v>
      </c>
      <c r="M3670" t="s">
        <v>4671</v>
      </c>
      <c r="N3670" t="s">
        <v>881</v>
      </c>
      <c r="O3670">
        <v>2000009262530870</v>
      </c>
      <c r="P3670" t="s">
        <v>8</v>
      </c>
      <c r="Q3670" t="s">
        <v>10</v>
      </c>
      <c r="R3670" t="s">
        <v>11</v>
      </c>
      <c r="S3670" t="s">
        <v>36</v>
      </c>
      <c r="T3670" t="s">
        <v>385</v>
      </c>
      <c r="U3670" t="s">
        <v>14</v>
      </c>
      <c r="V3670" s="61">
        <v>45555</v>
      </c>
      <c r="W3670" t="s">
        <v>4135</v>
      </c>
    </row>
    <row r="3671" spans="1:23" x14ac:dyDescent="0.25">
      <c r="A3671">
        <v>9970664</v>
      </c>
      <c r="B3671" s="60">
        <v>45555</v>
      </c>
      <c r="C3671" t="s">
        <v>1106</v>
      </c>
      <c r="D3671" t="s">
        <v>716</v>
      </c>
      <c r="E3671" t="s">
        <v>385</v>
      </c>
      <c r="F3671" s="60">
        <v>45555</v>
      </c>
      <c r="G3671" s="60">
        <v>45555.357199074067</v>
      </c>
      <c r="H3671" t="s">
        <v>1106</v>
      </c>
      <c r="I3671" s="60">
        <v>45561</v>
      </c>
      <c r="J3671" t="s">
        <v>697</v>
      </c>
      <c r="K3671" t="s">
        <v>697</v>
      </c>
      <c r="L3671" t="s">
        <v>5716</v>
      </c>
      <c r="M3671" t="s">
        <v>4671</v>
      </c>
      <c r="N3671" t="s">
        <v>881</v>
      </c>
      <c r="O3671">
        <v>2000009262530870</v>
      </c>
      <c r="P3671" t="s">
        <v>8</v>
      </c>
      <c r="Q3671" t="s">
        <v>10</v>
      </c>
      <c r="R3671" t="s">
        <v>11</v>
      </c>
      <c r="S3671" t="s">
        <v>25</v>
      </c>
      <c r="T3671" t="s">
        <v>385</v>
      </c>
      <c r="U3671" t="s">
        <v>14</v>
      </c>
      <c r="V3671" s="61">
        <v>45555</v>
      </c>
      <c r="W3671" t="s">
        <v>4135</v>
      </c>
    </row>
    <row r="3672" spans="1:23" x14ac:dyDescent="0.25">
      <c r="A3672">
        <v>9970663</v>
      </c>
      <c r="B3672" s="60">
        <v>45555</v>
      </c>
      <c r="C3672" t="s">
        <v>1110</v>
      </c>
      <c r="D3672" t="s">
        <v>856</v>
      </c>
      <c r="E3672" t="s">
        <v>385</v>
      </c>
      <c r="F3672" s="60">
        <v>45555</v>
      </c>
      <c r="G3672" s="60">
        <v>45555.356944444437</v>
      </c>
      <c r="H3672" t="s">
        <v>1110</v>
      </c>
      <c r="I3672" t="s">
        <v>385</v>
      </c>
      <c r="J3672" t="s">
        <v>697</v>
      </c>
      <c r="K3672" t="s">
        <v>697</v>
      </c>
      <c r="L3672" t="s">
        <v>5414</v>
      </c>
      <c r="M3672" t="s">
        <v>7</v>
      </c>
      <c r="N3672" t="s">
        <v>860</v>
      </c>
      <c r="O3672" t="s">
        <v>5354</v>
      </c>
      <c r="P3672" t="s">
        <v>18</v>
      </c>
      <c r="Q3672" t="s">
        <v>19</v>
      </c>
      <c r="R3672" t="s">
        <v>21</v>
      </c>
      <c r="S3672" t="s">
        <v>43</v>
      </c>
      <c r="T3672"/>
      <c r="U3672" t="s">
        <v>14</v>
      </c>
      <c r="V3672" s="61">
        <v>45555</v>
      </c>
      <c r="W3672" t="s">
        <v>4135</v>
      </c>
    </row>
    <row r="3673" spans="1:23" x14ac:dyDescent="0.25">
      <c r="A3673">
        <v>9970662</v>
      </c>
      <c r="B3673" s="60">
        <v>45555</v>
      </c>
      <c r="C3673" t="s">
        <v>1117</v>
      </c>
      <c r="D3673" t="s">
        <v>716</v>
      </c>
      <c r="E3673" t="s">
        <v>385</v>
      </c>
      <c r="F3673" s="60">
        <v>45555</v>
      </c>
      <c r="G3673" s="60">
        <v>45555.359722222223</v>
      </c>
      <c r="H3673" t="s">
        <v>1117</v>
      </c>
      <c r="I3673" s="60">
        <v>45557</v>
      </c>
      <c r="J3673" t="s">
        <v>697</v>
      </c>
      <c r="K3673" t="s">
        <v>697</v>
      </c>
      <c r="L3673" t="s">
        <v>5305</v>
      </c>
      <c r="M3673" t="s">
        <v>7</v>
      </c>
      <c r="N3673" t="s">
        <v>860</v>
      </c>
      <c r="O3673" t="s">
        <v>936</v>
      </c>
      <c r="P3673" t="s">
        <v>8</v>
      </c>
      <c r="Q3673" t="s">
        <v>28</v>
      </c>
      <c r="R3673" t="s">
        <v>29</v>
      </c>
      <c r="S3673" t="s">
        <v>25</v>
      </c>
      <c r="T3673" t="s">
        <v>385</v>
      </c>
      <c r="U3673" t="s">
        <v>14</v>
      </c>
      <c r="V3673" s="61">
        <v>45555</v>
      </c>
      <c r="W3673" t="s">
        <v>4135</v>
      </c>
    </row>
    <row r="3674" spans="1:23" x14ac:dyDescent="0.25">
      <c r="A3674">
        <v>9970661</v>
      </c>
      <c r="B3674" s="60">
        <v>45555</v>
      </c>
      <c r="C3674" t="s">
        <v>1157</v>
      </c>
      <c r="D3674" t="s">
        <v>716</v>
      </c>
      <c r="E3674" t="s">
        <v>385</v>
      </c>
      <c r="F3674" s="60">
        <v>45555</v>
      </c>
      <c r="G3674" s="60">
        <v>45555.339583333327</v>
      </c>
      <c r="H3674" t="s">
        <v>1157</v>
      </c>
      <c r="I3674" t="s">
        <v>385</v>
      </c>
      <c r="J3674" t="s">
        <v>697</v>
      </c>
      <c r="K3674" t="s">
        <v>697</v>
      </c>
      <c r="L3674" t="s">
        <v>5717</v>
      </c>
      <c r="M3674" t="s">
        <v>737</v>
      </c>
      <c r="N3674" t="s">
        <v>455</v>
      </c>
      <c r="O3674" t="s">
        <v>5013</v>
      </c>
      <c r="P3674" t="s">
        <v>22</v>
      </c>
      <c r="Q3674" t="s">
        <v>23</v>
      </c>
      <c r="R3674" t="s">
        <v>89</v>
      </c>
      <c r="S3674" t="s">
        <v>36</v>
      </c>
      <c r="T3674" t="s">
        <v>385</v>
      </c>
      <c r="U3674" t="s">
        <v>14</v>
      </c>
      <c r="V3674" s="61">
        <v>45555</v>
      </c>
      <c r="W3674" t="s">
        <v>4135</v>
      </c>
    </row>
    <row r="3675" spans="1:23" x14ac:dyDescent="0.25">
      <c r="A3675">
        <v>9970660</v>
      </c>
      <c r="B3675" s="60">
        <v>45555</v>
      </c>
      <c r="C3675" t="s">
        <v>1157</v>
      </c>
      <c r="D3675" t="s">
        <v>716</v>
      </c>
      <c r="E3675" t="s">
        <v>385</v>
      </c>
      <c r="F3675" s="60">
        <v>45555</v>
      </c>
      <c r="G3675" s="60">
        <v>45555.354166666657</v>
      </c>
      <c r="H3675" t="s">
        <v>1157</v>
      </c>
      <c r="I3675" t="s">
        <v>385</v>
      </c>
      <c r="J3675" t="s">
        <v>697</v>
      </c>
      <c r="K3675" t="s">
        <v>697</v>
      </c>
      <c r="L3675" t="s">
        <v>5718</v>
      </c>
      <c r="M3675" t="s">
        <v>737</v>
      </c>
      <c r="N3675" t="s">
        <v>455</v>
      </c>
      <c r="O3675" t="s">
        <v>5390</v>
      </c>
      <c r="P3675" t="s">
        <v>22</v>
      </c>
      <c r="Q3675" t="s">
        <v>23</v>
      </c>
      <c r="R3675" t="s">
        <v>89</v>
      </c>
      <c r="S3675" t="s">
        <v>36</v>
      </c>
      <c r="T3675" t="s">
        <v>385</v>
      </c>
      <c r="U3675" t="s">
        <v>14</v>
      </c>
      <c r="V3675" s="61">
        <v>45555</v>
      </c>
      <c r="W3675" t="s">
        <v>4135</v>
      </c>
    </row>
    <row r="3676" spans="1:23" x14ac:dyDescent="0.25">
      <c r="A3676">
        <v>9970659</v>
      </c>
      <c r="B3676" s="60">
        <v>45555</v>
      </c>
      <c r="C3676" t="s">
        <v>1157</v>
      </c>
      <c r="D3676" t="s">
        <v>856</v>
      </c>
      <c r="E3676" t="s">
        <v>385</v>
      </c>
      <c r="F3676" s="60">
        <v>45555</v>
      </c>
      <c r="G3676" s="60">
        <v>45555.356249999997</v>
      </c>
      <c r="H3676" t="s">
        <v>1157</v>
      </c>
      <c r="I3676" t="s">
        <v>385</v>
      </c>
      <c r="J3676" t="s">
        <v>697</v>
      </c>
      <c r="K3676" t="s">
        <v>697</v>
      </c>
      <c r="L3676" t="s">
        <v>5719</v>
      </c>
      <c r="M3676" t="s">
        <v>737</v>
      </c>
      <c r="N3676" t="s">
        <v>1692</v>
      </c>
      <c r="O3676" t="s">
        <v>5602</v>
      </c>
      <c r="P3676" t="s">
        <v>8</v>
      </c>
      <c r="Q3676" t="s">
        <v>10</v>
      </c>
      <c r="R3676" t="s">
        <v>11</v>
      </c>
      <c r="S3676" t="s">
        <v>25</v>
      </c>
      <c r="T3676" t="s">
        <v>385</v>
      </c>
      <c r="U3676" t="s">
        <v>14</v>
      </c>
      <c r="V3676" s="61">
        <v>45555</v>
      </c>
      <c r="W3676" t="s">
        <v>4135</v>
      </c>
    </row>
    <row r="3677" spans="1:23" x14ac:dyDescent="0.25">
      <c r="A3677">
        <v>9970658</v>
      </c>
      <c r="B3677" s="60">
        <v>45555</v>
      </c>
      <c r="C3677" t="s">
        <v>1157</v>
      </c>
      <c r="D3677" t="s">
        <v>716</v>
      </c>
      <c r="E3677" t="s">
        <v>385</v>
      </c>
      <c r="F3677" s="60">
        <v>45555</v>
      </c>
      <c r="G3677" s="60">
        <v>45555.365972222222</v>
      </c>
      <c r="H3677" t="s">
        <v>1157</v>
      </c>
      <c r="I3677" t="s">
        <v>385</v>
      </c>
      <c r="J3677" t="s">
        <v>697</v>
      </c>
      <c r="K3677" t="s">
        <v>697</v>
      </c>
      <c r="L3677" t="s">
        <v>5720</v>
      </c>
      <c r="M3677" t="s">
        <v>737</v>
      </c>
      <c r="N3677" t="s">
        <v>455</v>
      </c>
      <c r="O3677" t="s">
        <v>5606</v>
      </c>
      <c r="P3677" t="s">
        <v>8</v>
      </c>
      <c r="Q3677" t="s">
        <v>28</v>
      </c>
      <c r="R3677" t="s">
        <v>35</v>
      </c>
      <c r="S3677" t="s">
        <v>36</v>
      </c>
      <c r="T3677" t="s">
        <v>385</v>
      </c>
      <c r="U3677" t="s">
        <v>14</v>
      </c>
      <c r="V3677" s="61">
        <v>45555</v>
      </c>
      <c r="W3677" t="s">
        <v>4135</v>
      </c>
    </row>
    <row r="3678" spans="1:23" x14ac:dyDescent="0.25">
      <c r="A3678">
        <v>9970657</v>
      </c>
      <c r="B3678" s="60">
        <v>45555</v>
      </c>
      <c r="C3678" t="s">
        <v>1157</v>
      </c>
      <c r="D3678" t="s">
        <v>716</v>
      </c>
      <c r="E3678" t="s">
        <v>385</v>
      </c>
      <c r="F3678" s="60">
        <v>45555</v>
      </c>
      <c r="G3678" s="60">
        <v>45555.392361111109</v>
      </c>
      <c r="H3678" t="s">
        <v>1157</v>
      </c>
      <c r="I3678" t="s">
        <v>385</v>
      </c>
      <c r="J3678" t="s">
        <v>697</v>
      </c>
      <c r="K3678" t="s">
        <v>697</v>
      </c>
      <c r="L3678" t="s">
        <v>5721</v>
      </c>
      <c r="M3678" t="s">
        <v>737</v>
      </c>
      <c r="N3678" t="s">
        <v>455</v>
      </c>
      <c r="O3678" t="s">
        <v>5605</v>
      </c>
      <c r="P3678" t="s">
        <v>22</v>
      </c>
      <c r="Q3678" t="s">
        <v>23</v>
      </c>
      <c r="R3678" t="s">
        <v>89</v>
      </c>
      <c r="S3678" t="s">
        <v>36</v>
      </c>
      <c r="T3678" t="s">
        <v>385</v>
      </c>
      <c r="U3678" t="s">
        <v>14</v>
      </c>
      <c r="V3678" s="61">
        <v>45555</v>
      </c>
      <c r="W3678" t="s">
        <v>4135</v>
      </c>
    </row>
    <row r="3679" spans="1:23" x14ac:dyDescent="0.25">
      <c r="A3679">
        <v>9970656</v>
      </c>
      <c r="B3679" s="60">
        <v>45555</v>
      </c>
      <c r="C3679" t="s">
        <v>1157</v>
      </c>
      <c r="D3679" t="s">
        <v>716</v>
      </c>
      <c r="E3679" t="s">
        <v>385</v>
      </c>
      <c r="F3679" s="60">
        <v>45555</v>
      </c>
      <c r="G3679" s="60">
        <v>45555.395833333343</v>
      </c>
      <c r="H3679" t="s">
        <v>1157</v>
      </c>
      <c r="I3679" t="s">
        <v>385</v>
      </c>
      <c r="J3679" t="s">
        <v>697</v>
      </c>
      <c r="K3679" t="s">
        <v>697</v>
      </c>
      <c r="L3679" t="s">
        <v>5722</v>
      </c>
      <c r="M3679" t="s">
        <v>737</v>
      </c>
      <c r="N3679" t="s">
        <v>455</v>
      </c>
      <c r="O3679" t="s">
        <v>5604</v>
      </c>
      <c r="P3679" t="s">
        <v>22</v>
      </c>
      <c r="Q3679" t="s">
        <v>23</v>
      </c>
      <c r="R3679" t="s">
        <v>89</v>
      </c>
      <c r="S3679" t="s">
        <v>36</v>
      </c>
      <c r="T3679" t="s">
        <v>385</v>
      </c>
      <c r="U3679" t="s">
        <v>14</v>
      </c>
      <c r="V3679" s="61">
        <v>45555</v>
      </c>
      <c r="W3679" t="s">
        <v>4135</v>
      </c>
    </row>
    <row r="3680" spans="1:23" x14ac:dyDescent="0.25">
      <c r="A3680">
        <v>9970655</v>
      </c>
      <c r="B3680" s="60">
        <v>45555</v>
      </c>
      <c r="C3680" t="s">
        <v>1157</v>
      </c>
      <c r="D3680" t="s">
        <v>856</v>
      </c>
      <c r="E3680" t="s">
        <v>385</v>
      </c>
      <c r="F3680" s="60">
        <v>45555</v>
      </c>
      <c r="G3680" s="60">
        <v>45555.398611111108</v>
      </c>
      <c r="H3680" t="s">
        <v>1157</v>
      </c>
      <c r="I3680" t="s">
        <v>385</v>
      </c>
      <c r="J3680" t="s">
        <v>697</v>
      </c>
      <c r="K3680" t="s">
        <v>697</v>
      </c>
      <c r="L3680" t="s">
        <v>5723</v>
      </c>
      <c r="M3680" t="s">
        <v>737</v>
      </c>
      <c r="N3680" t="s">
        <v>331</v>
      </c>
      <c r="O3680" t="s">
        <v>5293</v>
      </c>
      <c r="P3680" t="s">
        <v>22</v>
      </c>
      <c r="Q3680" t="s">
        <v>23</v>
      </c>
      <c r="R3680" t="s">
        <v>79</v>
      </c>
      <c r="S3680" t="s">
        <v>43</v>
      </c>
      <c r="T3680" t="s">
        <v>385</v>
      </c>
      <c r="U3680" t="s">
        <v>44</v>
      </c>
      <c r="V3680" s="61">
        <v>45555</v>
      </c>
      <c r="W3680" t="s">
        <v>4135</v>
      </c>
    </row>
    <row r="3681" spans="1:23" x14ac:dyDescent="0.25">
      <c r="A3681">
        <v>9970654</v>
      </c>
      <c r="B3681" s="60">
        <v>45555</v>
      </c>
      <c r="C3681" t="s">
        <v>1157</v>
      </c>
      <c r="D3681" t="s">
        <v>856</v>
      </c>
      <c r="E3681" t="s">
        <v>385</v>
      </c>
      <c r="F3681" s="60">
        <v>45555</v>
      </c>
      <c r="G3681" s="60">
        <v>45555.400694444441</v>
      </c>
      <c r="H3681" t="s">
        <v>1157</v>
      </c>
      <c r="I3681" t="s">
        <v>385</v>
      </c>
      <c r="J3681" t="s">
        <v>697</v>
      </c>
      <c r="K3681" t="s">
        <v>697</v>
      </c>
      <c r="L3681" t="s">
        <v>5724</v>
      </c>
      <c r="M3681" t="s">
        <v>737</v>
      </c>
      <c r="N3681" t="s">
        <v>1692</v>
      </c>
      <c r="O3681" t="s">
        <v>5603</v>
      </c>
      <c r="P3681" t="s">
        <v>8</v>
      </c>
      <c r="Q3681" t="s">
        <v>10</v>
      </c>
      <c r="R3681" t="s">
        <v>11</v>
      </c>
      <c r="S3681" t="s">
        <v>25</v>
      </c>
      <c r="T3681" t="s">
        <v>385</v>
      </c>
      <c r="U3681" t="s">
        <v>14</v>
      </c>
      <c r="V3681" s="61">
        <v>45555</v>
      </c>
      <c r="W3681" t="s">
        <v>4135</v>
      </c>
    </row>
    <row r="3682" spans="1:23" x14ac:dyDescent="0.25">
      <c r="A3682">
        <v>9970653</v>
      </c>
      <c r="B3682" s="60">
        <v>45555</v>
      </c>
      <c r="C3682" t="s">
        <v>1110</v>
      </c>
      <c r="D3682" t="s">
        <v>856</v>
      </c>
      <c r="E3682" t="s">
        <v>385</v>
      </c>
      <c r="F3682" s="60">
        <v>45555</v>
      </c>
      <c r="G3682" s="60">
        <v>45555.365972222222</v>
      </c>
      <c r="H3682" t="s">
        <v>1110</v>
      </c>
      <c r="I3682" t="s">
        <v>385</v>
      </c>
      <c r="J3682" t="s">
        <v>697</v>
      </c>
      <c r="K3682" t="s">
        <v>697</v>
      </c>
      <c r="L3682" t="s">
        <v>5169</v>
      </c>
      <c r="M3682" t="s">
        <v>7</v>
      </c>
      <c r="N3682" t="s">
        <v>860</v>
      </c>
      <c r="O3682" t="s">
        <v>2565</v>
      </c>
      <c r="P3682" t="s">
        <v>8</v>
      </c>
      <c r="Q3682" t="s">
        <v>15</v>
      </c>
      <c r="R3682" t="s">
        <v>27</v>
      </c>
      <c r="S3682" t="s">
        <v>25</v>
      </c>
      <c r="T3682" t="s">
        <v>385</v>
      </c>
      <c r="U3682" t="s">
        <v>14</v>
      </c>
      <c r="V3682" s="61">
        <v>45555</v>
      </c>
      <c r="W3682" t="s">
        <v>4135</v>
      </c>
    </row>
    <row r="3683" spans="1:23" x14ac:dyDescent="0.25">
      <c r="A3683">
        <v>9970652</v>
      </c>
      <c r="B3683" s="60">
        <v>45555</v>
      </c>
      <c r="C3683" t="s">
        <v>1111</v>
      </c>
      <c r="D3683" t="s">
        <v>856</v>
      </c>
      <c r="E3683" t="s">
        <v>385</v>
      </c>
      <c r="F3683" s="60">
        <v>45555</v>
      </c>
      <c r="G3683" s="60">
        <v>45555.365972222222</v>
      </c>
      <c r="H3683" t="s">
        <v>1111</v>
      </c>
      <c r="I3683" t="s">
        <v>385</v>
      </c>
      <c r="J3683" t="s">
        <v>697</v>
      </c>
      <c r="K3683" t="s">
        <v>697</v>
      </c>
      <c r="L3683" t="s">
        <v>2952</v>
      </c>
      <c r="M3683" t="s">
        <v>7</v>
      </c>
      <c r="N3683" t="s">
        <v>860</v>
      </c>
      <c r="O3683" t="s">
        <v>2044</v>
      </c>
      <c r="P3683" t="s">
        <v>8</v>
      </c>
      <c r="Q3683" t="s">
        <v>28</v>
      </c>
      <c r="R3683" t="s">
        <v>35</v>
      </c>
      <c r="S3683" t="s">
        <v>36</v>
      </c>
      <c r="T3683" t="s">
        <v>385</v>
      </c>
      <c r="U3683" t="s">
        <v>14</v>
      </c>
      <c r="V3683" s="61">
        <v>45555</v>
      </c>
      <c r="W3683" t="s">
        <v>4135</v>
      </c>
    </row>
    <row r="3684" spans="1:23" x14ac:dyDescent="0.25">
      <c r="A3684">
        <v>9970651</v>
      </c>
      <c r="B3684" s="60">
        <v>45555</v>
      </c>
      <c r="C3684" t="s">
        <v>1106</v>
      </c>
      <c r="D3684" t="s">
        <v>856</v>
      </c>
      <c r="E3684" t="s">
        <v>385</v>
      </c>
      <c r="F3684" s="60">
        <v>45555</v>
      </c>
      <c r="G3684" s="60">
        <v>45555.368055555547</v>
      </c>
      <c r="H3684" t="s">
        <v>1106</v>
      </c>
      <c r="I3684" s="60">
        <v>45557</v>
      </c>
      <c r="J3684" t="s">
        <v>697</v>
      </c>
      <c r="K3684" t="s">
        <v>697</v>
      </c>
      <c r="L3684" t="s">
        <v>5725</v>
      </c>
      <c r="M3684" t="s">
        <v>4671</v>
      </c>
      <c r="N3684" t="s">
        <v>881</v>
      </c>
      <c r="O3684">
        <v>2000010000000000</v>
      </c>
      <c r="P3684" t="s">
        <v>8</v>
      </c>
      <c r="Q3684" t="s">
        <v>10</v>
      </c>
      <c r="R3684" t="s">
        <v>11</v>
      </c>
      <c r="S3684" t="s">
        <v>25</v>
      </c>
      <c r="T3684" t="s">
        <v>385</v>
      </c>
      <c r="U3684" t="s">
        <v>14</v>
      </c>
      <c r="V3684" s="61">
        <v>45555</v>
      </c>
      <c r="W3684" t="s">
        <v>4135</v>
      </c>
    </row>
    <row r="3685" spans="1:23" x14ac:dyDescent="0.25">
      <c r="A3685">
        <v>9970650</v>
      </c>
      <c r="B3685" s="60">
        <v>45555</v>
      </c>
      <c r="C3685" t="s">
        <v>1110</v>
      </c>
      <c r="D3685" t="s">
        <v>856</v>
      </c>
      <c r="E3685" t="s">
        <v>385</v>
      </c>
      <c r="F3685" s="60">
        <v>45555</v>
      </c>
      <c r="G3685" s="60">
        <v>45555.371527777781</v>
      </c>
      <c r="H3685" t="s">
        <v>1110</v>
      </c>
      <c r="I3685" t="s">
        <v>385</v>
      </c>
      <c r="J3685" t="s">
        <v>697</v>
      </c>
      <c r="K3685" t="s">
        <v>697</v>
      </c>
      <c r="L3685" t="s">
        <v>5726</v>
      </c>
      <c r="M3685" t="s">
        <v>7</v>
      </c>
      <c r="N3685" t="s">
        <v>860</v>
      </c>
      <c r="O3685" t="s">
        <v>1102</v>
      </c>
      <c r="P3685" t="s">
        <v>18</v>
      </c>
      <c r="Q3685" t="s">
        <v>19</v>
      </c>
      <c r="R3685" t="s">
        <v>20</v>
      </c>
      <c r="S3685" t="s">
        <v>43</v>
      </c>
      <c r="T3685"/>
      <c r="U3685" t="s">
        <v>14</v>
      </c>
      <c r="V3685" s="61">
        <v>45555</v>
      </c>
      <c r="W3685" t="s">
        <v>4135</v>
      </c>
    </row>
    <row r="3686" spans="1:23" x14ac:dyDescent="0.25">
      <c r="A3686">
        <v>9970649</v>
      </c>
      <c r="B3686" s="60">
        <v>45555</v>
      </c>
      <c r="C3686" t="s">
        <v>1106</v>
      </c>
      <c r="D3686" t="s">
        <v>856</v>
      </c>
      <c r="E3686" t="s">
        <v>385</v>
      </c>
      <c r="F3686" s="60">
        <v>45555</v>
      </c>
      <c r="G3686" s="60">
        <v>45555.37777777778</v>
      </c>
      <c r="H3686" t="s">
        <v>1106</v>
      </c>
      <c r="I3686" s="60">
        <v>45555</v>
      </c>
      <c r="J3686" t="s">
        <v>697</v>
      </c>
      <c r="K3686" t="s">
        <v>697</v>
      </c>
      <c r="L3686" t="s">
        <v>5727</v>
      </c>
      <c r="M3686" t="s">
        <v>4671</v>
      </c>
      <c r="N3686" t="s">
        <v>881</v>
      </c>
      <c r="O3686">
        <v>2000009179421350</v>
      </c>
      <c r="P3686" t="s">
        <v>22</v>
      </c>
      <c r="Q3686" t="s">
        <v>23</v>
      </c>
      <c r="R3686" t="s">
        <v>89</v>
      </c>
      <c r="S3686" t="s">
        <v>43</v>
      </c>
      <c r="T3686" t="s">
        <v>708</v>
      </c>
      <c r="U3686" t="s">
        <v>44</v>
      </c>
      <c r="V3686" s="61">
        <v>45555</v>
      </c>
      <c r="W3686" t="s">
        <v>4135</v>
      </c>
    </row>
    <row r="3687" spans="1:23" x14ac:dyDescent="0.25">
      <c r="A3687">
        <v>9970648</v>
      </c>
      <c r="B3687" s="60">
        <v>45555</v>
      </c>
      <c r="C3687" t="s">
        <v>1110</v>
      </c>
      <c r="D3687" t="s">
        <v>856</v>
      </c>
      <c r="E3687" t="s">
        <v>385</v>
      </c>
      <c r="F3687" s="60">
        <v>45555</v>
      </c>
      <c r="G3687" s="60">
        <v>45555.386111111111</v>
      </c>
      <c r="H3687" t="s">
        <v>1110</v>
      </c>
      <c r="I3687" t="s">
        <v>385</v>
      </c>
      <c r="J3687" t="s">
        <v>697</v>
      </c>
      <c r="K3687" t="s">
        <v>697</v>
      </c>
      <c r="L3687" t="s">
        <v>3995</v>
      </c>
      <c r="M3687" t="s">
        <v>7</v>
      </c>
      <c r="N3687" t="s">
        <v>860</v>
      </c>
      <c r="O3687" t="s">
        <v>2472</v>
      </c>
      <c r="P3687" t="s">
        <v>22</v>
      </c>
      <c r="Q3687" t="s">
        <v>23</v>
      </c>
      <c r="R3687" t="s">
        <v>24</v>
      </c>
      <c r="S3687" t="s">
        <v>43</v>
      </c>
      <c r="T3687" t="s">
        <v>385</v>
      </c>
      <c r="U3687" t="s">
        <v>14</v>
      </c>
      <c r="V3687" s="61">
        <v>45555</v>
      </c>
      <c r="W3687" t="s">
        <v>4135</v>
      </c>
    </row>
    <row r="3688" spans="1:23" x14ac:dyDescent="0.25">
      <c r="A3688">
        <v>9970647</v>
      </c>
      <c r="B3688" s="60">
        <v>45555</v>
      </c>
      <c r="C3688" t="s">
        <v>1111</v>
      </c>
      <c r="D3688" t="s">
        <v>716</v>
      </c>
      <c r="E3688" t="s">
        <v>385</v>
      </c>
      <c r="F3688" s="60">
        <v>45555</v>
      </c>
      <c r="G3688" s="60">
        <v>45555.386111111111</v>
      </c>
      <c r="H3688" t="s">
        <v>1111</v>
      </c>
      <c r="I3688" t="s">
        <v>385</v>
      </c>
      <c r="J3688" t="s">
        <v>697</v>
      </c>
      <c r="K3688" t="s">
        <v>697</v>
      </c>
      <c r="L3688" t="s">
        <v>5728</v>
      </c>
      <c r="M3688" t="s">
        <v>7</v>
      </c>
      <c r="N3688" t="s">
        <v>1515</v>
      </c>
      <c r="O3688" t="s">
        <v>4298</v>
      </c>
      <c r="P3688" t="s">
        <v>8</v>
      </c>
      <c r="Q3688" t="s">
        <v>28</v>
      </c>
      <c r="R3688" t="s">
        <v>29</v>
      </c>
      <c r="S3688" t="s">
        <v>25</v>
      </c>
      <c r="T3688" t="s">
        <v>385</v>
      </c>
      <c r="U3688" t="s">
        <v>14</v>
      </c>
      <c r="V3688" s="61">
        <v>45555</v>
      </c>
      <c r="W3688" t="s">
        <v>4135</v>
      </c>
    </row>
    <row r="3689" spans="1:23" x14ac:dyDescent="0.25">
      <c r="A3689">
        <v>9970646</v>
      </c>
      <c r="B3689" s="60">
        <v>45555</v>
      </c>
      <c r="C3689" t="s">
        <v>1117</v>
      </c>
      <c r="D3689" t="s">
        <v>46</v>
      </c>
      <c r="E3689" t="s">
        <v>385</v>
      </c>
      <c r="F3689" s="60">
        <v>45555</v>
      </c>
      <c r="G3689" s="60">
        <v>45555.397222222222</v>
      </c>
      <c r="H3689" t="s">
        <v>1117</v>
      </c>
      <c r="I3689" t="s">
        <v>385</v>
      </c>
      <c r="J3689" t="s">
        <v>697</v>
      </c>
      <c r="K3689" t="s">
        <v>697</v>
      </c>
      <c r="L3689" t="s">
        <v>5729</v>
      </c>
      <c r="M3689" t="s">
        <v>7</v>
      </c>
      <c r="N3689" t="s">
        <v>1515</v>
      </c>
      <c r="O3689" t="s">
        <v>4733</v>
      </c>
      <c r="P3689" t="s">
        <v>18</v>
      </c>
      <c r="Q3689" t="s">
        <v>19</v>
      </c>
      <c r="R3689" t="s">
        <v>20</v>
      </c>
      <c r="S3689" t="s">
        <v>360</v>
      </c>
      <c r="T3689" t="s">
        <v>385</v>
      </c>
      <c r="U3689" t="s">
        <v>14</v>
      </c>
      <c r="V3689" s="61">
        <v>45555</v>
      </c>
      <c r="W3689" t="s">
        <v>4135</v>
      </c>
    </row>
    <row r="3690" spans="1:23" x14ac:dyDescent="0.25">
      <c r="A3690">
        <v>9970645</v>
      </c>
      <c r="B3690" s="60">
        <v>45555</v>
      </c>
      <c r="C3690" t="s">
        <v>1117</v>
      </c>
      <c r="D3690" t="s">
        <v>856</v>
      </c>
      <c r="E3690" t="s">
        <v>385</v>
      </c>
      <c r="F3690" s="60">
        <v>45555</v>
      </c>
      <c r="G3690" s="60">
        <v>45555.397222222222</v>
      </c>
      <c r="H3690" t="s">
        <v>1117</v>
      </c>
      <c r="I3690" s="60">
        <v>45555</v>
      </c>
      <c r="J3690" t="s">
        <v>697</v>
      </c>
      <c r="K3690" t="s">
        <v>697</v>
      </c>
      <c r="L3690" t="s">
        <v>5729</v>
      </c>
      <c r="M3690" t="s">
        <v>7</v>
      </c>
      <c r="N3690" t="s">
        <v>1515</v>
      </c>
      <c r="O3690" t="s">
        <v>4733</v>
      </c>
      <c r="P3690" t="s">
        <v>18</v>
      </c>
      <c r="Q3690" t="s">
        <v>19</v>
      </c>
      <c r="R3690" t="s">
        <v>20</v>
      </c>
      <c r="S3690" t="s">
        <v>43</v>
      </c>
      <c r="T3690" t="s">
        <v>408</v>
      </c>
      <c r="U3690" t="s">
        <v>44</v>
      </c>
      <c r="V3690" s="61">
        <v>45555</v>
      </c>
      <c r="W3690" t="s">
        <v>4135</v>
      </c>
    </row>
    <row r="3691" spans="1:23" x14ac:dyDescent="0.25">
      <c r="A3691">
        <v>9970644</v>
      </c>
      <c r="B3691" s="60">
        <v>45555</v>
      </c>
      <c r="C3691" t="s">
        <v>1106</v>
      </c>
      <c r="D3691" t="s">
        <v>716</v>
      </c>
      <c r="E3691" t="s">
        <v>385</v>
      </c>
      <c r="F3691" s="60">
        <v>45555</v>
      </c>
      <c r="G3691" s="60">
        <v>45555.401388888888</v>
      </c>
      <c r="H3691" t="s">
        <v>1106</v>
      </c>
      <c r="I3691" s="60">
        <v>45561</v>
      </c>
      <c r="J3691" t="s">
        <v>697</v>
      </c>
      <c r="K3691" t="s">
        <v>697</v>
      </c>
      <c r="L3691" t="s">
        <v>5730</v>
      </c>
      <c r="M3691" t="s">
        <v>4671</v>
      </c>
      <c r="N3691" t="s">
        <v>5077</v>
      </c>
      <c r="O3691">
        <v>2000010000000000</v>
      </c>
      <c r="P3691" t="s">
        <v>8</v>
      </c>
      <c r="Q3691" t="s">
        <v>10</v>
      </c>
      <c r="R3691" t="s">
        <v>11</v>
      </c>
      <c r="S3691" t="s">
        <v>25</v>
      </c>
      <c r="T3691" t="s">
        <v>385</v>
      </c>
      <c r="U3691" t="s">
        <v>14</v>
      </c>
      <c r="V3691" s="61">
        <v>45555</v>
      </c>
      <c r="W3691" t="s">
        <v>4135</v>
      </c>
    </row>
    <row r="3692" spans="1:23" x14ac:dyDescent="0.25">
      <c r="A3692">
        <v>9970643</v>
      </c>
      <c r="B3692" s="60">
        <v>45555</v>
      </c>
      <c r="C3692" t="s">
        <v>1106</v>
      </c>
      <c r="D3692" t="s">
        <v>716</v>
      </c>
      <c r="E3692" t="s">
        <v>385</v>
      </c>
      <c r="F3692" s="60">
        <v>45555</v>
      </c>
      <c r="G3692" s="60">
        <v>45555.404861111107</v>
      </c>
      <c r="H3692" t="s">
        <v>1106</v>
      </c>
      <c r="I3692" s="60">
        <v>45561</v>
      </c>
      <c r="J3692" t="s">
        <v>697</v>
      </c>
      <c r="K3692" t="s">
        <v>697</v>
      </c>
      <c r="L3692" t="s">
        <v>5731</v>
      </c>
      <c r="M3692" t="s">
        <v>4671</v>
      </c>
      <c r="N3692" t="s">
        <v>853</v>
      </c>
      <c r="O3692">
        <v>2000009294650470</v>
      </c>
      <c r="P3692" t="s">
        <v>8</v>
      </c>
      <c r="Q3692" t="s">
        <v>10</v>
      </c>
      <c r="R3692" t="s">
        <v>11</v>
      </c>
      <c r="S3692" t="s">
        <v>25</v>
      </c>
      <c r="T3692" t="s">
        <v>385</v>
      </c>
      <c r="U3692" t="s">
        <v>14</v>
      </c>
      <c r="V3692" s="61">
        <v>45555</v>
      </c>
      <c r="W3692" t="s">
        <v>4135</v>
      </c>
    </row>
    <row r="3693" spans="1:23" x14ac:dyDescent="0.25">
      <c r="A3693">
        <v>9970642</v>
      </c>
      <c r="B3693" s="60">
        <v>45555</v>
      </c>
      <c r="C3693" t="s">
        <v>1281</v>
      </c>
      <c r="D3693" t="s">
        <v>46</v>
      </c>
      <c r="E3693" t="s">
        <v>385</v>
      </c>
      <c r="F3693" s="60">
        <v>45555</v>
      </c>
      <c r="G3693" s="60">
        <v>45555.409722222219</v>
      </c>
      <c r="H3693" t="s">
        <v>1281</v>
      </c>
      <c r="I3693" t="s">
        <v>385</v>
      </c>
      <c r="J3693" t="s">
        <v>697</v>
      </c>
      <c r="K3693" t="s">
        <v>697</v>
      </c>
      <c r="L3693" t="s">
        <v>5392</v>
      </c>
      <c r="M3693" t="s">
        <v>2509</v>
      </c>
      <c r="N3693" t="s">
        <v>860</v>
      </c>
      <c r="O3693">
        <v>43363245001</v>
      </c>
      <c r="P3693" t="s">
        <v>22</v>
      </c>
      <c r="Q3693" t="s">
        <v>23</v>
      </c>
      <c r="R3693" t="s">
        <v>89</v>
      </c>
      <c r="S3693" t="s">
        <v>360</v>
      </c>
      <c r="T3693"/>
      <c r="U3693" t="s">
        <v>14</v>
      </c>
      <c r="V3693" s="61">
        <v>45555</v>
      </c>
      <c r="W3693" t="s">
        <v>4135</v>
      </c>
    </row>
    <row r="3694" spans="1:23" x14ac:dyDescent="0.25">
      <c r="A3694">
        <v>9970641</v>
      </c>
      <c r="B3694" s="60">
        <v>45555</v>
      </c>
      <c r="C3694" t="s">
        <v>1111</v>
      </c>
      <c r="D3694" t="s">
        <v>46</v>
      </c>
      <c r="E3694" t="s">
        <v>385</v>
      </c>
      <c r="F3694" s="60">
        <v>45555</v>
      </c>
      <c r="G3694" s="60">
        <v>45555.409722222219</v>
      </c>
      <c r="H3694" t="s">
        <v>1111</v>
      </c>
      <c r="I3694" t="s">
        <v>385</v>
      </c>
      <c r="J3694" t="s">
        <v>697</v>
      </c>
      <c r="K3694" t="s">
        <v>697</v>
      </c>
      <c r="L3694" t="s">
        <v>5732</v>
      </c>
      <c r="M3694" t="s">
        <v>7</v>
      </c>
      <c r="N3694" t="s">
        <v>1515</v>
      </c>
      <c r="O3694" t="s">
        <v>5104</v>
      </c>
      <c r="P3694" t="s">
        <v>8</v>
      </c>
      <c r="Q3694" t="s">
        <v>28</v>
      </c>
      <c r="R3694" t="s">
        <v>35</v>
      </c>
      <c r="S3694" t="s">
        <v>360</v>
      </c>
      <c r="T3694" t="s">
        <v>385</v>
      </c>
      <c r="U3694" t="s">
        <v>14</v>
      </c>
      <c r="V3694" s="61">
        <v>45555</v>
      </c>
      <c r="W3694" t="s">
        <v>4135</v>
      </c>
    </row>
    <row r="3695" spans="1:23" x14ac:dyDescent="0.25">
      <c r="A3695">
        <v>9970640</v>
      </c>
      <c r="B3695" s="60">
        <v>45555</v>
      </c>
      <c r="C3695" t="s">
        <v>1110</v>
      </c>
      <c r="D3695" t="s">
        <v>856</v>
      </c>
      <c r="E3695" t="s">
        <v>385</v>
      </c>
      <c r="F3695" s="60">
        <v>45555</v>
      </c>
      <c r="G3695" s="60">
        <v>45555.411111111112</v>
      </c>
      <c r="H3695" t="s">
        <v>1110</v>
      </c>
      <c r="I3695" t="s">
        <v>385</v>
      </c>
      <c r="J3695" t="s">
        <v>697</v>
      </c>
      <c r="K3695" t="s">
        <v>697</v>
      </c>
      <c r="L3695" t="s">
        <v>5733</v>
      </c>
      <c r="M3695" t="s">
        <v>7</v>
      </c>
      <c r="N3695" t="s">
        <v>860</v>
      </c>
      <c r="O3695" t="s">
        <v>5477</v>
      </c>
      <c r="P3695" t="s">
        <v>8</v>
      </c>
      <c r="Q3695" t="s">
        <v>15</v>
      </c>
      <c r="R3695" t="s">
        <v>27</v>
      </c>
      <c r="S3695" t="s">
        <v>25</v>
      </c>
      <c r="T3695"/>
      <c r="U3695" t="s">
        <v>14</v>
      </c>
      <c r="V3695" s="61">
        <v>45555</v>
      </c>
      <c r="W3695" t="s">
        <v>4135</v>
      </c>
    </row>
    <row r="3696" spans="1:23" x14ac:dyDescent="0.25">
      <c r="A3696">
        <v>9970639</v>
      </c>
      <c r="B3696" s="60">
        <v>45555</v>
      </c>
      <c r="C3696" t="s">
        <v>1117</v>
      </c>
      <c r="D3696" t="s">
        <v>46</v>
      </c>
      <c r="E3696" t="s">
        <v>385</v>
      </c>
      <c r="F3696" s="60">
        <v>45555</v>
      </c>
      <c r="G3696" s="60">
        <v>45555.417361111111</v>
      </c>
      <c r="H3696" t="s">
        <v>1117</v>
      </c>
      <c r="I3696" t="s">
        <v>385</v>
      </c>
      <c r="J3696" t="s">
        <v>697</v>
      </c>
      <c r="K3696" t="s">
        <v>697</v>
      </c>
      <c r="L3696" t="s">
        <v>5734</v>
      </c>
      <c r="M3696" t="s">
        <v>7</v>
      </c>
      <c r="N3696" t="s">
        <v>855</v>
      </c>
      <c r="O3696" t="s">
        <v>4819</v>
      </c>
      <c r="P3696" t="s">
        <v>22</v>
      </c>
      <c r="Q3696" t="s">
        <v>23</v>
      </c>
      <c r="R3696" t="s">
        <v>24</v>
      </c>
      <c r="S3696" t="s">
        <v>360</v>
      </c>
      <c r="T3696" t="s">
        <v>385</v>
      </c>
      <c r="U3696" t="s">
        <v>44</v>
      </c>
      <c r="V3696" s="61">
        <v>45555</v>
      </c>
      <c r="W3696" t="s">
        <v>4135</v>
      </c>
    </row>
    <row r="3697" spans="1:23" x14ac:dyDescent="0.25">
      <c r="A3697">
        <v>9970638</v>
      </c>
      <c r="B3697" s="60">
        <v>45555</v>
      </c>
      <c r="C3697" t="s">
        <v>1117</v>
      </c>
      <c r="D3697" t="s">
        <v>46</v>
      </c>
      <c r="E3697" t="s">
        <v>385</v>
      </c>
      <c r="F3697" s="60">
        <v>45555</v>
      </c>
      <c r="G3697" s="60">
        <v>45555.417361111111</v>
      </c>
      <c r="H3697" t="s">
        <v>1117</v>
      </c>
      <c r="I3697" t="s">
        <v>385</v>
      </c>
      <c r="J3697" t="s">
        <v>697</v>
      </c>
      <c r="K3697" t="s">
        <v>697</v>
      </c>
      <c r="L3697" t="s">
        <v>5734</v>
      </c>
      <c r="M3697" t="s">
        <v>7</v>
      </c>
      <c r="N3697" t="s">
        <v>855</v>
      </c>
      <c r="O3697" t="s">
        <v>4819</v>
      </c>
      <c r="P3697" t="s">
        <v>22</v>
      </c>
      <c r="Q3697" t="s">
        <v>23</v>
      </c>
      <c r="R3697" t="s">
        <v>24</v>
      </c>
      <c r="S3697" t="s">
        <v>360</v>
      </c>
      <c r="T3697" t="s">
        <v>385</v>
      </c>
      <c r="U3697" t="s">
        <v>44</v>
      </c>
      <c r="V3697" s="61">
        <v>45555</v>
      </c>
      <c r="W3697" t="s">
        <v>4135</v>
      </c>
    </row>
    <row r="3698" spans="1:23" x14ac:dyDescent="0.25">
      <c r="A3698">
        <v>9970637</v>
      </c>
      <c r="B3698" s="60">
        <v>45555</v>
      </c>
      <c r="C3698" t="s">
        <v>1111</v>
      </c>
      <c r="D3698" t="s">
        <v>856</v>
      </c>
      <c r="E3698" t="s">
        <v>385</v>
      </c>
      <c r="F3698" s="60">
        <v>45555</v>
      </c>
      <c r="G3698" s="60">
        <v>45555.417361111111</v>
      </c>
      <c r="H3698" t="s">
        <v>1111</v>
      </c>
      <c r="I3698" t="s">
        <v>385</v>
      </c>
      <c r="J3698" t="s">
        <v>697</v>
      </c>
      <c r="K3698" t="s">
        <v>697</v>
      </c>
      <c r="L3698" t="s">
        <v>5735</v>
      </c>
      <c r="M3698" t="s">
        <v>7</v>
      </c>
      <c r="N3698" t="s">
        <v>1515</v>
      </c>
      <c r="O3698" t="s">
        <v>5560</v>
      </c>
      <c r="P3698" t="s">
        <v>18</v>
      </c>
      <c r="Q3698" t="s">
        <v>19</v>
      </c>
      <c r="R3698" t="s">
        <v>20</v>
      </c>
      <c r="S3698" t="s">
        <v>43</v>
      </c>
      <c r="T3698" t="s">
        <v>108</v>
      </c>
      <c r="U3698" t="s">
        <v>44</v>
      </c>
      <c r="V3698" s="61">
        <v>45555</v>
      </c>
      <c r="W3698" t="s">
        <v>4135</v>
      </c>
    </row>
    <row r="3699" spans="1:23" x14ac:dyDescent="0.25">
      <c r="A3699">
        <v>9970636</v>
      </c>
      <c r="B3699" s="60">
        <v>45555</v>
      </c>
      <c r="C3699" t="s">
        <v>1117</v>
      </c>
      <c r="D3699" t="s">
        <v>716</v>
      </c>
      <c r="E3699" t="s">
        <v>385</v>
      </c>
      <c r="F3699" s="60">
        <v>45555</v>
      </c>
      <c r="G3699" s="60">
        <v>45555.425000000003</v>
      </c>
      <c r="H3699" t="s">
        <v>1117</v>
      </c>
      <c r="I3699" s="60">
        <v>45555</v>
      </c>
      <c r="J3699" t="s">
        <v>697</v>
      </c>
      <c r="K3699" t="s">
        <v>697</v>
      </c>
      <c r="L3699" t="s">
        <v>5625</v>
      </c>
      <c r="M3699" t="s">
        <v>7</v>
      </c>
      <c r="N3699" t="s">
        <v>855</v>
      </c>
      <c r="O3699" t="s">
        <v>4821</v>
      </c>
      <c r="P3699" t="s">
        <v>8</v>
      </c>
      <c r="Q3699" t="s">
        <v>10</v>
      </c>
      <c r="R3699" t="s">
        <v>11</v>
      </c>
      <c r="S3699" t="s">
        <v>36</v>
      </c>
      <c r="T3699" t="s">
        <v>385</v>
      </c>
      <c r="U3699" t="s">
        <v>14</v>
      </c>
      <c r="V3699" s="61">
        <v>45555</v>
      </c>
      <c r="W3699" t="s">
        <v>4135</v>
      </c>
    </row>
    <row r="3700" spans="1:23" x14ac:dyDescent="0.25">
      <c r="A3700">
        <v>9970635</v>
      </c>
      <c r="B3700" s="60">
        <v>45555</v>
      </c>
      <c r="C3700" t="s">
        <v>1280</v>
      </c>
      <c r="D3700" t="s">
        <v>856</v>
      </c>
      <c r="E3700"/>
      <c r="F3700" s="60">
        <v>45555</v>
      </c>
      <c r="G3700" s="60">
        <v>45555.432638888888</v>
      </c>
      <c r="H3700" t="s">
        <v>1280</v>
      </c>
      <c r="I3700" s="60">
        <v>45555</v>
      </c>
      <c r="J3700" t="s">
        <v>697</v>
      </c>
      <c r="K3700" t="s">
        <v>697</v>
      </c>
      <c r="L3700" t="s">
        <v>5736</v>
      </c>
      <c r="M3700" t="s">
        <v>2509</v>
      </c>
      <c r="N3700" t="s">
        <v>5196</v>
      </c>
      <c r="O3700">
        <v>43408030101</v>
      </c>
      <c r="P3700" t="s">
        <v>18</v>
      </c>
      <c r="Q3700" t="s">
        <v>19</v>
      </c>
      <c r="R3700" t="s">
        <v>139</v>
      </c>
      <c r="S3700" t="s">
        <v>43</v>
      </c>
      <c r="T3700" t="s">
        <v>5055</v>
      </c>
      <c r="U3700" t="s">
        <v>44</v>
      </c>
      <c r="V3700" s="61">
        <v>45555</v>
      </c>
      <c r="W3700" t="s">
        <v>4135</v>
      </c>
    </row>
    <row r="3701" spans="1:23" x14ac:dyDescent="0.25">
      <c r="A3701">
        <v>9970634</v>
      </c>
      <c r="B3701" s="60">
        <v>45555</v>
      </c>
      <c r="C3701" t="s">
        <v>1117</v>
      </c>
      <c r="D3701" t="s">
        <v>903</v>
      </c>
      <c r="E3701" t="s">
        <v>385</v>
      </c>
      <c r="F3701" s="60">
        <v>45555</v>
      </c>
      <c r="G3701" s="60">
        <v>45555.438888888893</v>
      </c>
      <c r="H3701" t="s">
        <v>1117</v>
      </c>
      <c r="I3701" t="s">
        <v>385</v>
      </c>
      <c r="J3701" t="s">
        <v>697</v>
      </c>
      <c r="K3701" t="s">
        <v>697</v>
      </c>
      <c r="L3701" t="s">
        <v>5737</v>
      </c>
      <c r="M3701" t="s">
        <v>7</v>
      </c>
      <c r="N3701" t="s">
        <v>855</v>
      </c>
      <c r="O3701" t="s">
        <v>5365</v>
      </c>
      <c r="P3701" t="s">
        <v>8</v>
      </c>
      <c r="Q3701" t="s">
        <v>28</v>
      </c>
      <c r="R3701" t="s">
        <v>29</v>
      </c>
      <c r="S3701" t="s">
        <v>36</v>
      </c>
      <c r="T3701" t="s">
        <v>385</v>
      </c>
      <c r="U3701" t="s">
        <v>14</v>
      </c>
      <c r="V3701" s="61">
        <v>45555</v>
      </c>
      <c r="W3701" t="s">
        <v>4135</v>
      </c>
    </row>
    <row r="3702" spans="1:23" x14ac:dyDescent="0.25">
      <c r="A3702">
        <v>9970633</v>
      </c>
      <c r="B3702" s="60">
        <v>45555</v>
      </c>
      <c r="C3702" t="s">
        <v>1117</v>
      </c>
      <c r="D3702" t="s">
        <v>903</v>
      </c>
      <c r="E3702" t="s">
        <v>385</v>
      </c>
      <c r="F3702" s="60">
        <v>45555</v>
      </c>
      <c r="G3702" s="60">
        <v>45555.438888888893</v>
      </c>
      <c r="H3702" t="s">
        <v>1117</v>
      </c>
      <c r="I3702" s="60">
        <v>45557</v>
      </c>
      <c r="J3702" t="s">
        <v>697</v>
      </c>
      <c r="K3702" t="s">
        <v>697</v>
      </c>
      <c r="L3702" t="s">
        <v>5737</v>
      </c>
      <c r="M3702" t="s">
        <v>7</v>
      </c>
      <c r="N3702" t="s">
        <v>855</v>
      </c>
      <c r="O3702" t="s">
        <v>5365</v>
      </c>
      <c r="P3702" t="s">
        <v>8</v>
      </c>
      <c r="Q3702" t="s">
        <v>28</v>
      </c>
      <c r="R3702" t="s">
        <v>29</v>
      </c>
      <c r="S3702" t="s">
        <v>25</v>
      </c>
      <c r="T3702" t="s">
        <v>385</v>
      </c>
      <c r="U3702" t="s">
        <v>14</v>
      </c>
      <c r="V3702" s="61">
        <v>45555</v>
      </c>
      <c r="W3702" t="s">
        <v>4135</v>
      </c>
    </row>
    <row r="3703" spans="1:23" x14ac:dyDescent="0.25">
      <c r="A3703">
        <v>9970632</v>
      </c>
      <c r="B3703" s="60">
        <v>45555</v>
      </c>
      <c r="C3703" t="s">
        <v>1106</v>
      </c>
      <c r="D3703" t="s">
        <v>856</v>
      </c>
      <c r="E3703" t="s">
        <v>385</v>
      </c>
      <c r="F3703" s="60">
        <v>45555</v>
      </c>
      <c r="G3703" s="60">
        <v>45555.444444444453</v>
      </c>
      <c r="H3703" t="s">
        <v>1106</v>
      </c>
      <c r="I3703" s="60">
        <v>45557</v>
      </c>
      <c r="J3703" t="s">
        <v>697</v>
      </c>
      <c r="K3703" t="s">
        <v>697</v>
      </c>
      <c r="L3703" t="s">
        <v>5738</v>
      </c>
      <c r="M3703" t="s">
        <v>4671</v>
      </c>
      <c r="N3703" t="s">
        <v>853</v>
      </c>
      <c r="O3703">
        <v>2000009326175170</v>
      </c>
      <c r="P3703" t="s">
        <v>8</v>
      </c>
      <c r="Q3703" t="s">
        <v>15</v>
      </c>
      <c r="R3703" t="s">
        <v>27</v>
      </c>
      <c r="S3703" t="s">
        <v>25</v>
      </c>
      <c r="T3703" t="s">
        <v>385</v>
      </c>
      <c r="U3703" t="s">
        <v>14</v>
      </c>
      <c r="V3703" s="61">
        <v>45555</v>
      </c>
      <c r="W3703" t="s">
        <v>4135</v>
      </c>
    </row>
    <row r="3704" spans="1:23" x14ac:dyDescent="0.25">
      <c r="A3704">
        <v>9970631</v>
      </c>
      <c r="B3704" s="60">
        <v>45555</v>
      </c>
      <c r="C3704" t="s">
        <v>1117</v>
      </c>
      <c r="D3704" t="s">
        <v>903</v>
      </c>
      <c r="E3704" t="s">
        <v>385</v>
      </c>
      <c r="F3704" s="60">
        <v>45555</v>
      </c>
      <c r="G3704" s="60">
        <v>45555.448611111111</v>
      </c>
      <c r="H3704" t="s">
        <v>1117</v>
      </c>
      <c r="I3704" s="60">
        <v>45557</v>
      </c>
      <c r="J3704" t="s">
        <v>697</v>
      </c>
      <c r="K3704" t="s">
        <v>697</v>
      </c>
      <c r="L3704" t="s">
        <v>5739</v>
      </c>
      <c r="M3704" t="s">
        <v>7</v>
      </c>
      <c r="N3704" t="s">
        <v>855</v>
      </c>
      <c r="O3704" t="s">
        <v>5368</v>
      </c>
      <c r="P3704" t="s">
        <v>8</v>
      </c>
      <c r="Q3704" t="s">
        <v>28</v>
      </c>
      <c r="R3704" t="s">
        <v>29</v>
      </c>
      <c r="S3704" t="s">
        <v>36</v>
      </c>
      <c r="T3704" t="s">
        <v>385</v>
      </c>
      <c r="U3704" t="s">
        <v>14</v>
      </c>
      <c r="V3704" s="61">
        <v>45555</v>
      </c>
      <c r="W3704" t="s">
        <v>4135</v>
      </c>
    </row>
    <row r="3705" spans="1:23" x14ac:dyDescent="0.25">
      <c r="A3705">
        <v>9970630</v>
      </c>
      <c r="B3705" s="60">
        <v>45555</v>
      </c>
      <c r="C3705" t="s">
        <v>1111</v>
      </c>
      <c r="D3705" t="s">
        <v>716</v>
      </c>
      <c r="E3705" t="s">
        <v>385</v>
      </c>
      <c r="F3705" s="60">
        <v>45555</v>
      </c>
      <c r="G3705" s="60">
        <v>45555.448611111111</v>
      </c>
      <c r="H3705" t="s">
        <v>1111</v>
      </c>
      <c r="I3705" t="s">
        <v>385</v>
      </c>
      <c r="J3705" t="s">
        <v>697</v>
      </c>
      <c r="K3705" t="s">
        <v>697</v>
      </c>
      <c r="L3705" t="s">
        <v>5740</v>
      </c>
      <c r="M3705" t="s">
        <v>7</v>
      </c>
      <c r="N3705" t="s">
        <v>1515</v>
      </c>
      <c r="O3705" t="s">
        <v>5572</v>
      </c>
      <c r="P3705" t="s">
        <v>8</v>
      </c>
      <c r="Q3705" t="s">
        <v>15</v>
      </c>
      <c r="R3705" t="s">
        <v>381</v>
      </c>
      <c r="S3705" t="s">
        <v>25</v>
      </c>
      <c r="T3705" t="s">
        <v>385</v>
      </c>
      <c r="U3705" t="s">
        <v>14</v>
      </c>
      <c r="V3705" s="61">
        <v>45555</v>
      </c>
      <c r="W3705" t="s">
        <v>4135</v>
      </c>
    </row>
    <row r="3706" spans="1:23" x14ac:dyDescent="0.25">
      <c r="A3706">
        <v>9970629</v>
      </c>
      <c r="B3706" s="60">
        <v>45555</v>
      </c>
      <c r="C3706" t="s">
        <v>1117</v>
      </c>
      <c r="D3706" t="s">
        <v>716</v>
      </c>
      <c r="E3706" t="s">
        <v>385</v>
      </c>
      <c r="F3706" s="60">
        <v>45555</v>
      </c>
      <c r="G3706" s="60">
        <v>45555.451388888891</v>
      </c>
      <c r="H3706" t="s">
        <v>1117</v>
      </c>
      <c r="I3706" s="60">
        <v>45557</v>
      </c>
      <c r="J3706" t="s">
        <v>697</v>
      </c>
      <c r="K3706" t="s">
        <v>697</v>
      </c>
      <c r="L3706" t="s">
        <v>5626</v>
      </c>
      <c r="M3706" t="s">
        <v>7</v>
      </c>
      <c r="N3706" t="s">
        <v>855</v>
      </c>
      <c r="O3706" t="s">
        <v>5369</v>
      </c>
      <c r="P3706" t="s">
        <v>8</v>
      </c>
      <c r="Q3706" t="s">
        <v>28</v>
      </c>
      <c r="R3706" t="s">
        <v>35</v>
      </c>
      <c r="S3706" t="s">
        <v>36</v>
      </c>
      <c r="T3706" t="s">
        <v>385</v>
      </c>
      <c r="U3706" t="s">
        <v>14</v>
      </c>
      <c r="V3706" s="61">
        <v>45555</v>
      </c>
      <c r="W3706" t="s">
        <v>4135</v>
      </c>
    </row>
    <row r="3707" spans="1:23" x14ac:dyDescent="0.25">
      <c r="A3707">
        <v>9970628</v>
      </c>
      <c r="B3707" s="60">
        <v>45555</v>
      </c>
      <c r="C3707" t="s">
        <v>1110</v>
      </c>
      <c r="D3707" t="s">
        <v>46</v>
      </c>
      <c r="E3707" t="s">
        <v>385</v>
      </c>
      <c r="F3707" s="60">
        <v>45555</v>
      </c>
      <c r="G3707" s="60">
        <v>45555.454861111109</v>
      </c>
      <c r="H3707" t="s">
        <v>1110</v>
      </c>
      <c r="I3707" t="s">
        <v>385</v>
      </c>
      <c r="J3707" t="s">
        <v>697</v>
      </c>
      <c r="K3707" t="s">
        <v>697</v>
      </c>
      <c r="L3707" t="s">
        <v>5627</v>
      </c>
      <c r="M3707" t="s">
        <v>7</v>
      </c>
      <c r="N3707" t="s">
        <v>860</v>
      </c>
      <c r="O3707" t="s">
        <v>5126</v>
      </c>
      <c r="P3707" t="s">
        <v>18</v>
      </c>
      <c r="Q3707" t="s">
        <v>19</v>
      </c>
      <c r="R3707" t="s">
        <v>21</v>
      </c>
      <c r="S3707" t="s">
        <v>36</v>
      </c>
      <c r="T3707" t="s">
        <v>385</v>
      </c>
      <c r="U3707" t="s">
        <v>14</v>
      </c>
      <c r="V3707" s="61">
        <v>45555</v>
      </c>
      <c r="W3707" t="s">
        <v>4135</v>
      </c>
    </row>
    <row r="3708" spans="1:23" x14ac:dyDescent="0.25">
      <c r="A3708">
        <v>9970627</v>
      </c>
      <c r="B3708" s="60">
        <v>45555</v>
      </c>
      <c r="C3708" t="s">
        <v>1157</v>
      </c>
      <c r="D3708" t="s">
        <v>716</v>
      </c>
      <c r="E3708" t="s">
        <v>385</v>
      </c>
      <c r="F3708" s="60">
        <v>45555</v>
      </c>
      <c r="G3708" s="60">
        <v>45555.446527777778</v>
      </c>
      <c r="H3708" t="s">
        <v>1157</v>
      </c>
      <c r="I3708" t="s">
        <v>385</v>
      </c>
      <c r="J3708" t="s">
        <v>697</v>
      </c>
      <c r="K3708" t="s">
        <v>697</v>
      </c>
      <c r="L3708" t="s">
        <v>4933</v>
      </c>
      <c r="M3708" t="s">
        <v>992</v>
      </c>
      <c r="N3708" t="s">
        <v>455</v>
      </c>
      <c r="O3708">
        <v>201031866803001</v>
      </c>
      <c r="P3708" t="s">
        <v>18</v>
      </c>
      <c r="Q3708" t="s">
        <v>19</v>
      </c>
      <c r="R3708" t="s">
        <v>21</v>
      </c>
      <c r="S3708" t="s">
        <v>36</v>
      </c>
      <c r="T3708" t="s">
        <v>385</v>
      </c>
      <c r="U3708" t="s">
        <v>14</v>
      </c>
      <c r="V3708" s="61">
        <v>45555</v>
      </c>
      <c r="W3708" t="s">
        <v>4135</v>
      </c>
    </row>
    <row r="3709" spans="1:23" x14ac:dyDescent="0.25">
      <c r="A3709">
        <v>9970626</v>
      </c>
      <c r="B3709" s="60">
        <v>45555</v>
      </c>
      <c r="C3709" t="s">
        <v>1157</v>
      </c>
      <c r="D3709" t="s">
        <v>716</v>
      </c>
      <c r="E3709" t="s">
        <v>385</v>
      </c>
      <c r="F3709" s="60">
        <v>45555</v>
      </c>
      <c r="G3709" s="60">
        <v>45555.461111111108</v>
      </c>
      <c r="H3709" t="s">
        <v>1157</v>
      </c>
      <c r="I3709" t="s">
        <v>385</v>
      </c>
      <c r="J3709" t="s">
        <v>697</v>
      </c>
      <c r="K3709" t="s">
        <v>697</v>
      </c>
      <c r="L3709" t="s">
        <v>5741</v>
      </c>
      <c r="M3709" t="s">
        <v>992</v>
      </c>
      <c r="N3709" t="s">
        <v>455</v>
      </c>
      <c r="O3709">
        <v>201032550911001</v>
      </c>
      <c r="P3709" t="s">
        <v>18</v>
      </c>
      <c r="Q3709" t="s">
        <v>19</v>
      </c>
      <c r="R3709" t="s">
        <v>129</v>
      </c>
      <c r="S3709" t="s">
        <v>36</v>
      </c>
      <c r="T3709" t="s">
        <v>385</v>
      </c>
      <c r="U3709" t="s">
        <v>14</v>
      </c>
      <c r="V3709" s="61">
        <v>45555</v>
      </c>
      <c r="W3709" t="s">
        <v>4135</v>
      </c>
    </row>
    <row r="3710" spans="1:23" x14ac:dyDescent="0.25">
      <c r="A3710">
        <v>9970625</v>
      </c>
      <c r="B3710" s="60">
        <v>45555</v>
      </c>
      <c r="C3710" t="s">
        <v>1157</v>
      </c>
      <c r="D3710" t="s">
        <v>716</v>
      </c>
      <c r="E3710" t="s">
        <v>385</v>
      </c>
      <c r="F3710" s="60">
        <v>45555</v>
      </c>
      <c r="G3710" s="60">
        <v>45555.472222222219</v>
      </c>
      <c r="H3710" t="s">
        <v>1157</v>
      </c>
      <c r="I3710" t="s">
        <v>385</v>
      </c>
      <c r="J3710" t="s">
        <v>697</v>
      </c>
      <c r="K3710" t="s">
        <v>697</v>
      </c>
      <c r="L3710" t="s">
        <v>5742</v>
      </c>
      <c r="M3710" t="s">
        <v>992</v>
      </c>
      <c r="N3710" t="s">
        <v>455</v>
      </c>
      <c r="O3710">
        <v>900995840221001</v>
      </c>
      <c r="P3710" t="s">
        <v>51</v>
      </c>
      <c r="Q3710" t="s">
        <v>52</v>
      </c>
      <c r="R3710" t="s">
        <v>172</v>
      </c>
      <c r="S3710" t="s">
        <v>36</v>
      </c>
      <c r="T3710" t="s">
        <v>385</v>
      </c>
      <c r="U3710" t="s">
        <v>14</v>
      </c>
      <c r="V3710" s="61">
        <v>45555</v>
      </c>
      <c r="W3710" t="s">
        <v>4135</v>
      </c>
    </row>
    <row r="3711" spans="1:23" x14ac:dyDescent="0.25">
      <c r="A3711">
        <v>9970624</v>
      </c>
      <c r="B3711" s="60">
        <v>45555</v>
      </c>
      <c r="C3711" t="s">
        <v>1157</v>
      </c>
      <c r="D3711" t="s">
        <v>716</v>
      </c>
      <c r="E3711" t="s">
        <v>385</v>
      </c>
      <c r="F3711" s="60">
        <v>45555</v>
      </c>
      <c r="G3711" s="60">
        <v>45555.524305555547</v>
      </c>
      <c r="H3711" t="s">
        <v>1157</v>
      </c>
      <c r="I3711" t="s">
        <v>385</v>
      </c>
      <c r="J3711" t="s">
        <v>697</v>
      </c>
      <c r="K3711" t="s">
        <v>697</v>
      </c>
      <c r="L3711" t="s">
        <v>5420</v>
      </c>
      <c r="M3711" t="s">
        <v>992</v>
      </c>
      <c r="N3711" t="s">
        <v>455</v>
      </c>
      <c r="O3711">
        <v>201032651206001</v>
      </c>
      <c r="P3711" t="s">
        <v>8</v>
      </c>
      <c r="Q3711" t="s">
        <v>10</v>
      </c>
      <c r="R3711" t="s">
        <v>11</v>
      </c>
      <c r="S3711" t="s">
        <v>36</v>
      </c>
      <c r="T3711" t="s">
        <v>385</v>
      </c>
      <c r="U3711" t="s">
        <v>14</v>
      </c>
      <c r="V3711" s="61">
        <v>45555</v>
      </c>
      <c r="W3711" t="s">
        <v>4135</v>
      </c>
    </row>
    <row r="3712" spans="1:23" x14ac:dyDescent="0.25">
      <c r="A3712">
        <v>9970623</v>
      </c>
      <c r="B3712" s="60">
        <v>45555</v>
      </c>
      <c r="C3712" t="s">
        <v>1157</v>
      </c>
      <c r="D3712" t="s">
        <v>716</v>
      </c>
      <c r="E3712" t="s">
        <v>385</v>
      </c>
      <c r="F3712" s="60">
        <v>45555</v>
      </c>
      <c r="G3712" s="60">
        <v>45555.531944444447</v>
      </c>
      <c r="H3712" t="s">
        <v>1157</v>
      </c>
      <c r="I3712" t="s">
        <v>385</v>
      </c>
      <c r="J3712" t="s">
        <v>697</v>
      </c>
      <c r="K3712" t="s">
        <v>697</v>
      </c>
      <c r="L3712" t="s">
        <v>5609</v>
      </c>
      <c r="M3712" t="s">
        <v>992</v>
      </c>
      <c r="N3712" t="s">
        <v>455</v>
      </c>
      <c r="O3712">
        <v>201032639587001</v>
      </c>
      <c r="P3712" t="s">
        <v>22</v>
      </c>
      <c r="Q3712" t="s">
        <v>23</v>
      </c>
      <c r="R3712" t="s">
        <v>24</v>
      </c>
      <c r="S3712" t="s">
        <v>36</v>
      </c>
      <c r="T3712" t="s">
        <v>385</v>
      </c>
      <c r="U3712" t="s">
        <v>14</v>
      </c>
      <c r="V3712" s="61">
        <v>45555</v>
      </c>
      <c r="W3712" t="s">
        <v>4135</v>
      </c>
    </row>
    <row r="3713" spans="1:23" x14ac:dyDescent="0.25">
      <c r="A3713">
        <v>9970622</v>
      </c>
      <c r="B3713" s="60">
        <v>45555</v>
      </c>
      <c r="C3713" t="s">
        <v>1157</v>
      </c>
      <c r="D3713" t="s">
        <v>716</v>
      </c>
      <c r="E3713" t="s">
        <v>385</v>
      </c>
      <c r="F3713" s="60">
        <v>45555</v>
      </c>
      <c r="G3713" s="60">
        <v>45555.555555555547</v>
      </c>
      <c r="H3713" t="s">
        <v>1157</v>
      </c>
      <c r="I3713" t="s">
        <v>385</v>
      </c>
      <c r="J3713" t="s">
        <v>697</v>
      </c>
      <c r="K3713" t="s">
        <v>697</v>
      </c>
      <c r="L3713" t="s">
        <v>5610</v>
      </c>
      <c r="M3713" t="s">
        <v>992</v>
      </c>
      <c r="N3713" t="s">
        <v>455</v>
      </c>
      <c r="O3713">
        <v>201032695303001</v>
      </c>
      <c r="P3713" t="s">
        <v>8</v>
      </c>
      <c r="Q3713" t="s">
        <v>10</v>
      </c>
      <c r="R3713" t="s">
        <v>11</v>
      </c>
      <c r="S3713" t="s">
        <v>36</v>
      </c>
      <c r="T3713" t="s">
        <v>385</v>
      </c>
      <c r="U3713" t="s">
        <v>14</v>
      </c>
      <c r="V3713" s="61">
        <v>45555</v>
      </c>
      <c r="W3713" t="s">
        <v>4135</v>
      </c>
    </row>
    <row r="3714" spans="1:23" x14ac:dyDescent="0.25">
      <c r="A3714">
        <v>9970621</v>
      </c>
      <c r="B3714" s="60">
        <v>45555</v>
      </c>
      <c r="C3714" t="s">
        <v>1117</v>
      </c>
      <c r="D3714" t="s">
        <v>46</v>
      </c>
      <c r="E3714" t="s">
        <v>385</v>
      </c>
      <c r="F3714" s="60">
        <v>45555</v>
      </c>
      <c r="G3714" s="60">
        <v>45555.455555555563</v>
      </c>
      <c r="H3714" t="s">
        <v>1117</v>
      </c>
      <c r="I3714" t="s">
        <v>385</v>
      </c>
      <c r="J3714" t="s">
        <v>697</v>
      </c>
      <c r="K3714" t="s">
        <v>697</v>
      </c>
      <c r="L3714" t="s">
        <v>5743</v>
      </c>
      <c r="M3714" t="s">
        <v>7</v>
      </c>
      <c r="N3714" t="s">
        <v>855</v>
      </c>
      <c r="O3714" t="s">
        <v>5371</v>
      </c>
      <c r="P3714" t="s">
        <v>8</v>
      </c>
      <c r="Q3714" t="s">
        <v>15</v>
      </c>
      <c r="R3714" t="s">
        <v>381</v>
      </c>
      <c r="S3714" t="s">
        <v>360</v>
      </c>
      <c r="T3714" t="s">
        <v>385</v>
      </c>
      <c r="U3714" t="s">
        <v>14</v>
      </c>
      <c r="V3714" s="61">
        <v>45555</v>
      </c>
      <c r="W3714" t="s">
        <v>4135</v>
      </c>
    </row>
    <row r="3715" spans="1:23" x14ac:dyDescent="0.25">
      <c r="A3715">
        <v>9970620</v>
      </c>
      <c r="B3715" s="60">
        <v>45555</v>
      </c>
      <c r="C3715" t="s">
        <v>1106</v>
      </c>
      <c r="D3715" t="s">
        <v>716</v>
      </c>
      <c r="E3715" t="s">
        <v>385</v>
      </c>
      <c r="F3715" s="60">
        <v>45555</v>
      </c>
      <c r="G3715" s="60">
        <v>45555.456250000003</v>
      </c>
      <c r="H3715" t="s">
        <v>1106</v>
      </c>
      <c r="I3715" s="60">
        <v>45557</v>
      </c>
      <c r="J3715" t="s">
        <v>697</v>
      </c>
      <c r="K3715" t="s">
        <v>697</v>
      </c>
      <c r="L3715" t="s">
        <v>5744</v>
      </c>
      <c r="M3715" t="s">
        <v>4671</v>
      </c>
      <c r="N3715" t="s">
        <v>853</v>
      </c>
      <c r="O3715">
        <v>2000009283008730</v>
      </c>
      <c r="P3715" t="s">
        <v>18</v>
      </c>
      <c r="Q3715" t="s">
        <v>19</v>
      </c>
      <c r="R3715" t="s">
        <v>129</v>
      </c>
      <c r="S3715" t="s">
        <v>36</v>
      </c>
      <c r="T3715"/>
      <c r="U3715" t="s">
        <v>14</v>
      </c>
      <c r="V3715" s="61">
        <v>45555</v>
      </c>
      <c r="W3715" t="s">
        <v>4135</v>
      </c>
    </row>
    <row r="3716" spans="1:23" x14ac:dyDescent="0.25">
      <c r="A3716">
        <v>9970619</v>
      </c>
      <c r="B3716" s="60">
        <v>45555</v>
      </c>
      <c r="C3716" t="s">
        <v>1106</v>
      </c>
      <c r="D3716" t="s">
        <v>856</v>
      </c>
      <c r="E3716" t="s">
        <v>385</v>
      </c>
      <c r="F3716" s="60">
        <v>45555</v>
      </c>
      <c r="G3716" s="60">
        <v>45555.456250000003</v>
      </c>
      <c r="H3716" t="s">
        <v>1106</v>
      </c>
      <c r="I3716" s="60">
        <v>45555</v>
      </c>
      <c r="J3716" t="s">
        <v>697</v>
      </c>
      <c r="K3716" t="s">
        <v>697</v>
      </c>
      <c r="L3716" t="s">
        <v>5744</v>
      </c>
      <c r="M3716" t="s">
        <v>4671</v>
      </c>
      <c r="N3716" t="s">
        <v>853</v>
      </c>
      <c r="O3716">
        <v>2000009283008730</v>
      </c>
      <c r="P3716" t="s">
        <v>18</v>
      </c>
      <c r="Q3716" t="s">
        <v>19</v>
      </c>
      <c r="R3716" t="s">
        <v>129</v>
      </c>
      <c r="S3716" t="s">
        <v>75</v>
      </c>
      <c r="T3716" t="s">
        <v>1597</v>
      </c>
      <c r="U3716" t="s">
        <v>44</v>
      </c>
      <c r="V3716" s="61">
        <v>45555</v>
      </c>
      <c r="W3716" t="s">
        <v>4135</v>
      </c>
    </row>
    <row r="3717" spans="1:23" x14ac:dyDescent="0.25">
      <c r="A3717">
        <v>9970618</v>
      </c>
      <c r="B3717" s="60">
        <v>45555</v>
      </c>
      <c r="C3717" t="s">
        <v>1117</v>
      </c>
      <c r="D3717" t="s">
        <v>716</v>
      </c>
      <c r="E3717" t="s">
        <v>385</v>
      </c>
      <c r="F3717" s="60">
        <v>45555</v>
      </c>
      <c r="G3717" s="60">
        <v>45555.457638888889</v>
      </c>
      <c r="H3717" t="s">
        <v>1117</v>
      </c>
      <c r="I3717" s="60">
        <v>45558</v>
      </c>
      <c r="J3717" t="s">
        <v>697</v>
      </c>
      <c r="K3717" t="s">
        <v>697</v>
      </c>
      <c r="L3717" t="s">
        <v>5745</v>
      </c>
      <c r="M3717" t="s">
        <v>7</v>
      </c>
      <c r="N3717" t="s">
        <v>855</v>
      </c>
      <c r="O3717" t="s">
        <v>5289</v>
      </c>
      <c r="P3717" t="s">
        <v>8</v>
      </c>
      <c r="Q3717" t="s">
        <v>10</v>
      </c>
      <c r="R3717" t="s">
        <v>11</v>
      </c>
      <c r="S3717" t="s">
        <v>25</v>
      </c>
      <c r="T3717" t="s">
        <v>385</v>
      </c>
      <c r="U3717" t="s">
        <v>14</v>
      </c>
      <c r="V3717" s="61">
        <v>45555</v>
      </c>
      <c r="W3717" t="s">
        <v>4135</v>
      </c>
    </row>
    <row r="3718" spans="1:23" x14ac:dyDescent="0.25">
      <c r="A3718">
        <v>9970617</v>
      </c>
      <c r="B3718" s="60">
        <v>45555</v>
      </c>
      <c r="C3718" t="s">
        <v>1111</v>
      </c>
      <c r="D3718" t="s">
        <v>716</v>
      </c>
      <c r="E3718" t="s">
        <v>385</v>
      </c>
      <c r="F3718" s="60">
        <v>45555</v>
      </c>
      <c r="G3718" s="60">
        <v>45555.459722222222</v>
      </c>
      <c r="H3718" t="s">
        <v>1111</v>
      </c>
      <c r="I3718" t="s">
        <v>385</v>
      </c>
      <c r="J3718" t="s">
        <v>697</v>
      </c>
      <c r="K3718" t="s">
        <v>697</v>
      </c>
      <c r="L3718" t="s">
        <v>5746</v>
      </c>
      <c r="M3718" t="s">
        <v>7</v>
      </c>
      <c r="N3718" t="s">
        <v>1515</v>
      </c>
      <c r="O3718" t="s">
        <v>5573</v>
      </c>
      <c r="P3718" t="s">
        <v>8</v>
      </c>
      <c r="Q3718" t="s">
        <v>10</v>
      </c>
      <c r="R3718" t="s">
        <v>11</v>
      </c>
      <c r="S3718" t="s">
        <v>36</v>
      </c>
      <c r="T3718" t="s">
        <v>385</v>
      </c>
      <c r="U3718" t="s">
        <v>14</v>
      </c>
      <c r="V3718" s="61">
        <v>45555</v>
      </c>
      <c r="W3718" t="s">
        <v>4135</v>
      </c>
    </row>
    <row r="3719" spans="1:23" x14ac:dyDescent="0.25">
      <c r="A3719">
        <v>9970616</v>
      </c>
      <c r="B3719" s="60">
        <v>45555</v>
      </c>
      <c r="C3719" t="s">
        <v>1110</v>
      </c>
      <c r="D3719" t="s">
        <v>716</v>
      </c>
      <c r="E3719" t="s">
        <v>385</v>
      </c>
      <c r="F3719" s="60">
        <v>45555</v>
      </c>
      <c r="G3719" s="60">
        <v>45555.461805555547</v>
      </c>
      <c r="H3719" t="s">
        <v>1110</v>
      </c>
      <c r="I3719" s="60">
        <v>45557</v>
      </c>
      <c r="J3719" t="s">
        <v>697</v>
      </c>
      <c r="K3719" t="s">
        <v>697</v>
      </c>
      <c r="L3719" t="s">
        <v>5747</v>
      </c>
      <c r="M3719" t="s">
        <v>7</v>
      </c>
      <c r="N3719" t="s">
        <v>860</v>
      </c>
      <c r="O3719" t="s">
        <v>5575</v>
      </c>
      <c r="P3719" t="s">
        <v>8</v>
      </c>
      <c r="Q3719" t="s">
        <v>10</v>
      </c>
      <c r="R3719" t="s">
        <v>11</v>
      </c>
      <c r="S3719" t="s">
        <v>36</v>
      </c>
      <c r="T3719"/>
      <c r="U3719" t="s">
        <v>14</v>
      </c>
      <c r="V3719" s="61">
        <v>45555</v>
      </c>
      <c r="W3719" t="s">
        <v>4135</v>
      </c>
    </row>
    <row r="3720" spans="1:23" x14ac:dyDescent="0.25">
      <c r="A3720">
        <v>9970615</v>
      </c>
      <c r="B3720" s="60">
        <v>45555</v>
      </c>
      <c r="C3720" t="s">
        <v>1117</v>
      </c>
      <c r="D3720" t="s">
        <v>46</v>
      </c>
      <c r="E3720" t="s">
        <v>385</v>
      </c>
      <c r="F3720" s="60">
        <v>45555</v>
      </c>
      <c r="G3720" s="60">
        <v>45555.466666666667</v>
      </c>
      <c r="H3720" t="s">
        <v>1117</v>
      </c>
      <c r="I3720" t="s">
        <v>385</v>
      </c>
      <c r="J3720" t="s">
        <v>697</v>
      </c>
      <c r="K3720" t="s">
        <v>697</v>
      </c>
      <c r="L3720" t="s">
        <v>4438</v>
      </c>
      <c r="M3720" t="s">
        <v>7</v>
      </c>
      <c r="N3720" t="s">
        <v>855</v>
      </c>
      <c r="O3720" t="s">
        <v>4373</v>
      </c>
      <c r="P3720" t="s">
        <v>8</v>
      </c>
      <c r="Q3720" t="s">
        <v>28</v>
      </c>
      <c r="R3720" t="s">
        <v>35</v>
      </c>
      <c r="S3720" t="s">
        <v>360</v>
      </c>
      <c r="T3720" t="s">
        <v>385</v>
      </c>
      <c r="U3720" t="s">
        <v>14</v>
      </c>
      <c r="V3720" s="61">
        <v>45555</v>
      </c>
      <c r="W3720" t="s">
        <v>4135</v>
      </c>
    </row>
    <row r="3721" spans="1:23" x14ac:dyDescent="0.25">
      <c r="A3721">
        <v>9970614</v>
      </c>
      <c r="B3721" s="60">
        <v>45555</v>
      </c>
      <c r="C3721" t="s">
        <v>1110</v>
      </c>
      <c r="D3721" t="s">
        <v>716</v>
      </c>
      <c r="E3721" t="s">
        <v>385</v>
      </c>
      <c r="F3721" s="60">
        <v>45555</v>
      </c>
      <c r="G3721" s="60">
        <v>45555.468055555553</v>
      </c>
      <c r="H3721" t="s">
        <v>1110</v>
      </c>
      <c r="I3721" s="60">
        <v>45557</v>
      </c>
      <c r="J3721" t="s">
        <v>697</v>
      </c>
      <c r="K3721" t="s">
        <v>697</v>
      </c>
      <c r="L3721" t="s">
        <v>5748</v>
      </c>
      <c r="M3721" t="s">
        <v>7</v>
      </c>
      <c r="N3721" t="s">
        <v>860</v>
      </c>
      <c r="O3721" t="s">
        <v>5576</v>
      </c>
      <c r="P3721" t="s">
        <v>22</v>
      </c>
      <c r="Q3721" t="s">
        <v>72</v>
      </c>
      <c r="R3721" t="s">
        <v>68</v>
      </c>
      <c r="S3721" t="s">
        <v>36</v>
      </c>
      <c r="T3721" t="s">
        <v>385</v>
      </c>
      <c r="U3721" t="s">
        <v>14</v>
      </c>
      <c r="V3721" s="61">
        <v>45555</v>
      </c>
      <c r="W3721" t="s">
        <v>4135</v>
      </c>
    </row>
    <row r="3722" spans="1:23" x14ac:dyDescent="0.25">
      <c r="A3722">
        <v>9970613</v>
      </c>
      <c r="B3722" s="60">
        <v>45555</v>
      </c>
      <c r="C3722" t="s">
        <v>1117</v>
      </c>
      <c r="D3722" t="s">
        <v>716</v>
      </c>
      <c r="E3722" t="s">
        <v>385</v>
      </c>
      <c r="F3722" s="60">
        <v>45555</v>
      </c>
      <c r="G3722" s="60">
        <v>45555.473611111112</v>
      </c>
      <c r="H3722" t="s">
        <v>1117</v>
      </c>
      <c r="I3722" s="60">
        <v>45557</v>
      </c>
      <c r="J3722" t="s">
        <v>697</v>
      </c>
      <c r="K3722" t="s">
        <v>697</v>
      </c>
      <c r="L3722" t="s">
        <v>5749</v>
      </c>
      <c r="M3722" t="s">
        <v>7</v>
      </c>
      <c r="N3722" t="s">
        <v>860</v>
      </c>
      <c r="O3722" t="s">
        <v>5578</v>
      </c>
      <c r="P3722" t="s">
        <v>8</v>
      </c>
      <c r="Q3722" t="s">
        <v>10</v>
      </c>
      <c r="R3722" t="s">
        <v>11</v>
      </c>
      <c r="S3722" t="s">
        <v>36</v>
      </c>
      <c r="T3722" t="s">
        <v>385</v>
      </c>
      <c r="U3722" t="s">
        <v>14</v>
      </c>
      <c r="V3722" s="61">
        <v>45555</v>
      </c>
      <c r="W3722" t="s">
        <v>4135</v>
      </c>
    </row>
    <row r="3723" spans="1:23" x14ac:dyDescent="0.25">
      <c r="A3723">
        <v>9970612</v>
      </c>
      <c r="B3723" s="60">
        <v>45555</v>
      </c>
      <c r="C3723" t="s">
        <v>1111</v>
      </c>
      <c r="D3723" t="s">
        <v>716</v>
      </c>
      <c r="E3723" t="s">
        <v>385</v>
      </c>
      <c r="F3723" s="60">
        <v>45555</v>
      </c>
      <c r="G3723" s="60">
        <v>45555.477083333331</v>
      </c>
      <c r="H3723" t="s">
        <v>1111</v>
      </c>
      <c r="I3723" t="s">
        <v>385</v>
      </c>
      <c r="J3723" t="s">
        <v>697</v>
      </c>
      <c r="K3723" t="s">
        <v>697</v>
      </c>
      <c r="L3723" t="s">
        <v>5019</v>
      </c>
      <c r="M3723" t="s">
        <v>7</v>
      </c>
      <c r="N3723" t="s">
        <v>1515</v>
      </c>
      <c r="O3723" t="s">
        <v>2558</v>
      </c>
      <c r="P3723" t="s">
        <v>8</v>
      </c>
      <c r="Q3723" t="s">
        <v>28</v>
      </c>
      <c r="R3723" t="s">
        <v>92</v>
      </c>
      <c r="S3723" t="s">
        <v>36</v>
      </c>
      <c r="T3723" t="s">
        <v>385</v>
      </c>
      <c r="U3723" t="s">
        <v>14</v>
      </c>
      <c r="V3723" s="61">
        <v>45555</v>
      </c>
      <c r="W3723" t="s">
        <v>4135</v>
      </c>
    </row>
    <row r="3724" spans="1:23" x14ac:dyDescent="0.25">
      <c r="A3724">
        <v>9970611</v>
      </c>
      <c r="B3724" s="60">
        <v>45555</v>
      </c>
      <c r="C3724" t="s">
        <v>1111</v>
      </c>
      <c r="D3724" t="s">
        <v>716</v>
      </c>
      <c r="E3724" t="s">
        <v>385</v>
      </c>
      <c r="F3724" s="60">
        <v>45555</v>
      </c>
      <c r="G3724" s="60">
        <v>45555.477083333331</v>
      </c>
      <c r="H3724" t="s">
        <v>1111</v>
      </c>
      <c r="I3724" t="s">
        <v>385</v>
      </c>
      <c r="J3724" t="s">
        <v>697</v>
      </c>
      <c r="K3724" t="s">
        <v>697</v>
      </c>
      <c r="L3724" t="s">
        <v>5019</v>
      </c>
      <c r="M3724" t="s">
        <v>7</v>
      </c>
      <c r="N3724" t="s">
        <v>1515</v>
      </c>
      <c r="O3724" t="s">
        <v>2558</v>
      </c>
      <c r="P3724" t="s">
        <v>8</v>
      </c>
      <c r="Q3724" t="s">
        <v>28</v>
      </c>
      <c r="R3724" t="s">
        <v>92</v>
      </c>
      <c r="S3724" t="s">
        <v>25</v>
      </c>
      <c r="T3724" t="s">
        <v>385</v>
      </c>
      <c r="U3724" t="s">
        <v>14</v>
      </c>
      <c r="V3724" s="61">
        <v>45555</v>
      </c>
      <c r="W3724" t="s">
        <v>4135</v>
      </c>
    </row>
    <row r="3725" spans="1:23" x14ac:dyDescent="0.25">
      <c r="A3725">
        <v>9970610</v>
      </c>
      <c r="B3725" s="60">
        <v>45555</v>
      </c>
      <c r="C3725" t="s">
        <v>1107</v>
      </c>
      <c r="D3725" t="s">
        <v>856</v>
      </c>
      <c r="E3725" t="s">
        <v>385</v>
      </c>
      <c r="F3725" s="60">
        <v>45555</v>
      </c>
      <c r="G3725" s="60">
        <v>45555.493750000001</v>
      </c>
      <c r="H3725" t="s">
        <v>1107</v>
      </c>
      <c r="I3725"/>
      <c r="J3725" t="s">
        <v>697</v>
      </c>
      <c r="K3725" t="s">
        <v>697</v>
      </c>
      <c r="L3725" t="s">
        <v>4624</v>
      </c>
      <c r="M3725" t="s">
        <v>7</v>
      </c>
      <c r="N3725" t="s">
        <v>855</v>
      </c>
      <c r="O3725" t="s">
        <v>4555</v>
      </c>
      <c r="P3725" t="s">
        <v>8</v>
      </c>
      <c r="Q3725" t="s">
        <v>10</v>
      </c>
      <c r="R3725" t="s">
        <v>11</v>
      </c>
      <c r="S3725" t="s">
        <v>36</v>
      </c>
      <c r="T3725"/>
      <c r="U3725" t="s">
        <v>14</v>
      </c>
      <c r="V3725" s="61">
        <v>45555</v>
      </c>
      <c r="W3725" t="s">
        <v>4135</v>
      </c>
    </row>
    <row r="3726" spans="1:23" x14ac:dyDescent="0.25">
      <c r="A3726">
        <v>9970609</v>
      </c>
      <c r="B3726" s="60">
        <v>45555</v>
      </c>
      <c r="C3726" t="s">
        <v>1107</v>
      </c>
      <c r="D3726" t="s">
        <v>856</v>
      </c>
      <c r="E3726" t="s">
        <v>385</v>
      </c>
      <c r="F3726" s="60">
        <v>45555</v>
      </c>
      <c r="G3726" s="60">
        <v>45555.520833333343</v>
      </c>
      <c r="H3726" t="s">
        <v>1107</v>
      </c>
      <c r="I3726"/>
      <c r="J3726" t="s">
        <v>697</v>
      </c>
      <c r="K3726" t="s">
        <v>697</v>
      </c>
      <c r="L3726" t="s">
        <v>5750</v>
      </c>
      <c r="M3726" t="s">
        <v>7</v>
      </c>
      <c r="N3726" t="s">
        <v>855</v>
      </c>
      <c r="O3726" t="s">
        <v>5389</v>
      </c>
      <c r="P3726" t="s">
        <v>8</v>
      </c>
      <c r="Q3726" t="s">
        <v>28</v>
      </c>
      <c r="R3726" t="s">
        <v>92</v>
      </c>
      <c r="S3726" t="s">
        <v>75</v>
      </c>
      <c r="T3726" t="s">
        <v>108</v>
      </c>
      <c r="U3726" t="s">
        <v>44</v>
      </c>
      <c r="V3726" s="61">
        <v>45555</v>
      </c>
      <c r="W3726" t="s">
        <v>4135</v>
      </c>
    </row>
    <row r="3727" spans="1:23" x14ac:dyDescent="0.25">
      <c r="A3727">
        <v>9970608</v>
      </c>
      <c r="B3727" s="60">
        <v>45555</v>
      </c>
      <c r="C3727" t="s">
        <v>1107</v>
      </c>
      <c r="D3727" t="s">
        <v>716</v>
      </c>
      <c r="E3727" t="s">
        <v>385</v>
      </c>
      <c r="F3727" s="60">
        <v>45555</v>
      </c>
      <c r="G3727" s="60">
        <v>45555.522916666669</v>
      </c>
      <c r="H3727" t="s">
        <v>1107</v>
      </c>
      <c r="I3727"/>
      <c r="J3727" t="s">
        <v>697</v>
      </c>
      <c r="K3727" t="s">
        <v>697</v>
      </c>
      <c r="L3727" t="s">
        <v>5751</v>
      </c>
      <c r="M3727" t="s">
        <v>7</v>
      </c>
      <c r="N3727" t="s">
        <v>855</v>
      </c>
      <c r="O3727" t="s">
        <v>5582</v>
      </c>
      <c r="P3727" t="s">
        <v>8</v>
      </c>
      <c r="Q3727" t="s">
        <v>10</v>
      </c>
      <c r="R3727" t="s">
        <v>11</v>
      </c>
      <c r="S3727" t="s">
        <v>36</v>
      </c>
      <c r="T3727"/>
      <c r="U3727" t="s">
        <v>14</v>
      </c>
      <c r="V3727" s="61">
        <v>45555</v>
      </c>
      <c r="W3727" t="s">
        <v>4135</v>
      </c>
    </row>
    <row r="3728" spans="1:23" x14ac:dyDescent="0.25">
      <c r="A3728">
        <v>9970607</v>
      </c>
      <c r="B3728" s="60">
        <v>45555</v>
      </c>
      <c r="C3728" t="s">
        <v>1107</v>
      </c>
      <c r="D3728" t="s">
        <v>856</v>
      </c>
      <c r="E3728" t="s">
        <v>385</v>
      </c>
      <c r="F3728" s="60">
        <v>45555</v>
      </c>
      <c r="G3728" s="60">
        <v>45555.560416666667</v>
      </c>
      <c r="H3728" t="s">
        <v>1107</v>
      </c>
      <c r="I3728"/>
      <c r="J3728" t="s">
        <v>697</v>
      </c>
      <c r="K3728" t="s">
        <v>697</v>
      </c>
      <c r="L3728" t="s">
        <v>5752</v>
      </c>
      <c r="M3728" t="s">
        <v>7</v>
      </c>
      <c r="N3728" t="s">
        <v>855</v>
      </c>
      <c r="O3728" t="s">
        <v>5583</v>
      </c>
      <c r="P3728" t="s">
        <v>8</v>
      </c>
      <c r="Q3728" t="s">
        <v>10</v>
      </c>
      <c r="R3728" t="s">
        <v>11</v>
      </c>
      <c r="S3728" t="s">
        <v>25</v>
      </c>
      <c r="T3728"/>
      <c r="U3728" t="s">
        <v>14</v>
      </c>
      <c r="V3728" s="61">
        <v>45555</v>
      </c>
      <c r="W3728" t="s">
        <v>4135</v>
      </c>
    </row>
    <row r="3729" spans="1:23" x14ac:dyDescent="0.25">
      <c r="A3729">
        <v>9970606</v>
      </c>
      <c r="B3729" s="60">
        <v>45555</v>
      </c>
      <c r="C3729" t="s">
        <v>1107</v>
      </c>
      <c r="D3729" t="s">
        <v>716</v>
      </c>
      <c r="E3729" t="s">
        <v>385</v>
      </c>
      <c r="F3729" s="60">
        <v>45555</v>
      </c>
      <c r="G3729" s="60">
        <v>45555.560416666667</v>
      </c>
      <c r="H3729" t="s">
        <v>1107</v>
      </c>
      <c r="I3729"/>
      <c r="J3729" t="s">
        <v>697</v>
      </c>
      <c r="K3729" t="s">
        <v>697</v>
      </c>
      <c r="L3729" t="s">
        <v>5752</v>
      </c>
      <c r="M3729" t="s">
        <v>7</v>
      </c>
      <c r="N3729" t="s">
        <v>855</v>
      </c>
      <c r="O3729" t="s">
        <v>5583</v>
      </c>
      <c r="P3729" t="s">
        <v>8</v>
      </c>
      <c r="Q3729" t="s">
        <v>10</v>
      </c>
      <c r="R3729" t="s">
        <v>11</v>
      </c>
      <c r="S3729" t="s">
        <v>25</v>
      </c>
      <c r="T3729"/>
      <c r="U3729" t="s">
        <v>14</v>
      </c>
      <c r="V3729" s="61">
        <v>45555</v>
      </c>
      <c r="W3729" t="s">
        <v>4135</v>
      </c>
    </row>
    <row r="3730" spans="1:23" x14ac:dyDescent="0.25">
      <c r="A3730">
        <v>9970605</v>
      </c>
      <c r="B3730" s="60">
        <v>45555</v>
      </c>
      <c r="C3730" t="s">
        <v>1106</v>
      </c>
      <c r="D3730" t="s">
        <v>716</v>
      </c>
      <c r="E3730" t="s">
        <v>385</v>
      </c>
      <c r="F3730" s="60">
        <v>45555</v>
      </c>
      <c r="G3730" s="60">
        <v>45555.493055555547</v>
      </c>
      <c r="H3730" t="s">
        <v>1106</v>
      </c>
      <c r="I3730" s="60">
        <v>45557</v>
      </c>
      <c r="J3730" t="s">
        <v>697</v>
      </c>
      <c r="K3730" t="s">
        <v>697</v>
      </c>
      <c r="L3730" t="s">
        <v>5753</v>
      </c>
      <c r="M3730" t="s">
        <v>4671</v>
      </c>
      <c r="N3730" t="s">
        <v>853</v>
      </c>
      <c r="O3730">
        <v>2000009059368890</v>
      </c>
      <c r="P3730" t="s">
        <v>8</v>
      </c>
      <c r="Q3730" t="s">
        <v>10</v>
      </c>
      <c r="R3730" t="s">
        <v>11</v>
      </c>
      <c r="S3730" t="s">
        <v>25</v>
      </c>
      <c r="T3730" t="s">
        <v>385</v>
      </c>
      <c r="U3730" t="s">
        <v>14</v>
      </c>
      <c r="V3730" s="61">
        <v>45555</v>
      </c>
      <c r="W3730" t="s">
        <v>4135</v>
      </c>
    </row>
    <row r="3731" spans="1:23" x14ac:dyDescent="0.25">
      <c r="A3731">
        <v>9970604</v>
      </c>
      <c r="B3731" s="60">
        <v>45555</v>
      </c>
      <c r="C3731" t="s">
        <v>1280</v>
      </c>
      <c r="D3731" t="s">
        <v>856</v>
      </c>
      <c r="E3731"/>
      <c r="F3731" s="60">
        <v>45555</v>
      </c>
      <c r="G3731" s="60">
        <v>45555.493055555547</v>
      </c>
      <c r="H3731" t="s">
        <v>1280</v>
      </c>
      <c r="I3731" s="60">
        <v>45555</v>
      </c>
      <c r="J3731" t="s">
        <v>697</v>
      </c>
      <c r="K3731" t="s">
        <v>697</v>
      </c>
      <c r="L3731" t="s">
        <v>5754</v>
      </c>
      <c r="M3731" t="s">
        <v>2509</v>
      </c>
      <c r="N3731" t="s">
        <v>853</v>
      </c>
      <c r="O3731">
        <v>43454557101</v>
      </c>
      <c r="P3731" t="s">
        <v>18</v>
      </c>
      <c r="Q3731" t="s">
        <v>19</v>
      </c>
      <c r="R3731" t="s">
        <v>139</v>
      </c>
      <c r="S3731" t="s">
        <v>43</v>
      </c>
      <c r="T3731" t="s">
        <v>5055</v>
      </c>
      <c r="U3731" t="s">
        <v>44</v>
      </c>
      <c r="V3731" s="61">
        <v>45555</v>
      </c>
      <c r="W3731" t="s">
        <v>4135</v>
      </c>
    </row>
    <row r="3732" spans="1:23" x14ac:dyDescent="0.25">
      <c r="A3732">
        <v>9970603</v>
      </c>
      <c r="B3732" s="60">
        <v>45555</v>
      </c>
      <c r="C3732" t="s">
        <v>1280</v>
      </c>
      <c r="D3732" t="s">
        <v>716</v>
      </c>
      <c r="E3732"/>
      <c r="F3732" s="60">
        <v>45555</v>
      </c>
      <c r="G3732" s="60">
        <v>45555.493055555547</v>
      </c>
      <c r="H3732" t="s">
        <v>1280</v>
      </c>
      <c r="I3732" s="60">
        <v>45555</v>
      </c>
      <c r="J3732" t="s">
        <v>697</v>
      </c>
      <c r="K3732" t="s">
        <v>697</v>
      </c>
      <c r="L3732" t="s">
        <v>5754</v>
      </c>
      <c r="M3732" t="s">
        <v>2509</v>
      </c>
      <c r="N3732" t="s">
        <v>853</v>
      </c>
      <c r="O3732">
        <v>43454557101</v>
      </c>
      <c r="P3732" t="s">
        <v>18</v>
      </c>
      <c r="Q3732" t="s">
        <v>19</v>
      </c>
      <c r="R3732" t="s">
        <v>139</v>
      </c>
      <c r="S3732" t="s">
        <v>36</v>
      </c>
      <c r="T3732" t="s">
        <v>5055</v>
      </c>
      <c r="U3732" t="s">
        <v>44</v>
      </c>
      <c r="V3732" s="61">
        <v>45555</v>
      </c>
      <c r="W3732" t="s">
        <v>4135</v>
      </c>
    </row>
    <row r="3733" spans="1:23" x14ac:dyDescent="0.25">
      <c r="A3733">
        <v>9970602</v>
      </c>
      <c r="B3733" s="60">
        <v>45555</v>
      </c>
      <c r="C3733" t="s">
        <v>1117</v>
      </c>
      <c r="D3733" t="s">
        <v>46</v>
      </c>
      <c r="E3733" t="s">
        <v>385</v>
      </c>
      <c r="F3733" s="60">
        <v>45555</v>
      </c>
      <c r="G3733" s="60">
        <v>45555.495138888888</v>
      </c>
      <c r="H3733" t="s">
        <v>1117</v>
      </c>
      <c r="I3733" t="s">
        <v>385</v>
      </c>
      <c r="J3733" t="s">
        <v>697</v>
      </c>
      <c r="K3733" t="s">
        <v>697</v>
      </c>
      <c r="L3733" t="s">
        <v>5755</v>
      </c>
      <c r="M3733" t="s">
        <v>7</v>
      </c>
      <c r="N3733" t="s">
        <v>860</v>
      </c>
      <c r="O3733" t="s">
        <v>5124</v>
      </c>
      <c r="P3733" t="s">
        <v>8</v>
      </c>
      <c r="Q3733" t="s">
        <v>10</v>
      </c>
      <c r="R3733" t="s">
        <v>11</v>
      </c>
      <c r="S3733" t="s">
        <v>360</v>
      </c>
      <c r="T3733" t="s">
        <v>385</v>
      </c>
      <c r="U3733" t="s">
        <v>14</v>
      </c>
      <c r="V3733" s="61">
        <v>45555</v>
      </c>
      <c r="W3733" t="s">
        <v>4135</v>
      </c>
    </row>
    <row r="3734" spans="1:23" x14ac:dyDescent="0.25">
      <c r="A3734">
        <v>9970601</v>
      </c>
      <c r="B3734" s="60">
        <v>45555</v>
      </c>
      <c r="C3734" t="s">
        <v>1106</v>
      </c>
      <c r="D3734" t="s">
        <v>716</v>
      </c>
      <c r="E3734" t="s">
        <v>385</v>
      </c>
      <c r="F3734" s="60">
        <v>45555</v>
      </c>
      <c r="G3734" s="60">
        <v>45555.496527777781</v>
      </c>
      <c r="H3734" t="s">
        <v>1106</v>
      </c>
      <c r="I3734" s="60">
        <v>45557</v>
      </c>
      <c r="J3734" t="s">
        <v>697</v>
      </c>
      <c r="K3734" t="s">
        <v>697</v>
      </c>
      <c r="L3734" t="s">
        <v>5756</v>
      </c>
      <c r="M3734" t="s">
        <v>4671</v>
      </c>
      <c r="N3734" t="s">
        <v>853</v>
      </c>
      <c r="O3734">
        <v>2000009305700000</v>
      </c>
      <c r="P3734" t="s">
        <v>8</v>
      </c>
      <c r="Q3734" t="s">
        <v>10</v>
      </c>
      <c r="R3734" t="s">
        <v>11</v>
      </c>
      <c r="S3734" t="s">
        <v>25</v>
      </c>
      <c r="T3734" t="s">
        <v>385</v>
      </c>
      <c r="U3734" t="s">
        <v>14</v>
      </c>
      <c r="V3734" s="61">
        <v>45555</v>
      </c>
      <c r="W3734" t="s">
        <v>4135</v>
      </c>
    </row>
    <row r="3735" spans="1:23" x14ac:dyDescent="0.25">
      <c r="A3735">
        <v>9970600</v>
      </c>
      <c r="B3735" s="60">
        <v>45555</v>
      </c>
      <c r="C3735" t="s">
        <v>1106</v>
      </c>
      <c r="D3735" t="s">
        <v>716</v>
      </c>
      <c r="E3735" t="s">
        <v>385</v>
      </c>
      <c r="F3735" s="60">
        <v>45555</v>
      </c>
      <c r="G3735" s="60">
        <v>45555.499120370368</v>
      </c>
      <c r="H3735" t="s">
        <v>1106</v>
      </c>
      <c r="I3735" s="60">
        <v>45557</v>
      </c>
      <c r="J3735" t="s">
        <v>697</v>
      </c>
      <c r="K3735" t="s">
        <v>697</v>
      </c>
      <c r="L3735" t="s">
        <v>5757</v>
      </c>
      <c r="M3735" t="s">
        <v>4671</v>
      </c>
      <c r="N3735" t="s">
        <v>853</v>
      </c>
      <c r="O3735">
        <v>2000010000000000</v>
      </c>
      <c r="P3735" t="s">
        <v>8</v>
      </c>
      <c r="Q3735" t="s">
        <v>10</v>
      </c>
      <c r="R3735" t="s">
        <v>11</v>
      </c>
      <c r="S3735" t="s">
        <v>25</v>
      </c>
      <c r="T3735" t="s">
        <v>385</v>
      </c>
      <c r="U3735" t="s">
        <v>14</v>
      </c>
      <c r="V3735" s="61">
        <v>45555</v>
      </c>
      <c r="W3735" t="s">
        <v>4135</v>
      </c>
    </row>
    <row r="3736" spans="1:23" x14ac:dyDescent="0.25">
      <c r="A3736">
        <v>9970599</v>
      </c>
      <c r="B3736" s="60">
        <v>45555</v>
      </c>
      <c r="C3736" t="s">
        <v>1106</v>
      </c>
      <c r="D3736" t="s">
        <v>46</v>
      </c>
      <c r="E3736" t="s">
        <v>385</v>
      </c>
      <c r="F3736" s="60">
        <v>45555</v>
      </c>
      <c r="G3736" s="60">
        <v>45555.508333333331</v>
      </c>
      <c r="H3736" t="s">
        <v>1106</v>
      </c>
      <c r="I3736" s="60">
        <v>45555</v>
      </c>
      <c r="J3736" t="s">
        <v>697</v>
      </c>
      <c r="K3736" t="s">
        <v>697</v>
      </c>
      <c r="L3736" t="s">
        <v>5758</v>
      </c>
      <c r="M3736" t="s">
        <v>4671</v>
      </c>
      <c r="N3736" t="s">
        <v>853</v>
      </c>
      <c r="O3736" t="s">
        <v>5758</v>
      </c>
      <c r="P3736" t="s">
        <v>22</v>
      </c>
      <c r="Q3736" t="s">
        <v>23</v>
      </c>
      <c r="R3736" t="s">
        <v>89</v>
      </c>
      <c r="S3736" t="s">
        <v>360</v>
      </c>
      <c r="T3736" t="s">
        <v>385</v>
      </c>
      <c r="U3736" t="s">
        <v>14</v>
      </c>
      <c r="V3736" s="61">
        <v>45555</v>
      </c>
      <c r="W3736" t="s">
        <v>4135</v>
      </c>
    </row>
    <row r="3737" spans="1:23" x14ac:dyDescent="0.25">
      <c r="A3737">
        <v>9970598</v>
      </c>
      <c r="B3737" s="60">
        <v>45555</v>
      </c>
      <c r="C3737" t="s">
        <v>1110</v>
      </c>
      <c r="D3737" t="s">
        <v>716</v>
      </c>
      <c r="E3737" t="s">
        <v>385</v>
      </c>
      <c r="F3737" s="60">
        <v>45555</v>
      </c>
      <c r="G3737" s="60">
        <v>45555.522916666669</v>
      </c>
      <c r="H3737" t="s">
        <v>1110</v>
      </c>
      <c r="I3737" t="s">
        <v>385</v>
      </c>
      <c r="J3737" t="s">
        <v>697</v>
      </c>
      <c r="K3737" t="s">
        <v>697</v>
      </c>
      <c r="L3737" t="s">
        <v>5759</v>
      </c>
      <c r="M3737" t="s">
        <v>7</v>
      </c>
      <c r="N3737" t="s">
        <v>860</v>
      </c>
      <c r="O3737" t="s">
        <v>5549</v>
      </c>
      <c r="P3737" t="s">
        <v>8</v>
      </c>
      <c r="Q3737" t="s">
        <v>28</v>
      </c>
      <c r="R3737" t="s">
        <v>35</v>
      </c>
      <c r="S3737" t="s">
        <v>36</v>
      </c>
      <c r="T3737" t="s">
        <v>385</v>
      </c>
      <c r="U3737" t="s">
        <v>14</v>
      </c>
      <c r="V3737" s="61">
        <v>45555</v>
      </c>
      <c r="W3737" t="s">
        <v>4135</v>
      </c>
    </row>
    <row r="3738" spans="1:23" x14ac:dyDescent="0.25">
      <c r="A3738">
        <v>9970597</v>
      </c>
      <c r="B3738" s="60">
        <v>45555</v>
      </c>
      <c r="C3738" t="s">
        <v>1111</v>
      </c>
      <c r="D3738" t="s">
        <v>856</v>
      </c>
      <c r="E3738" t="s">
        <v>385</v>
      </c>
      <c r="F3738" s="60">
        <v>45555</v>
      </c>
      <c r="G3738" s="60">
        <v>45555.522916666669</v>
      </c>
      <c r="H3738" t="s">
        <v>1111</v>
      </c>
      <c r="I3738" t="s">
        <v>385</v>
      </c>
      <c r="J3738" t="s">
        <v>697</v>
      </c>
      <c r="K3738" t="s">
        <v>697</v>
      </c>
      <c r="L3738" t="s">
        <v>5760</v>
      </c>
      <c r="M3738" t="s">
        <v>7</v>
      </c>
      <c r="N3738" t="s">
        <v>1515</v>
      </c>
      <c r="O3738" t="s">
        <v>5460</v>
      </c>
      <c r="P3738" t="s">
        <v>18</v>
      </c>
      <c r="Q3738" t="s">
        <v>19</v>
      </c>
      <c r="R3738" t="s">
        <v>20</v>
      </c>
      <c r="S3738" t="s">
        <v>36</v>
      </c>
      <c r="T3738" t="s">
        <v>385</v>
      </c>
      <c r="U3738" t="s">
        <v>14</v>
      </c>
      <c r="V3738" s="61">
        <v>45555</v>
      </c>
      <c r="W3738" t="s">
        <v>4135</v>
      </c>
    </row>
    <row r="3739" spans="1:23" x14ac:dyDescent="0.25">
      <c r="A3739">
        <v>9970596</v>
      </c>
      <c r="B3739" s="60">
        <v>45555</v>
      </c>
      <c r="C3739" t="s">
        <v>1117</v>
      </c>
      <c r="D3739" t="s">
        <v>903</v>
      </c>
      <c r="E3739" t="s">
        <v>385</v>
      </c>
      <c r="F3739" s="60">
        <v>45555</v>
      </c>
      <c r="G3739" s="60">
        <v>45555.526388888888</v>
      </c>
      <c r="H3739" t="s">
        <v>1117</v>
      </c>
      <c r="I3739" s="60">
        <v>45557</v>
      </c>
      <c r="J3739" t="s">
        <v>697</v>
      </c>
      <c r="K3739" t="s">
        <v>697</v>
      </c>
      <c r="L3739" t="s">
        <v>5761</v>
      </c>
      <c r="M3739" t="s">
        <v>7</v>
      </c>
      <c r="N3739" t="s">
        <v>860</v>
      </c>
      <c r="O3739" t="s">
        <v>5359</v>
      </c>
      <c r="P3739" t="s">
        <v>8</v>
      </c>
      <c r="Q3739" t="s">
        <v>28</v>
      </c>
      <c r="R3739" t="s">
        <v>29</v>
      </c>
      <c r="S3739" t="s">
        <v>36</v>
      </c>
      <c r="T3739" t="s">
        <v>385</v>
      </c>
      <c r="U3739" t="s">
        <v>14</v>
      </c>
      <c r="V3739" s="61">
        <v>45555</v>
      </c>
      <c r="W3739" t="s">
        <v>4135</v>
      </c>
    </row>
    <row r="3740" spans="1:23" x14ac:dyDescent="0.25">
      <c r="A3740">
        <v>9970595</v>
      </c>
      <c r="B3740" s="60">
        <v>45555</v>
      </c>
      <c r="C3740" t="s">
        <v>1117</v>
      </c>
      <c r="D3740" t="s">
        <v>903</v>
      </c>
      <c r="E3740" t="s">
        <v>385</v>
      </c>
      <c r="F3740" s="60">
        <v>45555</v>
      </c>
      <c r="G3740" s="60">
        <v>45555.532638888893</v>
      </c>
      <c r="H3740" t="s">
        <v>1117</v>
      </c>
      <c r="I3740" s="60">
        <v>45557</v>
      </c>
      <c r="J3740" t="s">
        <v>697</v>
      </c>
      <c r="K3740" t="s">
        <v>697</v>
      </c>
      <c r="L3740" t="s">
        <v>5762</v>
      </c>
      <c r="M3740" t="s">
        <v>7</v>
      </c>
      <c r="N3740" t="s">
        <v>860</v>
      </c>
      <c r="O3740" t="s">
        <v>4567</v>
      </c>
      <c r="P3740" t="s">
        <v>8</v>
      </c>
      <c r="Q3740" t="s">
        <v>28</v>
      </c>
      <c r="R3740" t="s">
        <v>29</v>
      </c>
      <c r="S3740" t="s">
        <v>36</v>
      </c>
      <c r="T3740" t="s">
        <v>385</v>
      </c>
      <c r="U3740" t="s">
        <v>14</v>
      </c>
      <c r="V3740" s="61">
        <v>45555</v>
      </c>
      <c r="W3740" t="s">
        <v>4135</v>
      </c>
    </row>
    <row r="3741" spans="1:23" x14ac:dyDescent="0.25">
      <c r="A3741">
        <v>9970594</v>
      </c>
      <c r="B3741" s="60">
        <v>45555</v>
      </c>
      <c r="C3741" t="s">
        <v>1111</v>
      </c>
      <c r="D3741" t="s">
        <v>46</v>
      </c>
      <c r="E3741" t="s">
        <v>385</v>
      </c>
      <c r="F3741" s="60">
        <v>45555</v>
      </c>
      <c r="G3741" s="60">
        <v>45555.532638888893</v>
      </c>
      <c r="H3741" t="s">
        <v>1111</v>
      </c>
      <c r="I3741" t="s">
        <v>385</v>
      </c>
      <c r="J3741" t="s">
        <v>697</v>
      </c>
      <c r="K3741" t="s">
        <v>697</v>
      </c>
      <c r="L3741" t="s">
        <v>5763</v>
      </c>
      <c r="M3741" t="s">
        <v>7</v>
      </c>
      <c r="N3741" t="s">
        <v>1515</v>
      </c>
      <c r="O3741" t="s">
        <v>5570</v>
      </c>
      <c r="P3741" t="s">
        <v>8</v>
      </c>
      <c r="Q3741" t="s">
        <v>10</v>
      </c>
      <c r="R3741" t="s">
        <v>11</v>
      </c>
      <c r="S3741" t="s">
        <v>358</v>
      </c>
      <c r="T3741" t="s">
        <v>385</v>
      </c>
      <c r="U3741" t="s">
        <v>14</v>
      </c>
      <c r="V3741" s="61">
        <v>45555</v>
      </c>
      <c r="W3741" t="s">
        <v>4135</v>
      </c>
    </row>
    <row r="3742" spans="1:23" x14ac:dyDescent="0.25">
      <c r="A3742">
        <v>9970593</v>
      </c>
      <c r="B3742" s="60">
        <v>45555</v>
      </c>
      <c r="C3742" t="s">
        <v>1110</v>
      </c>
      <c r="D3742" t="s">
        <v>716</v>
      </c>
      <c r="E3742" t="s">
        <v>385</v>
      </c>
      <c r="F3742" s="60">
        <v>45555</v>
      </c>
      <c r="G3742" s="60">
        <v>45555.534722222219</v>
      </c>
      <c r="H3742" t="s">
        <v>1110</v>
      </c>
      <c r="I3742" s="60">
        <v>45557</v>
      </c>
      <c r="J3742" t="s">
        <v>697</v>
      </c>
      <c r="K3742" t="s">
        <v>697</v>
      </c>
      <c r="L3742" t="s">
        <v>5510</v>
      </c>
      <c r="M3742" t="s">
        <v>7</v>
      </c>
      <c r="N3742" t="s">
        <v>860</v>
      </c>
      <c r="O3742" t="s">
        <v>4466</v>
      </c>
      <c r="P3742" t="s">
        <v>8</v>
      </c>
      <c r="Q3742" t="s">
        <v>15</v>
      </c>
      <c r="R3742" t="s">
        <v>27</v>
      </c>
      <c r="S3742" t="s">
        <v>25</v>
      </c>
      <c r="T3742"/>
      <c r="U3742" t="s">
        <v>14</v>
      </c>
      <c r="V3742" s="61">
        <v>45555</v>
      </c>
      <c r="W3742" t="s">
        <v>4135</v>
      </c>
    </row>
    <row r="3743" spans="1:23" x14ac:dyDescent="0.25">
      <c r="A3743">
        <v>9970592</v>
      </c>
      <c r="B3743" s="60">
        <v>45555</v>
      </c>
      <c r="C3743" t="s">
        <v>1106</v>
      </c>
      <c r="D3743" t="s">
        <v>716</v>
      </c>
      <c r="E3743" t="s">
        <v>385</v>
      </c>
      <c r="F3743" s="60">
        <v>45555</v>
      </c>
      <c r="G3743" s="60">
        <v>45555.548611111109</v>
      </c>
      <c r="H3743" t="s">
        <v>1106</v>
      </c>
      <c r="I3743" s="60">
        <v>45555</v>
      </c>
      <c r="J3743" t="s">
        <v>697</v>
      </c>
      <c r="K3743" t="s">
        <v>697</v>
      </c>
      <c r="L3743" t="s">
        <v>5764</v>
      </c>
      <c r="M3743" t="s">
        <v>4671</v>
      </c>
      <c r="N3743" t="s">
        <v>853</v>
      </c>
      <c r="O3743">
        <v>2000008790893590</v>
      </c>
      <c r="P3743" t="s">
        <v>22</v>
      </c>
      <c r="Q3743" t="s">
        <v>23</v>
      </c>
      <c r="R3743" t="s">
        <v>89</v>
      </c>
      <c r="S3743" t="s">
        <v>36</v>
      </c>
      <c r="T3743" t="s">
        <v>385</v>
      </c>
      <c r="U3743" t="s">
        <v>14</v>
      </c>
      <c r="V3743" s="61">
        <v>45555</v>
      </c>
      <c r="W3743" t="s">
        <v>4135</v>
      </c>
    </row>
    <row r="3744" spans="1:23" x14ac:dyDescent="0.25">
      <c r="A3744">
        <v>9970591</v>
      </c>
      <c r="B3744" s="60">
        <v>45555</v>
      </c>
      <c r="C3744" t="s">
        <v>1117</v>
      </c>
      <c r="D3744" t="s">
        <v>716</v>
      </c>
      <c r="E3744" t="s">
        <v>385</v>
      </c>
      <c r="F3744" s="60">
        <v>45555</v>
      </c>
      <c r="G3744" s="60">
        <v>45555.551388888889</v>
      </c>
      <c r="H3744" t="s">
        <v>1117</v>
      </c>
      <c r="I3744" s="60">
        <v>45557</v>
      </c>
      <c r="J3744" t="s">
        <v>697</v>
      </c>
      <c r="K3744" t="s">
        <v>697</v>
      </c>
      <c r="L3744" t="s">
        <v>5765</v>
      </c>
      <c r="M3744" t="s">
        <v>7</v>
      </c>
      <c r="N3744" t="s">
        <v>860</v>
      </c>
      <c r="O3744" t="s">
        <v>5579</v>
      </c>
      <c r="P3744" t="s">
        <v>18</v>
      </c>
      <c r="Q3744" t="s">
        <v>19</v>
      </c>
      <c r="R3744" t="s">
        <v>20</v>
      </c>
      <c r="S3744" t="s">
        <v>25</v>
      </c>
      <c r="T3744" t="s">
        <v>385</v>
      </c>
      <c r="U3744" t="s">
        <v>14</v>
      </c>
      <c r="V3744" s="61">
        <v>45555</v>
      </c>
      <c r="W3744" t="s">
        <v>4135</v>
      </c>
    </row>
    <row r="3745" spans="1:23" x14ac:dyDescent="0.25">
      <c r="A3745">
        <v>9970590</v>
      </c>
      <c r="B3745" s="60">
        <v>45555</v>
      </c>
      <c r="C3745" t="s">
        <v>1111</v>
      </c>
      <c r="D3745" t="s">
        <v>856</v>
      </c>
      <c r="E3745" t="s">
        <v>385</v>
      </c>
      <c r="F3745" s="60">
        <v>45555</v>
      </c>
      <c r="G3745" s="60">
        <v>45555.557638888888</v>
      </c>
      <c r="H3745" t="s">
        <v>1111</v>
      </c>
      <c r="I3745" t="s">
        <v>385</v>
      </c>
      <c r="J3745" t="s">
        <v>697</v>
      </c>
      <c r="K3745" t="s">
        <v>697</v>
      </c>
      <c r="L3745" t="s">
        <v>4958</v>
      </c>
      <c r="M3745" t="s">
        <v>7</v>
      </c>
      <c r="N3745" t="s">
        <v>1515</v>
      </c>
      <c r="O3745" t="s">
        <v>3895</v>
      </c>
      <c r="P3745" t="s">
        <v>18</v>
      </c>
      <c r="Q3745" t="s">
        <v>19</v>
      </c>
      <c r="R3745" t="s">
        <v>20</v>
      </c>
      <c r="S3745" t="s">
        <v>43</v>
      </c>
      <c r="T3745" t="s">
        <v>108</v>
      </c>
      <c r="U3745" t="s">
        <v>44</v>
      </c>
      <c r="V3745" s="61">
        <v>45555</v>
      </c>
      <c r="W3745" t="s">
        <v>4135</v>
      </c>
    </row>
    <row r="3746" spans="1:23" x14ac:dyDescent="0.25">
      <c r="A3746">
        <v>9970589</v>
      </c>
      <c r="B3746" s="60">
        <v>45555</v>
      </c>
      <c r="C3746" t="s">
        <v>1111</v>
      </c>
      <c r="D3746" t="s">
        <v>878</v>
      </c>
      <c r="E3746" t="s">
        <v>385</v>
      </c>
      <c r="F3746" s="60">
        <v>45555</v>
      </c>
      <c r="G3746" s="60">
        <v>45555.561805555553</v>
      </c>
      <c r="H3746" t="s">
        <v>1111</v>
      </c>
      <c r="I3746" t="s">
        <v>385</v>
      </c>
      <c r="J3746" t="s">
        <v>697</v>
      </c>
      <c r="K3746" t="s">
        <v>697</v>
      </c>
      <c r="L3746" t="s">
        <v>5766</v>
      </c>
      <c r="M3746" t="s">
        <v>7</v>
      </c>
      <c r="N3746" t="s">
        <v>1515</v>
      </c>
      <c r="O3746" t="s">
        <v>4702</v>
      </c>
      <c r="P3746" t="s">
        <v>8</v>
      </c>
      <c r="Q3746" t="s">
        <v>28</v>
      </c>
      <c r="R3746" t="s">
        <v>29</v>
      </c>
      <c r="S3746" t="s">
        <v>43</v>
      </c>
      <c r="T3746" t="s">
        <v>385</v>
      </c>
      <c r="U3746" t="s">
        <v>44</v>
      </c>
      <c r="V3746" s="61">
        <v>45555</v>
      </c>
      <c r="W3746" t="s">
        <v>4135</v>
      </c>
    </row>
    <row r="3747" spans="1:23" x14ac:dyDescent="0.25">
      <c r="A3747">
        <v>9970588</v>
      </c>
      <c r="B3747" s="60">
        <v>45555</v>
      </c>
      <c r="C3747" t="s">
        <v>1280</v>
      </c>
      <c r="D3747" t="s">
        <v>856</v>
      </c>
      <c r="E3747"/>
      <c r="F3747" s="60">
        <v>45555</v>
      </c>
      <c r="G3747" s="60">
        <v>45555.566666666673</v>
      </c>
      <c r="H3747" t="s">
        <v>1280</v>
      </c>
      <c r="I3747" s="60">
        <v>45557</v>
      </c>
      <c r="J3747" t="s">
        <v>697</v>
      </c>
      <c r="K3747" t="s">
        <v>697</v>
      </c>
      <c r="L3747" t="s">
        <v>5767</v>
      </c>
      <c r="M3747" t="s">
        <v>2509</v>
      </c>
      <c r="N3747" t="s">
        <v>860</v>
      </c>
      <c r="O3747">
        <v>43538913601</v>
      </c>
      <c r="P3747" t="s">
        <v>8</v>
      </c>
      <c r="Q3747" t="s">
        <v>10</v>
      </c>
      <c r="R3747" t="s">
        <v>11</v>
      </c>
      <c r="S3747" t="s">
        <v>25</v>
      </c>
      <c r="T3747"/>
      <c r="U3747" t="s">
        <v>14</v>
      </c>
      <c r="V3747" s="61">
        <v>45555</v>
      </c>
      <c r="W3747" t="s">
        <v>4135</v>
      </c>
    </row>
    <row r="3748" spans="1:23" x14ac:dyDescent="0.25">
      <c r="A3748">
        <v>9970587</v>
      </c>
      <c r="B3748" s="60">
        <v>45555</v>
      </c>
      <c r="C3748" t="s">
        <v>1110</v>
      </c>
      <c r="D3748" t="s">
        <v>716</v>
      </c>
      <c r="E3748" t="s">
        <v>385</v>
      </c>
      <c r="F3748" s="60">
        <v>45555</v>
      </c>
      <c r="G3748" s="60">
        <v>45555.570138888892</v>
      </c>
      <c r="H3748" t="s">
        <v>1110</v>
      </c>
      <c r="I3748" s="60">
        <v>45557</v>
      </c>
      <c r="J3748" t="s">
        <v>697</v>
      </c>
      <c r="K3748" t="s">
        <v>697</v>
      </c>
      <c r="L3748" t="s">
        <v>5768</v>
      </c>
      <c r="M3748" t="s">
        <v>7</v>
      </c>
      <c r="N3748" t="s">
        <v>860</v>
      </c>
      <c r="O3748" t="s">
        <v>5577</v>
      </c>
      <c r="P3748" t="s">
        <v>8</v>
      </c>
      <c r="Q3748" t="s">
        <v>10</v>
      </c>
      <c r="R3748" t="s">
        <v>11</v>
      </c>
      <c r="S3748" t="s">
        <v>25</v>
      </c>
      <c r="T3748"/>
      <c r="U3748" t="s">
        <v>14</v>
      </c>
      <c r="V3748" s="61">
        <v>45555</v>
      </c>
      <c r="W3748" t="s">
        <v>4135</v>
      </c>
    </row>
    <row r="3749" spans="1:23" x14ac:dyDescent="0.25">
      <c r="A3749">
        <v>9970586</v>
      </c>
      <c r="B3749" s="60">
        <v>45555</v>
      </c>
      <c r="C3749" t="s">
        <v>1280</v>
      </c>
      <c r="D3749" t="s">
        <v>856</v>
      </c>
      <c r="E3749"/>
      <c r="F3749" s="60">
        <v>45555</v>
      </c>
      <c r="G3749" s="60">
        <v>45555.59375</v>
      </c>
      <c r="H3749" t="s">
        <v>1280</v>
      </c>
      <c r="I3749" s="60">
        <v>45557</v>
      </c>
      <c r="J3749" t="s">
        <v>697</v>
      </c>
      <c r="K3749" t="s">
        <v>697</v>
      </c>
      <c r="L3749" t="s">
        <v>5769</v>
      </c>
      <c r="M3749" t="s">
        <v>2509</v>
      </c>
      <c r="N3749" t="s">
        <v>855</v>
      </c>
      <c r="O3749">
        <v>43538930701</v>
      </c>
      <c r="P3749" t="s">
        <v>18</v>
      </c>
      <c r="Q3749" t="s">
        <v>72</v>
      </c>
      <c r="R3749" t="s">
        <v>68</v>
      </c>
      <c r="S3749" t="s">
        <v>36</v>
      </c>
      <c r="T3749"/>
      <c r="U3749" t="s">
        <v>14</v>
      </c>
      <c r="V3749" s="61">
        <v>45555</v>
      </c>
      <c r="W3749" t="s">
        <v>4135</v>
      </c>
    </row>
    <row r="3750" spans="1:23" x14ac:dyDescent="0.25">
      <c r="A3750">
        <v>9970585</v>
      </c>
      <c r="B3750" s="60">
        <v>45555</v>
      </c>
      <c r="C3750" t="s">
        <v>1110</v>
      </c>
      <c r="D3750" t="s">
        <v>716</v>
      </c>
      <c r="E3750" t="s">
        <v>385</v>
      </c>
      <c r="F3750" s="60">
        <v>45555</v>
      </c>
      <c r="G3750" s="60">
        <v>45555.594444444447</v>
      </c>
      <c r="H3750" t="s">
        <v>1110</v>
      </c>
      <c r="I3750" s="60">
        <v>45557</v>
      </c>
      <c r="J3750" t="s">
        <v>697</v>
      </c>
      <c r="K3750" t="s">
        <v>697</v>
      </c>
      <c r="L3750" t="s">
        <v>5770</v>
      </c>
      <c r="M3750" t="s">
        <v>7</v>
      </c>
      <c r="N3750" t="s">
        <v>860</v>
      </c>
      <c r="O3750" t="s">
        <v>5574</v>
      </c>
      <c r="P3750" t="s">
        <v>18</v>
      </c>
      <c r="Q3750" t="s">
        <v>19</v>
      </c>
      <c r="R3750" t="s">
        <v>129</v>
      </c>
      <c r="S3750" t="s">
        <v>36</v>
      </c>
      <c r="T3750"/>
      <c r="U3750" t="s">
        <v>14</v>
      </c>
      <c r="V3750" s="61">
        <v>45555</v>
      </c>
      <c r="W3750" t="s">
        <v>4135</v>
      </c>
    </row>
    <row r="3751" spans="1:23" x14ac:dyDescent="0.25">
      <c r="A3751">
        <v>9970584</v>
      </c>
      <c r="B3751" s="60">
        <v>45555</v>
      </c>
      <c r="C3751" t="s">
        <v>1156</v>
      </c>
      <c r="D3751" t="s">
        <v>46</v>
      </c>
      <c r="E3751" t="s">
        <v>385</v>
      </c>
      <c r="F3751" s="60">
        <v>45555</v>
      </c>
      <c r="G3751" s="60">
        <v>45555.656944444447</v>
      </c>
      <c r="H3751" t="s">
        <v>1156</v>
      </c>
      <c r="I3751"/>
      <c r="J3751" t="s">
        <v>697</v>
      </c>
      <c r="K3751" t="s">
        <v>697</v>
      </c>
      <c r="L3751" t="s">
        <v>5742</v>
      </c>
      <c r="M3751" t="s">
        <v>992</v>
      </c>
      <c r="N3751" t="s">
        <v>3766</v>
      </c>
      <c r="O3751">
        <v>900995840221001</v>
      </c>
      <c r="P3751" t="s">
        <v>51</v>
      </c>
      <c r="Q3751"/>
      <c r="R3751" t="s">
        <v>172</v>
      </c>
      <c r="S3751" t="s">
        <v>360</v>
      </c>
      <c r="T3751" t="s">
        <v>385</v>
      </c>
      <c r="U3751" t="s">
        <v>14</v>
      </c>
      <c r="V3751" s="61">
        <v>45555</v>
      </c>
      <c r="W3751" t="s">
        <v>4135</v>
      </c>
    </row>
    <row r="3752" spans="1:23" x14ac:dyDescent="0.25">
      <c r="A3752">
        <v>9970583</v>
      </c>
      <c r="B3752" s="60">
        <v>45556</v>
      </c>
      <c r="C3752" t="s">
        <v>1157</v>
      </c>
      <c r="D3752" t="s">
        <v>716</v>
      </c>
      <c r="E3752" t="s">
        <v>385</v>
      </c>
      <c r="F3752" s="60">
        <v>45556</v>
      </c>
      <c r="G3752" s="60">
        <v>45556.601388888892</v>
      </c>
      <c r="H3752" t="s">
        <v>1157</v>
      </c>
      <c r="I3752" t="s">
        <v>385</v>
      </c>
      <c r="J3752" t="s">
        <v>697</v>
      </c>
      <c r="K3752" t="s">
        <v>697</v>
      </c>
      <c r="L3752" t="s">
        <v>5638</v>
      </c>
      <c r="M3752" t="s">
        <v>992</v>
      </c>
      <c r="N3752" t="s">
        <v>1692</v>
      </c>
      <c r="O3752">
        <v>201032478564001</v>
      </c>
      <c r="P3752" t="s">
        <v>8</v>
      </c>
      <c r="Q3752" t="s">
        <v>28</v>
      </c>
      <c r="R3752" t="s">
        <v>92</v>
      </c>
      <c r="S3752" t="s">
        <v>25</v>
      </c>
      <c r="T3752" t="s">
        <v>385</v>
      </c>
      <c r="U3752" t="s">
        <v>14</v>
      </c>
      <c r="V3752" s="61">
        <v>45556</v>
      </c>
      <c r="W3752" t="s">
        <v>4135</v>
      </c>
    </row>
    <row r="3753" spans="1:23" x14ac:dyDescent="0.25">
      <c r="A3753">
        <v>9970582</v>
      </c>
      <c r="B3753" s="60">
        <v>45556</v>
      </c>
      <c r="C3753" t="s">
        <v>1106</v>
      </c>
      <c r="D3753" t="s">
        <v>716</v>
      </c>
      <c r="E3753" t="s">
        <v>385</v>
      </c>
      <c r="F3753" s="60">
        <v>45556</v>
      </c>
      <c r="G3753" s="60">
        <v>45556.509027777778</v>
      </c>
      <c r="H3753" t="s">
        <v>1106</v>
      </c>
      <c r="I3753" s="60">
        <v>45562</v>
      </c>
      <c r="J3753" t="s">
        <v>697</v>
      </c>
      <c r="K3753" t="s">
        <v>697</v>
      </c>
      <c r="L3753" t="s">
        <v>5731</v>
      </c>
      <c r="M3753" t="s">
        <v>4671</v>
      </c>
      <c r="N3753" t="s">
        <v>881</v>
      </c>
      <c r="O3753">
        <v>2000009294650470</v>
      </c>
      <c r="P3753" t="s">
        <v>8</v>
      </c>
      <c r="Q3753" t="s">
        <v>10</v>
      </c>
      <c r="R3753" t="s">
        <v>11</v>
      </c>
      <c r="S3753" t="s">
        <v>25</v>
      </c>
      <c r="T3753" t="s">
        <v>385</v>
      </c>
      <c r="U3753" t="s">
        <v>14</v>
      </c>
      <c r="V3753" s="61">
        <v>45556</v>
      </c>
      <c r="W3753" t="s">
        <v>4135</v>
      </c>
    </row>
    <row r="3754" spans="1:23" x14ac:dyDescent="0.25">
      <c r="A3754">
        <v>9970581</v>
      </c>
      <c r="B3754" s="60">
        <v>45556</v>
      </c>
      <c r="C3754" t="s">
        <v>1106</v>
      </c>
      <c r="D3754" t="s">
        <v>716</v>
      </c>
      <c r="E3754" t="s">
        <v>385</v>
      </c>
      <c r="F3754" s="60">
        <v>45556</v>
      </c>
      <c r="G3754" s="60">
        <v>45556.381944444453</v>
      </c>
      <c r="H3754" t="s">
        <v>1106</v>
      </c>
      <c r="I3754" s="60">
        <v>45558</v>
      </c>
      <c r="J3754" t="s">
        <v>697</v>
      </c>
      <c r="K3754" t="s">
        <v>697</v>
      </c>
      <c r="L3754" t="s">
        <v>5771</v>
      </c>
      <c r="M3754" t="s">
        <v>4671</v>
      </c>
      <c r="N3754" t="s">
        <v>853</v>
      </c>
      <c r="O3754">
        <v>2000010000000000</v>
      </c>
      <c r="P3754" t="s">
        <v>8</v>
      </c>
      <c r="Q3754" t="s">
        <v>15</v>
      </c>
      <c r="R3754" t="s">
        <v>381</v>
      </c>
      <c r="S3754" t="s">
        <v>25</v>
      </c>
      <c r="T3754" t="s">
        <v>385</v>
      </c>
      <c r="U3754" t="s">
        <v>14</v>
      </c>
      <c r="V3754" s="61">
        <v>45556</v>
      </c>
      <c r="W3754" t="s">
        <v>4135</v>
      </c>
    </row>
    <row r="3755" spans="1:23" x14ac:dyDescent="0.25">
      <c r="A3755">
        <v>9970580</v>
      </c>
      <c r="B3755" s="60">
        <v>45556</v>
      </c>
      <c r="C3755" t="s">
        <v>1107</v>
      </c>
      <c r="D3755" t="s">
        <v>46</v>
      </c>
      <c r="E3755" t="s">
        <v>385</v>
      </c>
      <c r="F3755" s="60">
        <v>45556</v>
      </c>
      <c r="G3755" s="60">
        <v>45556.387499999997</v>
      </c>
      <c r="H3755" t="s">
        <v>1107</v>
      </c>
      <c r="I3755"/>
      <c r="J3755" t="s">
        <v>697</v>
      </c>
      <c r="K3755" t="s">
        <v>697</v>
      </c>
      <c r="L3755" t="s">
        <v>5772</v>
      </c>
      <c r="M3755" t="s">
        <v>7</v>
      </c>
      <c r="N3755" t="s">
        <v>855</v>
      </c>
      <c r="O3755" t="s">
        <v>4999</v>
      </c>
      <c r="P3755" t="s">
        <v>8</v>
      </c>
      <c r="Q3755" t="s">
        <v>28</v>
      </c>
      <c r="R3755" t="s">
        <v>29</v>
      </c>
      <c r="S3755" t="s">
        <v>25</v>
      </c>
      <c r="T3755" t="s">
        <v>385</v>
      </c>
      <c r="U3755" t="s">
        <v>14</v>
      </c>
      <c r="V3755" s="61">
        <v>45556</v>
      </c>
      <c r="W3755" t="s">
        <v>4135</v>
      </c>
    </row>
    <row r="3756" spans="1:23" x14ac:dyDescent="0.25">
      <c r="A3756">
        <v>9970579</v>
      </c>
      <c r="B3756" s="60">
        <v>45556</v>
      </c>
      <c r="C3756" t="s">
        <v>1107</v>
      </c>
      <c r="D3756" t="s">
        <v>46</v>
      </c>
      <c r="E3756" t="s">
        <v>385</v>
      </c>
      <c r="F3756" s="60">
        <v>45556</v>
      </c>
      <c r="G3756" s="60">
        <v>45556.387499999997</v>
      </c>
      <c r="H3756" t="s">
        <v>1107</v>
      </c>
      <c r="I3756"/>
      <c r="J3756" t="s">
        <v>697</v>
      </c>
      <c r="K3756" t="s">
        <v>697</v>
      </c>
      <c r="L3756" t="s">
        <v>5772</v>
      </c>
      <c r="M3756" t="s">
        <v>7</v>
      </c>
      <c r="N3756" t="s">
        <v>855</v>
      </c>
      <c r="O3756" t="s">
        <v>4999</v>
      </c>
      <c r="P3756" t="s">
        <v>8</v>
      </c>
      <c r="Q3756" t="s">
        <v>28</v>
      </c>
      <c r="R3756" t="s">
        <v>29</v>
      </c>
      <c r="S3756" t="s">
        <v>36</v>
      </c>
      <c r="T3756" t="s">
        <v>385</v>
      </c>
      <c r="U3756" t="s">
        <v>14</v>
      </c>
      <c r="V3756" s="61">
        <v>45556</v>
      </c>
      <c r="W3756" t="s">
        <v>4135</v>
      </c>
    </row>
    <row r="3757" spans="1:23" x14ac:dyDescent="0.25">
      <c r="A3757">
        <v>9970578</v>
      </c>
      <c r="B3757" s="60">
        <v>45556</v>
      </c>
      <c r="C3757" t="s">
        <v>1110</v>
      </c>
      <c r="D3757" t="s">
        <v>856</v>
      </c>
      <c r="E3757" t="s">
        <v>385</v>
      </c>
      <c r="F3757" s="60">
        <v>45556</v>
      </c>
      <c r="G3757" s="60">
        <v>45556.388888888891</v>
      </c>
      <c r="H3757" t="s">
        <v>1110</v>
      </c>
      <c r="I3757" t="s">
        <v>385</v>
      </c>
      <c r="J3757" t="s">
        <v>697</v>
      </c>
      <c r="K3757" t="s">
        <v>697</v>
      </c>
      <c r="L3757" t="s">
        <v>5773</v>
      </c>
      <c r="M3757" t="s">
        <v>7</v>
      </c>
      <c r="N3757" t="s">
        <v>853</v>
      </c>
      <c r="O3757" t="s">
        <v>4388</v>
      </c>
      <c r="P3757" t="s">
        <v>8</v>
      </c>
      <c r="Q3757" t="s">
        <v>28</v>
      </c>
      <c r="R3757" t="s">
        <v>29</v>
      </c>
      <c r="S3757" t="s">
        <v>43</v>
      </c>
      <c r="T3757"/>
      <c r="U3757"/>
      <c r="V3757" s="61">
        <v>45556</v>
      </c>
      <c r="W3757" t="s">
        <v>4135</v>
      </c>
    </row>
    <row r="3758" spans="1:23" x14ac:dyDescent="0.25">
      <c r="A3758">
        <v>9970577</v>
      </c>
      <c r="B3758" s="60">
        <v>45556</v>
      </c>
      <c r="C3758" t="s">
        <v>1106</v>
      </c>
      <c r="D3758" t="s">
        <v>856</v>
      </c>
      <c r="E3758" t="s">
        <v>385</v>
      </c>
      <c r="F3758" s="60">
        <v>45556</v>
      </c>
      <c r="G3758" s="60">
        <v>45556.388888888891</v>
      </c>
      <c r="H3758" t="s">
        <v>1106</v>
      </c>
      <c r="I3758" s="60">
        <v>45556</v>
      </c>
      <c r="J3758" t="s">
        <v>697</v>
      </c>
      <c r="K3758" t="s">
        <v>697</v>
      </c>
      <c r="L3758" t="s">
        <v>5774</v>
      </c>
      <c r="M3758" t="s">
        <v>4671</v>
      </c>
      <c r="N3758" t="s">
        <v>853</v>
      </c>
      <c r="O3758">
        <v>2000009317104970</v>
      </c>
      <c r="P3758" t="s">
        <v>18</v>
      </c>
      <c r="Q3758" t="s">
        <v>19</v>
      </c>
      <c r="R3758" t="s">
        <v>20</v>
      </c>
      <c r="S3758" t="s">
        <v>75</v>
      </c>
      <c r="T3758" t="s">
        <v>415</v>
      </c>
      <c r="U3758" t="s">
        <v>44</v>
      </c>
      <c r="V3758" s="61">
        <v>45556</v>
      </c>
      <c r="W3758" t="s">
        <v>4135</v>
      </c>
    </row>
    <row r="3759" spans="1:23" x14ac:dyDescent="0.25">
      <c r="A3759">
        <v>9970576</v>
      </c>
      <c r="B3759" s="60">
        <v>45556</v>
      </c>
      <c r="C3759" t="s">
        <v>1107</v>
      </c>
      <c r="D3759" t="s">
        <v>856</v>
      </c>
      <c r="E3759" t="s">
        <v>385</v>
      </c>
      <c r="F3759" s="60">
        <v>45556</v>
      </c>
      <c r="G3759" s="60">
        <v>45556.395138888889</v>
      </c>
      <c r="H3759" t="s">
        <v>1107</v>
      </c>
      <c r="I3759"/>
      <c r="J3759" t="s">
        <v>697</v>
      </c>
      <c r="K3759" t="s">
        <v>697</v>
      </c>
      <c r="L3759" t="s">
        <v>5775</v>
      </c>
      <c r="M3759" t="s">
        <v>7</v>
      </c>
      <c r="N3759" t="s">
        <v>855</v>
      </c>
      <c r="O3759" t="s">
        <v>3513</v>
      </c>
      <c r="P3759" t="s">
        <v>18</v>
      </c>
      <c r="Q3759" t="s">
        <v>19</v>
      </c>
      <c r="R3759" t="s">
        <v>20</v>
      </c>
      <c r="S3759" t="s">
        <v>36</v>
      </c>
      <c r="T3759" t="s">
        <v>385</v>
      </c>
      <c r="U3759" t="s">
        <v>14</v>
      </c>
      <c r="V3759" s="61">
        <v>45556</v>
      </c>
      <c r="W3759" t="s">
        <v>4135</v>
      </c>
    </row>
    <row r="3760" spans="1:23" x14ac:dyDescent="0.25">
      <c r="A3760">
        <v>9970575</v>
      </c>
      <c r="B3760" s="60">
        <v>45556</v>
      </c>
      <c r="C3760" t="s">
        <v>1107</v>
      </c>
      <c r="D3760" t="s">
        <v>46</v>
      </c>
      <c r="E3760" t="s">
        <v>385</v>
      </c>
      <c r="F3760" s="60">
        <v>45556</v>
      </c>
      <c r="G3760" s="60">
        <v>45556.402777777781</v>
      </c>
      <c r="H3760" t="s">
        <v>1107</v>
      </c>
      <c r="I3760"/>
      <c r="J3760" t="s">
        <v>697</v>
      </c>
      <c r="K3760" t="s">
        <v>697</v>
      </c>
      <c r="L3760" t="s">
        <v>4941</v>
      </c>
      <c r="M3760" t="s">
        <v>7</v>
      </c>
      <c r="N3760" t="s">
        <v>855</v>
      </c>
      <c r="O3760" t="s">
        <v>4598</v>
      </c>
      <c r="P3760" t="s">
        <v>8</v>
      </c>
      <c r="Q3760" t="s">
        <v>10</v>
      </c>
      <c r="R3760" t="s">
        <v>11</v>
      </c>
      <c r="S3760" t="s">
        <v>36</v>
      </c>
      <c r="T3760" t="s">
        <v>385</v>
      </c>
      <c r="U3760" t="s">
        <v>14</v>
      </c>
      <c r="V3760" s="61">
        <v>45556</v>
      </c>
      <c r="W3760" t="s">
        <v>4135</v>
      </c>
    </row>
    <row r="3761" spans="1:23" x14ac:dyDescent="0.25">
      <c r="A3761">
        <v>9970574</v>
      </c>
      <c r="B3761" s="60">
        <v>45556</v>
      </c>
      <c r="C3761" t="s">
        <v>1107</v>
      </c>
      <c r="D3761" t="s">
        <v>856</v>
      </c>
      <c r="E3761" t="s">
        <v>385</v>
      </c>
      <c r="F3761" s="60">
        <v>45556</v>
      </c>
      <c r="G3761" s="60">
        <v>45556.442361111112</v>
      </c>
      <c r="H3761" t="s">
        <v>1107</v>
      </c>
      <c r="I3761"/>
      <c r="J3761" t="s">
        <v>697</v>
      </c>
      <c r="K3761" t="s">
        <v>697</v>
      </c>
      <c r="L3761" t="s">
        <v>5613</v>
      </c>
      <c r="M3761" t="s">
        <v>7</v>
      </c>
      <c r="N3761" t="s">
        <v>855</v>
      </c>
      <c r="O3761" t="s">
        <v>4299</v>
      </c>
      <c r="P3761" t="s">
        <v>22</v>
      </c>
      <c r="Q3761" t="s">
        <v>23</v>
      </c>
      <c r="R3761" t="s">
        <v>89</v>
      </c>
      <c r="S3761" t="s">
        <v>36</v>
      </c>
      <c r="T3761" t="s">
        <v>385</v>
      </c>
      <c r="U3761" t="s">
        <v>14</v>
      </c>
      <c r="V3761" s="61">
        <v>45556</v>
      </c>
      <c r="W3761" t="s">
        <v>4135</v>
      </c>
    </row>
    <row r="3762" spans="1:23" x14ac:dyDescent="0.25">
      <c r="A3762">
        <v>9970573</v>
      </c>
      <c r="B3762" s="60">
        <v>45556</v>
      </c>
      <c r="C3762" t="s">
        <v>1107</v>
      </c>
      <c r="D3762" t="s">
        <v>856</v>
      </c>
      <c r="E3762" t="s">
        <v>385</v>
      </c>
      <c r="F3762" s="60">
        <v>45556</v>
      </c>
      <c r="G3762" s="60">
        <v>45556.464583333327</v>
      </c>
      <c r="H3762" t="s">
        <v>1107</v>
      </c>
      <c r="I3762"/>
      <c r="J3762" t="s">
        <v>697</v>
      </c>
      <c r="K3762" t="s">
        <v>697</v>
      </c>
      <c r="L3762" t="s">
        <v>5267</v>
      </c>
      <c r="M3762" t="s">
        <v>7</v>
      </c>
      <c r="N3762" t="s">
        <v>855</v>
      </c>
      <c r="O3762" t="s">
        <v>5140</v>
      </c>
      <c r="P3762" t="s">
        <v>22</v>
      </c>
      <c r="Q3762" t="s">
        <v>23</v>
      </c>
      <c r="R3762" t="s">
        <v>89</v>
      </c>
      <c r="S3762" t="s">
        <v>36</v>
      </c>
      <c r="T3762" t="s">
        <v>385</v>
      </c>
      <c r="U3762" t="s">
        <v>14</v>
      </c>
      <c r="V3762" s="61">
        <v>45556</v>
      </c>
      <c r="W3762" t="s">
        <v>4135</v>
      </c>
    </row>
    <row r="3763" spans="1:23" x14ac:dyDescent="0.25">
      <c r="A3763">
        <v>9970572</v>
      </c>
      <c r="B3763" s="60">
        <v>45556</v>
      </c>
      <c r="C3763" t="s">
        <v>1107</v>
      </c>
      <c r="D3763" t="s">
        <v>46</v>
      </c>
      <c r="E3763" t="s">
        <v>385</v>
      </c>
      <c r="F3763" s="60">
        <v>45556</v>
      </c>
      <c r="G3763" s="60">
        <v>45556.494444444441</v>
      </c>
      <c r="H3763" t="s">
        <v>1107</v>
      </c>
      <c r="I3763"/>
      <c r="J3763" t="s">
        <v>697</v>
      </c>
      <c r="K3763" t="s">
        <v>697</v>
      </c>
      <c r="L3763" t="s">
        <v>5615</v>
      </c>
      <c r="M3763" t="s">
        <v>7</v>
      </c>
      <c r="N3763" t="s">
        <v>855</v>
      </c>
      <c r="O3763" t="s">
        <v>5566</v>
      </c>
      <c r="P3763" t="s">
        <v>8</v>
      </c>
      <c r="Q3763" t="s">
        <v>10</v>
      </c>
      <c r="R3763" t="s">
        <v>11</v>
      </c>
      <c r="S3763" t="s">
        <v>36</v>
      </c>
      <c r="T3763"/>
      <c r="U3763" t="s">
        <v>14</v>
      </c>
      <c r="V3763" s="61">
        <v>45556</v>
      </c>
      <c r="W3763" t="s">
        <v>4135</v>
      </c>
    </row>
    <row r="3764" spans="1:23" x14ac:dyDescent="0.25">
      <c r="A3764">
        <v>9970571</v>
      </c>
      <c r="B3764" s="60">
        <v>45556</v>
      </c>
      <c r="C3764" t="s">
        <v>1107</v>
      </c>
      <c r="D3764" t="s">
        <v>856</v>
      </c>
      <c r="E3764" t="s">
        <v>385</v>
      </c>
      <c r="F3764" s="60">
        <v>45556</v>
      </c>
      <c r="G3764" s="60">
        <v>45556.549305555563</v>
      </c>
      <c r="H3764" t="s">
        <v>1107</v>
      </c>
      <c r="I3764"/>
      <c r="J3764" t="s">
        <v>697</v>
      </c>
      <c r="K3764" t="s">
        <v>697</v>
      </c>
      <c r="L3764" t="s">
        <v>5776</v>
      </c>
      <c r="M3764" t="s">
        <v>7</v>
      </c>
      <c r="N3764" t="s">
        <v>855</v>
      </c>
      <c r="O3764" t="s">
        <v>3092</v>
      </c>
      <c r="P3764" t="s">
        <v>8</v>
      </c>
      <c r="Q3764" t="s">
        <v>28</v>
      </c>
      <c r="R3764" t="s">
        <v>29</v>
      </c>
      <c r="S3764" t="s">
        <v>75</v>
      </c>
      <c r="T3764" t="s">
        <v>5777</v>
      </c>
      <c r="U3764" t="s">
        <v>44</v>
      </c>
      <c r="V3764" s="61">
        <v>45556</v>
      </c>
      <c r="W3764" t="s">
        <v>4135</v>
      </c>
    </row>
    <row r="3765" spans="1:23" x14ac:dyDescent="0.25">
      <c r="A3765">
        <v>9970570</v>
      </c>
      <c r="B3765" s="60">
        <v>45556</v>
      </c>
      <c r="C3765" t="s">
        <v>1107</v>
      </c>
      <c r="D3765" t="s">
        <v>856</v>
      </c>
      <c r="E3765" t="s">
        <v>385</v>
      </c>
      <c r="F3765" s="60">
        <v>45556</v>
      </c>
      <c r="G3765" s="60">
        <v>45556.552777777782</v>
      </c>
      <c r="H3765" t="s">
        <v>1107</v>
      </c>
      <c r="I3765"/>
      <c r="J3765" t="s">
        <v>697</v>
      </c>
      <c r="K3765" t="s">
        <v>697</v>
      </c>
      <c r="L3765" t="s">
        <v>5778</v>
      </c>
      <c r="M3765" t="s">
        <v>7</v>
      </c>
      <c r="N3765" t="s">
        <v>855</v>
      </c>
      <c r="O3765" t="s">
        <v>5144</v>
      </c>
      <c r="P3765" t="s">
        <v>8</v>
      </c>
      <c r="Q3765" t="s">
        <v>28</v>
      </c>
      <c r="R3765" t="s">
        <v>92</v>
      </c>
      <c r="S3765" t="s">
        <v>75</v>
      </c>
      <c r="T3765" t="s">
        <v>5777</v>
      </c>
      <c r="U3765" t="s">
        <v>44</v>
      </c>
      <c r="V3765" s="61">
        <v>45556</v>
      </c>
      <c r="W3765" t="s">
        <v>4135</v>
      </c>
    </row>
    <row r="3766" spans="1:23" x14ac:dyDescent="0.25">
      <c r="A3766">
        <v>9970569</v>
      </c>
      <c r="B3766" s="60">
        <v>45556</v>
      </c>
      <c r="C3766" t="s">
        <v>1107</v>
      </c>
      <c r="D3766" t="s">
        <v>856</v>
      </c>
      <c r="E3766" t="s">
        <v>385</v>
      </c>
      <c r="F3766" s="60">
        <v>45556</v>
      </c>
      <c r="G3766" s="60">
        <v>45556.552777777782</v>
      </c>
      <c r="H3766" t="s">
        <v>1107</v>
      </c>
      <c r="I3766"/>
      <c r="J3766" t="s">
        <v>697</v>
      </c>
      <c r="K3766" t="s">
        <v>697</v>
      </c>
      <c r="L3766" t="s">
        <v>5778</v>
      </c>
      <c r="M3766" t="s">
        <v>7</v>
      </c>
      <c r="N3766" t="s">
        <v>855</v>
      </c>
      <c r="O3766" t="s">
        <v>5144</v>
      </c>
      <c r="P3766" t="s">
        <v>8</v>
      </c>
      <c r="Q3766" t="s">
        <v>28</v>
      </c>
      <c r="R3766" t="s">
        <v>92</v>
      </c>
      <c r="S3766" t="s">
        <v>36</v>
      </c>
      <c r="T3766" t="s">
        <v>5777</v>
      </c>
      <c r="U3766" t="s">
        <v>44</v>
      </c>
      <c r="V3766" s="61">
        <v>45556</v>
      </c>
      <c r="W3766" t="s">
        <v>4135</v>
      </c>
    </row>
    <row r="3767" spans="1:23" x14ac:dyDescent="0.25">
      <c r="A3767">
        <v>9970568</v>
      </c>
      <c r="B3767" s="60">
        <v>45556</v>
      </c>
      <c r="C3767" t="s">
        <v>1107</v>
      </c>
      <c r="D3767" t="s">
        <v>46</v>
      </c>
      <c r="E3767" t="s">
        <v>385</v>
      </c>
      <c r="F3767" s="60">
        <v>45556</v>
      </c>
      <c r="G3767" s="60">
        <v>45556.567361111112</v>
      </c>
      <c r="H3767" t="s">
        <v>1107</v>
      </c>
      <c r="I3767"/>
      <c r="J3767" t="s">
        <v>697</v>
      </c>
      <c r="K3767" t="s">
        <v>697</v>
      </c>
      <c r="L3767" t="s">
        <v>5512</v>
      </c>
      <c r="M3767" t="s">
        <v>7</v>
      </c>
      <c r="N3767" t="s">
        <v>855</v>
      </c>
      <c r="O3767" t="s">
        <v>5471</v>
      </c>
      <c r="P3767" t="s">
        <v>8</v>
      </c>
      <c r="Q3767" t="s">
        <v>28</v>
      </c>
      <c r="R3767" t="s">
        <v>35</v>
      </c>
      <c r="S3767" t="s">
        <v>36</v>
      </c>
      <c r="T3767" t="s">
        <v>726</v>
      </c>
      <c r="U3767" t="s">
        <v>44</v>
      </c>
      <c r="V3767" s="61">
        <v>45556</v>
      </c>
      <c r="W3767" t="s">
        <v>4135</v>
      </c>
    </row>
    <row r="3768" spans="1:23" x14ac:dyDescent="0.25">
      <c r="A3768">
        <v>9970567</v>
      </c>
      <c r="B3768" s="60">
        <v>45556</v>
      </c>
      <c r="C3768" t="s">
        <v>1107</v>
      </c>
      <c r="D3768" t="s">
        <v>856</v>
      </c>
      <c r="E3768" t="s">
        <v>385</v>
      </c>
      <c r="F3768" s="60">
        <v>45556</v>
      </c>
      <c r="G3768" s="60">
        <v>45556.567361111112</v>
      </c>
      <c r="H3768" t="s">
        <v>1107</v>
      </c>
      <c r="I3768"/>
      <c r="J3768" t="s">
        <v>697</v>
      </c>
      <c r="K3768" t="s">
        <v>697</v>
      </c>
      <c r="L3768" t="s">
        <v>5512</v>
      </c>
      <c r="M3768" t="s">
        <v>7</v>
      </c>
      <c r="N3768" t="s">
        <v>855</v>
      </c>
      <c r="O3768" t="s">
        <v>5471</v>
      </c>
      <c r="P3768" t="s">
        <v>8</v>
      </c>
      <c r="Q3768" t="s">
        <v>28</v>
      </c>
      <c r="R3768" t="s">
        <v>35</v>
      </c>
      <c r="S3768" t="s">
        <v>75</v>
      </c>
      <c r="T3768" t="s">
        <v>726</v>
      </c>
      <c r="U3768" t="s">
        <v>44</v>
      </c>
      <c r="V3768" s="61">
        <v>45556</v>
      </c>
      <c r="W3768" t="s">
        <v>4135</v>
      </c>
    </row>
    <row r="3769" spans="1:23" x14ac:dyDescent="0.25">
      <c r="A3769">
        <v>9970566</v>
      </c>
      <c r="B3769" s="60">
        <v>45556</v>
      </c>
      <c r="C3769" t="s">
        <v>1107</v>
      </c>
      <c r="D3769" t="s">
        <v>878</v>
      </c>
      <c r="E3769" t="s">
        <v>385</v>
      </c>
      <c r="F3769" s="60">
        <v>45556</v>
      </c>
      <c r="G3769" s="60">
        <v>45556.591666666667</v>
      </c>
      <c r="H3769" t="s">
        <v>1107</v>
      </c>
      <c r="I3769"/>
      <c r="J3769" t="s">
        <v>697</v>
      </c>
      <c r="K3769" t="s">
        <v>697</v>
      </c>
      <c r="L3769" t="s">
        <v>5779</v>
      </c>
      <c r="M3769" t="s">
        <v>7</v>
      </c>
      <c r="N3769" t="s">
        <v>855</v>
      </c>
      <c r="O3769" t="s">
        <v>5561</v>
      </c>
      <c r="P3769" t="s">
        <v>8</v>
      </c>
      <c r="Q3769" t="s">
        <v>28</v>
      </c>
      <c r="R3769" t="s">
        <v>29</v>
      </c>
      <c r="S3769" t="s">
        <v>36</v>
      </c>
      <c r="T3769"/>
      <c r="U3769" t="s">
        <v>14</v>
      </c>
      <c r="V3769" s="61">
        <v>45556</v>
      </c>
      <c r="W3769" t="s">
        <v>4135</v>
      </c>
    </row>
    <row r="3770" spans="1:23" x14ac:dyDescent="0.25">
      <c r="A3770">
        <v>9970565</v>
      </c>
      <c r="B3770" s="60">
        <v>45556</v>
      </c>
      <c r="C3770" t="s">
        <v>1107</v>
      </c>
      <c r="D3770" t="s">
        <v>856</v>
      </c>
      <c r="E3770" t="s">
        <v>385</v>
      </c>
      <c r="F3770" s="60">
        <v>45556</v>
      </c>
      <c r="G3770" s="60">
        <v>45556.591666666667</v>
      </c>
      <c r="H3770" t="s">
        <v>1107</v>
      </c>
      <c r="I3770"/>
      <c r="J3770" t="s">
        <v>697</v>
      </c>
      <c r="K3770" t="s">
        <v>697</v>
      </c>
      <c r="L3770" t="s">
        <v>5779</v>
      </c>
      <c r="M3770" t="s">
        <v>7</v>
      </c>
      <c r="N3770" t="s">
        <v>855</v>
      </c>
      <c r="O3770" t="s">
        <v>5561</v>
      </c>
      <c r="P3770" t="s">
        <v>8</v>
      </c>
      <c r="Q3770" t="s">
        <v>28</v>
      </c>
      <c r="R3770" t="s">
        <v>29</v>
      </c>
      <c r="S3770" t="s">
        <v>25</v>
      </c>
      <c r="T3770"/>
      <c r="U3770" t="s">
        <v>14</v>
      </c>
      <c r="V3770" s="61">
        <v>45556</v>
      </c>
      <c r="W3770" t="s">
        <v>4135</v>
      </c>
    </row>
    <row r="3771" spans="1:23" x14ac:dyDescent="0.25">
      <c r="A3771">
        <v>9970564</v>
      </c>
      <c r="B3771" s="60">
        <v>45556</v>
      </c>
      <c r="C3771" t="s">
        <v>1110</v>
      </c>
      <c r="D3771"/>
      <c r="E3771" t="s">
        <v>385</v>
      </c>
      <c r="F3771" s="60">
        <v>45556</v>
      </c>
      <c r="G3771" s="60">
        <v>45556.394444444442</v>
      </c>
      <c r="H3771"/>
      <c r="I3771" t="s">
        <v>385</v>
      </c>
      <c r="J3771" t="s">
        <v>697</v>
      </c>
      <c r="K3771" t="s">
        <v>697</v>
      </c>
      <c r="L3771" t="s">
        <v>5169</v>
      </c>
      <c r="M3771" t="s">
        <v>7</v>
      </c>
      <c r="N3771" t="s">
        <v>860</v>
      </c>
      <c r="O3771" t="s">
        <v>2565</v>
      </c>
      <c r="P3771" t="s">
        <v>8</v>
      </c>
      <c r="Q3771" t="s">
        <v>15</v>
      </c>
      <c r="R3771" t="s">
        <v>27</v>
      </c>
      <c r="S3771" t="s">
        <v>25</v>
      </c>
      <c r="T3771"/>
      <c r="U3771"/>
      <c r="V3771" s="61">
        <v>45556</v>
      </c>
      <c r="W3771" t="s">
        <v>4135</v>
      </c>
    </row>
    <row r="3772" spans="1:23" x14ac:dyDescent="0.25">
      <c r="A3772">
        <v>9970563</v>
      </c>
      <c r="B3772" s="60">
        <v>45556</v>
      </c>
      <c r="C3772" t="s">
        <v>1106</v>
      </c>
      <c r="D3772" t="s">
        <v>46</v>
      </c>
      <c r="E3772" t="s">
        <v>385</v>
      </c>
      <c r="F3772" s="60">
        <v>45556</v>
      </c>
      <c r="G3772" s="60">
        <v>45556.394444444442</v>
      </c>
      <c r="H3772" t="s">
        <v>1106</v>
      </c>
      <c r="I3772" t="s">
        <v>385</v>
      </c>
      <c r="J3772" t="s">
        <v>697</v>
      </c>
      <c r="K3772" t="s">
        <v>697</v>
      </c>
      <c r="L3772" t="s">
        <v>5780</v>
      </c>
      <c r="M3772" t="s">
        <v>4671</v>
      </c>
      <c r="N3772" t="s">
        <v>853</v>
      </c>
      <c r="O3772">
        <v>2000009304483050</v>
      </c>
      <c r="P3772" t="s">
        <v>22</v>
      </c>
      <c r="Q3772" t="s">
        <v>23</v>
      </c>
      <c r="R3772" t="s">
        <v>89</v>
      </c>
      <c r="S3772" t="s">
        <v>360</v>
      </c>
      <c r="T3772" t="s">
        <v>385</v>
      </c>
      <c r="U3772" t="s">
        <v>14</v>
      </c>
      <c r="V3772" s="61">
        <v>45556</v>
      </c>
      <c r="W3772" t="s">
        <v>4135</v>
      </c>
    </row>
    <row r="3773" spans="1:23" x14ac:dyDescent="0.25">
      <c r="A3773">
        <v>9970562</v>
      </c>
      <c r="B3773" s="60">
        <v>45556</v>
      </c>
      <c r="C3773" t="s">
        <v>1106</v>
      </c>
      <c r="D3773" t="s">
        <v>856</v>
      </c>
      <c r="E3773" t="s">
        <v>385</v>
      </c>
      <c r="F3773" s="60">
        <v>45556</v>
      </c>
      <c r="G3773" s="60">
        <v>45556.394444444442</v>
      </c>
      <c r="H3773" t="s">
        <v>1106</v>
      </c>
      <c r="I3773" t="s">
        <v>385</v>
      </c>
      <c r="J3773" t="s">
        <v>697</v>
      </c>
      <c r="K3773" t="s">
        <v>697</v>
      </c>
      <c r="L3773" t="s">
        <v>5780</v>
      </c>
      <c r="M3773" t="s">
        <v>4671</v>
      </c>
      <c r="N3773" t="s">
        <v>853</v>
      </c>
      <c r="O3773">
        <v>2000009304483050</v>
      </c>
      <c r="P3773" t="s">
        <v>22</v>
      </c>
      <c r="Q3773" t="s">
        <v>73</v>
      </c>
      <c r="R3773" t="s">
        <v>152</v>
      </c>
      <c r="S3773" t="s">
        <v>75</v>
      </c>
      <c r="T3773" t="s">
        <v>567</v>
      </c>
      <c r="U3773" t="s">
        <v>44</v>
      </c>
      <c r="V3773" s="61">
        <v>45556</v>
      </c>
      <c r="W3773" t="s">
        <v>4135</v>
      </c>
    </row>
    <row r="3774" spans="1:23" x14ac:dyDescent="0.25">
      <c r="A3774">
        <v>9970561</v>
      </c>
      <c r="B3774" s="60">
        <v>45556</v>
      </c>
      <c r="C3774" t="s">
        <v>1156</v>
      </c>
      <c r="D3774" t="s">
        <v>46</v>
      </c>
      <c r="E3774" t="s">
        <v>385</v>
      </c>
      <c r="F3774" s="60">
        <v>45556</v>
      </c>
      <c r="G3774" s="60">
        <v>45556.399305555547</v>
      </c>
      <c r="H3774" t="s">
        <v>1156</v>
      </c>
      <c r="I3774"/>
      <c r="J3774" t="s">
        <v>697</v>
      </c>
      <c r="K3774" t="s">
        <v>697</v>
      </c>
      <c r="L3774" t="s">
        <v>5451</v>
      </c>
      <c r="M3774" t="s">
        <v>992</v>
      </c>
      <c r="N3774" t="s">
        <v>855</v>
      </c>
      <c r="O3774">
        <v>201032632964001</v>
      </c>
      <c r="P3774" t="s">
        <v>22</v>
      </c>
      <c r="Q3774" t="s">
        <v>23</v>
      </c>
      <c r="R3774" t="s">
        <v>89</v>
      </c>
      <c r="S3774" t="s">
        <v>360</v>
      </c>
      <c r="T3774" t="s">
        <v>385</v>
      </c>
      <c r="U3774" t="s">
        <v>14</v>
      </c>
      <c r="V3774" s="61">
        <v>45556</v>
      </c>
      <c r="W3774" t="s">
        <v>4135</v>
      </c>
    </row>
    <row r="3775" spans="1:23" x14ac:dyDescent="0.25">
      <c r="A3775">
        <v>9970560</v>
      </c>
      <c r="B3775" s="60">
        <v>45556</v>
      </c>
      <c r="C3775" t="s">
        <v>1156</v>
      </c>
      <c r="D3775" t="s">
        <v>716</v>
      </c>
      <c r="E3775" t="s">
        <v>385</v>
      </c>
      <c r="F3775" s="60">
        <v>45556</v>
      </c>
      <c r="G3775" s="60">
        <v>45556.404166666667</v>
      </c>
      <c r="H3775" t="s">
        <v>1156</v>
      </c>
      <c r="I3775"/>
      <c r="J3775" t="s">
        <v>697</v>
      </c>
      <c r="K3775" t="s">
        <v>697</v>
      </c>
      <c r="L3775" t="s">
        <v>5781</v>
      </c>
      <c r="M3775" t="s">
        <v>992</v>
      </c>
      <c r="N3775" t="s">
        <v>855</v>
      </c>
      <c r="O3775">
        <v>201032711466001</v>
      </c>
      <c r="P3775" t="s">
        <v>22</v>
      </c>
      <c r="Q3775" t="s">
        <v>23</v>
      </c>
      <c r="R3775" t="s">
        <v>89</v>
      </c>
      <c r="S3775" t="s">
        <v>36</v>
      </c>
      <c r="T3775"/>
      <c r="U3775"/>
      <c r="V3775" s="61">
        <v>45556</v>
      </c>
      <c r="W3775" t="s">
        <v>4135</v>
      </c>
    </row>
    <row r="3776" spans="1:23" x14ac:dyDescent="0.25">
      <c r="A3776">
        <v>9970559</v>
      </c>
      <c r="B3776" s="60">
        <v>45556</v>
      </c>
      <c r="C3776" t="s">
        <v>1157</v>
      </c>
      <c r="D3776" t="s">
        <v>856</v>
      </c>
      <c r="E3776" t="s">
        <v>385</v>
      </c>
      <c r="F3776" s="60">
        <v>45556</v>
      </c>
      <c r="G3776" s="60">
        <v>45556.378472222219</v>
      </c>
      <c r="H3776" t="s">
        <v>1157</v>
      </c>
      <c r="I3776" t="s">
        <v>385</v>
      </c>
      <c r="J3776" t="s">
        <v>697</v>
      </c>
      <c r="K3776" t="s">
        <v>697</v>
      </c>
      <c r="L3776" t="s">
        <v>5526</v>
      </c>
      <c r="M3776" t="s">
        <v>992</v>
      </c>
      <c r="N3776" t="s">
        <v>1692</v>
      </c>
      <c r="O3776">
        <v>201032193083001</v>
      </c>
      <c r="P3776" t="s">
        <v>8</v>
      </c>
      <c r="Q3776" t="s">
        <v>28</v>
      </c>
      <c r="R3776" t="s">
        <v>29</v>
      </c>
      <c r="S3776" t="s">
        <v>25</v>
      </c>
      <c r="T3776" t="s">
        <v>385</v>
      </c>
      <c r="U3776" t="s">
        <v>14</v>
      </c>
      <c r="V3776" s="61">
        <v>45556</v>
      </c>
      <c r="W3776" t="s">
        <v>4135</v>
      </c>
    </row>
    <row r="3777" spans="1:23" x14ac:dyDescent="0.25">
      <c r="A3777">
        <v>9970558</v>
      </c>
      <c r="B3777" s="60">
        <v>45556</v>
      </c>
      <c r="C3777" t="s">
        <v>1157</v>
      </c>
      <c r="D3777" t="s">
        <v>46</v>
      </c>
      <c r="E3777" t="s">
        <v>385</v>
      </c>
      <c r="F3777" s="60">
        <v>45556</v>
      </c>
      <c r="G3777" s="60">
        <v>45556.513194444437</v>
      </c>
      <c r="H3777" t="s">
        <v>1157</v>
      </c>
      <c r="I3777" t="s">
        <v>385</v>
      </c>
      <c r="J3777" t="s">
        <v>697</v>
      </c>
      <c r="K3777" t="s">
        <v>697</v>
      </c>
      <c r="L3777" t="s">
        <v>5709</v>
      </c>
      <c r="M3777" t="s">
        <v>992</v>
      </c>
      <c r="N3777" t="s">
        <v>455</v>
      </c>
      <c r="O3777">
        <v>201032710597001</v>
      </c>
      <c r="P3777" t="s">
        <v>22</v>
      </c>
      <c r="Q3777" t="s">
        <v>72</v>
      </c>
      <c r="R3777" t="s">
        <v>68</v>
      </c>
      <c r="S3777" t="s">
        <v>36</v>
      </c>
      <c r="T3777" t="s">
        <v>385</v>
      </c>
      <c r="U3777" t="s">
        <v>14</v>
      </c>
      <c r="V3777" s="61">
        <v>45556</v>
      </c>
      <c r="W3777" t="s">
        <v>4135</v>
      </c>
    </row>
    <row r="3778" spans="1:23" x14ac:dyDescent="0.25">
      <c r="A3778">
        <v>9970557</v>
      </c>
      <c r="B3778" s="60">
        <v>45556</v>
      </c>
      <c r="C3778" t="s">
        <v>1157</v>
      </c>
      <c r="D3778" t="s">
        <v>716</v>
      </c>
      <c r="E3778" t="s">
        <v>385</v>
      </c>
      <c r="F3778" s="60">
        <v>45556</v>
      </c>
      <c r="G3778" s="60">
        <v>45556.393055555563</v>
      </c>
      <c r="H3778" t="s">
        <v>1157</v>
      </c>
      <c r="I3778" t="s">
        <v>385</v>
      </c>
      <c r="J3778" t="s">
        <v>697</v>
      </c>
      <c r="K3778" t="s">
        <v>697</v>
      </c>
      <c r="L3778" t="s">
        <v>5782</v>
      </c>
      <c r="M3778" t="s">
        <v>992</v>
      </c>
      <c r="N3778" t="s">
        <v>455</v>
      </c>
      <c r="O3778">
        <v>201032635847001</v>
      </c>
      <c r="P3778" t="s">
        <v>18</v>
      </c>
      <c r="Q3778" t="s">
        <v>19</v>
      </c>
      <c r="R3778" t="s">
        <v>20</v>
      </c>
      <c r="S3778" t="s">
        <v>36</v>
      </c>
      <c r="T3778" t="s">
        <v>385</v>
      </c>
      <c r="U3778" t="s">
        <v>14</v>
      </c>
      <c r="V3778" s="61">
        <v>45556</v>
      </c>
      <c r="W3778" t="s">
        <v>4135</v>
      </c>
    </row>
    <row r="3779" spans="1:23" x14ac:dyDescent="0.25">
      <c r="A3779">
        <v>9970556</v>
      </c>
      <c r="B3779" s="60">
        <v>45556</v>
      </c>
      <c r="C3779" t="s">
        <v>1157</v>
      </c>
      <c r="D3779" t="s">
        <v>716</v>
      </c>
      <c r="E3779" t="s">
        <v>385</v>
      </c>
      <c r="F3779" s="60">
        <v>45556</v>
      </c>
      <c r="G3779" s="60">
        <v>45556.397916666669</v>
      </c>
      <c r="H3779" t="s">
        <v>1157</v>
      </c>
      <c r="I3779" t="s">
        <v>385</v>
      </c>
      <c r="J3779" t="s">
        <v>697</v>
      </c>
      <c r="K3779" t="s">
        <v>697</v>
      </c>
      <c r="L3779" t="s">
        <v>5783</v>
      </c>
      <c r="M3779" t="s">
        <v>992</v>
      </c>
      <c r="N3779" t="s">
        <v>1692</v>
      </c>
      <c r="O3779">
        <v>201032702920001</v>
      </c>
      <c r="P3779" t="s">
        <v>8</v>
      </c>
      <c r="Q3779" t="s">
        <v>10</v>
      </c>
      <c r="R3779" t="s">
        <v>11</v>
      </c>
      <c r="S3779" t="s">
        <v>25</v>
      </c>
      <c r="T3779" t="s">
        <v>385</v>
      </c>
      <c r="U3779" t="s">
        <v>14</v>
      </c>
      <c r="V3779" s="61">
        <v>45556</v>
      </c>
      <c r="W3779" t="s">
        <v>4135</v>
      </c>
    </row>
    <row r="3780" spans="1:23" x14ac:dyDescent="0.25">
      <c r="A3780">
        <v>9970555</v>
      </c>
      <c r="B3780" s="60">
        <v>45556</v>
      </c>
      <c r="C3780" t="s">
        <v>1157</v>
      </c>
      <c r="D3780" t="s">
        <v>716</v>
      </c>
      <c r="E3780" t="s">
        <v>385</v>
      </c>
      <c r="F3780" s="60">
        <v>45556</v>
      </c>
      <c r="G3780" s="60">
        <v>45556.402777777781</v>
      </c>
      <c r="H3780" t="s">
        <v>1157</v>
      </c>
      <c r="I3780" t="s">
        <v>385</v>
      </c>
      <c r="J3780" t="s">
        <v>697</v>
      </c>
      <c r="K3780" t="s">
        <v>697</v>
      </c>
      <c r="L3780" t="s">
        <v>5784</v>
      </c>
      <c r="M3780" t="s">
        <v>992</v>
      </c>
      <c r="N3780" t="s">
        <v>455</v>
      </c>
      <c r="O3780">
        <v>201032731465001</v>
      </c>
      <c r="P3780" t="s">
        <v>8</v>
      </c>
      <c r="Q3780" t="s">
        <v>10</v>
      </c>
      <c r="R3780" t="s">
        <v>11</v>
      </c>
      <c r="S3780" t="s">
        <v>36</v>
      </c>
      <c r="T3780" t="s">
        <v>385</v>
      </c>
      <c r="U3780" t="s">
        <v>14</v>
      </c>
      <c r="V3780" s="61">
        <v>45556</v>
      </c>
      <c r="W3780" t="s">
        <v>4135</v>
      </c>
    </row>
    <row r="3781" spans="1:23" x14ac:dyDescent="0.25">
      <c r="A3781">
        <v>9970554</v>
      </c>
      <c r="B3781" s="60">
        <v>45556</v>
      </c>
      <c r="C3781" t="s">
        <v>1157</v>
      </c>
      <c r="D3781" t="s">
        <v>716</v>
      </c>
      <c r="E3781" t="s">
        <v>385</v>
      </c>
      <c r="F3781" s="60">
        <v>45556</v>
      </c>
      <c r="G3781" s="60">
        <v>45556.40625</v>
      </c>
      <c r="H3781" t="s">
        <v>1157</v>
      </c>
      <c r="I3781" t="s">
        <v>385</v>
      </c>
      <c r="J3781" t="s">
        <v>697</v>
      </c>
      <c r="K3781" t="s">
        <v>697</v>
      </c>
      <c r="L3781" t="s">
        <v>5785</v>
      </c>
      <c r="M3781" t="s">
        <v>992</v>
      </c>
      <c r="N3781" t="s">
        <v>455</v>
      </c>
      <c r="O3781">
        <v>201032812666001</v>
      </c>
      <c r="P3781" t="s">
        <v>22</v>
      </c>
      <c r="Q3781" t="s">
        <v>23</v>
      </c>
      <c r="R3781" t="s">
        <v>89</v>
      </c>
      <c r="S3781" t="s">
        <v>36</v>
      </c>
      <c r="T3781" t="s">
        <v>385</v>
      </c>
      <c r="U3781" t="s">
        <v>14</v>
      </c>
      <c r="V3781" s="61">
        <v>45556</v>
      </c>
      <c r="W3781" t="s">
        <v>4135</v>
      </c>
    </row>
    <row r="3782" spans="1:23" x14ac:dyDescent="0.25">
      <c r="A3782">
        <v>9970553</v>
      </c>
      <c r="B3782" s="60">
        <v>45556</v>
      </c>
      <c r="C3782" t="s">
        <v>1157</v>
      </c>
      <c r="D3782" t="s">
        <v>716</v>
      </c>
      <c r="E3782" t="s">
        <v>385</v>
      </c>
      <c r="F3782" s="60">
        <v>45556</v>
      </c>
      <c r="G3782" s="60">
        <v>45556.415277777778</v>
      </c>
      <c r="H3782" t="s">
        <v>1157</v>
      </c>
      <c r="I3782" t="s">
        <v>385</v>
      </c>
      <c r="J3782" t="s">
        <v>697</v>
      </c>
      <c r="K3782" t="s">
        <v>697</v>
      </c>
      <c r="L3782" t="s">
        <v>5786</v>
      </c>
      <c r="M3782" t="s">
        <v>992</v>
      </c>
      <c r="N3782" t="s">
        <v>455</v>
      </c>
      <c r="O3782">
        <v>201032676459001</v>
      </c>
      <c r="P3782" t="s">
        <v>8</v>
      </c>
      <c r="Q3782" t="s">
        <v>10</v>
      </c>
      <c r="R3782" t="s">
        <v>11</v>
      </c>
      <c r="S3782" t="s">
        <v>36</v>
      </c>
      <c r="T3782" t="s">
        <v>385</v>
      </c>
      <c r="U3782" t="s">
        <v>14</v>
      </c>
      <c r="V3782" s="61">
        <v>45556</v>
      </c>
      <c r="W3782" t="s">
        <v>4135</v>
      </c>
    </row>
    <row r="3783" spans="1:23" x14ac:dyDescent="0.25">
      <c r="A3783">
        <v>9970552</v>
      </c>
      <c r="B3783" s="60">
        <v>45556</v>
      </c>
      <c r="C3783" t="s">
        <v>1157</v>
      </c>
      <c r="D3783" t="s">
        <v>716</v>
      </c>
      <c r="E3783" t="s">
        <v>385</v>
      </c>
      <c r="F3783" s="60">
        <v>45556</v>
      </c>
      <c r="G3783" s="60">
        <v>45556.430555555547</v>
      </c>
      <c r="H3783" t="s">
        <v>1157</v>
      </c>
      <c r="I3783" t="s">
        <v>385</v>
      </c>
      <c r="J3783" t="s">
        <v>697</v>
      </c>
      <c r="K3783" t="s">
        <v>697</v>
      </c>
      <c r="L3783" t="s">
        <v>5092</v>
      </c>
      <c r="M3783" t="s">
        <v>992</v>
      </c>
      <c r="N3783" t="s">
        <v>455</v>
      </c>
      <c r="O3783">
        <v>201032533453001</v>
      </c>
      <c r="P3783" t="s">
        <v>8</v>
      </c>
      <c r="Q3783" t="s">
        <v>28</v>
      </c>
      <c r="R3783" t="s">
        <v>35</v>
      </c>
      <c r="S3783" t="s">
        <v>36</v>
      </c>
      <c r="T3783" t="s">
        <v>385</v>
      </c>
      <c r="U3783" t="s">
        <v>14</v>
      </c>
      <c r="V3783" s="61">
        <v>45556</v>
      </c>
      <c r="W3783" t="s">
        <v>4135</v>
      </c>
    </row>
    <row r="3784" spans="1:23" x14ac:dyDescent="0.25">
      <c r="A3784">
        <v>9970551</v>
      </c>
      <c r="B3784" s="60">
        <v>45556</v>
      </c>
      <c r="C3784" t="s">
        <v>1157</v>
      </c>
      <c r="D3784" t="s">
        <v>716</v>
      </c>
      <c r="E3784" t="s">
        <v>385</v>
      </c>
      <c r="F3784" s="60">
        <v>45556</v>
      </c>
      <c r="G3784" s="60">
        <v>45556.433333333327</v>
      </c>
      <c r="H3784" t="s">
        <v>1157</v>
      </c>
      <c r="I3784" t="s">
        <v>385</v>
      </c>
      <c r="J3784" t="s">
        <v>697</v>
      </c>
      <c r="K3784" t="s">
        <v>697</v>
      </c>
      <c r="L3784" t="s">
        <v>5787</v>
      </c>
      <c r="M3784" t="s">
        <v>992</v>
      </c>
      <c r="N3784" t="s">
        <v>455</v>
      </c>
      <c r="O3784">
        <v>900995743076001</v>
      </c>
      <c r="P3784" t="s">
        <v>51</v>
      </c>
      <c r="Q3784" t="s">
        <v>52</v>
      </c>
      <c r="R3784" t="s">
        <v>172</v>
      </c>
      <c r="S3784" t="s">
        <v>36</v>
      </c>
      <c r="T3784" t="s">
        <v>385</v>
      </c>
      <c r="U3784" t="s">
        <v>14</v>
      </c>
      <c r="V3784" s="61">
        <v>45556</v>
      </c>
      <c r="W3784" t="s">
        <v>4135</v>
      </c>
    </row>
    <row r="3785" spans="1:23" x14ac:dyDescent="0.25">
      <c r="A3785">
        <v>9970550</v>
      </c>
      <c r="B3785" s="60">
        <v>45556</v>
      </c>
      <c r="C3785" t="s">
        <v>1157</v>
      </c>
      <c r="D3785" t="s">
        <v>716</v>
      </c>
      <c r="E3785" t="s">
        <v>385</v>
      </c>
      <c r="F3785" s="60">
        <v>45556</v>
      </c>
      <c r="G3785" s="60">
        <v>45556.436111111107</v>
      </c>
      <c r="H3785" t="s">
        <v>1157</v>
      </c>
      <c r="I3785" t="s">
        <v>385</v>
      </c>
      <c r="J3785" t="s">
        <v>697</v>
      </c>
      <c r="K3785" t="s">
        <v>697</v>
      </c>
      <c r="L3785" t="s">
        <v>5788</v>
      </c>
      <c r="M3785" t="s">
        <v>992</v>
      </c>
      <c r="N3785" t="s">
        <v>455</v>
      </c>
      <c r="O3785">
        <v>201032697576001</v>
      </c>
      <c r="P3785" t="s">
        <v>8</v>
      </c>
      <c r="Q3785" t="s">
        <v>10</v>
      </c>
      <c r="R3785" t="s">
        <v>11</v>
      </c>
      <c r="S3785" t="s">
        <v>36</v>
      </c>
      <c r="T3785" t="s">
        <v>385</v>
      </c>
      <c r="U3785" t="s">
        <v>14</v>
      </c>
      <c r="V3785" s="61">
        <v>45556</v>
      </c>
      <c r="W3785" t="s">
        <v>4135</v>
      </c>
    </row>
    <row r="3786" spans="1:23" x14ac:dyDescent="0.25">
      <c r="A3786">
        <v>9970549</v>
      </c>
      <c r="B3786" s="60">
        <v>45556</v>
      </c>
      <c r="C3786" t="s">
        <v>1106</v>
      </c>
      <c r="D3786" t="s">
        <v>716</v>
      </c>
      <c r="E3786" t="s">
        <v>385</v>
      </c>
      <c r="F3786" s="60">
        <v>45556</v>
      </c>
      <c r="G3786" s="60">
        <v>45556.409722222219</v>
      </c>
      <c r="H3786" t="s">
        <v>1106</v>
      </c>
      <c r="I3786" s="60">
        <v>45558</v>
      </c>
      <c r="J3786" t="s">
        <v>697</v>
      </c>
      <c r="K3786" t="s">
        <v>697</v>
      </c>
      <c r="L3786" t="s">
        <v>5789</v>
      </c>
      <c r="M3786" t="s">
        <v>4671</v>
      </c>
      <c r="N3786" t="s">
        <v>853</v>
      </c>
      <c r="O3786" t="s">
        <v>3858</v>
      </c>
      <c r="P3786" t="s">
        <v>8</v>
      </c>
      <c r="Q3786" t="s">
        <v>10</v>
      </c>
      <c r="R3786" t="s">
        <v>11</v>
      </c>
      <c r="S3786" t="s">
        <v>25</v>
      </c>
      <c r="T3786" t="s">
        <v>385</v>
      </c>
      <c r="U3786" t="s">
        <v>14</v>
      </c>
      <c r="V3786" s="61">
        <v>45556</v>
      </c>
      <c r="W3786" t="s">
        <v>4135</v>
      </c>
    </row>
    <row r="3787" spans="1:23" x14ac:dyDescent="0.25">
      <c r="A3787">
        <v>9970548</v>
      </c>
      <c r="B3787" s="60">
        <v>45556</v>
      </c>
      <c r="C3787" t="s">
        <v>1110</v>
      </c>
      <c r="D3787" t="s">
        <v>716</v>
      </c>
      <c r="E3787" t="s">
        <v>385</v>
      </c>
      <c r="F3787" s="60">
        <v>45556</v>
      </c>
      <c r="G3787" s="60">
        <v>45556.410416666673</v>
      </c>
      <c r="H3787" t="s">
        <v>1110</v>
      </c>
      <c r="I3787" t="s">
        <v>385</v>
      </c>
      <c r="J3787" t="s">
        <v>697</v>
      </c>
      <c r="K3787" t="s">
        <v>697</v>
      </c>
      <c r="L3787" t="s">
        <v>4052</v>
      </c>
      <c r="M3787" t="s">
        <v>7</v>
      </c>
      <c r="N3787" t="s">
        <v>860</v>
      </c>
      <c r="O3787" t="s">
        <v>3858</v>
      </c>
      <c r="P3787" t="s">
        <v>8</v>
      </c>
      <c r="Q3787" t="s">
        <v>15</v>
      </c>
      <c r="R3787" t="s">
        <v>106</v>
      </c>
      <c r="S3787" t="s">
        <v>36</v>
      </c>
      <c r="T3787"/>
      <c r="U3787"/>
      <c r="V3787" s="61">
        <v>45556</v>
      </c>
      <c r="W3787" t="s">
        <v>4135</v>
      </c>
    </row>
    <row r="3788" spans="1:23" x14ac:dyDescent="0.25">
      <c r="A3788">
        <v>9970547</v>
      </c>
      <c r="B3788" s="60">
        <v>45556</v>
      </c>
      <c r="C3788" t="s">
        <v>1110</v>
      </c>
      <c r="D3788" t="s">
        <v>716</v>
      </c>
      <c r="E3788" t="s">
        <v>385</v>
      </c>
      <c r="F3788" s="60">
        <v>45556</v>
      </c>
      <c r="G3788" s="60">
        <v>45556.410416666673</v>
      </c>
      <c r="H3788" t="s">
        <v>1110</v>
      </c>
      <c r="I3788" t="s">
        <v>385</v>
      </c>
      <c r="J3788" t="s">
        <v>697</v>
      </c>
      <c r="K3788" t="s">
        <v>697</v>
      </c>
      <c r="L3788" t="s">
        <v>4052</v>
      </c>
      <c r="M3788" t="s">
        <v>7</v>
      </c>
      <c r="N3788" t="s">
        <v>860</v>
      </c>
      <c r="O3788" t="s">
        <v>3858</v>
      </c>
      <c r="P3788" t="s">
        <v>8</v>
      </c>
      <c r="Q3788" t="s">
        <v>15</v>
      </c>
      <c r="R3788" t="s">
        <v>106</v>
      </c>
      <c r="S3788" t="s">
        <v>36</v>
      </c>
      <c r="T3788"/>
      <c r="U3788"/>
      <c r="V3788" s="61">
        <v>45556</v>
      </c>
      <c r="W3788" t="s">
        <v>4135</v>
      </c>
    </row>
    <row r="3789" spans="1:23" x14ac:dyDescent="0.25">
      <c r="A3789">
        <v>9970546</v>
      </c>
      <c r="B3789" s="60">
        <v>45556</v>
      </c>
      <c r="C3789" t="s">
        <v>1106</v>
      </c>
      <c r="D3789" t="s">
        <v>878</v>
      </c>
      <c r="E3789" t="s">
        <v>385</v>
      </c>
      <c r="F3789" s="60">
        <v>45556</v>
      </c>
      <c r="G3789" s="60">
        <v>45556.415277777778</v>
      </c>
      <c r="H3789" t="s">
        <v>1106</v>
      </c>
      <c r="I3789" s="60">
        <v>45556</v>
      </c>
      <c r="J3789" t="s">
        <v>697</v>
      </c>
      <c r="K3789" t="s">
        <v>697</v>
      </c>
      <c r="L3789" t="s">
        <v>5790</v>
      </c>
      <c r="M3789" t="s">
        <v>4671</v>
      </c>
      <c r="N3789" t="s">
        <v>853</v>
      </c>
      <c r="O3789">
        <v>2000009247772390</v>
      </c>
      <c r="P3789" t="s">
        <v>8</v>
      </c>
      <c r="Q3789" t="s">
        <v>28</v>
      </c>
      <c r="R3789" t="s">
        <v>29</v>
      </c>
      <c r="S3789" t="s">
        <v>36</v>
      </c>
      <c r="T3789"/>
      <c r="U3789" t="s">
        <v>14</v>
      </c>
      <c r="V3789" s="61">
        <v>45556</v>
      </c>
      <c r="W3789" t="s">
        <v>4135</v>
      </c>
    </row>
    <row r="3790" spans="1:23" x14ac:dyDescent="0.25">
      <c r="A3790">
        <v>9970545</v>
      </c>
      <c r="B3790" s="60">
        <v>45556</v>
      </c>
      <c r="C3790" t="s">
        <v>1106</v>
      </c>
      <c r="D3790" t="s">
        <v>856</v>
      </c>
      <c r="E3790" t="s">
        <v>385</v>
      </c>
      <c r="F3790" s="60">
        <v>45556</v>
      </c>
      <c r="G3790" s="60">
        <v>45556.415277777778</v>
      </c>
      <c r="H3790" t="s">
        <v>1106</v>
      </c>
      <c r="I3790" s="60">
        <v>45556</v>
      </c>
      <c r="J3790" t="s">
        <v>697</v>
      </c>
      <c r="K3790" t="s">
        <v>697</v>
      </c>
      <c r="L3790" t="s">
        <v>5790</v>
      </c>
      <c r="M3790" t="s">
        <v>4671</v>
      </c>
      <c r="N3790" t="s">
        <v>853</v>
      </c>
      <c r="O3790">
        <v>2000009247772390</v>
      </c>
      <c r="P3790" t="s">
        <v>8</v>
      </c>
      <c r="Q3790" t="s">
        <v>28</v>
      </c>
      <c r="R3790" t="s">
        <v>29</v>
      </c>
      <c r="S3790" t="s">
        <v>75</v>
      </c>
      <c r="T3790" t="s">
        <v>494</v>
      </c>
      <c r="U3790" t="s">
        <v>44</v>
      </c>
      <c r="V3790" s="61">
        <v>45556</v>
      </c>
      <c r="W3790" t="s">
        <v>4135</v>
      </c>
    </row>
    <row r="3791" spans="1:23" x14ac:dyDescent="0.25">
      <c r="A3791">
        <v>9970544</v>
      </c>
      <c r="B3791" s="60">
        <v>45556</v>
      </c>
      <c r="C3791" t="s">
        <v>1156</v>
      </c>
      <c r="D3791" t="s">
        <v>46</v>
      </c>
      <c r="E3791"/>
      <c r="F3791" s="60">
        <v>45556</v>
      </c>
      <c r="G3791" s="60">
        <v>45556.415972222218</v>
      </c>
      <c r="H3791" t="s">
        <v>1156</v>
      </c>
      <c r="I3791"/>
      <c r="J3791" t="s">
        <v>697</v>
      </c>
      <c r="K3791" t="s">
        <v>697</v>
      </c>
      <c r="L3791" t="s">
        <v>5791</v>
      </c>
      <c r="M3791" t="s">
        <v>992</v>
      </c>
      <c r="N3791" t="s">
        <v>3766</v>
      </c>
      <c r="O3791">
        <v>201032757981001</v>
      </c>
      <c r="P3791" t="s">
        <v>22</v>
      </c>
      <c r="Q3791" t="s">
        <v>23</v>
      </c>
      <c r="R3791" t="s">
        <v>89</v>
      </c>
      <c r="S3791" t="s">
        <v>360</v>
      </c>
      <c r="T3791"/>
      <c r="U3791"/>
      <c r="V3791" s="61">
        <v>45556</v>
      </c>
      <c r="W3791" t="s">
        <v>4135</v>
      </c>
    </row>
    <row r="3792" spans="1:23" x14ac:dyDescent="0.25">
      <c r="A3792">
        <v>9970543</v>
      </c>
      <c r="B3792" s="60">
        <v>45556</v>
      </c>
      <c r="C3792" t="s">
        <v>1117</v>
      </c>
      <c r="D3792" t="s">
        <v>856</v>
      </c>
      <c r="E3792" t="s">
        <v>385</v>
      </c>
      <c r="F3792" s="60">
        <v>45556</v>
      </c>
      <c r="G3792" s="60">
        <v>45556.427083333343</v>
      </c>
      <c r="H3792" t="s">
        <v>1117</v>
      </c>
      <c r="I3792" s="60">
        <v>45558</v>
      </c>
      <c r="J3792" t="s">
        <v>697</v>
      </c>
      <c r="K3792" t="s">
        <v>697</v>
      </c>
      <c r="L3792" t="s">
        <v>5792</v>
      </c>
      <c r="M3792" t="s">
        <v>7</v>
      </c>
      <c r="N3792" t="s">
        <v>860</v>
      </c>
      <c r="O3792" t="s">
        <v>5466</v>
      </c>
      <c r="P3792" t="s">
        <v>8</v>
      </c>
      <c r="Q3792" t="s">
        <v>28</v>
      </c>
      <c r="R3792" t="s">
        <v>29</v>
      </c>
      <c r="S3792" t="s">
        <v>25</v>
      </c>
      <c r="T3792" t="s">
        <v>385</v>
      </c>
      <c r="U3792" t="s">
        <v>14</v>
      </c>
      <c r="V3792" s="61">
        <v>45556</v>
      </c>
      <c r="W3792" t="s">
        <v>4135</v>
      </c>
    </row>
    <row r="3793" spans="1:23" x14ac:dyDescent="0.25">
      <c r="A3793">
        <v>9970542</v>
      </c>
      <c r="B3793" s="60">
        <v>45556</v>
      </c>
      <c r="C3793" t="s">
        <v>1106</v>
      </c>
      <c r="D3793" t="s">
        <v>716</v>
      </c>
      <c r="E3793" t="s">
        <v>385</v>
      </c>
      <c r="F3793" s="60">
        <v>45556</v>
      </c>
      <c r="G3793" s="60">
        <v>45556.427083333343</v>
      </c>
      <c r="H3793" t="s">
        <v>1106</v>
      </c>
      <c r="I3793"/>
      <c r="J3793" t="s">
        <v>697</v>
      </c>
      <c r="K3793" t="s">
        <v>697</v>
      </c>
      <c r="L3793" t="s">
        <v>5793</v>
      </c>
      <c r="M3793" t="s">
        <v>4671</v>
      </c>
      <c r="N3793" t="s">
        <v>853</v>
      </c>
      <c r="O3793">
        <v>2000010000000000</v>
      </c>
      <c r="P3793" t="s">
        <v>22</v>
      </c>
      <c r="Q3793" t="s">
        <v>60</v>
      </c>
      <c r="R3793" t="s">
        <v>68</v>
      </c>
      <c r="S3793" t="s">
        <v>36</v>
      </c>
      <c r="T3793" t="s">
        <v>385</v>
      </c>
      <c r="U3793" t="s">
        <v>14</v>
      </c>
      <c r="V3793" s="61">
        <v>45556</v>
      </c>
      <c r="W3793" t="s">
        <v>4135</v>
      </c>
    </row>
    <row r="3794" spans="1:23" x14ac:dyDescent="0.25">
      <c r="A3794">
        <v>9970541</v>
      </c>
      <c r="B3794" s="60">
        <v>45556</v>
      </c>
      <c r="C3794" t="s">
        <v>1117</v>
      </c>
      <c r="D3794" t="s">
        <v>903</v>
      </c>
      <c r="E3794" t="s">
        <v>385</v>
      </c>
      <c r="F3794" s="60">
        <v>45556</v>
      </c>
      <c r="G3794" s="60">
        <v>45556.427083333343</v>
      </c>
      <c r="H3794" t="s">
        <v>1117</v>
      </c>
      <c r="I3794" s="60">
        <v>45558</v>
      </c>
      <c r="J3794" t="s">
        <v>697</v>
      </c>
      <c r="K3794" t="s">
        <v>697</v>
      </c>
      <c r="L3794" t="s">
        <v>5792</v>
      </c>
      <c r="M3794" t="s">
        <v>7</v>
      </c>
      <c r="N3794" t="s">
        <v>860</v>
      </c>
      <c r="O3794" t="s">
        <v>5466</v>
      </c>
      <c r="P3794" t="s">
        <v>8</v>
      </c>
      <c r="Q3794" t="s">
        <v>28</v>
      </c>
      <c r="R3794" t="s">
        <v>29</v>
      </c>
      <c r="S3794" t="s">
        <v>36</v>
      </c>
      <c r="T3794" t="s">
        <v>385</v>
      </c>
      <c r="U3794" t="s">
        <v>14</v>
      </c>
      <c r="V3794" s="61">
        <v>45556</v>
      </c>
      <c r="W3794" t="s">
        <v>4135</v>
      </c>
    </row>
    <row r="3795" spans="1:23" x14ac:dyDescent="0.25">
      <c r="A3795">
        <v>9970540</v>
      </c>
      <c r="B3795" s="60">
        <v>45556</v>
      </c>
      <c r="C3795" t="s">
        <v>1110</v>
      </c>
      <c r="D3795" t="s">
        <v>856</v>
      </c>
      <c r="E3795" t="s">
        <v>385</v>
      </c>
      <c r="F3795" s="60">
        <v>45556</v>
      </c>
      <c r="G3795" s="60">
        <v>45556.429861111108</v>
      </c>
      <c r="H3795" t="s">
        <v>1110</v>
      </c>
      <c r="I3795" t="s">
        <v>385</v>
      </c>
      <c r="J3795" t="s">
        <v>697</v>
      </c>
      <c r="K3795" t="s">
        <v>697</v>
      </c>
      <c r="L3795" t="s">
        <v>4904</v>
      </c>
      <c r="M3795" t="s">
        <v>7</v>
      </c>
      <c r="N3795" t="s">
        <v>860</v>
      </c>
      <c r="O3795" t="s">
        <v>4825</v>
      </c>
      <c r="P3795" t="s">
        <v>51</v>
      </c>
      <c r="Q3795" t="s">
        <v>52</v>
      </c>
      <c r="R3795" t="s">
        <v>53</v>
      </c>
      <c r="S3795" t="s">
        <v>43</v>
      </c>
      <c r="T3795"/>
      <c r="U3795"/>
      <c r="V3795" s="61">
        <v>45556</v>
      </c>
      <c r="W3795" t="s">
        <v>4135</v>
      </c>
    </row>
    <row r="3796" spans="1:23" x14ac:dyDescent="0.25">
      <c r="A3796">
        <v>9970539</v>
      </c>
      <c r="B3796" s="60">
        <v>45556</v>
      </c>
      <c r="C3796" t="s">
        <v>1110</v>
      </c>
      <c r="D3796" t="s">
        <v>46</v>
      </c>
      <c r="E3796" t="s">
        <v>385</v>
      </c>
      <c r="F3796" s="60">
        <v>45556</v>
      </c>
      <c r="G3796" s="60">
        <v>45556.433333333327</v>
      </c>
      <c r="H3796" t="s">
        <v>1110</v>
      </c>
      <c r="I3796" t="s">
        <v>385</v>
      </c>
      <c r="J3796" t="s">
        <v>697</v>
      </c>
      <c r="K3796" t="s">
        <v>697</v>
      </c>
      <c r="L3796" t="s">
        <v>4841</v>
      </c>
      <c r="M3796" t="s">
        <v>7</v>
      </c>
      <c r="N3796" t="s">
        <v>860</v>
      </c>
      <c r="O3796" t="s">
        <v>4729</v>
      </c>
      <c r="P3796" t="s">
        <v>8</v>
      </c>
      <c r="Q3796" t="s">
        <v>10</v>
      </c>
      <c r="R3796" t="s">
        <v>11</v>
      </c>
      <c r="S3796" t="s">
        <v>36</v>
      </c>
      <c r="T3796"/>
      <c r="U3796"/>
      <c r="V3796" s="61">
        <v>45556</v>
      </c>
      <c r="W3796" t="s">
        <v>4135</v>
      </c>
    </row>
    <row r="3797" spans="1:23" x14ac:dyDescent="0.25">
      <c r="A3797">
        <v>9970538</v>
      </c>
      <c r="B3797" s="60">
        <v>45556</v>
      </c>
      <c r="C3797" t="s">
        <v>1106</v>
      </c>
      <c r="D3797" t="s">
        <v>716</v>
      </c>
      <c r="E3797" t="s">
        <v>385</v>
      </c>
      <c r="F3797" s="60">
        <v>45556</v>
      </c>
      <c r="G3797" s="60">
        <v>45556.434027777781</v>
      </c>
      <c r="H3797" t="s">
        <v>1106</v>
      </c>
      <c r="I3797" s="60">
        <v>45556</v>
      </c>
      <c r="J3797" t="s">
        <v>697</v>
      </c>
      <c r="K3797" t="s">
        <v>697</v>
      </c>
      <c r="L3797" t="s">
        <v>5794</v>
      </c>
      <c r="M3797" t="s">
        <v>4671</v>
      </c>
      <c r="N3797" t="s">
        <v>853</v>
      </c>
      <c r="O3797">
        <v>2000010000000000</v>
      </c>
      <c r="P3797" t="s">
        <v>22</v>
      </c>
      <c r="Q3797" t="s">
        <v>23</v>
      </c>
      <c r="R3797" t="s">
        <v>55</v>
      </c>
      <c r="S3797" t="s">
        <v>36</v>
      </c>
      <c r="T3797" t="s">
        <v>385</v>
      </c>
      <c r="U3797" t="s">
        <v>14</v>
      </c>
      <c r="V3797" s="61">
        <v>45556</v>
      </c>
      <c r="W3797" t="s">
        <v>4135</v>
      </c>
    </row>
    <row r="3798" spans="1:23" x14ac:dyDescent="0.25">
      <c r="A3798">
        <v>9970537</v>
      </c>
      <c r="B3798" s="60">
        <v>45556</v>
      </c>
      <c r="C3798" t="s">
        <v>1117</v>
      </c>
      <c r="D3798" t="s">
        <v>716</v>
      </c>
      <c r="E3798" t="s">
        <v>385</v>
      </c>
      <c r="F3798" s="60">
        <v>45556</v>
      </c>
      <c r="G3798" s="60">
        <v>45556.438194444447</v>
      </c>
      <c r="H3798" t="s">
        <v>1117</v>
      </c>
      <c r="I3798" s="60">
        <v>45558</v>
      </c>
      <c r="J3798" t="s">
        <v>697</v>
      </c>
      <c r="K3798" t="s">
        <v>697</v>
      </c>
      <c r="L3798" t="s">
        <v>5795</v>
      </c>
      <c r="M3798" t="s">
        <v>7</v>
      </c>
      <c r="N3798" t="s">
        <v>860</v>
      </c>
      <c r="O3798" t="s">
        <v>5586</v>
      </c>
      <c r="P3798" t="s">
        <v>8</v>
      </c>
      <c r="Q3798" t="s">
        <v>10</v>
      </c>
      <c r="R3798" t="s">
        <v>11</v>
      </c>
      <c r="S3798" t="s">
        <v>25</v>
      </c>
      <c r="T3798" t="s">
        <v>385</v>
      </c>
      <c r="U3798" t="s">
        <v>14</v>
      </c>
      <c r="V3798" s="61">
        <v>45556</v>
      </c>
      <c r="W3798" t="s">
        <v>4135</v>
      </c>
    </row>
    <row r="3799" spans="1:23" x14ac:dyDescent="0.25">
      <c r="A3799">
        <v>9970536</v>
      </c>
      <c r="B3799" s="60">
        <v>45556</v>
      </c>
      <c r="C3799" t="s">
        <v>1106</v>
      </c>
      <c r="D3799" t="s">
        <v>716</v>
      </c>
      <c r="E3799" t="s">
        <v>385</v>
      </c>
      <c r="F3799" s="60">
        <v>45556</v>
      </c>
      <c r="G3799" s="60">
        <v>45556.439583333333</v>
      </c>
      <c r="H3799" t="s">
        <v>1106</v>
      </c>
      <c r="I3799" s="60">
        <v>45558</v>
      </c>
      <c r="J3799" t="s">
        <v>697</v>
      </c>
      <c r="K3799" t="s">
        <v>697</v>
      </c>
      <c r="L3799" t="s">
        <v>5796</v>
      </c>
      <c r="M3799" t="s">
        <v>4671</v>
      </c>
      <c r="N3799" t="s">
        <v>853</v>
      </c>
      <c r="O3799">
        <v>2000009304205900</v>
      </c>
      <c r="P3799" t="s">
        <v>18</v>
      </c>
      <c r="Q3799" t="s">
        <v>19</v>
      </c>
      <c r="R3799" t="s">
        <v>129</v>
      </c>
      <c r="S3799" t="s">
        <v>36</v>
      </c>
      <c r="T3799" t="s">
        <v>385</v>
      </c>
      <c r="U3799" t="s">
        <v>14</v>
      </c>
      <c r="V3799" s="61">
        <v>45556</v>
      </c>
      <c r="W3799" t="s">
        <v>4135</v>
      </c>
    </row>
    <row r="3800" spans="1:23" x14ac:dyDescent="0.25">
      <c r="A3800">
        <v>9970535</v>
      </c>
      <c r="B3800" s="60">
        <v>45556</v>
      </c>
      <c r="C3800" t="s">
        <v>1106</v>
      </c>
      <c r="D3800" t="s">
        <v>856</v>
      </c>
      <c r="E3800" t="s">
        <v>385</v>
      </c>
      <c r="F3800" s="60">
        <v>45556</v>
      </c>
      <c r="G3800" s="60">
        <v>45556.439583333333</v>
      </c>
      <c r="H3800" t="s">
        <v>1106</v>
      </c>
      <c r="I3800" s="60">
        <v>45556</v>
      </c>
      <c r="J3800" t="s">
        <v>697</v>
      </c>
      <c r="K3800" t="s">
        <v>697</v>
      </c>
      <c r="L3800" t="s">
        <v>5796</v>
      </c>
      <c r="M3800" t="s">
        <v>4671</v>
      </c>
      <c r="N3800" t="s">
        <v>853</v>
      </c>
      <c r="O3800">
        <v>2000009304205900</v>
      </c>
      <c r="P3800" t="s">
        <v>18</v>
      </c>
      <c r="Q3800" t="s">
        <v>19</v>
      </c>
      <c r="R3800" t="s">
        <v>129</v>
      </c>
      <c r="S3800" t="s">
        <v>75</v>
      </c>
      <c r="T3800" t="s">
        <v>1597</v>
      </c>
      <c r="U3800" t="s">
        <v>44</v>
      </c>
      <c r="V3800" s="61">
        <v>45556</v>
      </c>
      <c r="W3800" t="s">
        <v>4135</v>
      </c>
    </row>
    <row r="3801" spans="1:23" x14ac:dyDescent="0.25">
      <c r="A3801">
        <v>9970534</v>
      </c>
      <c r="B3801" s="60">
        <v>45556</v>
      </c>
      <c r="C3801" t="s">
        <v>1117</v>
      </c>
      <c r="D3801" t="s">
        <v>716</v>
      </c>
      <c r="E3801" t="s">
        <v>385</v>
      </c>
      <c r="F3801" s="60">
        <v>45556</v>
      </c>
      <c r="G3801" s="60">
        <v>45556.440972222219</v>
      </c>
      <c r="H3801" t="s">
        <v>1117</v>
      </c>
      <c r="I3801" s="60">
        <v>45558</v>
      </c>
      <c r="J3801" t="s">
        <v>697</v>
      </c>
      <c r="K3801" t="s">
        <v>697</v>
      </c>
      <c r="L3801" t="s">
        <v>5797</v>
      </c>
      <c r="M3801" t="s">
        <v>7</v>
      </c>
      <c r="N3801" t="s">
        <v>860</v>
      </c>
      <c r="O3801" t="s">
        <v>5587</v>
      </c>
      <c r="P3801" t="s">
        <v>8</v>
      </c>
      <c r="Q3801" t="s">
        <v>10</v>
      </c>
      <c r="R3801" t="s">
        <v>11</v>
      </c>
      <c r="S3801" t="s">
        <v>36</v>
      </c>
      <c r="T3801" t="s">
        <v>385</v>
      </c>
      <c r="U3801" t="s">
        <v>14</v>
      </c>
      <c r="V3801" s="61">
        <v>45556</v>
      </c>
      <c r="W3801" t="s">
        <v>4135</v>
      </c>
    </row>
    <row r="3802" spans="1:23" x14ac:dyDescent="0.25">
      <c r="A3802">
        <v>9970533</v>
      </c>
      <c r="B3802" s="60">
        <v>45556</v>
      </c>
      <c r="C3802" t="s">
        <v>1110</v>
      </c>
      <c r="D3802" t="s">
        <v>716</v>
      </c>
      <c r="E3802" t="s">
        <v>385</v>
      </c>
      <c r="F3802" s="60">
        <v>45556</v>
      </c>
      <c r="G3802" s="60">
        <v>45556.442361111112</v>
      </c>
      <c r="H3802" t="s">
        <v>1110</v>
      </c>
      <c r="I3802" s="60">
        <v>45556</v>
      </c>
      <c r="J3802" t="s">
        <v>697</v>
      </c>
      <c r="K3802" t="s">
        <v>697</v>
      </c>
      <c r="L3802" t="s">
        <v>5612</v>
      </c>
      <c r="M3802" t="s">
        <v>7</v>
      </c>
      <c r="N3802" t="s">
        <v>860</v>
      </c>
      <c r="O3802" t="s">
        <v>5571</v>
      </c>
      <c r="P3802" t="s">
        <v>8</v>
      </c>
      <c r="Q3802" t="s">
        <v>10</v>
      </c>
      <c r="R3802" t="s">
        <v>11</v>
      </c>
      <c r="S3802" t="s">
        <v>36</v>
      </c>
      <c r="T3802"/>
      <c r="U3802"/>
      <c r="V3802" s="61">
        <v>45556</v>
      </c>
      <c r="W3802" t="s">
        <v>4135</v>
      </c>
    </row>
    <row r="3803" spans="1:23" x14ac:dyDescent="0.25">
      <c r="A3803">
        <v>9970532</v>
      </c>
      <c r="B3803" s="60">
        <v>45556</v>
      </c>
      <c r="C3803" t="s">
        <v>1117</v>
      </c>
      <c r="D3803" t="s">
        <v>716</v>
      </c>
      <c r="E3803" t="s">
        <v>385</v>
      </c>
      <c r="F3803" s="60">
        <v>45556</v>
      </c>
      <c r="G3803" s="60">
        <v>45556.453472222223</v>
      </c>
      <c r="H3803" t="s">
        <v>1117</v>
      </c>
      <c r="I3803" s="60">
        <v>45558</v>
      </c>
      <c r="J3803" t="s">
        <v>697</v>
      </c>
      <c r="K3803" t="s">
        <v>697</v>
      </c>
      <c r="L3803" t="s">
        <v>5798</v>
      </c>
      <c r="M3803" t="s">
        <v>7</v>
      </c>
      <c r="N3803" t="s">
        <v>860</v>
      </c>
      <c r="O3803" t="s">
        <v>5588</v>
      </c>
      <c r="P3803" t="s">
        <v>8</v>
      </c>
      <c r="Q3803" t="s">
        <v>10</v>
      </c>
      <c r="R3803" t="s">
        <v>11</v>
      </c>
      <c r="S3803" t="s">
        <v>25</v>
      </c>
      <c r="T3803" t="s">
        <v>385</v>
      </c>
      <c r="U3803" t="s">
        <v>14</v>
      </c>
      <c r="V3803" s="61">
        <v>45556</v>
      </c>
      <c r="W3803" t="s">
        <v>4135</v>
      </c>
    </row>
    <row r="3804" spans="1:23" x14ac:dyDescent="0.25">
      <c r="A3804">
        <v>9970531</v>
      </c>
      <c r="B3804" s="60">
        <v>45556</v>
      </c>
      <c r="C3804" t="s">
        <v>1110</v>
      </c>
      <c r="D3804" t="s">
        <v>716</v>
      </c>
      <c r="E3804" t="s">
        <v>385</v>
      </c>
      <c r="F3804" s="60">
        <v>45556</v>
      </c>
      <c r="G3804" s="60">
        <v>45556.459722222222</v>
      </c>
      <c r="H3804" t="s">
        <v>1110</v>
      </c>
      <c r="I3804" t="s">
        <v>385</v>
      </c>
      <c r="J3804" t="s">
        <v>697</v>
      </c>
      <c r="K3804" t="s">
        <v>697</v>
      </c>
      <c r="L3804" t="s">
        <v>5621</v>
      </c>
      <c r="M3804" t="s">
        <v>7</v>
      </c>
      <c r="N3804" t="s">
        <v>860</v>
      </c>
      <c r="O3804" t="s">
        <v>4462</v>
      </c>
      <c r="P3804" t="s">
        <v>8</v>
      </c>
      <c r="Q3804" t="s">
        <v>28</v>
      </c>
      <c r="R3804" t="s">
        <v>35</v>
      </c>
      <c r="S3804" t="s">
        <v>36</v>
      </c>
      <c r="T3804"/>
      <c r="U3804"/>
      <c r="V3804" s="61">
        <v>45556</v>
      </c>
      <c r="W3804" t="s">
        <v>4135</v>
      </c>
    </row>
    <row r="3805" spans="1:23" x14ac:dyDescent="0.25">
      <c r="A3805">
        <v>9970530</v>
      </c>
      <c r="B3805" s="60">
        <v>45556</v>
      </c>
      <c r="C3805" t="s">
        <v>1117</v>
      </c>
      <c r="D3805" t="s">
        <v>856</v>
      </c>
      <c r="E3805" t="s">
        <v>385</v>
      </c>
      <c r="F3805" s="60">
        <v>45556</v>
      </c>
      <c r="G3805" s="60">
        <v>45556.461111111108</v>
      </c>
      <c r="H3805" t="s">
        <v>1117</v>
      </c>
      <c r="I3805" s="60">
        <v>45556</v>
      </c>
      <c r="J3805" t="s">
        <v>697</v>
      </c>
      <c r="K3805" t="s">
        <v>697</v>
      </c>
      <c r="L3805" t="s">
        <v>4101</v>
      </c>
      <c r="M3805" t="s">
        <v>7</v>
      </c>
      <c r="N3805" t="s">
        <v>860</v>
      </c>
      <c r="O3805" t="s">
        <v>2545</v>
      </c>
      <c r="P3805" t="s">
        <v>8</v>
      </c>
      <c r="Q3805" t="s">
        <v>28</v>
      </c>
      <c r="R3805" t="s">
        <v>29</v>
      </c>
      <c r="S3805" t="s">
        <v>43</v>
      </c>
      <c r="T3805" t="s">
        <v>385</v>
      </c>
      <c r="U3805" t="s">
        <v>44</v>
      </c>
      <c r="V3805" s="61">
        <v>45556</v>
      </c>
      <c r="W3805" t="s">
        <v>4135</v>
      </c>
    </row>
    <row r="3806" spans="1:23" x14ac:dyDescent="0.25">
      <c r="A3806">
        <v>9970529</v>
      </c>
      <c r="B3806" s="60">
        <v>45556</v>
      </c>
      <c r="C3806" t="s">
        <v>1110</v>
      </c>
      <c r="D3806" t="s">
        <v>46</v>
      </c>
      <c r="E3806" t="s">
        <v>385</v>
      </c>
      <c r="F3806" s="60">
        <v>45556</v>
      </c>
      <c r="G3806" s="60">
        <v>45556.463888888888</v>
      </c>
      <c r="H3806" t="s">
        <v>1110</v>
      </c>
      <c r="I3806" t="s">
        <v>385</v>
      </c>
      <c r="J3806" t="s">
        <v>697</v>
      </c>
      <c r="K3806" t="s">
        <v>697</v>
      </c>
      <c r="L3806" t="s">
        <v>5622</v>
      </c>
      <c r="M3806" t="s">
        <v>7</v>
      </c>
      <c r="N3806" t="s">
        <v>860</v>
      </c>
      <c r="O3806" t="s">
        <v>5384</v>
      </c>
      <c r="P3806" t="s">
        <v>8</v>
      </c>
      <c r="Q3806" t="s">
        <v>10</v>
      </c>
      <c r="R3806" t="s">
        <v>11</v>
      </c>
      <c r="S3806" t="s">
        <v>36</v>
      </c>
      <c r="T3806"/>
      <c r="U3806"/>
      <c r="V3806" s="61">
        <v>45556</v>
      </c>
      <c r="W3806" t="s">
        <v>4135</v>
      </c>
    </row>
    <row r="3807" spans="1:23" x14ac:dyDescent="0.25">
      <c r="A3807">
        <v>9970528</v>
      </c>
      <c r="B3807" s="60">
        <v>45556</v>
      </c>
      <c r="C3807" t="s">
        <v>1156</v>
      </c>
      <c r="D3807" t="s">
        <v>856</v>
      </c>
      <c r="E3807" t="s">
        <v>385</v>
      </c>
      <c r="F3807" s="60">
        <v>45556</v>
      </c>
      <c r="G3807" s="60">
        <v>45556.464583333327</v>
      </c>
      <c r="H3807" t="s">
        <v>1156</v>
      </c>
      <c r="I3807" s="60">
        <v>45557</v>
      </c>
      <c r="J3807" t="s">
        <v>697</v>
      </c>
      <c r="K3807" t="s">
        <v>697</v>
      </c>
      <c r="L3807" t="s">
        <v>5703</v>
      </c>
      <c r="M3807" t="s">
        <v>7</v>
      </c>
      <c r="N3807" t="s">
        <v>855</v>
      </c>
      <c r="O3807" t="s">
        <v>5580</v>
      </c>
      <c r="P3807" t="s">
        <v>8</v>
      </c>
      <c r="Q3807" t="s">
        <v>10</v>
      </c>
      <c r="R3807" t="s">
        <v>11</v>
      </c>
      <c r="S3807" t="s">
        <v>25</v>
      </c>
      <c r="T3807"/>
      <c r="U3807"/>
      <c r="V3807" s="61">
        <v>45556</v>
      </c>
      <c r="W3807" t="s">
        <v>4135</v>
      </c>
    </row>
    <row r="3808" spans="1:23" x14ac:dyDescent="0.25">
      <c r="A3808">
        <v>9970527</v>
      </c>
      <c r="B3808" s="60">
        <v>45556</v>
      </c>
      <c r="C3808" t="s">
        <v>1117</v>
      </c>
      <c r="D3808" t="s">
        <v>856</v>
      </c>
      <c r="E3808" t="s">
        <v>385</v>
      </c>
      <c r="F3808" s="60">
        <v>45556</v>
      </c>
      <c r="G3808" s="60">
        <v>45556.466666666667</v>
      </c>
      <c r="H3808" t="s">
        <v>1117</v>
      </c>
      <c r="I3808" s="60">
        <v>45556</v>
      </c>
      <c r="J3808" t="s">
        <v>697</v>
      </c>
      <c r="K3808" t="s">
        <v>697</v>
      </c>
      <c r="L3808" t="s">
        <v>5799</v>
      </c>
      <c r="M3808" t="s">
        <v>7</v>
      </c>
      <c r="N3808" t="s">
        <v>860</v>
      </c>
      <c r="O3808" t="s">
        <v>3820</v>
      </c>
      <c r="P3808" t="s">
        <v>8</v>
      </c>
      <c r="Q3808" t="s">
        <v>28</v>
      </c>
      <c r="R3808" t="s">
        <v>29</v>
      </c>
      <c r="S3808" t="s">
        <v>43</v>
      </c>
      <c r="T3808" t="s">
        <v>76</v>
      </c>
      <c r="U3808" t="s">
        <v>44</v>
      </c>
      <c r="V3808" s="61">
        <v>45556</v>
      </c>
      <c r="W3808" t="s">
        <v>4135</v>
      </c>
    </row>
    <row r="3809" spans="1:23" x14ac:dyDescent="0.25">
      <c r="A3809">
        <v>9970526</v>
      </c>
      <c r="B3809" s="60">
        <v>45556</v>
      </c>
      <c r="C3809" t="s">
        <v>1110</v>
      </c>
      <c r="D3809" t="s">
        <v>856</v>
      </c>
      <c r="E3809" t="s">
        <v>385</v>
      </c>
      <c r="F3809" s="60">
        <v>45556</v>
      </c>
      <c r="G3809" s="60">
        <v>45556.477083333331</v>
      </c>
      <c r="H3809" t="s">
        <v>1110</v>
      </c>
      <c r="I3809" s="60">
        <v>45556</v>
      </c>
      <c r="J3809" t="s">
        <v>697</v>
      </c>
      <c r="K3809" t="s">
        <v>697</v>
      </c>
      <c r="L3809" t="s">
        <v>4848</v>
      </c>
      <c r="M3809" t="s">
        <v>7</v>
      </c>
      <c r="N3809" t="s">
        <v>860</v>
      </c>
      <c r="O3809" t="s">
        <v>3836</v>
      </c>
      <c r="P3809" t="s">
        <v>8</v>
      </c>
      <c r="Q3809" t="s">
        <v>15</v>
      </c>
      <c r="R3809" t="s">
        <v>27</v>
      </c>
      <c r="S3809" t="s">
        <v>43</v>
      </c>
      <c r="T3809"/>
      <c r="U3809"/>
      <c r="V3809" s="61">
        <v>45556</v>
      </c>
      <c r="W3809" t="s">
        <v>4135</v>
      </c>
    </row>
    <row r="3810" spans="1:23" x14ac:dyDescent="0.25">
      <c r="A3810">
        <v>9970525</v>
      </c>
      <c r="B3810" s="60">
        <v>45556</v>
      </c>
      <c r="C3810" t="s">
        <v>1110</v>
      </c>
      <c r="D3810" t="s">
        <v>716</v>
      </c>
      <c r="E3810" t="s">
        <v>385</v>
      </c>
      <c r="F3810" s="60">
        <v>45556</v>
      </c>
      <c r="G3810" s="60">
        <v>45556.477083333331</v>
      </c>
      <c r="H3810" t="s">
        <v>1110</v>
      </c>
      <c r="I3810" s="60">
        <v>45556</v>
      </c>
      <c r="J3810" t="s">
        <v>697</v>
      </c>
      <c r="K3810" t="s">
        <v>697</v>
      </c>
      <c r="L3810" t="s">
        <v>4848</v>
      </c>
      <c r="M3810" t="s">
        <v>7</v>
      </c>
      <c r="N3810" t="s">
        <v>860</v>
      </c>
      <c r="O3810" t="s">
        <v>3836</v>
      </c>
      <c r="P3810" t="s">
        <v>8</v>
      </c>
      <c r="Q3810" t="s">
        <v>15</v>
      </c>
      <c r="R3810" t="s">
        <v>27</v>
      </c>
      <c r="S3810" t="s">
        <v>25</v>
      </c>
      <c r="T3810"/>
      <c r="U3810"/>
      <c r="V3810" s="61">
        <v>45556</v>
      </c>
      <c r="W3810" t="s">
        <v>4135</v>
      </c>
    </row>
    <row r="3811" spans="1:23" x14ac:dyDescent="0.25">
      <c r="A3811">
        <v>9970524</v>
      </c>
      <c r="B3811" s="60">
        <v>45556</v>
      </c>
      <c r="C3811" t="s">
        <v>1110</v>
      </c>
      <c r="D3811" t="s">
        <v>46</v>
      </c>
      <c r="E3811" t="s">
        <v>385</v>
      </c>
      <c r="F3811" s="60">
        <v>45556</v>
      </c>
      <c r="G3811" s="60">
        <v>45556.480555555558</v>
      </c>
      <c r="H3811" t="s">
        <v>1110</v>
      </c>
      <c r="I3811" t="s">
        <v>385</v>
      </c>
      <c r="J3811" t="s">
        <v>697</v>
      </c>
      <c r="K3811" t="s">
        <v>697</v>
      </c>
      <c r="L3811" t="s">
        <v>5046</v>
      </c>
      <c r="M3811" t="s">
        <v>7</v>
      </c>
      <c r="N3811" t="s">
        <v>860</v>
      </c>
      <c r="O3811" t="s">
        <v>5003</v>
      </c>
      <c r="P3811" t="s">
        <v>8</v>
      </c>
      <c r="Q3811" t="s">
        <v>28</v>
      </c>
      <c r="R3811" t="s">
        <v>35</v>
      </c>
      <c r="S3811" t="s">
        <v>36</v>
      </c>
      <c r="T3811"/>
      <c r="U3811"/>
      <c r="V3811" s="61">
        <v>45556</v>
      </c>
      <c r="W3811" t="s">
        <v>4135</v>
      </c>
    </row>
    <row r="3812" spans="1:23" x14ac:dyDescent="0.25">
      <c r="A3812">
        <v>9970523</v>
      </c>
      <c r="B3812" s="60">
        <v>45556</v>
      </c>
      <c r="C3812" t="s">
        <v>1117</v>
      </c>
      <c r="D3812" t="s">
        <v>716</v>
      </c>
      <c r="E3812" t="s">
        <v>385</v>
      </c>
      <c r="F3812" s="60">
        <v>45556</v>
      </c>
      <c r="G3812" s="60">
        <v>45556.488194444442</v>
      </c>
      <c r="H3812" t="s">
        <v>1117</v>
      </c>
      <c r="I3812" s="60">
        <v>45558</v>
      </c>
      <c r="J3812" t="s">
        <v>697</v>
      </c>
      <c r="K3812" t="s">
        <v>697</v>
      </c>
      <c r="L3812" t="s">
        <v>5618</v>
      </c>
      <c r="M3812" t="s">
        <v>7</v>
      </c>
      <c r="N3812" t="s">
        <v>860</v>
      </c>
      <c r="O3812" t="s">
        <v>5465</v>
      </c>
      <c r="P3812" t="s">
        <v>8</v>
      </c>
      <c r="Q3812" t="s">
        <v>10</v>
      </c>
      <c r="R3812" t="s">
        <v>11</v>
      </c>
      <c r="S3812" t="s">
        <v>25</v>
      </c>
      <c r="T3812" t="s">
        <v>385</v>
      </c>
      <c r="U3812" t="s">
        <v>14</v>
      </c>
      <c r="V3812" s="61">
        <v>45556</v>
      </c>
      <c r="W3812" t="s">
        <v>4135</v>
      </c>
    </row>
    <row r="3813" spans="1:23" x14ac:dyDescent="0.25">
      <c r="A3813">
        <v>9970522</v>
      </c>
      <c r="B3813" s="60">
        <v>45556</v>
      </c>
      <c r="C3813" t="s">
        <v>1117</v>
      </c>
      <c r="D3813" t="s">
        <v>46</v>
      </c>
      <c r="E3813" t="s">
        <v>385</v>
      </c>
      <c r="F3813" s="60">
        <v>45556</v>
      </c>
      <c r="G3813" s="60">
        <v>45556.488194444442</v>
      </c>
      <c r="H3813" t="s">
        <v>1117</v>
      </c>
      <c r="I3813" t="s">
        <v>385</v>
      </c>
      <c r="J3813" t="s">
        <v>697</v>
      </c>
      <c r="K3813" t="s">
        <v>697</v>
      </c>
      <c r="L3813" t="s">
        <v>5618</v>
      </c>
      <c r="M3813" t="s">
        <v>7</v>
      </c>
      <c r="N3813" t="s">
        <v>860</v>
      </c>
      <c r="O3813" t="s">
        <v>5465</v>
      </c>
      <c r="P3813" t="s">
        <v>8</v>
      </c>
      <c r="Q3813" t="s">
        <v>10</v>
      </c>
      <c r="R3813" t="s">
        <v>11</v>
      </c>
      <c r="S3813" t="s">
        <v>360</v>
      </c>
      <c r="T3813" t="s">
        <v>385</v>
      </c>
      <c r="U3813" t="s">
        <v>14</v>
      </c>
      <c r="V3813" s="61">
        <v>45556</v>
      </c>
      <c r="W3813" t="s">
        <v>4135</v>
      </c>
    </row>
    <row r="3814" spans="1:23" x14ac:dyDescent="0.25">
      <c r="A3814">
        <v>9970521</v>
      </c>
      <c r="B3814" s="60">
        <v>45556</v>
      </c>
      <c r="C3814" t="s">
        <v>1156</v>
      </c>
      <c r="D3814" t="s">
        <v>46</v>
      </c>
      <c r="E3814" t="s">
        <v>385</v>
      </c>
      <c r="F3814" s="60">
        <v>45556</v>
      </c>
      <c r="G3814" s="60">
        <v>45556.491666666669</v>
      </c>
      <c r="H3814" t="s">
        <v>1156</v>
      </c>
      <c r="I3814"/>
      <c r="J3814" t="s">
        <v>697</v>
      </c>
      <c r="K3814" t="s">
        <v>697</v>
      </c>
      <c r="L3814" t="s">
        <v>5616</v>
      </c>
      <c r="M3814" t="s">
        <v>7</v>
      </c>
      <c r="N3814" t="s">
        <v>855</v>
      </c>
      <c r="O3814" t="s">
        <v>5373</v>
      </c>
      <c r="P3814" t="s">
        <v>8</v>
      </c>
      <c r="Q3814" t="s">
        <v>10</v>
      </c>
      <c r="R3814" t="s">
        <v>11</v>
      </c>
      <c r="S3814" t="s">
        <v>360</v>
      </c>
      <c r="T3814" t="s">
        <v>385</v>
      </c>
      <c r="U3814" t="s">
        <v>14</v>
      </c>
      <c r="V3814" s="61">
        <v>45556</v>
      </c>
      <c r="W3814" t="s">
        <v>4135</v>
      </c>
    </row>
    <row r="3815" spans="1:23" x14ac:dyDescent="0.25">
      <c r="A3815">
        <v>9970520</v>
      </c>
      <c r="B3815" s="60">
        <v>45556</v>
      </c>
      <c r="C3815" t="s">
        <v>1106</v>
      </c>
      <c r="D3815" t="s">
        <v>856</v>
      </c>
      <c r="E3815" t="s">
        <v>385</v>
      </c>
      <c r="F3815" s="60">
        <v>45556</v>
      </c>
      <c r="G3815" s="60">
        <v>45556.492361111108</v>
      </c>
      <c r="H3815" t="s">
        <v>1106</v>
      </c>
      <c r="I3815" s="60">
        <v>45556</v>
      </c>
      <c r="J3815" t="s">
        <v>697</v>
      </c>
      <c r="K3815" t="s">
        <v>697</v>
      </c>
      <c r="L3815" t="s">
        <v>5800</v>
      </c>
      <c r="M3815" t="s">
        <v>4671</v>
      </c>
      <c r="N3815" t="s">
        <v>853</v>
      </c>
      <c r="O3815">
        <v>2000010000000000</v>
      </c>
      <c r="P3815" t="s">
        <v>22</v>
      </c>
      <c r="Q3815" t="s">
        <v>73</v>
      </c>
      <c r="R3815" t="s">
        <v>152</v>
      </c>
      <c r="S3815" t="s">
        <v>43</v>
      </c>
      <c r="T3815" t="s">
        <v>385</v>
      </c>
      <c r="U3815" t="s">
        <v>44</v>
      </c>
      <c r="V3815" s="61">
        <v>45556</v>
      </c>
      <c r="W3815" t="s">
        <v>4135</v>
      </c>
    </row>
    <row r="3816" spans="1:23" x14ac:dyDescent="0.25">
      <c r="A3816">
        <v>9970519</v>
      </c>
      <c r="B3816" s="60">
        <v>45556</v>
      </c>
      <c r="C3816" t="s">
        <v>1117</v>
      </c>
      <c r="D3816" t="s">
        <v>856</v>
      </c>
      <c r="E3816" t="s">
        <v>385</v>
      </c>
      <c r="F3816" s="60">
        <v>45556</v>
      </c>
      <c r="G3816" s="60">
        <v>45556.497916666667</v>
      </c>
      <c r="H3816" t="s">
        <v>1117</v>
      </c>
      <c r="I3816" s="60">
        <v>45556</v>
      </c>
      <c r="J3816" t="s">
        <v>697</v>
      </c>
      <c r="K3816" t="s">
        <v>697</v>
      </c>
      <c r="L3816" t="s">
        <v>5620</v>
      </c>
      <c r="M3816" t="s">
        <v>7</v>
      </c>
      <c r="N3816" t="s">
        <v>860</v>
      </c>
      <c r="O3816" t="s">
        <v>4272</v>
      </c>
      <c r="P3816" t="s">
        <v>8</v>
      </c>
      <c r="Q3816" t="s">
        <v>15</v>
      </c>
      <c r="R3816" t="s">
        <v>381</v>
      </c>
      <c r="S3816" t="s">
        <v>43</v>
      </c>
      <c r="T3816" t="s">
        <v>730</v>
      </c>
      <c r="U3816" t="s">
        <v>44</v>
      </c>
      <c r="V3816" s="61">
        <v>45556</v>
      </c>
      <c r="W3816" t="s">
        <v>4135</v>
      </c>
    </row>
    <row r="3817" spans="1:23" x14ac:dyDescent="0.25">
      <c r="A3817">
        <v>9970518</v>
      </c>
      <c r="B3817" s="60">
        <v>45556</v>
      </c>
      <c r="C3817" t="s">
        <v>1117</v>
      </c>
      <c r="D3817" t="s">
        <v>716</v>
      </c>
      <c r="E3817" t="s">
        <v>385</v>
      </c>
      <c r="F3817" s="60">
        <v>45556</v>
      </c>
      <c r="G3817" s="60">
        <v>45556.502083333333</v>
      </c>
      <c r="H3817" t="s">
        <v>1117</v>
      </c>
      <c r="I3817" s="60">
        <v>45595</v>
      </c>
      <c r="J3817" t="s">
        <v>697</v>
      </c>
      <c r="K3817" t="s">
        <v>697</v>
      </c>
      <c r="L3817" t="s">
        <v>5617</v>
      </c>
      <c r="M3817" t="s">
        <v>7</v>
      </c>
      <c r="N3817" t="s">
        <v>859</v>
      </c>
      <c r="O3817" t="s">
        <v>4445</v>
      </c>
      <c r="P3817" t="s">
        <v>18</v>
      </c>
      <c r="Q3817" t="s">
        <v>19</v>
      </c>
      <c r="R3817" t="s">
        <v>21</v>
      </c>
      <c r="S3817" t="s">
        <v>36</v>
      </c>
      <c r="T3817" t="s">
        <v>385</v>
      </c>
      <c r="U3817" t="s">
        <v>14</v>
      </c>
      <c r="V3817" s="61">
        <v>45556</v>
      </c>
      <c r="W3817" t="s">
        <v>4135</v>
      </c>
    </row>
    <row r="3818" spans="1:23" x14ac:dyDescent="0.25">
      <c r="A3818">
        <v>9970517</v>
      </c>
      <c r="B3818" s="60">
        <v>45556</v>
      </c>
      <c r="C3818" t="s">
        <v>1110</v>
      </c>
      <c r="D3818" t="s">
        <v>716</v>
      </c>
      <c r="E3818" t="s">
        <v>385</v>
      </c>
      <c r="F3818" s="60">
        <v>45556</v>
      </c>
      <c r="G3818" s="60">
        <v>45556.504166666673</v>
      </c>
      <c r="H3818" t="s">
        <v>1110</v>
      </c>
      <c r="I3818" t="s">
        <v>385</v>
      </c>
      <c r="J3818" t="s">
        <v>697</v>
      </c>
      <c r="K3818" t="s">
        <v>697</v>
      </c>
      <c r="L3818" t="s">
        <v>5440</v>
      </c>
      <c r="M3818" t="s">
        <v>7</v>
      </c>
      <c r="N3818" t="s">
        <v>860</v>
      </c>
      <c r="O3818" t="s">
        <v>5377</v>
      </c>
      <c r="P3818" t="s">
        <v>8</v>
      </c>
      <c r="Q3818" t="s">
        <v>10</v>
      </c>
      <c r="R3818" t="s">
        <v>11</v>
      </c>
      <c r="S3818" t="s">
        <v>36</v>
      </c>
      <c r="T3818"/>
      <c r="U3818"/>
      <c r="V3818" s="61">
        <v>45556</v>
      </c>
      <c r="W3818" t="s">
        <v>4135</v>
      </c>
    </row>
    <row r="3819" spans="1:23" x14ac:dyDescent="0.25">
      <c r="A3819">
        <v>9970516</v>
      </c>
      <c r="B3819" s="60">
        <v>45556</v>
      </c>
      <c r="C3819" t="s">
        <v>1117</v>
      </c>
      <c r="D3819" t="s">
        <v>856</v>
      </c>
      <c r="E3819" t="s">
        <v>385</v>
      </c>
      <c r="F3819" s="60">
        <v>45556</v>
      </c>
      <c r="G3819" s="60">
        <v>45556.507638888892</v>
      </c>
      <c r="H3819" t="s">
        <v>1117</v>
      </c>
      <c r="I3819" s="60">
        <v>45558</v>
      </c>
      <c r="J3819" t="s">
        <v>697</v>
      </c>
      <c r="K3819" t="s">
        <v>697</v>
      </c>
      <c r="L3819" t="s">
        <v>5801</v>
      </c>
      <c r="M3819" t="s">
        <v>7</v>
      </c>
      <c r="N3819" t="s">
        <v>860</v>
      </c>
      <c r="O3819" t="s">
        <v>5589</v>
      </c>
      <c r="P3819" t="s">
        <v>8</v>
      </c>
      <c r="Q3819" t="s">
        <v>10</v>
      </c>
      <c r="R3819" t="s">
        <v>11</v>
      </c>
      <c r="S3819" t="s">
        <v>25</v>
      </c>
      <c r="T3819" t="s">
        <v>385</v>
      </c>
      <c r="U3819" t="s">
        <v>14</v>
      </c>
      <c r="V3819" s="61">
        <v>45556</v>
      </c>
      <c r="W3819" t="s">
        <v>4135</v>
      </c>
    </row>
    <row r="3820" spans="1:23" x14ac:dyDescent="0.25">
      <c r="A3820">
        <v>9970515</v>
      </c>
      <c r="B3820" s="60">
        <v>45556</v>
      </c>
      <c r="C3820" t="s">
        <v>1117</v>
      </c>
      <c r="D3820" t="s">
        <v>716</v>
      </c>
      <c r="E3820" t="s">
        <v>385</v>
      </c>
      <c r="F3820" s="60">
        <v>45556</v>
      </c>
      <c r="G3820" s="60">
        <v>45556.509722222218</v>
      </c>
      <c r="H3820" t="s">
        <v>1117</v>
      </c>
      <c r="I3820" s="60">
        <v>45558</v>
      </c>
      <c r="J3820" t="s">
        <v>697</v>
      </c>
      <c r="K3820" t="s">
        <v>697</v>
      </c>
      <c r="L3820" t="s">
        <v>5802</v>
      </c>
      <c r="M3820" t="s">
        <v>7</v>
      </c>
      <c r="N3820" t="s">
        <v>860</v>
      </c>
      <c r="O3820" t="s">
        <v>5590</v>
      </c>
      <c r="P3820" t="s">
        <v>8</v>
      </c>
      <c r="Q3820" t="s">
        <v>10</v>
      </c>
      <c r="R3820" t="s">
        <v>11</v>
      </c>
      <c r="S3820" t="s">
        <v>36</v>
      </c>
      <c r="T3820" t="s">
        <v>385</v>
      </c>
      <c r="U3820" t="s">
        <v>14</v>
      </c>
      <c r="V3820" s="61">
        <v>45556</v>
      </c>
      <c r="W3820" t="s">
        <v>4135</v>
      </c>
    </row>
    <row r="3821" spans="1:23" x14ac:dyDescent="0.25">
      <c r="A3821">
        <v>9970514</v>
      </c>
      <c r="B3821" s="60">
        <v>45556</v>
      </c>
      <c r="C3821" t="s">
        <v>1110</v>
      </c>
      <c r="D3821" t="s">
        <v>856</v>
      </c>
      <c r="E3821" t="s">
        <v>385</v>
      </c>
      <c r="F3821" s="60">
        <v>45556</v>
      </c>
      <c r="G3821" s="60">
        <v>45556.511111111111</v>
      </c>
      <c r="H3821" t="s">
        <v>1110</v>
      </c>
      <c r="I3821" t="s">
        <v>385</v>
      </c>
      <c r="J3821" t="s">
        <v>697</v>
      </c>
      <c r="K3821" t="s">
        <v>697</v>
      </c>
      <c r="L3821" t="s">
        <v>5295</v>
      </c>
      <c r="M3821" t="s">
        <v>7</v>
      </c>
      <c r="N3821" t="s">
        <v>860</v>
      </c>
      <c r="O3821" t="s">
        <v>4599</v>
      </c>
      <c r="P3821" t="s">
        <v>51</v>
      </c>
      <c r="Q3821" t="s">
        <v>19</v>
      </c>
      <c r="R3821" t="s">
        <v>53</v>
      </c>
      <c r="S3821" t="s">
        <v>43</v>
      </c>
      <c r="T3821"/>
      <c r="U3821"/>
      <c r="V3821" s="61">
        <v>45556</v>
      </c>
      <c r="W3821" t="s">
        <v>4135</v>
      </c>
    </row>
    <row r="3822" spans="1:23" x14ac:dyDescent="0.25">
      <c r="A3822">
        <v>9970513</v>
      </c>
      <c r="B3822" s="60">
        <v>45556</v>
      </c>
      <c r="C3822" t="s">
        <v>1117</v>
      </c>
      <c r="D3822" t="s">
        <v>856</v>
      </c>
      <c r="E3822" t="s">
        <v>385</v>
      </c>
      <c r="F3822" s="60">
        <v>45556</v>
      </c>
      <c r="G3822" s="60">
        <v>45556.512499999997</v>
      </c>
      <c r="H3822" t="s">
        <v>1117</v>
      </c>
      <c r="I3822" s="60">
        <v>45558</v>
      </c>
      <c r="J3822" t="s">
        <v>697</v>
      </c>
      <c r="K3822" t="s">
        <v>697</v>
      </c>
      <c r="L3822" t="s">
        <v>5803</v>
      </c>
      <c r="M3822" t="s">
        <v>7</v>
      </c>
      <c r="N3822" t="s">
        <v>860</v>
      </c>
      <c r="O3822" t="s">
        <v>5284</v>
      </c>
      <c r="P3822" t="s">
        <v>8</v>
      </c>
      <c r="Q3822" t="s">
        <v>10</v>
      </c>
      <c r="R3822" t="s">
        <v>11</v>
      </c>
      <c r="S3822" t="s">
        <v>25</v>
      </c>
      <c r="T3822" t="s">
        <v>385</v>
      </c>
      <c r="U3822" t="s">
        <v>14</v>
      </c>
      <c r="V3822" s="61">
        <v>45556</v>
      </c>
      <c r="W3822" t="s">
        <v>4135</v>
      </c>
    </row>
    <row r="3823" spans="1:23" x14ac:dyDescent="0.25">
      <c r="A3823">
        <v>9970512</v>
      </c>
      <c r="B3823" s="60">
        <v>45556</v>
      </c>
      <c r="C3823" t="s">
        <v>1106</v>
      </c>
      <c r="D3823" t="s">
        <v>716</v>
      </c>
      <c r="E3823" t="s">
        <v>385</v>
      </c>
      <c r="F3823" s="60">
        <v>45556</v>
      </c>
      <c r="G3823" s="60">
        <v>45556.513888888891</v>
      </c>
      <c r="H3823" t="s">
        <v>1106</v>
      </c>
      <c r="I3823" s="60">
        <v>45558</v>
      </c>
      <c r="J3823" t="s">
        <v>697</v>
      </c>
      <c r="K3823" t="s">
        <v>697</v>
      </c>
      <c r="L3823" t="s">
        <v>5804</v>
      </c>
      <c r="M3823" t="s">
        <v>4671</v>
      </c>
      <c r="N3823" t="s">
        <v>881</v>
      </c>
      <c r="O3823">
        <v>2000009278728720</v>
      </c>
      <c r="P3823" t="s">
        <v>8</v>
      </c>
      <c r="Q3823" t="s">
        <v>15</v>
      </c>
      <c r="R3823" t="s">
        <v>381</v>
      </c>
      <c r="S3823" t="s">
        <v>25</v>
      </c>
      <c r="T3823" t="s">
        <v>385</v>
      </c>
      <c r="U3823" t="s">
        <v>14</v>
      </c>
      <c r="V3823" s="61">
        <v>45556</v>
      </c>
      <c r="W3823" t="s">
        <v>4135</v>
      </c>
    </row>
    <row r="3824" spans="1:23" x14ac:dyDescent="0.25">
      <c r="A3824">
        <v>9970511</v>
      </c>
      <c r="B3824" s="60">
        <v>45556</v>
      </c>
      <c r="C3824" t="s">
        <v>1106</v>
      </c>
      <c r="D3824" t="s">
        <v>856</v>
      </c>
      <c r="E3824" t="s">
        <v>385</v>
      </c>
      <c r="F3824" s="60">
        <v>45556</v>
      </c>
      <c r="G3824" s="60">
        <v>45556.521527777782</v>
      </c>
      <c r="H3824" t="s">
        <v>1106</v>
      </c>
      <c r="I3824" s="60">
        <v>45556</v>
      </c>
      <c r="J3824" t="s">
        <v>697</v>
      </c>
      <c r="K3824" t="s">
        <v>697</v>
      </c>
      <c r="L3824" t="s">
        <v>5805</v>
      </c>
      <c r="M3824" t="s">
        <v>4671</v>
      </c>
      <c r="N3824" t="s">
        <v>881</v>
      </c>
      <c r="O3824">
        <v>2000009036025130</v>
      </c>
      <c r="P3824" t="s">
        <v>18</v>
      </c>
      <c r="Q3824" t="s">
        <v>19</v>
      </c>
      <c r="R3824" t="s">
        <v>21</v>
      </c>
      <c r="S3824" t="s">
        <v>75</v>
      </c>
      <c r="T3824" t="s">
        <v>715</v>
      </c>
      <c r="U3824" t="s">
        <v>44</v>
      </c>
      <c r="V3824" s="61">
        <v>45556</v>
      </c>
      <c r="W3824" t="s">
        <v>4135</v>
      </c>
    </row>
    <row r="3825" spans="1:23" x14ac:dyDescent="0.25">
      <c r="A3825">
        <v>9970510</v>
      </c>
      <c r="B3825"/>
      <c r="C3825" t="s">
        <v>1106</v>
      </c>
      <c r="D3825" t="s">
        <v>856</v>
      </c>
      <c r="E3825" t="s">
        <v>385</v>
      </c>
      <c r="F3825" s="60">
        <v>45556</v>
      </c>
      <c r="G3825" s="60">
        <v>45556.526388888888</v>
      </c>
      <c r="H3825" t="s">
        <v>1106</v>
      </c>
      <c r="I3825" s="60">
        <v>45556</v>
      </c>
      <c r="J3825" t="s">
        <v>697</v>
      </c>
      <c r="K3825" t="s">
        <v>697</v>
      </c>
      <c r="L3825" t="s">
        <v>4957</v>
      </c>
      <c r="M3825" t="s">
        <v>4671</v>
      </c>
      <c r="N3825" t="s">
        <v>881</v>
      </c>
      <c r="O3825">
        <v>2000007882771910</v>
      </c>
      <c r="P3825" t="s">
        <v>18</v>
      </c>
      <c r="Q3825" t="s">
        <v>19</v>
      </c>
      <c r="R3825" t="s">
        <v>21</v>
      </c>
      <c r="S3825" t="s">
        <v>75</v>
      </c>
      <c r="T3825" t="s">
        <v>2028</v>
      </c>
      <c r="U3825" t="s">
        <v>44</v>
      </c>
      <c r="V3825" s="61">
        <v>45556</v>
      </c>
      <c r="W3825" t="s">
        <v>4135</v>
      </c>
    </row>
    <row r="3826" spans="1:23" x14ac:dyDescent="0.25">
      <c r="A3826">
        <v>9970509</v>
      </c>
      <c r="B3826" s="60">
        <v>45556</v>
      </c>
      <c r="C3826" t="s">
        <v>1117</v>
      </c>
      <c r="D3826" t="s">
        <v>856</v>
      </c>
      <c r="E3826" t="s">
        <v>385</v>
      </c>
      <c r="F3826" s="60">
        <v>45556</v>
      </c>
      <c r="G3826" s="60">
        <v>45556.531944444447</v>
      </c>
      <c r="H3826" t="s">
        <v>1117</v>
      </c>
      <c r="I3826" s="60">
        <v>45558</v>
      </c>
      <c r="J3826" t="s">
        <v>697</v>
      </c>
      <c r="K3826" t="s">
        <v>697</v>
      </c>
      <c r="L3826" t="s">
        <v>5806</v>
      </c>
      <c r="M3826" t="s">
        <v>7</v>
      </c>
      <c r="N3826" t="s">
        <v>860</v>
      </c>
      <c r="O3826" t="s">
        <v>5591</v>
      </c>
      <c r="P3826" t="s">
        <v>8</v>
      </c>
      <c r="Q3826" t="s">
        <v>10</v>
      </c>
      <c r="R3826" t="s">
        <v>11</v>
      </c>
      <c r="S3826" t="s">
        <v>25</v>
      </c>
      <c r="T3826" t="s">
        <v>385</v>
      </c>
      <c r="U3826" t="s">
        <v>14</v>
      </c>
      <c r="V3826" s="61">
        <v>45556</v>
      </c>
      <c r="W3826" t="s">
        <v>4135</v>
      </c>
    </row>
    <row r="3827" spans="1:23" x14ac:dyDescent="0.25">
      <c r="A3827">
        <v>9970508</v>
      </c>
      <c r="B3827" s="60">
        <v>45556</v>
      </c>
      <c r="C3827" t="s">
        <v>1157</v>
      </c>
      <c r="D3827" t="s">
        <v>716</v>
      </c>
      <c r="E3827" t="s">
        <v>385</v>
      </c>
      <c r="F3827" s="60">
        <v>45556</v>
      </c>
      <c r="G3827" s="60">
        <v>45556.482638888891</v>
      </c>
      <c r="H3827" t="s">
        <v>1157</v>
      </c>
      <c r="I3827" t="s">
        <v>385</v>
      </c>
      <c r="J3827" t="s">
        <v>697</v>
      </c>
      <c r="K3827" t="s">
        <v>697</v>
      </c>
      <c r="L3827" t="s">
        <v>5424</v>
      </c>
      <c r="M3827" t="s">
        <v>7</v>
      </c>
      <c r="N3827" t="s">
        <v>455</v>
      </c>
      <c r="O3827" t="s">
        <v>5374</v>
      </c>
      <c r="P3827" t="s">
        <v>8</v>
      </c>
      <c r="Q3827" t="s">
        <v>28</v>
      </c>
      <c r="R3827" t="s">
        <v>35</v>
      </c>
      <c r="S3827" t="s">
        <v>36</v>
      </c>
      <c r="T3827" t="s">
        <v>385</v>
      </c>
      <c r="U3827" t="s">
        <v>14</v>
      </c>
      <c r="V3827" s="61">
        <v>45556</v>
      </c>
      <c r="W3827" t="s">
        <v>4135</v>
      </c>
    </row>
    <row r="3828" spans="1:23" x14ac:dyDescent="0.25">
      <c r="A3828">
        <v>9970507</v>
      </c>
      <c r="B3828" s="60">
        <v>45556</v>
      </c>
      <c r="C3828" t="s">
        <v>1157</v>
      </c>
      <c r="D3828" t="s">
        <v>716</v>
      </c>
      <c r="E3828" t="s">
        <v>385</v>
      </c>
      <c r="F3828" s="60">
        <v>45556</v>
      </c>
      <c r="G3828" s="60">
        <v>45556.543749999997</v>
      </c>
      <c r="H3828" t="s">
        <v>1157</v>
      </c>
      <c r="I3828" t="s">
        <v>385</v>
      </c>
      <c r="J3828" t="s">
        <v>697</v>
      </c>
      <c r="K3828" t="s">
        <v>697</v>
      </c>
      <c r="L3828" t="s">
        <v>5807</v>
      </c>
      <c r="M3828" t="s">
        <v>992</v>
      </c>
      <c r="N3828" t="s">
        <v>455</v>
      </c>
      <c r="O3828">
        <v>201032724685001</v>
      </c>
      <c r="P3828" t="s">
        <v>8</v>
      </c>
      <c r="Q3828" t="s">
        <v>10</v>
      </c>
      <c r="R3828" t="s">
        <v>11</v>
      </c>
      <c r="S3828" t="s">
        <v>36</v>
      </c>
      <c r="T3828" t="s">
        <v>385</v>
      </c>
      <c r="U3828" t="s">
        <v>14</v>
      </c>
      <c r="V3828" s="61">
        <v>45556</v>
      </c>
      <c r="W3828" t="s">
        <v>4135</v>
      </c>
    </row>
    <row r="3829" spans="1:23" x14ac:dyDescent="0.25">
      <c r="A3829">
        <v>9970506</v>
      </c>
      <c r="B3829" s="60">
        <v>45556</v>
      </c>
      <c r="C3829" t="s">
        <v>1157</v>
      </c>
      <c r="D3829" t="s">
        <v>716</v>
      </c>
      <c r="E3829" t="s">
        <v>385</v>
      </c>
      <c r="F3829" s="60">
        <v>45556</v>
      </c>
      <c r="G3829" s="60">
        <v>45556.54583333333</v>
      </c>
      <c r="H3829" t="s">
        <v>1157</v>
      </c>
      <c r="I3829" t="s">
        <v>385</v>
      </c>
      <c r="J3829" t="s">
        <v>697</v>
      </c>
      <c r="K3829" t="s">
        <v>697</v>
      </c>
      <c r="L3829" t="s">
        <v>5808</v>
      </c>
      <c r="M3829" t="s">
        <v>992</v>
      </c>
      <c r="N3829" t="s">
        <v>1692</v>
      </c>
      <c r="O3829">
        <v>201032770151001</v>
      </c>
      <c r="P3829" t="s">
        <v>8</v>
      </c>
      <c r="Q3829" t="s">
        <v>10</v>
      </c>
      <c r="R3829" t="s">
        <v>11</v>
      </c>
      <c r="S3829" t="s">
        <v>25</v>
      </c>
      <c r="T3829" t="s">
        <v>385</v>
      </c>
      <c r="U3829" t="s">
        <v>14</v>
      </c>
      <c r="V3829" s="61">
        <v>45556</v>
      </c>
      <c r="W3829" t="s">
        <v>4135</v>
      </c>
    </row>
    <row r="3830" spans="1:23" x14ac:dyDescent="0.25">
      <c r="A3830">
        <v>9970505</v>
      </c>
      <c r="B3830" s="60">
        <v>45556</v>
      </c>
      <c r="C3830" t="s">
        <v>1157</v>
      </c>
      <c r="D3830" t="s">
        <v>46</v>
      </c>
      <c r="E3830" t="s">
        <v>385</v>
      </c>
      <c r="F3830" s="60">
        <v>45556</v>
      </c>
      <c r="G3830" s="60">
        <v>45556.552777777782</v>
      </c>
      <c r="H3830" t="s">
        <v>1157</v>
      </c>
      <c r="I3830" t="s">
        <v>385</v>
      </c>
      <c r="J3830" t="s">
        <v>697</v>
      </c>
      <c r="K3830" t="s">
        <v>697</v>
      </c>
      <c r="L3830" t="s">
        <v>5609</v>
      </c>
      <c r="M3830" t="s">
        <v>992</v>
      </c>
      <c r="N3830" t="s">
        <v>455</v>
      </c>
      <c r="O3830">
        <v>201032639587001</v>
      </c>
      <c r="P3830" t="s">
        <v>22</v>
      </c>
      <c r="Q3830" t="s">
        <v>23</v>
      </c>
      <c r="R3830" t="s">
        <v>24</v>
      </c>
      <c r="S3830" t="s">
        <v>36</v>
      </c>
      <c r="T3830" t="s">
        <v>385</v>
      </c>
      <c r="U3830" t="s">
        <v>14</v>
      </c>
      <c r="V3830" s="61">
        <v>45556</v>
      </c>
      <c r="W3830" t="s">
        <v>4135</v>
      </c>
    </row>
    <row r="3831" spans="1:23" x14ac:dyDescent="0.25">
      <c r="A3831">
        <v>9970504</v>
      </c>
      <c r="B3831" s="60">
        <v>45556</v>
      </c>
      <c r="C3831" t="s">
        <v>1157</v>
      </c>
      <c r="D3831" t="s">
        <v>856</v>
      </c>
      <c r="E3831" t="s">
        <v>385</v>
      </c>
      <c r="F3831" s="60">
        <v>45556</v>
      </c>
      <c r="G3831" s="60">
        <v>45556.554166666669</v>
      </c>
      <c r="H3831" t="s">
        <v>1157</v>
      </c>
      <c r="I3831" t="s">
        <v>385</v>
      </c>
      <c r="J3831" t="s">
        <v>697</v>
      </c>
      <c r="K3831" t="s">
        <v>697</v>
      </c>
      <c r="L3831" t="s">
        <v>5809</v>
      </c>
      <c r="M3831" t="s">
        <v>992</v>
      </c>
      <c r="N3831" t="s">
        <v>1692</v>
      </c>
      <c r="O3831">
        <v>900995837840001</v>
      </c>
      <c r="P3831" t="s">
        <v>8</v>
      </c>
      <c r="Q3831" t="s">
        <v>10</v>
      </c>
      <c r="R3831" t="s">
        <v>11</v>
      </c>
      <c r="S3831" t="s">
        <v>25</v>
      </c>
      <c r="T3831" t="s">
        <v>385</v>
      </c>
      <c r="U3831" t="s">
        <v>14</v>
      </c>
      <c r="V3831" s="61">
        <v>45556</v>
      </c>
      <c r="W3831" t="s">
        <v>4135</v>
      </c>
    </row>
    <row r="3832" spans="1:23" x14ac:dyDescent="0.25">
      <c r="A3832">
        <v>9970503</v>
      </c>
      <c r="B3832" s="60">
        <v>45556</v>
      </c>
      <c r="C3832" t="s">
        <v>1117</v>
      </c>
      <c r="D3832" t="s">
        <v>716</v>
      </c>
      <c r="E3832" t="s">
        <v>385</v>
      </c>
      <c r="F3832" s="60">
        <v>45556</v>
      </c>
      <c r="G3832" s="60">
        <v>45556.53402777778</v>
      </c>
      <c r="H3832" t="s">
        <v>1117</v>
      </c>
      <c r="I3832" s="60">
        <v>45558</v>
      </c>
      <c r="J3832" t="s">
        <v>697</v>
      </c>
      <c r="K3832" t="s">
        <v>697</v>
      </c>
      <c r="L3832" t="s">
        <v>4612</v>
      </c>
      <c r="M3832" t="s">
        <v>7</v>
      </c>
      <c r="N3832" t="s">
        <v>860</v>
      </c>
      <c r="O3832" t="s">
        <v>2590</v>
      </c>
      <c r="P3832" t="s">
        <v>22</v>
      </c>
      <c r="Q3832" t="s">
        <v>23</v>
      </c>
      <c r="R3832" t="s">
        <v>24</v>
      </c>
      <c r="S3832" t="s">
        <v>36</v>
      </c>
      <c r="T3832" t="s">
        <v>385</v>
      </c>
      <c r="U3832" t="s">
        <v>14</v>
      </c>
      <c r="V3832" s="61">
        <v>45556</v>
      </c>
      <c r="W3832" t="s">
        <v>4135</v>
      </c>
    </row>
    <row r="3833" spans="1:23" x14ac:dyDescent="0.25">
      <c r="A3833">
        <v>9970502</v>
      </c>
      <c r="B3833" s="60">
        <v>45556</v>
      </c>
      <c r="C3833" t="s">
        <v>1156</v>
      </c>
      <c r="D3833" t="s">
        <v>46</v>
      </c>
      <c r="E3833"/>
      <c r="F3833" s="60">
        <v>45556</v>
      </c>
      <c r="G3833" s="60">
        <v>45556.543749999997</v>
      </c>
      <c r="H3833" t="s">
        <v>1156</v>
      </c>
      <c r="I3833"/>
      <c r="J3833" t="s">
        <v>697</v>
      </c>
      <c r="K3833" t="s">
        <v>697</v>
      </c>
      <c r="L3833" t="s">
        <v>5652</v>
      </c>
      <c r="M3833" t="s">
        <v>992</v>
      </c>
      <c r="N3833" t="s">
        <v>853</v>
      </c>
      <c r="O3833">
        <v>201032549632001</v>
      </c>
      <c r="P3833" t="s">
        <v>8</v>
      </c>
      <c r="Q3833" t="s">
        <v>28</v>
      </c>
      <c r="R3833" t="s">
        <v>29</v>
      </c>
      <c r="S3833" t="s">
        <v>360</v>
      </c>
      <c r="T3833" t="s">
        <v>385</v>
      </c>
      <c r="U3833" t="s">
        <v>14</v>
      </c>
      <c r="V3833" s="61">
        <v>45556</v>
      </c>
      <c r="W3833" t="s">
        <v>4135</v>
      </c>
    </row>
    <row r="3834" spans="1:23" x14ac:dyDescent="0.25">
      <c r="A3834">
        <v>9970501</v>
      </c>
      <c r="B3834" s="60">
        <v>45556</v>
      </c>
      <c r="C3834" t="s">
        <v>1117</v>
      </c>
      <c r="D3834" t="s">
        <v>716</v>
      </c>
      <c r="E3834" t="s">
        <v>385</v>
      </c>
      <c r="F3834" s="60">
        <v>45556</v>
      </c>
      <c r="G3834" s="60">
        <v>45556.544444444437</v>
      </c>
      <c r="H3834" t="s">
        <v>1117</v>
      </c>
      <c r="I3834" s="60">
        <v>45562</v>
      </c>
      <c r="J3834" t="s">
        <v>697</v>
      </c>
      <c r="K3834" t="s">
        <v>697</v>
      </c>
      <c r="L3834" t="s">
        <v>5810</v>
      </c>
      <c r="M3834" t="s">
        <v>7</v>
      </c>
      <c r="N3834" t="s">
        <v>860</v>
      </c>
      <c r="O3834" t="s">
        <v>5592</v>
      </c>
      <c r="P3834" t="s">
        <v>8</v>
      </c>
      <c r="Q3834" t="s">
        <v>10</v>
      </c>
      <c r="R3834" t="s">
        <v>11</v>
      </c>
      <c r="S3834" t="s">
        <v>25</v>
      </c>
      <c r="T3834" t="s">
        <v>385</v>
      </c>
      <c r="U3834" t="s">
        <v>14</v>
      </c>
      <c r="V3834" s="61">
        <v>45556</v>
      </c>
      <c r="W3834" t="s">
        <v>4135</v>
      </c>
    </row>
    <row r="3835" spans="1:23" x14ac:dyDescent="0.25">
      <c r="A3835">
        <v>9970500</v>
      </c>
      <c r="B3835" s="60">
        <v>45556</v>
      </c>
      <c r="C3835" t="s">
        <v>1106</v>
      </c>
      <c r="D3835" t="s">
        <v>856</v>
      </c>
      <c r="E3835" t="s">
        <v>385</v>
      </c>
      <c r="F3835" s="60">
        <v>45556</v>
      </c>
      <c r="G3835" s="60">
        <v>45556.546527777777</v>
      </c>
      <c r="H3835" t="s">
        <v>1106</v>
      </c>
      <c r="I3835" s="60">
        <v>45556</v>
      </c>
      <c r="J3835" t="s">
        <v>697</v>
      </c>
      <c r="K3835" t="s">
        <v>697</v>
      </c>
      <c r="L3835" t="s">
        <v>5811</v>
      </c>
      <c r="M3835" t="s">
        <v>4671</v>
      </c>
      <c r="N3835" t="s">
        <v>881</v>
      </c>
      <c r="O3835">
        <v>2000009216489840</v>
      </c>
      <c r="P3835" t="s">
        <v>22</v>
      </c>
      <c r="Q3835" t="s">
        <v>23</v>
      </c>
      <c r="R3835" t="s">
        <v>24</v>
      </c>
      <c r="S3835" t="s">
        <v>75</v>
      </c>
      <c r="T3835" t="s">
        <v>708</v>
      </c>
      <c r="U3835" t="s">
        <v>44</v>
      </c>
      <c r="V3835" s="61">
        <v>45556</v>
      </c>
      <c r="W3835" t="s">
        <v>4135</v>
      </c>
    </row>
    <row r="3836" spans="1:23" x14ac:dyDescent="0.25">
      <c r="A3836">
        <v>9970499</v>
      </c>
      <c r="B3836" s="60">
        <v>45556</v>
      </c>
      <c r="C3836" t="s">
        <v>1106</v>
      </c>
      <c r="D3836" t="s">
        <v>46</v>
      </c>
      <c r="E3836"/>
      <c r="F3836" s="60">
        <v>45556</v>
      </c>
      <c r="G3836" s="60">
        <v>45556.549305555563</v>
      </c>
      <c r="H3836" t="s">
        <v>1106</v>
      </c>
      <c r="I3836" s="60">
        <v>45556</v>
      </c>
      <c r="J3836" t="s">
        <v>697</v>
      </c>
      <c r="K3836" t="s">
        <v>697</v>
      </c>
      <c r="L3836" t="s">
        <v>5731</v>
      </c>
      <c r="M3836" t="s">
        <v>4671</v>
      </c>
      <c r="N3836" t="s">
        <v>881</v>
      </c>
      <c r="O3836">
        <v>2000009294650470</v>
      </c>
      <c r="P3836" t="s">
        <v>8</v>
      </c>
      <c r="Q3836" t="s">
        <v>10</v>
      </c>
      <c r="R3836" t="s">
        <v>11</v>
      </c>
      <c r="S3836" t="s">
        <v>360</v>
      </c>
      <c r="T3836" t="s">
        <v>385</v>
      </c>
      <c r="U3836" t="s">
        <v>14</v>
      </c>
      <c r="V3836" s="61">
        <v>45556</v>
      </c>
      <c r="W3836" t="s">
        <v>4135</v>
      </c>
    </row>
    <row r="3837" spans="1:23" x14ac:dyDescent="0.25">
      <c r="A3837">
        <v>9970498</v>
      </c>
      <c r="B3837" s="60">
        <v>45556</v>
      </c>
      <c r="C3837" t="s">
        <v>1117</v>
      </c>
      <c r="D3837" t="s">
        <v>716</v>
      </c>
      <c r="E3837" t="s">
        <v>385</v>
      </c>
      <c r="F3837" s="60">
        <v>45556</v>
      </c>
      <c r="G3837" s="60">
        <v>45556.550694444442</v>
      </c>
      <c r="H3837" t="s">
        <v>1117</v>
      </c>
      <c r="I3837" s="60">
        <v>45558</v>
      </c>
      <c r="J3837" t="s">
        <v>697</v>
      </c>
      <c r="K3837" t="s">
        <v>697</v>
      </c>
      <c r="L3837" t="s">
        <v>5812</v>
      </c>
      <c r="M3837" t="s">
        <v>7</v>
      </c>
      <c r="N3837" t="s">
        <v>860</v>
      </c>
      <c r="O3837" t="s">
        <v>5593</v>
      </c>
      <c r="P3837" t="s">
        <v>51</v>
      </c>
      <c r="Q3837" t="s">
        <v>52</v>
      </c>
      <c r="R3837" t="s">
        <v>53</v>
      </c>
      <c r="S3837" t="s">
        <v>36</v>
      </c>
      <c r="T3837" t="s">
        <v>385</v>
      </c>
      <c r="U3837" t="s">
        <v>14</v>
      </c>
      <c r="V3837" s="61">
        <v>45556</v>
      </c>
      <c r="W3837" t="s">
        <v>4135</v>
      </c>
    </row>
    <row r="3838" spans="1:23" x14ac:dyDescent="0.25">
      <c r="A3838">
        <v>9970497</v>
      </c>
      <c r="B3838" s="60">
        <v>45556</v>
      </c>
      <c r="C3838" t="s">
        <v>1110</v>
      </c>
      <c r="D3838" t="s">
        <v>716</v>
      </c>
      <c r="E3838" t="s">
        <v>385</v>
      </c>
      <c r="F3838" s="60">
        <v>45556</v>
      </c>
      <c r="G3838" s="60">
        <v>45556.55972222222</v>
      </c>
      <c r="H3838" t="s">
        <v>1110</v>
      </c>
      <c r="I3838" s="60">
        <v>45558</v>
      </c>
      <c r="J3838" t="s">
        <v>697</v>
      </c>
      <c r="K3838" t="s">
        <v>697</v>
      </c>
      <c r="L3838" t="s">
        <v>5813</v>
      </c>
      <c r="M3838" t="s">
        <v>7</v>
      </c>
      <c r="N3838" t="s">
        <v>860</v>
      </c>
      <c r="O3838" t="s">
        <v>5109</v>
      </c>
      <c r="P3838" t="s">
        <v>8</v>
      </c>
      <c r="Q3838" t="s">
        <v>10</v>
      </c>
      <c r="R3838" t="s">
        <v>11</v>
      </c>
      <c r="S3838" t="s">
        <v>25</v>
      </c>
      <c r="T3838" t="s">
        <v>385</v>
      </c>
      <c r="U3838" t="s">
        <v>14</v>
      </c>
      <c r="V3838" s="61">
        <v>45556</v>
      </c>
      <c r="W3838" t="s">
        <v>4135</v>
      </c>
    </row>
    <row r="3839" spans="1:23" x14ac:dyDescent="0.25">
      <c r="A3839">
        <v>9970496</v>
      </c>
      <c r="B3839" s="60">
        <v>45556</v>
      </c>
      <c r="C3839" t="s">
        <v>1106</v>
      </c>
      <c r="D3839" t="s">
        <v>716</v>
      </c>
      <c r="E3839" t="s">
        <v>385</v>
      </c>
      <c r="F3839" s="60">
        <v>45556</v>
      </c>
      <c r="G3839" s="60">
        <v>45556.561111111107</v>
      </c>
      <c r="H3839" t="s">
        <v>1106</v>
      </c>
      <c r="I3839" s="60">
        <v>45562</v>
      </c>
      <c r="J3839" t="s">
        <v>697</v>
      </c>
      <c r="K3839" t="s">
        <v>697</v>
      </c>
      <c r="L3839" t="s">
        <v>5814</v>
      </c>
      <c r="M3839" t="s">
        <v>4671</v>
      </c>
      <c r="N3839" t="s">
        <v>853</v>
      </c>
      <c r="O3839">
        <v>2000010000000000</v>
      </c>
      <c r="P3839" t="s">
        <v>8</v>
      </c>
      <c r="Q3839" t="s">
        <v>10</v>
      </c>
      <c r="R3839" t="s">
        <v>11</v>
      </c>
      <c r="S3839" t="s">
        <v>25</v>
      </c>
      <c r="T3839" t="s">
        <v>385</v>
      </c>
      <c r="U3839" t="s">
        <v>14</v>
      </c>
      <c r="V3839" s="61">
        <v>45556</v>
      </c>
      <c r="W3839" t="s">
        <v>4135</v>
      </c>
    </row>
    <row r="3840" spans="1:23" x14ac:dyDescent="0.25">
      <c r="A3840">
        <v>9970495</v>
      </c>
      <c r="B3840" s="60">
        <v>45556</v>
      </c>
      <c r="C3840" t="s">
        <v>1117</v>
      </c>
      <c r="D3840" t="s">
        <v>716</v>
      </c>
      <c r="E3840" t="s">
        <v>385</v>
      </c>
      <c r="F3840" s="60">
        <v>45556</v>
      </c>
      <c r="G3840" s="60">
        <v>45556.561805555553</v>
      </c>
      <c r="H3840" t="s">
        <v>1117</v>
      </c>
      <c r="I3840" s="60">
        <v>45558</v>
      </c>
      <c r="J3840" t="s">
        <v>697</v>
      </c>
      <c r="K3840" t="s">
        <v>697</v>
      </c>
      <c r="L3840" t="s">
        <v>5815</v>
      </c>
      <c r="M3840" t="s">
        <v>7</v>
      </c>
      <c r="N3840" t="s">
        <v>860</v>
      </c>
      <c r="O3840" t="s">
        <v>4926</v>
      </c>
      <c r="P3840" t="s">
        <v>22</v>
      </c>
      <c r="Q3840" t="s">
        <v>72</v>
      </c>
      <c r="R3840" t="s">
        <v>61</v>
      </c>
      <c r="S3840" t="s">
        <v>36</v>
      </c>
      <c r="T3840" t="s">
        <v>385</v>
      </c>
      <c r="U3840" t="s">
        <v>44</v>
      </c>
      <c r="V3840" s="61">
        <v>45556</v>
      </c>
      <c r="W3840" t="s">
        <v>4135</v>
      </c>
    </row>
    <row r="3841" spans="1:23" x14ac:dyDescent="0.25">
      <c r="A3841">
        <v>9970494</v>
      </c>
      <c r="B3841" s="60">
        <v>45556</v>
      </c>
      <c r="C3841" t="s">
        <v>1117</v>
      </c>
      <c r="D3841" t="s">
        <v>856</v>
      </c>
      <c r="E3841" t="s">
        <v>385</v>
      </c>
      <c r="F3841" s="60">
        <v>45556</v>
      </c>
      <c r="G3841" s="60">
        <v>45556.561805555553</v>
      </c>
      <c r="H3841" t="s">
        <v>1117</v>
      </c>
      <c r="I3841" s="60">
        <v>45556</v>
      </c>
      <c r="J3841" t="s">
        <v>697</v>
      </c>
      <c r="K3841" t="s">
        <v>697</v>
      </c>
      <c r="L3841" t="s">
        <v>5815</v>
      </c>
      <c r="M3841" t="s">
        <v>7</v>
      </c>
      <c r="N3841" t="s">
        <v>860</v>
      </c>
      <c r="O3841" t="s">
        <v>4926</v>
      </c>
      <c r="P3841" t="s">
        <v>22</v>
      </c>
      <c r="Q3841" t="s">
        <v>72</v>
      </c>
      <c r="R3841" t="s">
        <v>61</v>
      </c>
      <c r="S3841" t="s">
        <v>43</v>
      </c>
      <c r="T3841" t="s">
        <v>1231</v>
      </c>
      <c r="U3841" t="s">
        <v>44</v>
      </c>
      <c r="V3841" s="61">
        <v>45556</v>
      </c>
      <c r="W3841" t="s">
        <v>4135</v>
      </c>
    </row>
    <row r="3842" spans="1:23" x14ac:dyDescent="0.25">
      <c r="A3842">
        <v>9970493</v>
      </c>
      <c r="B3842" s="60">
        <v>45556</v>
      </c>
      <c r="C3842" t="s">
        <v>1157</v>
      </c>
      <c r="D3842" t="s">
        <v>46</v>
      </c>
      <c r="E3842" t="s">
        <v>385</v>
      </c>
      <c r="F3842" s="60">
        <v>45556</v>
      </c>
      <c r="G3842" s="60">
        <v>45556.5625</v>
      </c>
      <c r="H3842" t="s">
        <v>1157</v>
      </c>
      <c r="I3842" t="s">
        <v>385</v>
      </c>
      <c r="J3842" t="s">
        <v>697</v>
      </c>
      <c r="K3842" t="s">
        <v>697</v>
      </c>
      <c r="L3842" t="s">
        <v>5260</v>
      </c>
      <c r="M3842" t="s">
        <v>992</v>
      </c>
      <c r="N3842" t="s">
        <v>331</v>
      </c>
      <c r="O3842">
        <v>201032461801001</v>
      </c>
      <c r="P3842" t="s">
        <v>8</v>
      </c>
      <c r="Q3842" t="s">
        <v>15</v>
      </c>
      <c r="R3842" t="s">
        <v>27</v>
      </c>
      <c r="S3842" t="s">
        <v>43</v>
      </c>
      <c r="T3842" t="s">
        <v>385</v>
      </c>
      <c r="U3842" t="s">
        <v>44</v>
      </c>
      <c r="V3842" s="61">
        <v>45556</v>
      </c>
      <c r="W3842" t="s">
        <v>4135</v>
      </c>
    </row>
    <row r="3843" spans="1:23" x14ac:dyDescent="0.25">
      <c r="A3843">
        <v>9970492</v>
      </c>
      <c r="B3843" s="60">
        <v>45556</v>
      </c>
      <c r="C3843" t="s">
        <v>1157</v>
      </c>
      <c r="D3843" t="s">
        <v>878</v>
      </c>
      <c r="E3843" t="s">
        <v>385</v>
      </c>
      <c r="F3843" s="60">
        <v>45556</v>
      </c>
      <c r="G3843" s="60">
        <v>45556.563194444447</v>
      </c>
      <c r="H3843" t="s">
        <v>1157</v>
      </c>
      <c r="I3843" t="s">
        <v>385</v>
      </c>
      <c r="J3843" t="s">
        <v>697</v>
      </c>
      <c r="K3843" t="s">
        <v>697</v>
      </c>
      <c r="L3843" t="s">
        <v>5260</v>
      </c>
      <c r="M3843" t="s">
        <v>992</v>
      </c>
      <c r="N3843" t="s">
        <v>1692</v>
      </c>
      <c r="O3843">
        <v>201032461801001</v>
      </c>
      <c r="P3843" t="s">
        <v>8</v>
      </c>
      <c r="Q3843" t="s">
        <v>15</v>
      </c>
      <c r="R3843" t="s">
        <v>27</v>
      </c>
      <c r="S3843" t="s">
        <v>25</v>
      </c>
      <c r="T3843" t="s">
        <v>385</v>
      </c>
      <c r="U3843" t="s">
        <v>14</v>
      </c>
      <c r="V3843" s="61">
        <v>45556</v>
      </c>
      <c r="W3843" t="s">
        <v>4135</v>
      </c>
    </row>
    <row r="3844" spans="1:23" x14ac:dyDescent="0.25">
      <c r="A3844">
        <v>9970491</v>
      </c>
      <c r="B3844" s="60">
        <v>45556</v>
      </c>
      <c r="C3844" t="s">
        <v>1157</v>
      </c>
      <c r="D3844" t="s">
        <v>716</v>
      </c>
      <c r="E3844" t="s">
        <v>385</v>
      </c>
      <c r="F3844" s="60">
        <v>45556</v>
      </c>
      <c r="G3844" s="60">
        <v>45556.569444444453</v>
      </c>
      <c r="H3844" t="s">
        <v>1157</v>
      </c>
      <c r="I3844" t="s">
        <v>385</v>
      </c>
      <c r="J3844" t="s">
        <v>697</v>
      </c>
      <c r="K3844" t="s">
        <v>697</v>
      </c>
      <c r="L3844" t="s">
        <v>5420</v>
      </c>
      <c r="M3844" t="s">
        <v>992</v>
      </c>
      <c r="N3844" t="s">
        <v>455</v>
      </c>
      <c r="O3844">
        <v>201032651206001</v>
      </c>
      <c r="P3844" t="s">
        <v>8</v>
      </c>
      <c r="Q3844" t="s">
        <v>10</v>
      </c>
      <c r="R3844" t="s">
        <v>11</v>
      </c>
      <c r="S3844" t="s">
        <v>36</v>
      </c>
      <c r="T3844" t="s">
        <v>385</v>
      </c>
      <c r="U3844" t="s">
        <v>14</v>
      </c>
      <c r="V3844" s="61">
        <v>45556</v>
      </c>
      <c r="W3844" t="s">
        <v>4135</v>
      </c>
    </row>
    <row r="3845" spans="1:23" x14ac:dyDescent="0.25">
      <c r="A3845">
        <v>9970490</v>
      </c>
      <c r="B3845" s="60">
        <v>45556</v>
      </c>
      <c r="C3845" t="s">
        <v>1157</v>
      </c>
      <c r="D3845" t="s">
        <v>856</v>
      </c>
      <c r="E3845" t="s">
        <v>385</v>
      </c>
      <c r="F3845" s="60">
        <v>45556</v>
      </c>
      <c r="G3845" s="60">
        <v>45556.581250000003</v>
      </c>
      <c r="H3845" t="s">
        <v>1157</v>
      </c>
      <c r="I3845" t="s">
        <v>385</v>
      </c>
      <c r="J3845" t="s">
        <v>697</v>
      </c>
      <c r="K3845" t="s">
        <v>697</v>
      </c>
      <c r="L3845" t="s">
        <v>5638</v>
      </c>
      <c r="M3845" t="s">
        <v>992</v>
      </c>
      <c r="N3845" t="s">
        <v>331</v>
      </c>
      <c r="O3845">
        <v>201032478564001</v>
      </c>
      <c r="P3845" t="s">
        <v>8</v>
      </c>
      <c r="Q3845" t="s">
        <v>28</v>
      </c>
      <c r="R3845" t="s">
        <v>92</v>
      </c>
      <c r="S3845" t="s">
        <v>43</v>
      </c>
      <c r="T3845" t="s">
        <v>385</v>
      </c>
      <c r="U3845" t="s">
        <v>44</v>
      </c>
      <c r="V3845" s="61">
        <v>45556</v>
      </c>
      <c r="W3845" t="s">
        <v>4135</v>
      </c>
    </row>
    <row r="3846" spans="1:23" x14ac:dyDescent="0.25">
      <c r="A3846">
        <v>9970489</v>
      </c>
      <c r="B3846" s="60">
        <v>45556</v>
      </c>
      <c r="C3846" t="s">
        <v>1157</v>
      </c>
      <c r="D3846" t="s">
        <v>716</v>
      </c>
      <c r="E3846" t="s">
        <v>385</v>
      </c>
      <c r="F3846" s="60">
        <v>45556</v>
      </c>
      <c r="G3846" s="60">
        <v>45556.581944444442</v>
      </c>
      <c r="H3846" t="s">
        <v>1157</v>
      </c>
      <c r="I3846" t="s">
        <v>385</v>
      </c>
      <c r="J3846" t="s">
        <v>697</v>
      </c>
      <c r="K3846" t="s">
        <v>697</v>
      </c>
      <c r="L3846" t="s">
        <v>5638</v>
      </c>
      <c r="M3846" t="s">
        <v>992</v>
      </c>
      <c r="N3846" t="s">
        <v>455</v>
      </c>
      <c r="O3846">
        <v>201032478564001</v>
      </c>
      <c r="P3846" t="s">
        <v>8</v>
      </c>
      <c r="Q3846" t="s">
        <v>28</v>
      </c>
      <c r="R3846" t="s">
        <v>92</v>
      </c>
      <c r="S3846" t="s">
        <v>36</v>
      </c>
      <c r="T3846" t="s">
        <v>385</v>
      </c>
      <c r="U3846" t="s">
        <v>14</v>
      </c>
      <c r="V3846" s="61">
        <v>45556</v>
      </c>
      <c r="W3846" t="s">
        <v>4135</v>
      </c>
    </row>
    <row r="3847" spans="1:23" x14ac:dyDescent="0.25">
      <c r="A3847">
        <v>9970488</v>
      </c>
      <c r="B3847" s="60">
        <v>45556</v>
      </c>
      <c r="C3847" t="s">
        <v>1156</v>
      </c>
      <c r="D3847" t="s">
        <v>46</v>
      </c>
      <c r="E3847" t="s">
        <v>385</v>
      </c>
      <c r="F3847" s="60">
        <v>45556</v>
      </c>
      <c r="G3847" s="60">
        <v>45556.570138888892</v>
      </c>
      <c r="H3847" t="s">
        <v>1156</v>
      </c>
      <c r="I3847"/>
      <c r="J3847" t="s">
        <v>697</v>
      </c>
      <c r="K3847" t="s">
        <v>697</v>
      </c>
      <c r="L3847" t="s">
        <v>5178</v>
      </c>
      <c r="M3847" t="s">
        <v>992</v>
      </c>
      <c r="N3847" t="s">
        <v>853</v>
      </c>
      <c r="O3847">
        <v>201032574387001</v>
      </c>
      <c r="P3847" t="s">
        <v>8</v>
      </c>
      <c r="Q3847" t="s">
        <v>10</v>
      </c>
      <c r="R3847" t="s">
        <v>11</v>
      </c>
      <c r="S3847" t="s">
        <v>360</v>
      </c>
      <c r="T3847" t="s">
        <v>385</v>
      </c>
      <c r="U3847" t="s">
        <v>14</v>
      </c>
      <c r="V3847" s="61">
        <v>45556</v>
      </c>
      <c r="W3847" t="s">
        <v>4135</v>
      </c>
    </row>
    <row r="3848" spans="1:23" x14ac:dyDescent="0.25">
      <c r="A3848">
        <v>9970487</v>
      </c>
      <c r="B3848" s="60">
        <v>45556</v>
      </c>
      <c r="C3848" t="s">
        <v>1106</v>
      </c>
      <c r="D3848" t="s">
        <v>46</v>
      </c>
      <c r="E3848"/>
      <c r="F3848" s="60">
        <v>45556</v>
      </c>
      <c r="G3848" s="60">
        <v>45556.571527777778</v>
      </c>
      <c r="H3848" t="s">
        <v>1106</v>
      </c>
      <c r="I3848" t="s">
        <v>385</v>
      </c>
      <c r="J3848" t="s">
        <v>697</v>
      </c>
      <c r="K3848" t="s">
        <v>697</v>
      </c>
      <c r="L3848" t="s">
        <v>5816</v>
      </c>
      <c r="M3848" t="s">
        <v>4671</v>
      </c>
      <c r="N3848" t="s">
        <v>853</v>
      </c>
      <c r="O3848">
        <v>2000009176719400</v>
      </c>
      <c r="P3848" t="s">
        <v>22</v>
      </c>
      <c r="Q3848" t="s">
        <v>23</v>
      </c>
      <c r="R3848" t="s">
        <v>89</v>
      </c>
      <c r="S3848" t="s">
        <v>360</v>
      </c>
      <c r="T3848" t="s">
        <v>385</v>
      </c>
      <c r="U3848" t="s">
        <v>14</v>
      </c>
      <c r="V3848" s="61">
        <v>45556</v>
      </c>
      <c r="W3848" t="s">
        <v>4135</v>
      </c>
    </row>
    <row r="3849" spans="1:23" x14ac:dyDescent="0.25">
      <c r="A3849">
        <v>9970486</v>
      </c>
      <c r="B3849" s="60">
        <v>45556</v>
      </c>
      <c r="C3849" t="s">
        <v>1106</v>
      </c>
      <c r="D3849" t="s">
        <v>716</v>
      </c>
      <c r="E3849"/>
      <c r="F3849" s="60">
        <v>45556</v>
      </c>
      <c r="G3849" s="60">
        <v>45556.574999999997</v>
      </c>
      <c r="H3849" t="s">
        <v>1106</v>
      </c>
      <c r="I3849"/>
      <c r="J3849" t="s">
        <v>697</v>
      </c>
      <c r="K3849" t="s">
        <v>697</v>
      </c>
      <c r="L3849" t="s">
        <v>5817</v>
      </c>
      <c r="M3849" t="s">
        <v>4671</v>
      </c>
      <c r="N3849" t="s">
        <v>853</v>
      </c>
      <c r="O3849">
        <v>2000009298200650</v>
      </c>
      <c r="P3849" t="s">
        <v>8</v>
      </c>
      <c r="Q3849" t="s">
        <v>15</v>
      </c>
      <c r="R3849" t="s">
        <v>381</v>
      </c>
      <c r="S3849" t="s">
        <v>25</v>
      </c>
      <c r="T3849" t="s">
        <v>385</v>
      </c>
      <c r="U3849" t="s">
        <v>14</v>
      </c>
      <c r="V3849" s="61">
        <v>45556</v>
      </c>
      <c r="W3849" t="s">
        <v>4135</v>
      </c>
    </row>
    <row r="3850" spans="1:23" x14ac:dyDescent="0.25">
      <c r="A3850">
        <v>9970485</v>
      </c>
      <c r="B3850" s="60">
        <v>45556</v>
      </c>
      <c r="C3850" t="s">
        <v>1106</v>
      </c>
      <c r="D3850" t="s">
        <v>46</v>
      </c>
      <c r="E3850"/>
      <c r="F3850" s="60">
        <v>45556</v>
      </c>
      <c r="G3850" s="60">
        <v>45556.577777777777</v>
      </c>
      <c r="H3850" t="s">
        <v>1106</v>
      </c>
      <c r="I3850" t="s">
        <v>385</v>
      </c>
      <c r="J3850" t="s">
        <v>697</v>
      </c>
      <c r="K3850" t="s">
        <v>697</v>
      </c>
      <c r="L3850" t="s">
        <v>5818</v>
      </c>
      <c r="M3850" t="s">
        <v>4671</v>
      </c>
      <c r="N3850" t="s">
        <v>853</v>
      </c>
      <c r="O3850">
        <v>2000009283715890</v>
      </c>
      <c r="P3850" t="s">
        <v>8</v>
      </c>
      <c r="Q3850" t="s">
        <v>10</v>
      </c>
      <c r="R3850" t="s">
        <v>11</v>
      </c>
      <c r="S3850" t="s">
        <v>360</v>
      </c>
      <c r="T3850" t="s">
        <v>385</v>
      </c>
      <c r="U3850" t="s">
        <v>14</v>
      </c>
      <c r="V3850" s="61">
        <v>45556</v>
      </c>
      <c r="W3850" t="s">
        <v>4135</v>
      </c>
    </row>
    <row r="3851" spans="1:23" x14ac:dyDescent="0.25">
      <c r="A3851">
        <v>9970484</v>
      </c>
      <c r="B3851" s="60">
        <v>45556</v>
      </c>
      <c r="C3851" t="s">
        <v>1110</v>
      </c>
      <c r="D3851" t="s">
        <v>716</v>
      </c>
      <c r="E3851" t="s">
        <v>385</v>
      </c>
      <c r="F3851" s="60">
        <v>45556</v>
      </c>
      <c r="G3851" s="60">
        <v>45556.57916666667</v>
      </c>
      <c r="H3851" t="s">
        <v>1110</v>
      </c>
      <c r="I3851" t="s">
        <v>385</v>
      </c>
      <c r="J3851" t="s">
        <v>697</v>
      </c>
      <c r="K3851" t="s">
        <v>697</v>
      </c>
      <c r="L3851" t="s">
        <v>5819</v>
      </c>
      <c r="M3851" t="s">
        <v>7</v>
      </c>
      <c r="N3851" t="s">
        <v>860</v>
      </c>
      <c r="O3851" t="s">
        <v>2059</v>
      </c>
      <c r="P3851" t="s">
        <v>18</v>
      </c>
      <c r="Q3851" t="s">
        <v>19</v>
      </c>
      <c r="R3851" t="s">
        <v>21</v>
      </c>
      <c r="S3851" t="s">
        <v>36</v>
      </c>
      <c r="T3851"/>
      <c r="U3851"/>
      <c r="V3851" s="61">
        <v>45556</v>
      </c>
      <c r="W3851" t="s">
        <v>4135</v>
      </c>
    </row>
    <row r="3852" spans="1:23" x14ac:dyDescent="0.25">
      <c r="A3852">
        <v>9970483</v>
      </c>
      <c r="B3852" s="60">
        <v>45556</v>
      </c>
      <c r="C3852" t="s">
        <v>1106</v>
      </c>
      <c r="D3852" t="s">
        <v>716</v>
      </c>
      <c r="E3852" t="s">
        <v>385</v>
      </c>
      <c r="F3852" s="60">
        <v>45556</v>
      </c>
      <c r="G3852" s="60">
        <v>45556.580555555563</v>
      </c>
      <c r="H3852" t="s">
        <v>1106</v>
      </c>
      <c r="I3852" s="60">
        <v>45562</v>
      </c>
      <c r="J3852" t="s">
        <v>697</v>
      </c>
      <c r="K3852" t="s">
        <v>697</v>
      </c>
      <c r="L3852" t="s">
        <v>5820</v>
      </c>
      <c r="M3852" t="s">
        <v>4671</v>
      </c>
      <c r="N3852" t="s">
        <v>853</v>
      </c>
      <c r="O3852">
        <v>2000009315711180</v>
      </c>
      <c r="P3852" t="s">
        <v>8</v>
      </c>
      <c r="Q3852" t="s">
        <v>10</v>
      </c>
      <c r="R3852" t="s">
        <v>11</v>
      </c>
      <c r="S3852" t="s">
        <v>25</v>
      </c>
      <c r="T3852" t="s">
        <v>385</v>
      </c>
      <c r="U3852" t="s">
        <v>14</v>
      </c>
      <c r="V3852" s="61">
        <v>45556</v>
      </c>
      <c r="W3852" t="s">
        <v>4135</v>
      </c>
    </row>
    <row r="3853" spans="1:23" x14ac:dyDescent="0.25">
      <c r="A3853">
        <v>9970482</v>
      </c>
      <c r="B3853" s="60">
        <v>45556</v>
      </c>
      <c r="C3853" t="s">
        <v>1117</v>
      </c>
      <c r="D3853" t="s">
        <v>716</v>
      </c>
      <c r="E3853" t="s">
        <v>385</v>
      </c>
      <c r="F3853" s="60">
        <v>45556</v>
      </c>
      <c r="G3853" s="60">
        <v>45556.582638888889</v>
      </c>
      <c r="H3853" t="s">
        <v>1117</v>
      </c>
      <c r="I3853" s="60">
        <v>45558</v>
      </c>
      <c r="J3853" t="s">
        <v>697</v>
      </c>
      <c r="K3853" t="s">
        <v>697</v>
      </c>
      <c r="L3853" t="s">
        <v>5821</v>
      </c>
      <c r="M3853" t="s">
        <v>7</v>
      </c>
      <c r="N3853" t="s">
        <v>859</v>
      </c>
      <c r="O3853" t="s">
        <v>5584</v>
      </c>
      <c r="P3853" t="s">
        <v>8</v>
      </c>
      <c r="Q3853" t="s">
        <v>28</v>
      </c>
      <c r="R3853" t="s">
        <v>35</v>
      </c>
      <c r="S3853" t="s">
        <v>36</v>
      </c>
      <c r="T3853" t="s">
        <v>385</v>
      </c>
      <c r="U3853" t="s">
        <v>14</v>
      </c>
      <c r="V3853" s="61">
        <v>45556</v>
      </c>
      <c r="W3853" t="s">
        <v>4135</v>
      </c>
    </row>
    <row r="3854" spans="1:23" x14ac:dyDescent="0.25">
      <c r="A3854">
        <v>9970481</v>
      </c>
      <c r="B3854" s="60">
        <v>45556</v>
      </c>
      <c r="C3854" t="s">
        <v>1106</v>
      </c>
      <c r="D3854" t="s">
        <v>716</v>
      </c>
      <c r="E3854" t="s">
        <v>385</v>
      </c>
      <c r="F3854" s="60">
        <v>45556</v>
      </c>
      <c r="G3854" s="60">
        <v>45556.595833333333</v>
      </c>
      <c r="H3854" t="s">
        <v>1106</v>
      </c>
      <c r="I3854" s="60">
        <v>45558</v>
      </c>
      <c r="J3854" t="s">
        <v>697</v>
      </c>
      <c r="K3854" t="s">
        <v>697</v>
      </c>
      <c r="L3854" t="s">
        <v>5822</v>
      </c>
      <c r="M3854" t="s">
        <v>4671</v>
      </c>
      <c r="N3854" t="s">
        <v>853</v>
      </c>
      <c r="O3854">
        <v>2000009300819140</v>
      </c>
      <c r="P3854" t="s">
        <v>8</v>
      </c>
      <c r="Q3854" t="s">
        <v>10</v>
      </c>
      <c r="R3854" t="s">
        <v>11</v>
      </c>
      <c r="S3854" t="s">
        <v>25</v>
      </c>
      <c r="T3854" t="s">
        <v>385</v>
      </c>
      <c r="U3854" t="s">
        <v>14</v>
      </c>
      <c r="V3854" s="61">
        <v>45556</v>
      </c>
      <c r="W3854" t="s">
        <v>4135</v>
      </c>
    </row>
    <row r="3855" spans="1:23" x14ac:dyDescent="0.25">
      <c r="A3855">
        <v>9970480</v>
      </c>
      <c r="B3855" s="60">
        <v>45556</v>
      </c>
      <c r="C3855" t="s">
        <v>1110</v>
      </c>
      <c r="D3855" t="s">
        <v>856</v>
      </c>
      <c r="E3855" t="s">
        <v>385</v>
      </c>
      <c r="F3855" s="60">
        <v>45556</v>
      </c>
      <c r="G3855" s="60">
        <v>45556.597916666673</v>
      </c>
      <c r="H3855" t="s">
        <v>1110</v>
      </c>
      <c r="I3855" t="s">
        <v>385</v>
      </c>
      <c r="J3855" t="s">
        <v>697</v>
      </c>
      <c r="K3855" t="s">
        <v>697</v>
      </c>
      <c r="L3855" t="s">
        <v>5823</v>
      </c>
      <c r="M3855" t="s">
        <v>7</v>
      </c>
      <c r="N3855" t="s">
        <v>860</v>
      </c>
      <c r="O3855" t="s">
        <v>2332</v>
      </c>
      <c r="P3855" t="s">
        <v>8</v>
      </c>
      <c r="Q3855" t="s">
        <v>15</v>
      </c>
      <c r="R3855" t="s">
        <v>27</v>
      </c>
      <c r="S3855" t="s">
        <v>25</v>
      </c>
      <c r="T3855"/>
      <c r="U3855" t="s">
        <v>14</v>
      </c>
      <c r="V3855" s="61">
        <v>45556</v>
      </c>
      <c r="W3855" t="s">
        <v>4135</v>
      </c>
    </row>
    <row r="3856" spans="1:23" x14ac:dyDescent="0.25">
      <c r="A3856">
        <v>9970479</v>
      </c>
      <c r="B3856" s="60">
        <v>45556</v>
      </c>
      <c r="C3856" t="s">
        <v>1106</v>
      </c>
      <c r="D3856" t="s">
        <v>46</v>
      </c>
      <c r="E3856" t="s">
        <v>385</v>
      </c>
      <c r="F3856" s="60">
        <v>45556</v>
      </c>
      <c r="G3856" s="60">
        <v>45556.597916666673</v>
      </c>
      <c r="H3856" t="s">
        <v>1106</v>
      </c>
      <c r="I3856" s="60">
        <v>45556</v>
      </c>
      <c r="J3856" t="s">
        <v>697</v>
      </c>
      <c r="K3856" t="s">
        <v>697</v>
      </c>
      <c r="L3856" t="s">
        <v>5824</v>
      </c>
      <c r="M3856" t="s">
        <v>4671</v>
      </c>
      <c r="N3856" t="s">
        <v>853</v>
      </c>
      <c r="O3856">
        <v>2000009288631380</v>
      </c>
      <c r="P3856" t="s">
        <v>8</v>
      </c>
      <c r="Q3856" t="s">
        <v>10</v>
      </c>
      <c r="R3856" t="s">
        <v>11</v>
      </c>
      <c r="S3856" t="s">
        <v>360</v>
      </c>
      <c r="T3856" t="s">
        <v>385</v>
      </c>
      <c r="U3856" t="s">
        <v>14</v>
      </c>
      <c r="V3856" s="61">
        <v>45556</v>
      </c>
      <c r="W3856" t="s">
        <v>4135</v>
      </c>
    </row>
    <row r="3857" spans="1:23" x14ac:dyDescent="0.25">
      <c r="A3857">
        <v>9970478</v>
      </c>
      <c r="B3857" s="60">
        <v>45556</v>
      </c>
      <c r="C3857" t="s">
        <v>1156</v>
      </c>
      <c r="D3857" t="s">
        <v>856</v>
      </c>
      <c r="E3857"/>
      <c r="F3857" s="60">
        <v>45556</v>
      </c>
      <c r="G3857" s="60">
        <v>45556.602083333331</v>
      </c>
      <c r="H3857" t="s">
        <v>1156</v>
      </c>
      <c r="I3857"/>
      <c r="J3857" t="s">
        <v>697</v>
      </c>
      <c r="K3857" t="s">
        <v>697</v>
      </c>
      <c r="L3857"/>
      <c r="M3857" t="s">
        <v>992</v>
      </c>
      <c r="N3857" t="s">
        <v>855</v>
      </c>
      <c r="O3857">
        <v>201032611089001</v>
      </c>
      <c r="P3857" t="s">
        <v>8</v>
      </c>
      <c r="Q3857" t="s">
        <v>15</v>
      </c>
      <c r="R3857" t="s">
        <v>381</v>
      </c>
      <c r="S3857" t="s">
        <v>25</v>
      </c>
      <c r="T3857"/>
      <c r="U3857"/>
      <c r="V3857" s="61">
        <v>45556</v>
      </c>
      <c r="W3857" t="s">
        <v>4135</v>
      </c>
    </row>
    <row r="3858" spans="1:23" x14ac:dyDescent="0.25">
      <c r="A3858">
        <v>9970477</v>
      </c>
      <c r="B3858" s="60">
        <v>45556</v>
      </c>
      <c r="C3858" t="s">
        <v>1110</v>
      </c>
      <c r="D3858" t="s">
        <v>46</v>
      </c>
      <c r="E3858" t="s">
        <v>385</v>
      </c>
      <c r="F3858" s="60">
        <v>45556</v>
      </c>
      <c r="G3858" s="60">
        <v>45556.602777777778</v>
      </c>
      <c r="H3858" t="s">
        <v>1110</v>
      </c>
      <c r="I3858" t="s">
        <v>385</v>
      </c>
      <c r="J3858" t="s">
        <v>697</v>
      </c>
      <c r="K3858" t="s">
        <v>697</v>
      </c>
      <c r="L3858" t="s">
        <v>4210</v>
      </c>
      <c r="M3858" t="s">
        <v>7</v>
      </c>
      <c r="N3858" t="s">
        <v>860</v>
      </c>
      <c r="O3858" t="s">
        <v>3877</v>
      </c>
      <c r="P3858" t="s">
        <v>18</v>
      </c>
      <c r="Q3858" t="s">
        <v>19</v>
      </c>
      <c r="R3858" t="s">
        <v>21</v>
      </c>
      <c r="S3858" t="s">
        <v>36</v>
      </c>
      <c r="T3858"/>
      <c r="U3858"/>
      <c r="V3858" s="61">
        <v>45556</v>
      </c>
      <c r="W3858" t="s">
        <v>4135</v>
      </c>
    </row>
    <row r="3859" spans="1:23" x14ac:dyDescent="0.25">
      <c r="A3859">
        <v>9970476</v>
      </c>
      <c r="B3859" s="60">
        <v>45556</v>
      </c>
      <c r="C3859" t="s">
        <v>1156</v>
      </c>
      <c r="D3859" t="s">
        <v>716</v>
      </c>
      <c r="E3859"/>
      <c r="F3859" s="60">
        <v>45556</v>
      </c>
      <c r="G3859" s="60">
        <v>45556.604861111111</v>
      </c>
      <c r="H3859" t="s">
        <v>1156</v>
      </c>
      <c r="I3859"/>
      <c r="J3859" t="s">
        <v>697</v>
      </c>
      <c r="K3859" t="s">
        <v>697</v>
      </c>
      <c r="L3859" t="s">
        <v>4751</v>
      </c>
      <c r="M3859" t="s">
        <v>992</v>
      </c>
      <c r="N3859" t="s">
        <v>855</v>
      </c>
      <c r="O3859">
        <v>201031797250001</v>
      </c>
      <c r="P3859" t="s">
        <v>22</v>
      </c>
      <c r="Q3859" t="s">
        <v>23</v>
      </c>
      <c r="R3859" t="s">
        <v>89</v>
      </c>
      <c r="S3859" t="s">
        <v>36</v>
      </c>
      <c r="T3859" t="s">
        <v>385</v>
      </c>
      <c r="U3859" t="s">
        <v>14</v>
      </c>
      <c r="V3859" s="61">
        <v>45556</v>
      </c>
      <c r="W3859" t="s">
        <v>4135</v>
      </c>
    </row>
    <row r="3860" spans="1:23" x14ac:dyDescent="0.25">
      <c r="A3860">
        <v>9970475</v>
      </c>
      <c r="B3860" s="60">
        <v>45556</v>
      </c>
      <c r="C3860" t="s">
        <v>1117</v>
      </c>
      <c r="D3860" t="s">
        <v>856</v>
      </c>
      <c r="E3860" t="s">
        <v>385</v>
      </c>
      <c r="F3860" s="60">
        <v>45556</v>
      </c>
      <c r="G3860" s="60">
        <v>45556.585416666669</v>
      </c>
      <c r="H3860" t="s">
        <v>1117</v>
      </c>
      <c r="I3860" s="60">
        <v>45557</v>
      </c>
      <c r="J3860" t="s">
        <v>697</v>
      </c>
      <c r="K3860" t="s">
        <v>697</v>
      </c>
      <c r="L3860" t="s">
        <v>5825</v>
      </c>
      <c r="M3860" t="s">
        <v>7</v>
      </c>
      <c r="N3860" t="s">
        <v>860</v>
      </c>
      <c r="O3860" t="s">
        <v>5559</v>
      </c>
      <c r="P3860" t="s">
        <v>8</v>
      </c>
      <c r="Q3860" t="s">
        <v>28</v>
      </c>
      <c r="R3860" t="s">
        <v>29</v>
      </c>
      <c r="S3860" t="s">
        <v>25</v>
      </c>
      <c r="T3860" t="s">
        <v>385</v>
      </c>
      <c r="U3860" t="s">
        <v>14</v>
      </c>
      <c r="V3860" s="61">
        <v>45556</v>
      </c>
      <c r="W3860" t="s">
        <v>4135</v>
      </c>
    </row>
    <row r="3861" spans="1:23" x14ac:dyDescent="0.25">
      <c r="A3861">
        <v>9970474</v>
      </c>
      <c r="B3861" s="60">
        <v>45556</v>
      </c>
      <c r="C3861" t="s">
        <v>1110</v>
      </c>
      <c r="D3861" t="s">
        <v>716</v>
      </c>
      <c r="E3861" t="s">
        <v>385</v>
      </c>
      <c r="F3861" s="60">
        <v>45556</v>
      </c>
      <c r="G3861" s="60">
        <v>45556.606944444437</v>
      </c>
      <c r="H3861" t="s">
        <v>1110</v>
      </c>
      <c r="I3861" t="s">
        <v>385</v>
      </c>
      <c r="J3861" t="s">
        <v>697</v>
      </c>
      <c r="K3861" t="s">
        <v>697</v>
      </c>
      <c r="L3861" t="s">
        <v>5826</v>
      </c>
      <c r="M3861" t="s">
        <v>7</v>
      </c>
      <c r="N3861" t="s">
        <v>860</v>
      </c>
      <c r="O3861" t="s">
        <v>4384</v>
      </c>
      <c r="P3861" t="s">
        <v>8</v>
      </c>
      <c r="Q3861" t="s">
        <v>28</v>
      </c>
      <c r="R3861" t="s">
        <v>29</v>
      </c>
      <c r="S3861"/>
      <c r="T3861"/>
      <c r="U3861"/>
      <c r="V3861" s="61">
        <v>45556</v>
      </c>
      <c r="W3861" t="s">
        <v>4135</v>
      </c>
    </row>
    <row r="3862" spans="1:23" x14ac:dyDescent="0.25">
      <c r="A3862">
        <v>9970473</v>
      </c>
      <c r="B3862" s="60">
        <v>45556</v>
      </c>
      <c r="C3862" t="s">
        <v>1106</v>
      </c>
      <c r="D3862" t="s">
        <v>856</v>
      </c>
      <c r="E3862" t="s">
        <v>385</v>
      </c>
      <c r="F3862" s="60">
        <v>45556</v>
      </c>
      <c r="G3862" s="60">
        <v>45556.609722222223</v>
      </c>
      <c r="H3862" t="s">
        <v>1106</v>
      </c>
      <c r="I3862" s="60">
        <v>45558</v>
      </c>
      <c r="J3862" t="s">
        <v>697</v>
      </c>
      <c r="K3862" t="s">
        <v>697</v>
      </c>
      <c r="L3862" t="s">
        <v>5827</v>
      </c>
      <c r="M3862" t="s">
        <v>4671</v>
      </c>
      <c r="N3862" t="s">
        <v>855</v>
      </c>
      <c r="O3862">
        <v>2000009330301200</v>
      </c>
      <c r="P3862" t="s">
        <v>8</v>
      </c>
      <c r="Q3862" t="s">
        <v>10</v>
      </c>
      <c r="R3862" t="s">
        <v>11</v>
      </c>
      <c r="S3862" t="s">
        <v>25</v>
      </c>
      <c r="T3862" t="s">
        <v>385</v>
      </c>
      <c r="U3862" t="s">
        <v>14</v>
      </c>
      <c r="V3862" s="61">
        <v>45556</v>
      </c>
      <c r="W3862" t="s">
        <v>4135</v>
      </c>
    </row>
    <row r="3863" spans="1:23" x14ac:dyDescent="0.25">
      <c r="A3863">
        <v>9970472</v>
      </c>
      <c r="B3863" s="60">
        <v>45556</v>
      </c>
      <c r="C3863" t="s">
        <v>1156</v>
      </c>
      <c r="D3863" t="s">
        <v>716</v>
      </c>
      <c r="E3863"/>
      <c r="F3863" s="60">
        <v>45556</v>
      </c>
      <c r="G3863" s="60">
        <v>45556.628472222219</v>
      </c>
      <c r="H3863" t="s">
        <v>1156</v>
      </c>
      <c r="I3863" s="60">
        <v>45558</v>
      </c>
      <c r="J3863" t="s">
        <v>697</v>
      </c>
      <c r="K3863" t="s">
        <v>697</v>
      </c>
      <c r="L3863" t="s">
        <v>5148</v>
      </c>
      <c r="M3863" t="s">
        <v>992</v>
      </c>
      <c r="N3863" t="s">
        <v>853</v>
      </c>
      <c r="O3863">
        <v>900995834887001</v>
      </c>
      <c r="P3863" t="s">
        <v>51</v>
      </c>
      <c r="Q3863" t="s">
        <v>52</v>
      </c>
      <c r="R3863" t="s">
        <v>81</v>
      </c>
      <c r="S3863" t="s">
        <v>36</v>
      </c>
      <c r="T3863"/>
      <c r="U3863"/>
      <c r="V3863" s="61">
        <v>45556</v>
      </c>
      <c r="W3863" t="s">
        <v>4135</v>
      </c>
    </row>
    <row r="3864" spans="1:23" x14ac:dyDescent="0.25">
      <c r="A3864">
        <v>9970471</v>
      </c>
      <c r="B3864" s="60">
        <v>45557</v>
      </c>
      <c r="C3864" t="s">
        <v>1111</v>
      </c>
      <c r="D3864" t="s">
        <v>716</v>
      </c>
      <c r="E3864" t="s">
        <v>385</v>
      </c>
      <c r="F3864" s="60">
        <v>45557</v>
      </c>
      <c r="G3864" s="60">
        <v>45557.4375</v>
      </c>
      <c r="H3864" t="s">
        <v>1111</v>
      </c>
      <c r="I3864" t="s">
        <v>385</v>
      </c>
      <c r="J3864" t="s">
        <v>697</v>
      </c>
      <c r="K3864" t="s">
        <v>697</v>
      </c>
      <c r="L3864" t="s">
        <v>5828</v>
      </c>
      <c r="M3864" t="s">
        <v>7</v>
      </c>
      <c r="N3864" t="s">
        <v>860</v>
      </c>
      <c r="O3864" t="s">
        <v>1119</v>
      </c>
      <c r="P3864" t="s">
        <v>8</v>
      </c>
      <c r="Q3864" t="s">
        <v>28</v>
      </c>
      <c r="R3864" t="s">
        <v>35</v>
      </c>
      <c r="S3864" t="s">
        <v>36</v>
      </c>
      <c r="T3864" t="s">
        <v>385</v>
      </c>
      <c r="U3864" t="s">
        <v>14</v>
      </c>
      <c r="V3864" s="61">
        <v>45557</v>
      </c>
      <c r="W3864" t="s">
        <v>4135</v>
      </c>
    </row>
    <row r="3865" spans="1:23" x14ac:dyDescent="0.25">
      <c r="A3865">
        <v>9970470</v>
      </c>
      <c r="B3865" s="60">
        <v>45557</v>
      </c>
      <c r="C3865" t="s">
        <v>1111</v>
      </c>
      <c r="D3865" t="s">
        <v>716</v>
      </c>
      <c r="E3865" t="s">
        <v>385</v>
      </c>
      <c r="F3865" s="60">
        <v>45557</v>
      </c>
      <c r="G3865" s="60">
        <v>45557.445833333331</v>
      </c>
      <c r="H3865" t="s">
        <v>1111</v>
      </c>
      <c r="I3865" t="s">
        <v>385</v>
      </c>
      <c r="J3865" t="s">
        <v>697</v>
      </c>
      <c r="K3865" t="s">
        <v>697</v>
      </c>
      <c r="L3865" t="s">
        <v>3578</v>
      </c>
      <c r="M3865" t="s">
        <v>7</v>
      </c>
      <c r="N3865" t="s">
        <v>860</v>
      </c>
      <c r="O3865" t="s">
        <v>3415</v>
      </c>
      <c r="P3865" t="s">
        <v>8</v>
      </c>
      <c r="Q3865" t="s">
        <v>15</v>
      </c>
      <c r="R3865" t="s">
        <v>381</v>
      </c>
      <c r="S3865" t="s">
        <v>25</v>
      </c>
      <c r="T3865" t="s">
        <v>385</v>
      </c>
      <c r="U3865" t="s">
        <v>14</v>
      </c>
      <c r="V3865" s="61">
        <v>45557</v>
      </c>
      <c r="W3865" t="s">
        <v>4135</v>
      </c>
    </row>
    <row r="3866" spans="1:23" x14ac:dyDescent="0.25">
      <c r="A3866">
        <v>9970469</v>
      </c>
      <c r="B3866" s="60">
        <v>45557</v>
      </c>
      <c r="C3866" t="s">
        <v>1111</v>
      </c>
      <c r="D3866" t="s">
        <v>856</v>
      </c>
      <c r="E3866" t="s">
        <v>385</v>
      </c>
      <c r="F3866" s="60">
        <v>45557</v>
      </c>
      <c r="G3866" s="60">
        <v>45557.450694444437</v>
      </c>
      <c r="H3866" t="s">
        <v>1111</v>
      </c>
      <c r="I3866" t="s">
        <v>385</v>
      </c>
      <c r="J3866" t="s">
        <v>697</v>
      </c>
      <c r="K3866" t="s">
        <v>697</v>
      </c>
      <c r="L3866" t="s">
        <v>4958</v>
      </c>
      <c r="M3866" t="s">
        <v>7</v>
      </c>
      <c r="N3866" t="s">
        <v>860</v>
      </c>
      <c r="O3866" t="s">
        <v>3895</v>
      </c>
      <c r="P3866" t="s">
        <v>18</v>
      </c>
      <c r="Q3866" t="s">
        <v>19</v>
      </c>
      <c r="R3866" t="s">
        <v>20</v>
      </c>
      <c r="S3866" t="s">
        <v>43</v>
      </c>
      <c r="T3866" t="s">
        <v>76</v>
      </c>
      <c r="U3866" t="s">
        <v>44</v>
      </c>
      <c r="V3866" s="61">
        <v>45557</v>
      </c>
      <c r="W3866" t="s">
        <v>4135</v>
      </c>
    </row>
    <row r="3867" spans="1:23" x14ac:dyDescent="0.25">
      <c r="A3867">
        <v>9970468</v>
      </c>
      <c r="B3867" s="60">
        <v>45557</v>
      </c>
      <c r="C3867" t="s">
        <v>1111</v>
      </c>
      <c r="D3867" t="s">
        <v>856</v>
      </c>
      <c r="E3867" t="s">
        <v>385</v>
      </c>
      <c r="F3867" s="60">
        <v>45557</v>
      </c>
      <c r="G3867" s="60">
        <v>45557.454861111109</v>
      </c>
      <c r="H3867" t="s">
        <v>1111</v>
      </c>
      <c r="I3867" t="s">
        <v>385</v>
      </c>
      <c r="J3867" t="s">
        <v>697</v>
      </c>
      <c r="K3867" t="s">
        <v>697</v>
      </c>
      <c r="L3867" t="s">
        <v>5829</v>
      </c>
      <c r="M3867" t="s">
        <v>7</v>
      </c>
      <c r="N3867" t="s">
        <v>860</v>
      </c>
      <c r="O3867" t="s">
        <v>5585</v>
      </c>
      <c r="P3867" t="s">
        <v>8</v>
      </c>
      <c r="Q3867" t="s">
        <v>15</v>
      </c>
      <c r="R3867" t="s">
        <v>381</v>
      </c>
      <c r="S3867" t="s">
        <v>25</v>
      </c>
      <c r="T3867" t="s">
        <v>385</v>
      </c>
      <c r="U3867" t="s">
        <v>14</v>
      </c>
      <c r="V3867" s="61">
        <v>45557</v>
      </c>
      <c r="W3867" t="s">
        <v>4135</v>
      </c>
    </row>
    <row r="3868" spans="1:23" x14ac:dyDescent="0.25">
      <c r="A3868">
        <v>9970467</v>
      </c>
      <c r="B3868" s="60">
        <v>45557</v>
      </c>
      <c r="C3868" t="s">
        <v>1111</v>
      </c>
      <c r="D3868" t="s">
        <v>716</v>
      </c>
      <c r="E3868" t="s">
        <v>385</v>
      </c>
      <c r="F3868" s="60">
        <v>45557</v>
      </c>
      <c r="G3868" s="60">
        <v>45557.470138888893</v>
      </c>
      <c r="H3868" t="s">
        <v>1111</v>
      </c>
      <c r="I3868" t="s">
        <v>385</v>
      </c>
      <c r="J3868" t="s">
        <v>697</v>
      </c>
      <c r="K3868" t="s">
        <v>697</v>
      </c>
      <c r="L3868" t="s">
        <v>5819</v>
      </c>
      <c r="M3868" t="s">
        <v>7</v>
      </c>
      <c r="N3868" t="s">
        <v>860</v>
      </c>
      <c r="O3868" t="s">
        <v>2059</v>
      </c>
      <c r="P3868" t="s">
        <v>18</v>
      </c>
      <c r="Q3868" t="s">
        <v>19</v>
      </c>
      <c r="R3868" t="s">
        <v>21</v>
      </c>
      <c r="S3868" t="s">
        <v>36</v>
      </c>
      <c r="T3868" t="s">
        <v>385</v>
      </c>
      <c r="U3868" t="s">
        <v>14</v>
      </c>
      <c r="V3868" s="61">
        <v>45557</v>
      </c>
      <c r="W3868" t="s">
        <v>4135</v>
      </c>
    </row>
    <row r="3869" spans="1:23" x14ac:dyDescent="0.25">
      <c r="A3869">
        <v>9970466</v>
      </c>
      <c r="B3869" s="60">
        <v>45557</v>
      </c>
      <c r="C3869" t="s">
        <v>1111</v>
      </c>
      <c r="D3869" t="s">
        <v>716</v>
      </c>
      <c r="E3869" t="s">
        <v>385</v>
      </c>
      <c r="F3869" s="60">
        <v>45557</v>
      </c>
      <c r="G3869" s="60">
        <v>45557.481249999997</v>
      </c>
      <c r="H3869" t="s">
        <v>1111</v>
      </c>
      <c r="I3869" t="s">
        <v>385</v>
      </c>
      <c r="J3869" t="s">
        <v>697</v>
      </c>
      <c r="K3869" t="s">
        <v>697</v>
      </c>
      <c r="L3869" t="s">
        <v>5815</v>
      </c>
      <c r="M3869" t="s">
        <v>7</v>
      </c>
      <c r="N3869" t="s">
        <v>860</v>
      </c>
      <c r="O3869" t="s">
        <v>4926</v>
      </c>
      <c r="P3869" t="s">
        <v>22</v>
      </c>
      <c r="Q3869" t="s">
        <v>60</v>
      </c>
      <c r="R3869" t="s">
        <v>68</v>
      </c>
      <c r="S3869" t="s">
        <v>36</v>
      </c>
      <c r="T3869" t="s">
        <v>385</v>
      </c>
      <c r="U3869" t="s">
        <v>14</v>
      </c>
      <c r="V3869" s="61">
        <v>45557</v>
      </c>
      <c r="W3869" t="s">
        <v>4135</v>
      </c>
    </row>
    <row r="3870" spans="1:23" x14ac:dyDescent="0.25">
      <c r="A3870">
        <v>9970465</v>
      </c>
      <c r="B3870" s="60">
        <v>45557</v>
      </c>
      <c r="C3870" t="s">
        <v>1111</v>
      </c>
      <c r="D3870" t="s">
        <v>856</v>
      </c>
      <c r="E3870" t="s">
        <v>385</v>
      </c>
      <c r="F3870" s="60">
        <v>45557</v>
      </c>
      <c r="G3870" s="60">
        <v>45557.489583333343</v>
      </c>
      <c r="H3870" t="s">
        <v>1111</v>
      </c>
      <c r="I3870" t="s">
        <v>385</v>
      </c>
      <c r="J3870" t="s">
        <v>697</v>
      </c>
      <c r="K3870" t="s">
        <v>697</v>
      </c>
      <c r="L3870" t="s">
        <v>5830</v>
      </c>
      <c r="M3870" t="s">
        <v>7</v>
      </c>
      <c r="N3870" t="s">
        <v>860</v>
      </c>
      <c r="O3870" t="s">
        <v>3880</v>
      </c>
      <c r="P3870" t="s">
        <v>8</v>
      </c>
      <c r="Q3870" t="s">
        <v>28</v>
      </c>
      <c r="R3870" t="s">
        <v>29</v>
      </c>
      <c r="S3870" t="s">
        <v>25</v>
      </c>
      <c r="T3870" t="s">
        <v>385</v>
      </c>
      <c r="U3870" t="s">
        <v>14</v>
      </c>
      <c r="V3870" s="61">
        <v>45557</v>
      </c>
      <c r="W3870" t="s">
        <v>4135</v>
      </c>
    </row>
    <row r="3871" spans="1:23" x14ac:dyDescent="0.25">
      <c r="A3871">
        <v>9970464</v>
      </c>
      <c r="B3871" s="60">
        <v>45557</v>
      </c>
      <c r="C3871" t="s">
        <v>1158</v>
      </c>
      <c r="D3871" t="s">
        <v>716</v>
      </c>
      <c r="E3871" t="s">
        <v>385</v>
      </c>
      <c r="F3871" s="60">
        <v>45557.393055555563</v>
      </c>
      <c r="G3871" s="60">
        <v>45557.393055555563</v>
      </c>
      <c r="H3871" t="s">
        <v>1158</v>
      </c>
      <c r="I3871" s="60">
        <v>45559</v>
      </c>
      <c r="J3871" t="s">
        <v>697</v>
      </c>
      <c r="K3871" t="s">
        <v>697</v>
      </c>
      <c r="L3871" t="s">
        <v>4859</v>
      </c>
      <c r="M3871" t="s">
        <v>3122</v>
      </c>
      <c r="N3871" t="s">
        <v>853</v>
      </c>
      <c r="O3871">
        <v>7312913</v>
      </c>
      <c r="P3871" t="s">
        <v>8</v>
      </c>
      <c r="Q3871" t="s">
        <v>28</v>
      </c>
      <c r="R3871" t="s">
        <v>35</v>
      </c>
      <c r="S3871" t="s">
        <v>981</v>
      </c>
      <c r="T3871" t="s">
        <v>981</v>
      </c>
      <c r="U3871" t="s">
        <v>44</v>
      </c>
      <c r="V3871" s="61">
        <v>45557</v>
      </c>
      <c r="W3871" t="s">
        <v>4135</v>
      </c>
    </row>
    <row r="3872" spans="1:23" x14ac:dyDescent="0.25">
      <c r="A3872">
        <v>9970463</v>
      </c>
      <c r="B3872" s="60">
        <v>45557</v>
      </c>
      <c r="C3872" t="s">
        <v>1158</v>
      </c>
      <c r="D3872" t="s">
        <v>46</v>
      </c>
      <c r="E3872" t="s">
        <v>385</v>
      </c>
      <c r="F3872" s="60">
        <v>45557.406944444447</v>
      </c>
      <c r="G3872" s="60">
        <v>45557.406944444447</v>
      </c>
      <c r="H3872" t="s">
        <v>1158</v>
      </c>
      <c r="I3872" s="60">
        <v>45559</v>
      </c>
      <c r="J3872" t="s">
        <v>697</v>
      </c>
      <c r="K3872" t="s">
        <v>697</v>
      </c>
      <c r="L3872" t="s">
        <v>5149</v>
      </c>
      <c r="M3872" t="s">
        <v>992</v>
      </c>
      <c r="N3872" t="s">
        <v>889</v>
      </c>
      <c r="O3872">
        <v>201032337550001</v>
      </c>
      <c r="P3872" t="s">
        <v>18</v>
      </c>
      <c r="Q3872" t="s">
        <v>19</v>
      </c>
      <c r="R3872" t="s">
        <v>21</v>
      </c>
      <c r="S3872" t="s">
        <v>360</v>
      </c>
      <c r="T3872" t="s">
        <v>385</v>
      </c>
      <c r="U3872" t="s">
        <v>14</v>
      </c>
      <c r="V3872" s="61">
        <v>45557</v>
      </c>
      <c r="W3872" t="s">
        <v>4135</v>
      </c>
    </row>
    <row r="3873" spans="1:23" x14ac:dyDescent="0.25">
      <c r="A3873">
        <v>9970462</v>
      </c>
      <c r="B3873" s="60">
        <v>45557</v>
      </c>
      <c r="C3873" t="s">
        <v>1158</v>
      </c>
      <c r="D3873" t="s">
        <v>716</v>
      </c>
      <c r="E3873" t="s">
        <v>385</v>
      </c>
      <c r="F3873" s="60">
        <v>45557.419444444437</v>
      </c>
      <c r="G3873" s="60">
        <v>45557.419444444437</v>
      </c>
      <c r="H3873" t="s">
        <v>1158</v>
      </c>
      <c r="I3873" s="60">
        <v>45559</v>
      </c>
      <c r="J3873" t="s">
        <v>697</v>
      </c>
      <c r="K3873" t="s">
        <v>697</v>
      </c>
      <c r="L3873" t="s">
        <v>4337</v>
      </c>
      <c r="M3873" t="s">
        <v>992</v>
      </c>
      <c r="N3873" t="s">
        <v>889</v>
      </c>
      <c r="O3873">
        <v>201032198965001</v>
      </c>
      <c r="P3873" t="s">
        <v>8</v>
      </c>
      <c r="Q3873" t="s">
        <v>28</v>
      </c>
      <c r="R3873" t="s">
        <v>35</v>
      </c>
      <c r="S3873" t="s">
        <v>360</v>
      </c>
      <c r="T3873" t="s">
        <v>385</v>
      </c>
      <c r="U3873" t="s">
        <v>14</v>
      </c>
      <c r="V3873" s="61">
        <v>45557</v>
      </c>
      <c r="W3873" t="s">
        <v>4135</v>
      </c>
    </row>
    <row r="3874" spans="1:23" x14ac:dyDescent="0.25">
      <c r="A3874">
        <v>9970461</v>
      </c>
      <c r="B3874" s="60">
        <v>45557</v>
      </c>
      <c r="C3874" t="s">
        <v>1158</v>
      </c>
      <c r="D3874" t="s">
        <v>716</v>
      </c>
      <c r="E3874" t="s">
        <v>385</v>
      </c>
      <c r="F3874" s="60">
        <v>45557.513194444437</v>
      </c>
      <c r="G3874" s="60">
        <v>45557.513194444437</v>
      </c>
      <c r="H3874" t="s">
        <v>1158</v>
      </c>
      <c r="I3874" s="60">
        <v>45559</v>
      </c>
      <c r="J3874" t="s">
        <v>697</v>
      </c>
      <c r="K3874" t="s">
        <v>697</v>
      </c>
      <c r="L3874" t="s">
        <v>5528</v>
      </c>
      <c r="M3874" t="s">
        <v>992</v>
      </c>
      <c r="N3874" t="s">
        <v>889</v>
      </c>
      <c r="O3874">
        <v>201032634367001</v>
      </c>
      <c r="P3874" t="s">
        <v>8</v>
      </c>
      <c r="Q3874" t="s">
        <v>28</v>
      </c>
      <c r="R3874" t="s">
        <v>35</v>
      </c>
      <c r="S3874" t="s">
        <v>360</v>
      </c>
      <c r="T3874" t="s">
        <v>385</v>
      </c>
      <c r="U3874" t="s">
        <v>14</v>
      </c>
      <c r="V3874" s="61">
        <v>45557</v>
      </c>
      <c r="W3874" t="s">
        <v>4135</v>
      </c>
    </row>
    <row r="3875" spans="1:23" x14ac:dyDescent="0.25">
      <c r="A3875">
        <v>9970460</v>
      </c>
      <c r="B3875" s="60">
        <v>45557</v>
      </c>
      <c r="C3875" t="s">
        <v>1158</v>
      </c>
      <c r="D3875" t="s">
        <v>856</v>
      </c>
      <c r="E3875" t="s">
        <v>385</v>
      </c>
      <c r="F3875" s="60">
        <v>45557.513194444437</v>
      </c>
      <c r="G3875" s="60">
        <v>45557.513194444437</v>
      </c>
      <c r="H3875" t="s">
        <v>1158</v>
      </c>
      <c r="I3875" s="60">
        <v>45559</v>
      </c>
      <c r="J3875" t="s">
        <v>697</v>
      </c>
      <c r="K3875" t="s">
        <v>697</v>
      </c>
      <c r="L3875" t="s">
        <v>5831</v>
      </c>
      <c r="M3875" t="s">
        <v>992</v>
      </c>
      <c r="N3875" t="s">
        <v>889</v>
      </c>
      <c r="O3875">
        <v>201032751005001</v>
      </c>
      <c r="P3875" t="s">
        <v>8</v>
      </c>
      <c r="Q3875" t="s">
        <v>15</v>
      </c>
      <c r="R3875" t="s">
        <v>27</v>
      </c>
      <c r="S3875"/>
      <c r="T3875" t="s">
        <v>385</v>
      </c>
      <c r="U3875" t="s">
        <v>14</v>
      </c>
      <c r="V3875" s="61">
        <v>45557</v>
      </c>
      <c r="W3875" t="s">
        <v>4135</v>
      </c>
    </row>
    <row r="3876" spans="1:23" x14ac:dyDescent="0.25">
      <c r="A3876">
        <v>9970459</v>
      </c>
      <c r="B3876" s="60">
        <v>45557</v>
      </c>
      <c r="C3876" t="s">
        <v>1158</v>
      </c>
      <c r="D3876" t="s">
        <v>716</v>
      </c>
      <c r="E3876" t="s">
        <v>385</v>
      </c>
      <c r="F3876" s="60">
        <v>45557.542361111111</v>
      </c>
      <c r="G3876" s="60">
        <v>45557.542361111111</v>
      </c>
      <c r="H3876" t="s">
        <v>1158</v>
      </c>
      <c r="I3876" s="60">
        <v>45559</v>
      </c>
      <c r="J3876" t="s">
        <v>697</v>
      </c>
      <c r="K3876" t="s">
        <v>697</v>
      </c>
      <c r="L3876" t="s">
        <v>5832</v>
      </c>
      <c r="M3876" t="s">
        <v>992</v>
      </c>
      <c r="N3876" t="s">
        <v>889</v>
      </c>
      <c r="O3876">
        <v>900995839540001</v>
      </c>
      <c r="P3876" t="s">
        <v>51</v>
      </c>
      <c r="Q3876" t="s">
        <v>52</v>
      </c>
      <c r="R3876" t="s">
        <v>172</v>
      </c>
      <c r="S3876" t="s">
        <v>36</v>
      </c>
      <c r="T3876" t="s">
        <v>385</v>
      </c>
      <c r="U3876" t="s">
        <v>14</v>
      </c>
      <c r="V3876" s="61">
        <v>45557</v>
      </c>
      <c r="W3876" t="s">
        <v>4135</v>
      </c>
    </row>
    <row r="3877" spans="1:23" x14ac:dyDescent="0.25">
      <c r="A3877">
        <v>9970458</v>
      </c>
      <c r="B3877" s="60">
        <v>45557</v>
      </c>
      <c r="C3877" t="s">
        <v>1158</v>
      </c>
      <c r="D3877" t="s">
        <v>716</v>
      </c>
      <c r="E3877" t="s">
        <v>385</v>
      </c>
      <c r="F3877" s="60">
        <v>45557.54583333333</v>
      </c>
      <c r="G3877" s="60">
        <v>45557.54583333333</v>
      </c>
      <c r="H3877" t="s">
        <v>1158</v>
      </c>
      <c r="I3877" s="60">
        <v>45559</v>
      </c>
      <c r="J3877" t="s">
        <v>697</v>
      </c>
      <c r="K3877" t="s">
        <v>697</v>
      </c>
      <c r="L3877" t="s">
        <v>5833</v>
      </c>
      <c r="M3877" t="s">
        <v>992</v>
      </c>
      <c r="N3877" t="s">
        <v>889</v>
      </c>
      <c r="O3877">
        <v>900995840253001</v>
      </c>
      <c r="P3877" t="s">
        <v>51</v>
      </c>
      <c r="Q3877" t="s">
        <v>52</v>
      </c>
      <c r="R3877" t="s">
        <v>172</v>
      </c>
      <c r="S3877" t="s">
        <v>36</v>
      </c>
      <c r="T3877" t="s">
        <v>385</v>
      </c>
      <c r="U3877" t="s">
        <v>14</v>
      </c>
      <c r="V3877" s="61">
        <v>45557</v>
      </c>
      <c r="W3877" t="s">
        <v>4135</v>
      </c>
    </row>
    <row r="3878" spans="1:23" x14ac:dyDescent="0.25">
      <c r="A3878">
        <v>9970457</v>
      </c>
      <c r="B3878" s="60">
        <v>45557</v>
      </c>
      <c r="C3878" t="s">
        <v>1158</v>
      </c>
      <c r="D3878" t="s">
        <v>716</v>
      </c>
      <c r="E3878" t="s">
        <v>385</v>
      </c>
      <c r="F3878" s="60">
        <v>45557.572222222218</v>
      </c>
      <c r="G3878" s="60">
        <v>45557.572222222218</v>
      </c>
      <c r="H3878" t="s">
        <v>1158</v>
      </c>
      <c r="I3878" s="60">
        <v>45559</v>
      </c>
      <c r="J3878" t="s">
        <v>697</v>
      </c>
      <c r="K3878" t="s">
        <v>697</v>
      </c>
      <c r="L3878" t="s">
        <v>5834</v>
      </c>
      <c r="M3878" t="s">
        <v>992</v>
      </c>
      <c r="N3878" t="s">
        <v>853</v>
      </c>
      <c r="O3878">
        <v>201032753270001</v>
      </c>
      <c r="P3878" t="s">
        <v>18</v>
      </c>
      <c r="Q3878" t="s">
        <v>19</v>
      </c>
      <c r="R3878" t="s">
        <v>21</v>
      </c>
      <c r="S3878" t="s">
        <v>36</v>
      </c>
      <c r="T3878" t="s">
        <v>385</v>
      </c>
      <c r="U3878" t="s">
        <v>14</v>
      </c>
      <c r="V3878" s="61">
        <v>45557</v>
      </c>
      <c r="W3878" t="s">
        <v>4135</v>
      </c>
    </row>
    <row r="3879" spans="1:23" x14ac:dyDescent="0.25">
      <c r="A3879">
        <v>9970456</v>
      </c>
      <c r="B3879" s="60">
        <v>45557</v>
      </c>
      <c r="C3879" t="s">
        <v>1158</v>
      </c>
      <c r="D3879" t="s">
        <v>716</v>
      </c>
      <c r="E3879" t="s">
        <v>385</v>
      </c>
      <c r="F3879" s="60">
        <v>45557.618055555547</v>
      </c>
      <c r="G3879" s="60">
        <v>45557.618055555547</v>
      </c>
      <c r="H3879" t="s">
        <v>1158</v>
      </c>
      <c r="I3879" s="60">
        <v>45562</v>
      </c>
      <c r="J3879" t="s">
        <v>697</v>
      </c>
      <c r="K3879" t="s">
        <v>697</v>
      </c>
      <c r="L3879" t="s">
        <v>5835</v>
      </c>
      <c r="M3879" t="s">
        <v>992</v>
      </c>
      <c r="N3879" t="s">
        <v>853</v>
      </c>
      <c r="O3879">
        <v>201032755058001</v>
      </c>
      <c r="P3879" t="s">
        <v>8</v>
      </c>
      <c r="Q3879" t="s">
        <v>15</v>
      </c>
      <c r="R3879" t="s">
        <v>27</v>
      </c>
      <c r="S3879" t="s">
        <v>25</v>
      </c>
      <c r="T3879" t="s">
        <v>385</v>
      </c>
      <c r="U3879" t="s">
        <v>14</v>
      </c>
      <c r="V3879" s="61">
        <v>45557</v>
      </c>
      <c r="W3879" t="s">
        <v>4135</v>
      </c>
    </row>
    <row r="3880" spans="1:23" x14ac:dyDescent="0.25">
      <c r="A3880">
        <v>9970455</v>
      </c>
      <c r="B3880" s="60">
        <v>45557</v>
      </c>
      <c r="C3880" t="s">
        <v>1158</v>
      </c>
      <c r="D3880" t="s">
        <v>716</v>
      </c>
      <c r="E3880" t="s">
        <v>385</v>
      </c>
      <c r="F3880" s="60">
        <v>45557.623611111107</v>
      </c>
      <c r="G3880" s="60">
        <v>45557.623611111107</v>
      </c>
      <c r="H3880" t="s">
        <v>1158</v>
      </c>
      <c r="I3880" s="60">
        <v>45559</v>
      </c>
      <c r="J3880" t="s">
        <v>697</v>
      </c>
      <c r="K3880" t="s">
        <v>697</v>
      </c>
      <c r="L3880" t="s">
        <v>5836</v>
      </c>
      <c r="M3880" t="s">
        <v>992</v>
      </c>
      <c r="N3880" t="s">
        <v>853</v>
      </c>
      <c r="O3880">
        <v>201032252151001</v>
      </c>
      <c r="P3880" t="s">
        <v>8</v>
      </c>
      <c r="Q3880" t="s">
        <v>15</v>
      </c>
      <c r="R3880" t="s">
        <v>27</v>
      </c>
      <c r="S3880" t="s">
        <v>962</v>
      </c>
      <c r="T3880" t="s">
        <v>385</v>
      </c>
      <c r="U3880" t="s">
        <v>14</v>
      </c>
      <c r="V3880" s="61">
        <v>45557</v>
      </c>
      <c r="W3880" t="s">
        <v>4135</v>
      </c>
    </row>
    <row r="3881" spans="1:23" x14ac:dyDescent="0.25">
      <c r="A3881">
        <v>9970454</v>
      </c>
      <c r="B3881" s="60">
        <v>45557</v>
      </c>
      <c r="C3881" t="s">
        <v>1111</v>
      </c>
      <c r="D3881" t="s">
        <v>856</v>
      </c>
      <c r="E3881" t="s">
        <v>385</v>
      </c>
      <c r="F3881" s="60">
        <v>45557</v>
      </c>
      <c r="G3881" s="60">
        <v>45557.394444444442</v>
      </c>
      <c r="H3881" t="s">
        <v>1111</v>
      </c>
      <c r="I3881" t="s">
        <v>385</v>
      </c>
      <c r="J3881" t="s">
        <v>697</v>
      </c>
      <c r="K3881" t="s">
        <v>697</v>
      </c>
      <c r="L3881" t="s">
        <v>4883</v>
      </c>
      <c r="M3881" t="s">
        <v>7</v>
      </c>
      <c r="N3881" t="s">
        <v>855</v>
      </c>
      <c r="O3881" t="s">
        <v>2916</v>
      </c>
      <c r="P3881" t="s">
        <v>8</v>
      </c>
      <c r="Q3881" t="s">
        <v>28</v>
      </c>
      <c r="R3881" t="s">
        <v>29</v>
      </c>
      <c r="S3881" t="s">
        <v>36</v>
      </c>
      <c r="T3881" t="s">
        <v>385</v>
      </c>
      <c r="U3881" t="s">
        <v>14</v>
      </c>
      <c r="V3881" s="61">
        <v>45557</v>
      </c>
      <c r="W3881" t="s">
        <v>4135</v>
      </c>
    </row>
    <row r="3882" spans="1:23" x14ac:dyDescent="0.25">
      <c r="A3882">
        <v>9970453</v>
      </c>
      <c r="B3882" s="60">
        <v>45557</v>
      </c>
      <c r="C3882" t="s">
        <v>1111</v>
      </c>
      <c r="D3882" t="s">
        <v>716</v>
      </c>
      <c r="E3882" t="s">
        <v>385</v>
      </c>
      <c r="F3882" s="60">
        <v>45557</v>
      </c>
      <c r="G3882" s="60">
        <v>45557.406944444447</v>
      </c>
      <c r="H3882" t="s">
        <v>1111</v>
      </c>
      <c r="I3882" t="s">
        <v>385</v>
      </c>
      <c r="J3882" t="s">
        <v>697</v>
      </c>
      <c r="K3882" t="s">
        <v>697</v>
      </c>
      <c r="L3882" t="s">
        <v>5623</v>
      </c>
      <c r="M3882" t="s">
        <v>7</v>
      </c>
      <c r="N3882" t="s">
        <v>855</v>
      </c>
      <c r="O3882" t="s">
        <v>5594</v>
      </c>
      <c r="P3882" t="s">
        <v>8</v>
      </c>
      <c r="Q3882" t="s">
        <v>10</v>
      </c>
      <c r="R3882" t="s">
        <v>11</v>
      </c>
      <c r="S3882" t="s">
        <v>36</v>
      </c>
      <c r="T3882" t="s">
        <v>385</v>
      </c>
      <c r="U3882" t="s">
        <v>14</v>
      </c>
      <c r="V3882" s="61">
        <v>45557</v>
      </c>
      <c r="W3882" t="s">
        <v>4135</v>
      </c>
    </row>
    <row r="3883" spans="1:23" x14ac:dyDescent="0.25">
      <c r="A3883">
        <v>9970452</v>
      </c>
      <c r="B3883" s="60">
        <v>45557</v>
      </c>
      <c r="C3883" t="s">
        <v>1111</v>
      </c>
      <c r="D3883" t="s">
        <v>716</v>
      </c>
      <c r="E3883" t="s">
        <v>385</v>
      </c>
      <c r="F3883" s="60">
        <v>45557</v>
      </c>
      <c r="G3883" s="60">
        <v>45557.420138888891</v>
      </c>
      <c r="H3883" t="s">
        <v>1111</v>
      </c>
      <c r="I3883" t="s">
        <v>385</v>
      </c>
      <c r="J3883" t="s">
        <v>697</v>
      </c>
      <c r="K3883" t="s">
        <v>697</v>
      </c>
      <c r="L3883" t="s">
        <v>5837</v>
      </c>
      <c r="M3883" t="s">
        <v>7</v>
      </c>
      <c r="N3883" t="s">
        <v>860</v>
      </c>
      <c r="O3883" t="s">
        <v>5595</v>
      </c>
      <c r="P3883" t="s">
        <v>8</v>
      </c>
      <c r="Q3883" t="s">
        <v>28</v>
      </c>
      <c r="R3883" t="s">
        <v>35</v>
      </c>
      <c r="S3883" t="s">
        <v>36</v>
      </c>
      <c r="T3883" t="s">
        <v>385</v>
      </c>
      <c r="U3883" t="s">
        <v>14</v>
      </c>
      <c r="V3883" s="61">
        <v>45557</v>
      </c>
      <c r="W3883" t="s">
        <v>4135</v>
      </c>
    </row>
    <row r="3884" spans="1:23" x14ac:dyDescent="0.25">
      <c r="A3884">
        <v>9970451</v>
      </c>
      <c r="B3884" s="60">
        <v>45557</v>
      </c>
      <c r="C3884" t="s">
        <v>1111</v>
      </c>
      <c r="D3884" t="s">
        <v>716</v>
      </c>
      <c r="E3884" t="s">
        <v>385</v>
      </c>
      <c r="F3884" s="60">
        <v>45557</v>
      </c>
      <c r="G3884" s="60">
        <v>45557.519444444442</v>
      </c>
      <c r="H3884" t="s">
        <v>1111</v>
      </c>
      <c r="I3884" t="s">
        <v>385</v>
      </c>
      <c r="J3884" t="s">
        <v>697</v>
      </c>
      <c r="K3884" t="s">
        <v>697</v>
      </c>
      <c r="L3884" t="s">
        <v>5838</v>
      </c>
      <c r="M3884" t="s">
        <v>7</v>
      </c>
      <c r="N3884" t="s">
        <v>860</v>
      </c>
      <c r="O3884" t="s">
        <v>5111</v>
      </c>
      <c r="P3884" t="s">
        <v>18</v>
      </c>
      <c r="Q3884" t="s">
        <v>19</v>
      </c>
      <c r="R3884" t="s">
        <v>21</v>
      </c>
      <c r="S3884" t="s">
        <v>360</v>
      </c>
      <c r="T3884" t="s">
        <v>385</v>
      </c>
      <c r="U3884" t="s">
        <v>14</v>
      </c>
      <c r="V3884" s="61">
        <v>45557</v>
      </c>
      <c r="W3884" t="s">
        <v>4135</v>
      </c>
    </row>
    <row r="3885" spans="1:23" x14ac:dyDescent="0.25">
      <c r="A3885">
        <v>9970450</v>
      </c>
      <c r="B3885" s="60">
        <v>45557</v>
      </c>
      <c r="C3885" t="s">
        <v>1111</v>
      </c>
      <c r="D3885" t="s">
        <v>46</v>
      </c>
      <c r="E3885" t="s">
        <v>385</v>
      </c>
      <c r="F3885" s="60">
        <v>45557</v>
      </c>
      <c r="G3885" s="60">
        <v>45557.529861111107</v>
      </c>
      <c r="H3885" t="s">
        <v>1111</v>
      </c>
      <c r="I3885" t="s">
        <v>385</v>
      </c>
      <c r="J3885" t="s">
        <v>697</v>
      </c>
      <c r="K3885" t="s">
        <v>697</v>
      </c>
      <c r="L3885" t="s">
        <v>5839</v>
      </c>
      <c r="M3885" t="s">
        <v>7</v>
      </c>
      <c r="N3885" t="s">
        <v>860</v>
      </c>
      <c r="O3885" t="s">
        <v>5380</v>
      </c>
      <c r="P3885" t="s">
        <v>8</v>
      </c>
      <c r="Q3885" t="s">
        <v>10</v>
      </c>
      <c r="R3885" t="s">
        <v>11</v>
      </c>
      <c r="S3885" t="s">
        <v>360</v>
      </c>
      <c r="T3885" t="s">
        <v>385</v>
      </c>
      <c r="U3885" t="s">
        <v>14</v>
      </c>
      <c r="V3885" s="61">
        <v>45557</v>
      </c>
      <c r="W3885" t="s">
        <v>4135</v>
      </c>
    </row>
    <row r="3886" spans="1:23" x14ac:dyDescent="0.25">
      <c r="A3886">
        <v>9970449</v>
      </c>
      <c r="B3886" s="60">
        <v>45557</v>
      </c>
      <c r="C3886" t="s">
        <v>1111</v>
      </c>
      <c r="D3886" t="s">
        <v>856</v>
      </c>
      <c r="E3886" t="s">
        <v>385</v>
      </c>
      <c r="F3886" s="60">
        <v>45557</v>
      </c>
      <c r="G3886" s="60">
        <v>45557.533333333333</v>
      </c>
      <c r="H3886" t="s">
        <v>1111</v>
      </c>
      <c r="I3886" t="s">
        <v>385</v>
      </c>
      <c r="J3886" t="s">
        <v>697</v>
      </c>
      <c r="K3886" t="s">
        <v>697</v>
      </c>
      <c r="L3886" t="s">
        <v>5705</v>
      </c>
      <c r="M3886" t="s">
        <v>7</v>
      </c>
      <c r="N3886" t="s">
        <v>860</v>
      </c>
      <c r="O3886" t="s">
        <v>5463</v>
      </c>
      <c r="P3886" t="s">
        <v>8</v>
      </c>
      <c r="Q3886" t="s">
        <v>10</v>
      </c>
      <c r="R3886" t="s">
        <v>11</v>
      </c>
      <c r="S3886" t="s">
        <v>25</v>
      </c>
      <c r="T3886" t="s">
        <v>385</v>
      </c>
      <c r="U3886" t="s">
        <v>14</v>
      </c>
      <c r="V3886" s="61">
        <v>45557</v>
      </c>
      <c r="W3886" t="s">
        <v>4135</v>
      </c>
    </row>
    <row r="3887" spans="1:23" x14ac:dyDescent="0.25">
      <c r="A3887">
        <v>9970448</v>
      </c>
      <c r="B3887" s="60">
        <v>45557</v>
      </c>
      <c r="C3887" t="s">
        <v>1111</v>
      </c>
      <c r="D3887" t="s">
        <v>46</v>
      </c>
      <c r="E3887" t="s">
        <v>385</v>
      </c>
      <c r="F3887" s="60">
        <v>45557</v>
      </c>
      <c r="G3887" s="60">
        <v>45557.565972222219</v>
      </c>
      <c r="H3887" t="s">
        <v>1111</v>
      </c>
      <c r="I3887" t="s">
        <v>385</v>
      </c>
      <c r="J3887" t="s">
        <v>697</v>
      </c>
      <c r="K3887" t="s">
        <v>697</v>
      </c>
      <c r="L3887" t="s">
        <v>5624</v>
      </c>
      <c r="M3887" t="s">
        <v>7</v>
      </c>
      <c r="N3887" t="s">
        <v>860</v>
      </c>
      <c r="O3887" t="s">
        <v>4713</v>
      </c>
      <c r="P3887" t="s">
        <v>8</v>
      </c>
      <c r="Q3887" t="s">
        <v>10</v>
      </c>
      <c r="R3887" t="s">
        <v>11</v>
      </c>
      <c r="S3887" t="s">
        <v>358</v>
      </c>
      <c r="T3887" t="s">
        <v>385</v>
      </c>
      <c r="U3887" t="s">
        <v>14</v>
      </c>
      <c r="V3887" s="61">
        <v>45557</v>
      </c>
      <c r="W3887" t="s">
        <v>4135</v>
      </c>
    </row>
    <row r="3888" spans="1:23" x14ac:dyDescent="0.25">
      <c r="A3888">
        <v>9970447</v>
      </c>
      <c r="B3888" s="60">
        <v>45557</v>
      </c>
      <c r="C3888" t="s">
        <v>1111</v>
      </c>
      <c r="D3888" t="s">
        <v>716</v>
      </c>
      <c r="E3888" t="s">
        <v>385</v>
      </c>
      <c r="F3888" s="60">
        <v>45557</v>
      </c>
      <c r="G3888" s="60">
        <v>45557.594444444447</v>
      </c>
      <c r="H3888" t="s">
        <v>1111</v>
      </c>
      <c r="I3888" t="s">
        <v>385</v>
      </c>
      <c r="J3888" t="s">
        <v>697</v>
      </c>
      <c r="K3888" t="s">
        <v>697</v>
      </c>
      <c r="L3888" t="s">
        <v>5617</v>
      </c>
      <c r="M3888" t="s">
        <v>7</v>
      </c>
      <c r="N3888" t="s">
        <v>860</v>
      </c>
      <c r="O3888" t="s">
        <v>4445</v>
      </c>
      <c r="P3888" t="s">
        <v>18</v>
      </c>
      <c r="Q3888" t="s">
        <v>19</v>
      </c>
      <c r="R3888" t="s">
        <v>21</v>
      </c>
      <c r="S3888" t="s">
        <v>36</v>
      </c>
      <c r="T3888" t="s">
        <v>385</v>
      </c>
      <c r="U3888" t="s">
        <v>14</v>
      </c>
      <c r="V3888" s="61">
        <v>45557</v>
      </c>
      <c r="W3888" t="s">
        <v>4135</v>
      </c>
    </row>
    <row r="3889" spans="1:23" x14ac:dyDescent="0.25">
      <c r="A3889">
        <v>9970446</v>
      </c>
      <c r="B3889" s="60">
        <v>45557</v>
      </c>
      <c r="C3889" t="s">
        <v>1111</v>
      </c>
      <c r="D3889" t="s">
        <v>878</v>
      </c>
      <c r="E3889" t="s">
        <v>385</v>
      </c>
      <c r="F3889" s="60">
        <v>45557</v>
      </c>
      <c r="G3889" s="60">
        <v>45557.609722222223</v>
      </c>
      <c r="H3889" t="s">
        <v>1111</v>
      </c>
      <c r="I3889" t="s">
        <v>385</v>
      </c>
      <c r="J3889" t="s">
        <v>697</v>
      </c>
      <c r="K3889" t="s">
        <v>697</v>
      </c>
      <c r="L3889" t="s">
        <v>5412</v>
      </c>
      <c r="M3889" t="s">
        <v>7</v>
      </c>
      <c r="N3889" t="s">
        <v>860</v>
      </c>
      <c r="O3889" t="s">
        <v>714</v>
      </c>
      <c r="P3889" t="s">
        <v>18</v>
      </c>
      <c r="Q3889" t="s">
        <v>19</v>
      </c>
      <c r="R3889" t="s">
        <v>21</v>
      </c>
      <c r="S3889" t="s">
        <v>36</v>
      </c>
      <c r="T3889" t="s">
        <v>385</v>
      </c>
      <c r="U3889" t="s">
        <v>14</v>
      </c>
      <c r="V3889" s="61">
        <v>45557</v>
      </c>
      <c r="W3889" t="s">
        <v>4135</v>
      </c>
    </row>
    <row r="3890" spans="1:23" x14ac:dyDescent="0.25">
      <c r="A3890">
        <v>9970445</v>
      </c>
      <c r="B3890" s="60">
        <v>45557</v>
      </c>
      <c r="C3890" t="s">
        <v>1111</v>
      </c>
      <c r="D3890" t="s">
        <v>716</v>
      </c>
      <c r="E3890" t="s">
        <v>385</v>
      </c>
      <c r="F3890" s="60">
        <v>45557</v>
      </c>
      <c r="G3890" s="60">
        <v>45557.620138888888</v>
      </c>
      <c r="H3890" t="s">
        <v>1111</v>
      </c>
      <c r="I3890" t="s">
        <v>385</v>
      </c>
      <c r="J3890" t="s">
        <v>697</v>
      </c>
      <c r="K3890" t="s">
        <v>697</v>
      </c>
      <c r="L3890" t="s">
        <v>5170</v>
      </c>
      <c r="M3890" t="s">
        <v>7</v>
      </c>
      <c r="N3890"/>
      <c r="O3890" t="s">
        <v>4585</v>
      </c>
      <c r="P3890" t="s">
        <v>8</v>
      </c>
      <c r="Q3890" t="s">
        <v>28</v>
      </c>
      <c r="R3890" t="s">
        <v>29</v>
      </c>
      <c r="S3890" t="s">
        <v>25</v>
      </c>
      <c r="T3890" t="s">
        <v>385</v>
      </c>
      <c r="U3890" t="s">
        <v>14</v>
      </c>
      <c r="V3890" s="61">
        <v>45557</v>
      </c>
      <c r="W3890" t="s">
        <v>4135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B6181-018D-4B01-ABFF-D25B8C6836CA}">
  <sheetPr>
    <tabColor theme="8" tint="0.39997558519241921"/>
  </sheetPr>
  <dimension ref="B3:BC29"/>
  <sheetViews>
    <sheetView showGridLines="0" showRowColHeaders="0" workbookViewId="0">
      <selection activeCell="AW13" sqref="AW13"/>
    </sheetView>
  </sheetViews>
  <sheetFormatPr defaultRowHeight="15" outlineLevelCol="1" x14ac:dyDescent="0.25"/>
  <cols>
    <col min="2" max="2" width="17.28515625" customWidth="1"/>
    <col min="3" max="11" width="10.28515625" customWidth="1"/>
    <col min="12" max="42" width="5.42578125" hidden="1" customWidth="1" outlineLevel="1"/>
    <col min="43" max="43" width="10.28515625" customWidth="1" collapsed="1"/>
    <col min="44" max="49" width="10.28515625" customWidth="1"/>
    <col min="50" max="51" width="10.28515625" hidden="1" customWidth="1" outlineLevel="1"/>
    <col min="52" max="52" width="10.28515625" customWidth="1" collapsed="1"/>
    <col min="53" max="53" width="4" hidden="1" customWidth="1" outlineLevel="1"/>
    <col min="54" max="54" width="4.28515625" hidden="1" customWidth="1" outlineLevel="1"/>
    <col min="55" max="55" width="9.140625" collapsed="1"/>
  </cols>
  <sheetData>
    <row r="3" spans="2:54" x14ac:dyDescent="0.25">
      <c r="B3" s="6" t="s">
        <v>521</v>
      </c>
      <c r="C3" s="76" t="s">
        <v>535</v>
      </c>
      <c r="D3" s="76"/>
      <c r="E3" s="76"/>
      <c r="F3" s="76"/>
      <c r="AQ3" s="24"/>
    </row>
    <row r="4" spans="2:54" x14ac:dyDescent="0.25">
      <c r="L4" s="4">
        <f>MONTH(L5)</f>
        <v>7</v>
      </c>
      <c r="M4" s="4">
        <f t="shared" ref="M4:AO4" si="0">MONTH(M5)</f>
        <v>7</v>
      </c>
      <c r="N4" s="4">
        <f t="shared" si="0"/>
        <v>7</v>
      </c>
      <c r="O4" s="4">
        <f t="shared" si="0"/>
        <v>7</v>
      </c>
      <c r="P4" s="4">
        <f t="shared" si="0"/>
        <v>7</v>
      </c>
      <c r="Q4" s="4">
        <f t="shared" si="0"/>
        <v>7</v>
      </c>
      <c r="R4" s="4">
        <f t="shared" si="0"/>
        <v>7</v>
      </c>
      <c r="S4" s="4">
        <f t="shared" si="0"/>
        <v>7</v>
      </c>
      <c r="T4" s="4">
        <f t="shared" si="0"/>
        <v>7</v>
      </c>
      <c r="U4" s="4">
        <f t="shared" si="0"/>
        <v>7</v>
      </c>
      <c r="V4" s="4">
        <f t="shared" si="0"/>
        <v>7</v>
      </c>
      <c r="W4" s="4">
        <f t="shared" si="0"/>
        <v>7</v>
      </c>
      <c r="X4" s="4">
        <f t="shared" si="0"/>
        <v>7</v>
      </c>
      <c r="Y4" s="4">
        <f t="shared" si="0"/>
        <v>7</v>
      </c>
      <c r="Z4" s="4">
        <f t="shared" si="0"/>
        <v>7</v>
      </c>
      <c r="AA4" s="4">
        <f t="shared" si="0"/>
        <v>7</v>
      </c>
      <c r="AB4" s="4">
        <f t="shared" si="0"/>
        <v>7</v>
      </c>
      <c r="AC4" s="4">
        <f t="shared" si="0"/>
        <v>7</v>
      </c>
      <c r="AD4" s="4">
        <f t="shared" si="0"/>
        <v>7</v>
      </c>
      <c r="AE4" s="4">
        <f t="shared" si="0"/>
        <v>7</v>
      </c>
      <c r="AF4" s="4">
        <f t="shared" si="0"/>
        <v>7</v>
      </c>
      <c r="AG4" s="4">
        <f t="shared" si="0"/>
        <v>7</v>
      </c>
      <c r="AH4" s="4">
        <f t="shared" si="0"/>
        <v>7</v>
      </c>
      <c r="AI4" s="4">
        <f t="shared" si="0"/>
        <v>7</v>
      </c>
      <c r="AJ4" s="4">
        <f t="shared" si="0"/>
        <v>7</v>
      </c>
      <c r="AK4" s="4">
        <f t="shared" si="0"/>
        <v>7</v>
      </c>
      <c r="AL4" s="4">
        <f t="shared" si="0"/>
        <v>7</v>
      </c>
      <c r="AM4" s="4">
        <f t="shared" si="0"/>
        <v>7</v>
      </c>
      <c r="AN4" s="4">
        <f t="shared" si="0"/>
        <v>7</v>
      </c>
      <c r="AO4" s="4">
        <f t="shared" si="0"/>
        <v>7</v>
      </c>
      <c r="AP4" s="4">
        <f>MONTH(AO5+1)</f>
        <v>7</v>
      </c>
      <c r="AQ4" s="24" t="s">
        <v>48</v>
      </c>
    </row>
    <row r="5" spans="2:54" x14ac:dyDescent="0.25">
      <c r="B5" s="25" t="s">
        <v>579</v>
      </c>
      <c r="C5" s="26" t="s">
        <v>580</v>
      </c>
      <c r="D5" s="26" t="s">
        <v>581</v>
      </c>
      <c r="E5" s="26" t="s">
        <v>582</v>
      </c>
      <c r="F5" s="58" t="s">
        <v>6</v>
      </c>
      <c r="G5" s="26" t="s">
        <v>584</v>
      </c>
      <c r="H5" s="26" t="s">
        <v>594</v>
      </c>
      <c r="I5" s="26" t="s">
        <v>585</v>
      </c>
      <c r="J5" s="26" t="s">
        <v>586</v>
      </c>
      <c r="K5" s="26" t="s">
        <v>583</v>
      </c>
      <c r="L5" s="27">
        <f>IF($C$3="Junho",45444,IF($C$3="Julho",45474,IF($C$3="Agosto",45505)))</f>
        <v>45474</v>
      </c>
      <c r="M5" s="27">
        <f>L5+1</f>
        <v>45475</v>
      </c>
      <c r="N5" s="27">
        <f t="shared" ref="N5:AO5" si="1">M5+1</f>
        <v>45476</v>
      </c>
      <c r="O5" s="27">
        <f t="shared" si="1"/>
        <v>45477</v>
      </c>
      <c r="P5" s="27">
        <f t="shared" si="1"/>
        <v>45478</v>
      </c>
      <c r="Q5" s="27">
        <f t="shared" si="1"/>
        <v>45479</v>
      </c>
      <c r="R5" s="27">
        <f t="shared" si="1"/>
        <v>45480</v>
      </c>
      <c r="S5" s="27">
        <f t="shared" si="1"/>
        <v>45481</v>
      </c>
      <c r="T5" s="27">
        <f t="shared" si="1"/>
        <v>45482</v>
      </c>
      <c r="U5" s="27">
        <f t="shared" si="1"/>
        <v>45483</v>
      </c>
      <c r="V5" s="27">
        <f t="shared" si="1"/>
        <v>45484</v>
      </c>
      <c r="W5" s="27">
        <f t="shared" si="1"/>
        <v>45485</v>
      </c>
      <c r="X5" s="27">
        <f t="shared" si="1"/>
        <v>45486</v>
      </c>
      <c r="Y5" s="27">
        <f t="shared" si="1"/>
        <v>45487</v>
      </c>
      <c r="Z5" s="27">
        <f t="shared" si="1"/>
        <v>45488</v>
      </c>
      <c r="AA5" s="27">
        <f t="shared" si="1"/>
        <v>45489</v>
      </c>
      <c r="AB5" s="27">
        <f t="shared" si="1"/>
        <v>45490</v>
      </c>
      <c r="AC5" s="27">
        <f t="shared" si="1"/>
        <v>45491</v>
      </c>
      <c r="AD5" s="27">
        <f t="shared" si="1"/>
        <v>45492</v>
      </c>
      <c r="AE5" s="27">
        <f t="shared" si="1"/>
        <v>45493</v>
      </c>
      <c r="AF5" s="27">
        <f t="shared" si="1"/>
        <v>45494</v>
      </c>
      <c r="AG5" s="27">
        <f t="shared" si="1"/>
        <v>45495</v>
      </c>
      <c r="AH5" s="27">
        <f t="shared" si="1"/>
        <v>45496</v>
      </c>
      <c r="AI5" s="27">
        <f t="shared" si="1"/>
        <v>45497</v>
      </c>
      <c r="AJ5" s="27">
        <f t="shared" si="1"/>
        <v>45498</v>
      </c>
      <c r="AK5" s="27">
        <f t="shared" si="1"/>
        <v>45499</v>
      </c>
      <c r="AL5" s="27">
        <f t="shared" si="1"/>
        <v>45500</v>
      </c>
      <c r="AM5" s="27">
        <f t="shared" si="1"/>
        <v>45501</v>
      </c>
      <c r="AN5" s="27">
        <f t="shared" si="1"/>
        <v>45502</v>
      </c>
      <c r="AO5" s="27">
        <f t="shared" si="1"/>
        <v>45503</v>
      </c>
      <c r="AP5" s="27">
        <f>IF(MONTH(AO5+1)&gt;AO4,"-",AO5+1)</f>
        <v>45504</v>
      </c>
      <c r="AQ5" s="26" t="s">
        <v>532</v>
      </c>
      <c r="AR5" s="26" t="s">
        <v>587</v>
      </c>
      <c r="AS5" s="26" t="s">
        <v>588</v>
      </c>
      <c r="AT5" s="26" t="s">
        <v>589</v>
      </c>
      <c r="AU5" s="26" t="s">
        <v>590</v>
      </c>
      <c r="AV5" s="26" t="s">
        <v>591</v>
      </c>
      <c r="AW5" s="26" t="s">
        <v>503</v>
      </c>
      <c r="AX5" s="50" t="s">
        <v>505</v>
      </c>
      <c r="AY5" s="50" t="s">
        <v>504</v>
      </c>
      <c r="AZ5" s="28" t="s">
        <v>522</v>
      </c>
      <c r="BA5" s="51" t="s">
        <v>592</v>
      </c>
      <c r="BB5" s="52" t="s">
        <v>593</v>
      </c>
    </row>
    <row r="6" spans="2:54" x14ac:dyDescent="0.25">
      <c r="B6" s="29" t="s">
        <v>39</v>
      </c>
      <c r="C6" s="30" t="str">
        <f>VLOOKUP(B6,quadro_olist!$A:$F,6,0)</f>
        <v>Manhã</v>
      </c>
      <c r="D6" s="39" t="str">
        <f>IF(COUNTIFS(L6:AP6,"&gt;0")*60=0,"-",COUNTIFS(L6:AP6,"&gt;0")*60)</f>
        <v>-</v>
      </c>
      <c r="E6" s="31" t="str">
        <f>IFERROR(F6/D6,"-")</f>
        <v>-</v>
      </c>
      <c r="F6" s="32" t="e">
        <f>IF(SUM(L6:AP6)=0,"-",SUM(L6:AP6))</f>
        <v>#REF!</v>
      </c>
      <c r="G6" s="32" t="str">
        <f>IFERROR(AVERAGEIF($L$6:$AP$6,"&gt;0",L6:AP6),"-")</f>
        <v>-</v>
      </c>
      <c r="H6" s="32" t="str">
        <f t="shared" ref="H6:H19" si="2">IF(OR($G6="",$G6=0),"-",IF($G6&gt;=$D$26,"A",IF(AND($G6&lt;$D$26,$G6&gt;$D$27),"B",IF(AND($G6&lt;$D$27,$G6&gt;$D$28),"C","D"))))</f>
        <v>A</v>
      </c>
      <c r="I6" s="32" t="e">
        <f>COUNTIFS(#REF!,$C$3,#REF!,$F$5,#REF!,$B6)</f>
        <v>#REF!</v>
      </c>
      <c r="J6" s="32" t="e">
        <f>COUNTIFS(#REF!,$C$3,#REF!,$F$5,#REF!,$B6)</f>
        <v>#REF!</v>
      </c>
      <c r="K6" s="32" t="e">
        <f>COUNTIFS(#REF!,$C$3,#REF!,$F$5,#REF!,$B6)</f>
        <v>#REF!</v>
      </c>
      <c r="L6" s="33" t="e">
        <f>COUNTIFS(#REF!,$C$3,#REF!,$F$5,#REF!,L$5,#REF!,$B6)+COUNTIFS(#REF!,$C$3,#REF!,$F$5,#REF!,L$5,#REF!,$B6)+COUNTIFS(#REF!,$C$3,#REF!,$F$5,#REF!,L$5,#REF!,$B6+COUNTIFS(base_zendesk!$V$2:$V$2096,$L5,base_zendesk!$D$2:$D$2096,$F$5,base_zendesk!$W$2:$W$2096,$C$3))</f>
        <v>#REF!</v>
      </c>
      <c r="M6" s="33" t="e">
        <f>COUNTIFS(#REF!,$C$3,#REF!,$F$5,#REF!,M$5,#REF!,$B6)+COUNTIFS(#REF!,$C$3,#REF!,$F$5,#REF!,M$5,#REF!,$B6)+COUNTIFS(#REF!,$C$3,#REF!,$F$5,#REF!,M$5,#REF!,$B6+COUNTIFS(base_zendesk!$V$2:$V$2096,$L5,base_zendesk!$D$2:$D$2096,$F$5,base_zendesk!$W$2:$W$2096,$C$3))</f>
        <v>#REF!</v>
      </c>
      <c r="N6" s="33" t="e">
        <f>COUNTIFS(#REF!,$C$3,#REF!,$F$5,#REF!,N$5,#REF!,$B6)+COUNTIFS(#REF!,$C$3,#REF!,$F$5,#REF!,N$5,#REF!,$B6)+COUNTIFS(#REF!,$C$3,#REF!,$F$5,#REF!,N$5,#REF!,$B6+COUNTIFS(base_zendesk!$V$2:$V$2096,$L5,base_zendesk!$D$2:$D$2096,$F$5,base_zendesk!$W$2:$W$2096,$C$3))</f>
        <v>#REF!</v>
      </c>
      <c r="O6" s="33" t="e">
        <f>COUNTIFS(#REF!,$C$3,#REF!,$F$5,#REF!,O$5,#REF!,$B6)+COUNTIFS(#REF!,$C$3,#REF!,$F$5,#REF!,O$5,#REF!,$B6)+COUNTIFS(#REF!,$C$3,#REF!,$F$5,#REF!,O$5,#REF!,$B6+COUNTIFS(base_zendesk!$V$2:$V$2096,$L5,base_zendesk!$D$2:$D$2096,$F$5,base_zendesk!$W$2:$W$2096,$C$3))</f>
        <v>#REF!</v>
      </c>
      <c r="P6" s="33" t="e">
        <f>COUNTIFS(#REF!,$C$3,#REF!,$F$5,#REF!,P$5,#REF!,$B6)+COUNTIFS(#REF!,$C$3,#REF!,$F$5,#REF!,P$5,#REF!,$B6)+COUNTIFS(#REF!,$C$3,#REF!,$F$5,#REF!,P$5,#REF!,$B6+COUNTIFS(base_zendesk!$V$2:$V$2096,$L5,base_zendesk!$D$2:$D$2096,$F$5,base_zendesk!$W$2:$W$2096,$C$3))</f>
        <v>#REF!</v>
      </c>
      <c r="Q6" s="33" t="e">
        <f>COUNTIFS(#REF!,$C$3,#REF!,$F$5,#REF!,Q$5,#REF!,$B6)+COUNTIFS(#REF!,$C$3,#REF!,$F$5,#REF!,Q$5,#REF!,$B6)+COUNTIFS(#REF!,$C$3,#REF!,$F$5,#REF!,Q$5,#REF!,$B6+COUNTIFS(base_zendesk!$V$2:$V$2096,$L5,base_zendesk!$D$2:$D$2096,$F$5,base_zendesk!$W$2:$W$2096,$C$3))</f>
        <v>#REF!</v>
      </c>
      <c r="R6" s="33" t="e">
        <f>COUNTIFS(#REF!,$C$3,#REF!,$F$5,#REF!,R$5,#REF!,$B6)+COUNTIFS(#REF!,$C$3,#REF!,$F$5,#REF!,R$5,#REF!,$B6)+COUNTIFS(#REF!,$C$3,#REF!,$F$5,#REF!,R$5,#REF!,$B6+COUNTIFS(base_zendesk!$V$2:$V$2096,$L5,base_zendesk!$D$2:$D$2096,$F$5,base_zendesk!$W$2:$W$2096,$C$3))</f>
        <v>#REF!</v>
      </c>
      <c r="S6" s="33" t="e">
        <f>COUNTIFS(#REF!,$C$3,#REF!,$F$5,#REF!,S$5,#REF!,$B6)+COUNTIFS(#REF!,$C$3,#REF!,$F$5,#REF!,S$5,#REF!,$B6)+COUNTIFS(#REF!,$C$3,#REF!,$F$5,#REF!,S$5,#REF!,$B6+COUNTIFS(base_zendesk!$V$2:$V$2096,$L5,base_zendesk!$D$2:$D$2096,$F$5,base_zendesk!$W$2:$W$2096,$C$3))</f>
        <v>#REF!</v>
      </c>
      <c r="T6" s="33" t="e">
        <f>COUNTIFS(#REF!,$C$3,#REF!,$F$5,#REF!,T$5,#REF!,$B6)+COUNTIFS(#REF!,$C$3,#REF!,$F$5,#REF!,T$5,#REF!,$B6)+COUNTIFS(#REF!,$C$3,#REF!,$F$5,#REF!,T$5,#REF!,$B6+COUNTIFS(base_zendesk!$V$2:$V$2096,$L5,base_zendesk!$D$2:$D$2096,$F$5,base_zendesk!$W$2:$W$2096,$C$3))</f>
        <v>#REF!</v>
      </c>
      <c r="U6" s="33" t="e">
        <f>COUNTIFS(#REF!,$C$3,#REF!,$F$5,#REF!,U$5,#REF!,$B6)+COUNTIFS(#REF!,$C$3,#REF!,$F$5,#REF!,U$5,#REF!,$B6)+COUNTIFS(#REF!,$C$3,#REF!,$F$5,#REF!,U$5,#REF!,$B6+COUNTIFS(base_zendesk!$V$2:$V$2096,$L5,base_zendesk!$D$2:$D$2096,$F$5,base_zendesk!$W$2:$W$2096,$C$3))</f>
        <v>#REF!</v>
      </c>
      <c r="V6" s="33" t="e">
        <f>COUNTIFS(#REF!,$C$3,#REF!,$F$5,#REF!,V$5,#REF!,$B6)+COUNTIFS(#REF!,$C$3,#REF!,$F$5,#REF!,V$5,#REF!,$B6)+COUNTIFS(#REF!,$C$3,#REF!,$F$5,#REF!,V$5,#REF!,$B6+COUNTIFS(base_zendesk!$V$2:$V$2096,$L5,base_zendesk!$D$2:$D$2096,$F$5,base_zendesk!$W$2:$W$2096,$C$3))</f>
        <v>#REF!</v>
      </c>
      <c r="W6" s="33" t="e">
        <f>COUNTIFS(#REF!,$C$3,#REF!,$F$5,#REF!,W$5,#REF!,$B6)+COUNTIFS(#REF!,$C$3,#REF!,$F$5,#REF!,W$5,#REF!,$B6)+COUNTIFS(#REF!,$C$3,#REF!,$F$5,#REF!,W$5,#REF!,$B6+COUNTIFS(base_zendesk!$V$2:$V$2096,$L5,base_zendesk!$D$2:$D$2096,$F$5,base_zendesk!$W$2:$W$2096,$C$3))</f>
        <v>#REF!</v>
      </c>
      <c r="X6" s="33" t="e">
        <f>COUNTIFS(#REF!,$C$3,#REF!,$F$5,#REF!,X$5,#REF!,$B6)+COUNTIFS(#REF!,$C$3,#REF!,$F$5,#REF!,X$5,#REF!,$B6)+COUNTIFS(#REF!,$C$3,#REF!,$F$5,#REF!,X$5,#REF!,$B6+COUNTIFS(base_zendesk!$V$2:$V$2096,$L5,base_zendesk!$D$2:$D$2096,$F$5,base_zendesk!$W$2:$W$2096,$C$3))</f>
        <v>#REF!</v>
      </c>
      <c r="Y6" s="33" t="e">
        <f>COUNTIFS(#REF!,$C$3,#REF!,$F$5,#REF!,Y$5,#REF!,$B6)+COUNTIFS(#REF!,$C$3,#REF!,$F$5,#REF!,Y$5,#REF!,$B6)+COUNTIFS(#REF!,$C$3,#REF!,$F$5,#REF!,Y$5,#REF!,$B6+COUNTIFS(base_zendesk!$V$2:$V$2096,$L5,base_zendesk!$D$2:$D$2096,$F$5,base_zendesk!$W$2:$W$2096,$C$3))</f>
        <v>#REF!</v>
      </c>
      <c r="Z6" s="33" t="e">
        <f>COUNTIFS(#REF!,$C$3,#REF!,$F$5,#REF!,Z$5,#REF!,$B6)+COUNTIFS(#REF!,$C$3,#REF!,$F$5,#REF!,Z$5,#REF!,$B6)+COUNTIFS(#REF!,$C$3,#REF!,$F$5,#REF!,Z$5,#REF!,$B6+COUNTIFS(base_zendesk!$V$2:$V$2096,$L5,base_zendesk!$D$2:$D$2096,$F$5,base_zendesk!$W$2:$W$2096,$C$3))</f>
        <v>#REF!</v>
      </c>
      <c r="AA6" s="33" t="e">
        <f>COUNTIFS(#REF!,$C$3,#REF!,$F$5,#REF!,AA$5,#REF!,$B6)+COUNTIFS(#REF!,$C$3,#REF!,$F$5,#REF!,AA$5,#REF!,$B6)+COUNTIFS(#REF!,$C$3,#REF!,$F$5,#REF!,AA$5,#REF!,$B6+COUNTIFS(base_zendesk!$V$2:$V$2096,$L5,base_zendesk!$D$2:$D$2096,$F$5,base_zendesk!$W$2:$W$2096,$C$3))</f>
        <v>#REF!</v>
      </c>
      <c r="AB6" s="33" t="e">
        <f>COUNTIFS(#REF!,$C$3,#REF!,$F$5,#REF!,AB$5,#REF!,$B6)+COUNTIFS(#REF!,$C$3,#REF!,$F$5,#REF!,AB$5,#REF!,$B6)+COUNTIFS(#REF!,$C$3,#REF!,$F$5,#REF!,AB$5,#REF!,$B6+COUNTIFS(base_zendesk!$V$2:$V$2096,$L5,base_zendesk!$D$2:$D$2096,$F$5,base_zendesk!$W$2:$W$2096,$C$3))</f>
        <v>#REF!</v>
      </c>
      <c r="AC6" s="33" t="e">
        <f>COUNTIFS(#REF!,$C$3,#REF!,$F$5,#REF!,AC$5,#REF!,$B6)+COUNTIFS(#REF!,$C$3,#REF!,$F$5,#REF!,AC$5,#REF!,$B6)+COUNTIFS(#REF!,$C$3,#REF!,$F$5,#REF!,AC$5,#REF!,$B6+COUNTIFS(base_zendesk!$V$2:$V$2096,$L5,base_zendesk!$D$2:$D$2096,$F$5,base_zendesk!$W$2:$W$2096,$C$3))</f>
        <v>#REF!</v>
      </c>
      <c r="AD6" s="33" t="e">
        <f>COUNTIFS(#REF!,$C$3,#REF!,$F$5,#REF!,AD$5,#REF!,$B6)+COUNTIFS(#REF!,$C$3,#REF!,$F$5,#REF!,AD$5,#REF!,$B6)+COUNTIFS(#REF!,$C$3,#REF!,$F$5,#REF!,AD$5,#REF!,$B6+COUNTIFS(base_zendesk!$V$2:$V$2096,$L5,base_zendesk!$D$2:$D$2096,$F$5,base_zendesk!$W$2:$W$2096,$C$3))</f>
        <v>#REF!</v>
      </c>
      <c r="AE6" s="33" t="e">
        <f>COUNTIFS(#REF!,$C$3,#REF!,$F$5,#REF!,AE$5,#REF!,$B6)+COUNTIFS(#REF!,$C$3,#REF!,$F$5,#REF!,AE$5,#REF!,$B6)+COUNTIFS(#REF!,$C$3,#REF!,$F$5,#REF!,AE$5,#REF!,$B6+COUNTIFS(base_zendesk!$V$2:$V$2096,$L5,base_zendesk!$D$2:$D$2096,$F$5,base_zendesk!$W$2:$W$2096,$C$3))</f>
        <v>#REF!</v>
      </c>
      <c r="AF6" s="33" t="e">
        <f>COUNTIFS(#REF!,$C$3,#REF!,$F$5,#REF!,AF$5,#REF!,$B6)+COUNTIFS(#REF!,$C$3,#REF!,$F$5,#REF!,AF$5,#REF!,$B6)+COUNTIFS(#REF!,$C$3,#REF!,$F$5,#REF!,AF$5,#REF!,$B6+COUNTIFS(base_zendesk!$V$2:$V$2096,$L5,base_zendesk!$D$2:$D$2096,$F$5,base_zendesk!$W$2:$W$2096,$C$3))</f>
        <v>#REF!</v>
      </c>
      <c r="AG6" s="33" t="e">
        <f>COUNTIFS(#REF!,$C$3,#REF!,$F$5,#REF!,AG$5,#REF!,$B6)+COUNTIFS(#REF!,$C$3,#REF!,$F$5,#REF!,AG$5,#REF!,$B6)+COUNTIFS(#REF!,$C$3,#REF!,$F$5,#REF!,AG$5,#REF!,$B6+COUNTIFS(base_zendesk!$V$2:$V$2096,$L5,base_zendesk!$D$2:$D$2096,$F$5,base_zendesk!$W$2:$W$2096,$C$3))</f>
        <v>#REF!</v>
      </c>
      <c r="AH6" s="33" t="e">
        <f>COUNTIFS(#REF!,$C$3,#REF!,$F$5,#REF!,AH$5,#REF!,$B6)+COUNTIFS(#REF!,$C$3,#REF!,$F$5,#REF!,AH$5,#REF!,$B6)+COUNTIFS(#REF!,$C$3,#REF!,$F$5,#REF!,AH$5,#REF!,$B6+COUNTIFS(base_zendesk!$V$2:$V$2096,$L5,base_zendesk!$D$2:$D$2096,$F$5,base_zendesk!$W$2:$W$2096,$C$3))</f>
        <v>#REF!</v>
      </c>
      <c r="AI6" s="33" t="e">
        <f>COUNTIFS(#REF!,$C$3,#REF!,$F$5,#REF!,AI$5,#REF!,$B6)+COUNTIFS(#REF!,$C$3,#REF!,$F$5,#REF!,AI$5,#REF!,$B6)+COUNTIFS(#REF!,$C$3,#REF!,$F$5,#REF!,AI$5,#REF!,$B6+COUNTIFS(base_zendesk!$V$2:$V$2096,$L5,base_zendesk!$D$2:$D$2096,$F$5,base_zendesk!$W$2:$W$2096,$C$3))</f>
        <v>#REF!</v>
      </c>
      <c r="AJ6" s="33" t="e">
        <f>COUNTIFS(#REF!,$C$3,#REF!,$F$5,#REF!,AJ$5,#REF!,$B6)+COUNTIFS(#REF!,$C$3,#REF!,$F$5,#REF!,AJ$5,#REF!,$B6)+COUNTIFS(#REF!,$C$3,#REF!,$F$5,#REF!,AJ$5,#REF!,$B6+COUNTIFS(base_zendesk!$V$2:$V$2096,$L5,base_zendesk!$D$2:$D$2096,$F$5,base_zendesk!$W$2:$W$2096,$C$3))</f>
        <v>#REF!</v>
      </c>
      <c r="AK6" s="33" t="e">
        <f>COUNTIFS(#REF!,$C$3,#REF!,$F$5,#REF!,AK$5,#REF!,$B6)+COUNTIFS(#REF!,$C$3,#REF!,$F$5,#REF!,AK$5,#REF!,$B6)+COUNTIFS(#REF!,$C$3,#REF!,$F$5,#REF!,AK$5,#REF!,$B6+COUNTIFS(base_zendesk!$V$2:$V$2096,$L5,base_zendesk!$D$2:$D$2096,$F$5,base_zendesk!$W$2:$W$2096,$C$3))</f>
        <v>#REF!</v>
      </c>
      <c r="AL6" s="33" t="e">
        <f>COUNTIFS(#REF!,$C$3,#REF!,$F$5,#REF!,AL$5,#REF!,$B6)+COUNTIFS(#REF!,$C$3,#REF!,$F$5,#REF!,AL$5,#REF!,$B6)+COUNTIFS(#REF!,$C$3,#REF!,$F$5,#REF!,AL$5,#REF!,$B6+COUNTIFS(base_zendesk!$V$2:$V$2096,$L5,base_zendesk!$D$2:$D$2096,$F$5,base_zendesk!$W$2:$W$2096,$C$3))</f>
        <v>#REF!</v>
      </c>
      <c r="AM6" s="33" t="e">
        <f>COUNTIFS(#REF!,$C$3,#REF!,$F$5,#REF!,AM$5,#REF!,$B6)+COUNTIFS(#REF!,$C$3,#REF!,$F$5,#REF!,AM$5,#REF!,$B6)+COUNTIFS(#REF!,$C$3,#REF!,$F$5,#REF!,AM$5,#REF!,$B6+COUNTIFS(base_zendesk!$V$2:$V$2096,$L5,base_zendesk!$D$2:$D$2096,$F$5,base_zendesk!$W$2:$W$2096,$C$3))</f>
        <v>#REF!</v>
      </c>
      <c r="AN6" s="33" t="e">
        <f>COUNTIFS(#REF!,$C$3,#REF!,$F$5,#REF!,AN$5,#REF!,$B6)+COUNTIFS(#REF!,$C$3,#REF!,$F$5,#REF!,AN$5,#REF!,$B6)+COUNTIFS(#REF!,$C$3,#REF!,$F$5,#REF!,AN$5,#REF!,$B6+COUNTIFS(base_zendesk!$V$2:$V$2096,$L5,base_zendesk!$D$2:$D$2096,$F$5,base_zendesk!$W$2:$W$2096,$C$3))</f>
        <v>#REF!</v>
      </c>
      <c r="AO6" s="33" t="e">
        <f>COUNTIFS(#REF!,$C$3,#REF!,$F$5,#REF!,AO$5,#REF!,$B6)+COUNTIFS(#REF!,$C$3,#REF!,$F$5,#REF!,AO$5,#REF!,$B6)+COUNTIFS(#REF!,$C$3,#REF!,$F$5,#REF!,AO$5,#REF!,$B6+COUNTIFS(base_zendesk!$V$2:$V$2096,$L5,base_zendesk!$D$2:$D$2096,$F$5,base_zendesk!$W$2:$W$2096,$C$3))</f>
        <v>#REF!</v>
      </c>
      <c r="AP6" s="33" t="e">
        <f>COUNTIFS(#REF!,$C$3,#REF!,$F$5,#REF!,AP$5,#REF!,$B6)+COUNTIFS(#REF!,$C$3,#REF!,$F$5,#REF!,AP$5,#REF!,$B6)+COUNTIFS(#REF!,$C$3,#REF!,$F$5,#REF!,AP$5,#REF!,$B6+COUNTIFS(base_zendesk!$V$2:$V$2096,$L5,base_zendesk!$D$2:$D$2096,$F$5,base_zendesk!$W$2:$W$2096,$C$3))</f>
        <v>#REF!</v>
      </c>
      <c r="AQ6" s="30" t="e">
        <f>COUNTIFS(#REF!,$C$3,#REF!,$AQ$4,#REF!,$B6)+COUNTIFS(#REF!,$C$3,#REF!,$AQ$4,#REF!,$B6)+COUNTIFS(#REF!,$C$3,#REF!,$AQ$4,#REF!,$B6)+COUNTIFS(base_zendesk!$D$2:$D$2096,$AQ$4,base_zendesk!$W$2:$W$2096,$C$3,base_zendesk!$H$2:$H$2096,$B$6)</f>
        <v>#REF!</v>
      </c>
      <c r="AR6" s="30">
        <f>SUMIFS(ABS!$AJ:$AJ,ABS!$B:$B,Operadores!$B6&amp;Operadores!$C$3)</f>
        <v>11</v>
      </c>
      <c r="AS6" s="30">
        <f>SUMIFS(ABS!$AK:$AK,ABS!$B:$B,Operadores!$B6&amp;Operadores!$C$3)</f>
        <v>0</v>
      </c>
      <c r="AT6" s="34">
        <f>IFERROR(AR6/SUM(AR6:AS6),"-")</f>
        <v>1</v>
      </c>
      <c r="AU6" s="31">
        <f>IFERROR(AVERAGEIFS(qualidade_resumida!$F:$F,qualidade_resumida!$G:$G,Operadores!$C$3,qualidade_resumida!$H:$H,Operadores!$B6),"-")</f>
        <v>0.72</v>
      </c>
      <c r="AV6" s="35" t="str">
        <f t="shared" ref="AV6:AV19" si="3">IFERROR(AR6*"05:40:00"/F6,"-")</f>
        <v>-</v>
      </c>
      <c r="AW6" s="31" t="str">
        <f>IFERROR(AY6/(AX6+AY6),"-")</f>
        <v>-</v>
      </c>
      <c r="AX6" s="30" t="e">
        <f>COUNTIFS(#REF!,$C$3,#REF!,AX$5,#REF!,$B6)</f>
        <v>#REF!</v>
      </c>
      <c r="AY6" s="30" t="e">
        <f>COUNTIFS(#REF!,$C$3,#REF!,AY$5,#REF!,$B6)</f>
        <v>#REF!</v>
      </c>
      <c r="AZ6" s="36" t="str">
        <f>IFERROR(BA6/(BA6+BB6),"-")</f>
        <v>-</v>
      </c>
      <c r="BA6" s="37" t="e">
        <f>COUNTIFS(#REF!,$C$3,#REF!,BA$5,#REF!,$B6)</f>
        <v>#REF!</v>
      </c>
      <c r="BB6" s="37" t="e">
        <f>COUNTIFS(#REF!,$C$3,#REF!,BB$5,#REF!,$B6)</f>
        <v>#REF!</v>
      </c>
    </row>
    <row r="7" spans="2:54" x14ac:dyDescent="0.25">
      <c r="B7" s="38" t="s">
        <v>85</v>
      </c>
      <c r="C7" s="30" t="str">
        <f>VLOOKUP(B7,quadro_olist!$A:$F,6,0)</f>
        <v>Tarde</v>
      </c>
      <c r="D7" s="39" t="str">
        <f t="shared" ref="D7:D19" si="4">IF(COUNTIFS(L7:AP7,"&gt;0")*60=0,"-",COUNTIFS(L7:AP7,"&gt;0")*60)</f>
        <v>-</v>
      </c>
      <c r="E7" s="31" t="str">
        <f t="shared" ref="E7:E19" si="5">IFERROR(F7/D7,"-")</f>
        <v>-</v>
      </c>
      <c r="F7" s="32" t="e">
        <f t="shared" ref="F7:F19" si="6">IF(SUM(L7:AP7)=0,"-",SUM(L7:AP7))</f>
        <v>#REF!</v>
      </c>
      <c r="G7" s="32" t="str">
        <f t="shared" ref="G7:G19" si="7">IFERROR(AVERAGEIF($L$6:$AP$6,"&gt;0",L7:AP7),"-")</f>
        <v>-</v>
      </c>
      <c r="H7" s="32" t="str">
        <f t="shared" si="2"/>
        <v>A</v>
      </c>
      <c r="I7" s="32" t="e">
        <f>COUNTIFS(#REF!,$C$3,#REF!,$F$5,#REF!,$B7)</f>
        <v>#REF!</v>
      </c>
      <c r="J7" s="32" t="e">
        <f>COUNTIFS(#REF!,$C$3,#REF!,$F$5,#REF!,$B7)</f>
        <v>#REF!</v>
      </c>
      <c r="K7" s="32" t="e">
        <f>COUNTIFS(#REF!,$C$3,#REF!,$F$5,#REF!,$B7)</f>
        <v>#REF!</v>
      </c>
      <c r="L7" s="33" t="e">
        <f>COUNTIFS(#REF!,$C$3,#REF!,$F$5,#REF!,L$5,#REF!,$B7)+COUNTIFS(#REF!,$C$3,#REF!,$F$5,#REF!,L$5,#REF!,$B7)+COUNTIFS(#REF!,$C$3,#REF!,$F$5,#REF!,L$5,#REF!,$B7+COUNTIFS(base_zendesk!$V$2:$V$2096,$L6,base_zendesk!$D$2:$D$2096,$F$5,base_zendesk!$W$2:$W$2096,$C$3))</f>
        <v>#REF!</v>
      </c>
      <c r="M7" s="33" t="e">
        <f>COUNTIFS(#REF!,$C$3,#REF!,$F$5,#REF!,M$5,#REF!,$B7)+COUNTIFS(#REF!,$C$3,#REF!,$F$5,#REF!,M$5,#REF!,$B7)+COUNTIFS(#REF!,$C$3,#REF!,$F$5,#REF!,M$5,#REF!,$B7+COUNTIFS(base_zendesk!$V$2:$V$2096,$L6,base_zendesk!$D$2:$D$2096,$F$5,base_zendesk!$W$2:$W$2096,$C$3))</f>
        <v>#REF!</v>
      </c>
      <c r="N7" s="33" t="e">
        <f>COUNTIFS(#REF!,$C$3,#REF!,$F$5,#REF!,N$5,#REF!,$B7)+COUNTIFS(#REF!,$C$3,#REF!,$F$5,#REF!,N$5,#REF!,$B7)+COUNTIFS(#REF!,$C$3,#REF!,$F$5,#REF!,N$5,#REF!,$B7+COUNTIFS(base_zendesk!$V$2:$V$2096,$L6,base_zendesk!$D$2:$D$2096,$F$5,base_zendesk!$W$2:$W$2096,$C$3))</f>
        <v>#REF!</v>
      </c>
      <c r="O7" s="33" t="e">
        <f>COUNTIFS(#REF!,$C$3,#REF!,$F$5,#REF!,O$5,#REF!,$B7)+COUNTIFS(#REF!,$C$3,#REF!,$F$5,#REF!,O$5,#REF!,$B7)+COUNTIFS(#REF!,$C$3,#REF!,$F$5,#REF!,O$5,#REF!,$B7+COUNTIFS(base_zendesk!$V$2:$V$2096,$L6,base_zendesk!$D$2:$D$2096,$F$5,base_zendesk!$W$2:$W$2096,$C$3))</f>
        <v>#REF!</v>
      </c>
      <c r="P7" s="33" t="e">
        <f>COUNTIFS(#REF!,$C$3,#REF!,$F$5,#REF!,P$5,#REF!,$B7)+COUNTIFS(#REF!,$C$3,#REF!,$F$5,#REF!,P$5,#REF!,$B7)+COUNTIFS(#REF!,$C$3,#REF!,$F$5,#REF!,P$5,#REF!,$B7+COUNTIFS(base_zendesk!$V$2:$V$2096,$L6,base_zendesk!$D$2:$D$2096,$F$5,base_zendesk!$W$2:$W$2096,$C$3))</f>
        <v>#REF!</v>
      </c>
      <c r="Q7" s="33" t="e">
        <f>COUNTIFS(#REF!,$C$3,#REF!,$F$5,#REF!,Q$5,#REF!,$B7)+COUNTIFS(#REF!,$C$3,#REF!,$F$5,#REF!,Q$5,#REF!,$B7)+COUNTIFS(#REF!,$C$3,#REF!,$F$5,#REF!,Q$5,#REF!,$B7+COUNTIFS(base_zendesk!$V$2:$V$2096,$L6,base_zendesk!$D$2:$D$2096,$F$5,base_zendesk!$W$2:$W$2096,$C$3))</f>
        <v>#REF!</v>
      </c>
      <c r="R7" s="33" t="e">
        <f>COUNTIFS(#REF!,$C$3,#REF!,$F$5,#REF!,R$5,#REF!,$B7)+COUNTIFS(#REF!,$C$3,#REF!,$F$5,#REF!,R$5,#REF!,$B7)+COUNTIFS(#REF!,$C$3,#REF!,$F$5,#REF!,R$5,#REF!,$B7+COUNTIFS(base_zendesk!$V$2:$V$2096,$L6,base_zendesk!$D$2:$D$2096,$F$5,base_zendesk!$W$2:$W$2096,$C$3))</f>
        <v>#REF!</v>
      </c>
      <c r="S7" s="33" t="e">
        <f>COUNTIFS(#REF!,$C$3,#REF!,$F$5,#REF!,S$5,#REF!,$B7)+COUNTIFS(#REF!,$C$3,#REF!,$F$5,#REF!,S$5,#REF!,$B7)+COUNTIFS(#REF!,$C$3,#REF!,$F$5,#REF!,S$5,#REF!,$B7+COUNTIFS(base_zendesk!$V$2:$V$2096,$L6,base_zendesk!$D$2:$D$2096,$F$5,base_zendesk!$W$2:$W$2096,$C$3))</f>
        <v>#REF!</v>
      </c>
      <c r="T7" s="33" t="e">
        <f>COUNTIFS(#REF!,$C$3,#REF!,$F$5,#REF!,T$5,#REF!,$B7)+COUNTIFS(#REF!,$C$3,#REF!,$F$5,#REF!,T$5,#REF!,$B7)+COUNTIFS(#REF!,$C$3,#REF!,$F$5,#REF!,T$5,#REF!,$B7+COUNTIFS(base_zendesk!$V$2:$V$2096,$L6,base_zendesk!$D$2:$D$2096,$F$5,base_zendesk!$W$2:$W$2096,$C$3))</f>
        <v>#REF!</v>
      </c>
      <c r="U7" s="33" t="e">
        <f>COUNTIFS(#REF!,$C$3,#REF!,$F$5,#REF!,U$5,#REF!,$B7)+COUNTIFS(#REF!,$C$3,#REF!,$F$5,#REF!,U$5,#REF!,$B7)+COUNTIFS(#REF!,$C$3,#REF!,$F$5,#REF!,U$5,#REF!,$B7+COUNTIFS(base_zendesk!$V$2:$V$2096,$L6,base_zendesk!$D$2:$D$2096,$F$5,base_zendesk!$W$2:$W$2096,$C$3))</f>
        <v>#REF!</v>
      </c>
      <c r="V7" s="33" t="e">
        <f>COUNTIFS(#REF!,$C$3,#REF!,$F$5,#REF!,V$5,#REF!,$B7)+COUNTIFS(#REF!,$C$3,#REF!,$F$5,#REF!,V$5,#REF!,$B7)+COUNTIFS(#REF!,$C$3,#REF!,$F$5,#REF!,V$5,#REF!,$B7+COUNTIFS(base_zendesk!$V$2:$V$2096,$L6,base_zendesk!$D$2:$D$2096,$F$5,base_zendesk!$W$2:$W$2096,$C$3))</f>
        <v>#REF!</v>
      </c>
      <c r="W7" s="33" t="e">
        <f>COUNTIFS(#REF!,$C$3,#REF!,$F$5,#REF!,W$5,#REF!,$B7)+COUNTIFS(#REF!,$C$3,#REF!,$F$5,#REF!,W$5,#REF!,$B7)+COUNTIFS(#REF!,$C$3,#REF!,$F$5,#REF!,W$5,#REF!,$B7+COUNTIFS(base_zendesk!$V$2:$V$2096,$L6,base_zendesk!$D$2:$D$2096,$F$5,base_zendesk!$W$2:$W$2096,$C$3))</f>
        <v>#REF!</v>
      </c>
      <c r="X7" s="33" t="e">
        <f>COUNTIFS(#REF!,$C$3,#REF!,$F$5,#REF!,X$5,#REF!,$B7)+COUNTIFS(#REF!,$C$3,#REF!,$F$5,#REF!,X$5,#REF!,$B7)+COUNTIFS(#REF!,$C$3,#REF!,$F$5,#REF!,X$5,#REF!,$B7+COUNTIFS(base_zendesk!$V$2:$V$2096,$L6,base_zendesk!$D$2:$D$2096,$F$5,base_zendesk!$W$2:$W$2096,$C$3))</f>
        <v>#REF!</v>
      </c>
      <c r="Y7" s="33" t="e">
        <f>COUNTIFS(#REF!,$C$3,#REF!,$F$5,#REF!,Y$5,#REF!,$B7)+COUNTIFS(#REF!,$C$3,#REF!,$F$5,#REF!,Y$5,#REF!,$B7)+COUNTIFS(#REF!,$C$3,#REF!,$F$5,#REF!,Y$5,#REF!,$B7+COUNTIFS(base_zendesk!$V$2:$V$2096,$L6,base_zendesk!$D$2:$D$2096,$F$5,base_zendesk!$W$2:$W$2096,$C$3))</f>
        <v>#REF!</v>
      </c>
      <c r="Z7" s="33" t="e">
        <f>COUNTIFS(#REF!,$C$3,#REF!,$F$5,#REF!,Z$5,#REF!,$B7)+COUNTIFS(#REF!,$C$3,#REF!,$F$5,#REF!,Z$5,#REF!,$B7)+COUNTIFS(#REF!,$C$3,#REF!,$F$5,#REF!,Z$5,#REF!,$B7+COUNTIFS(base_zendesk!$V$2:$V$2096,$L6,base_zendesk!$D$2:$D$2096,$F$5,base_zendesk!$W$2:$W$2096,$C$3))</f>
        <v>#REF!</v>
      </c>
      <c r="AA7" s="33" t="e">
        <f>COUNTIFS(#REF!,$C$3,#REF!,$F$5,#REF!,AA$5,#REF!,$B7)+COUNTIFS(#REF!,$C$3,#REF!,$F$5,#REF!,AA$5,#REF!,$B7)+COUNTIFS(#REF!,$C$3,#REF!,$F$5,#REF!,AA$5,#REF!,$B7+COUNTIFS(base_zendesk!$V$2:$V$2096,$L6,base_zendesk!$D$2:$D$2096,$F$5,base_zendesk!$W$2:$W$2096,$C$3))</f>
        <v>#REF!</v>
      </c>
      <c r="AB7" s="33" t="e">
        <f>COUNTIFS(#REF!,$C$3,#REF!,$F$5,#REF!,AB$5,#REF!,$B7)+COUNTIFS(#REF!,$C$3,#REF!,$F$5,#REF!,AB$5,#REF!,$B7)+COUNTIFS(#REF!,$C$3,#REF!,$F$5,#REF!,AB$5,#REF!,$B7+COUNTIFS(base_zendesk!$V$2:$V$2096,$L6,base_zendesk!$D$2:$D$2096,$F$5,base_zendesk!$W$2:$W$2096,$C$3))</f>
        <v>#REF!</v>
      </c>
      <c r="AC7" s="33" t="e">
        <f>COUNTIFS(#REF!,$C$3,#REF!,$F$5,#REF!,AC$5,#REF!,$B7)+COUNTIFS(#REF!,$C$3,#REF!,$F$5,#REF!,AC$5,#REF!,$B7)+COUNTIFS(#REF!,$C$3,#REF!,$F$5,#REF!,AC$5,#REF!,$B7+COUNTIFS(base_zendesk!$V$2:$V$2096,$L6,base_zendesk!$D$2:$D$2096,$F$5,base_zendesk!$W$2:$W$2096,$C$3))</f>
        <v>#REF!</v>
      </c>
      <c r="AD7" s="33" t="e">
        <f>COUNTIFS(#REF!,$C$3,#REF!,$F$5,#REF!,AD$5,#REF!,$B7)+COUNTIFS(#REF!,$C$3,#REF!,$F$5,#REF!,AD$5,#REF!,$B7)+COUNTIFS(#REF!,$C$3,#REF!,$F$5,#REF!,AD$5,#REF!,$B7+COUNTIFS(base_zendesk!$V$2:$V$2096,$L6,base_zendesk!$D$2:$D$2096,$F$5,base_zendesk!$W$2:$W$2096,$C$3))</f>
        <v>#REF!</v>
      </c>
      <c r="AE7" s="33" t="e">
        <f>COUNTIFS(#REF!,$C$3,#REF!,$F$5,#REF!,AE$5,#REF!,$B7)+COUNTIFS(#REF!,$C$3,#REF!,$F$5,#REF!,AE$5,#REF!,$B7)+COUNTIFS(#REF!,$C$3,#REF!,$F$5,#REF!,AE$5,#REF!,$B7+COUNTIFS(base_zendesk!$V$2:$V$2096,$L6,base_zendesk!$D$2:$D$2096,$F$5,base_zendesk!$W$2:$W$2096,$C$3))</f>
        <v>#REF!</v>
      </c>
      <c r="AF7" s="33" t="e">
        <f>COUNTIFS(#REF!,$C$3,#REF!,$F$5,#REF!,AF$5,#REF!,$B7)+COUNTIFS(#REF!,$C$3,#REF!,$F$5,#REF!,AF$5,#REF!,$B7)+COUNTIFS(#REF!,$C$3,#REF!,$F$5,#REF!,AF$5,#REF!,$B7+COUNTIFS(base_zendesk!$V$2:$V$2096,$L6,base_zendesk!$D$2:$D$2096,$F$5,base_zendesk!$W$2:$W$2096,$C$3))</f>
        <v>#REF!</v>
      </c>
      <c r="AG7" s="33" t="e">
        <f>COUNTIFS(#REF!,$C$3,#REF!,$F$5,#REF!,AG$5,#REF!,$B7)+COUNTIFS(#REF!,$C$3,#REF!,$F$5,#REF!,AG$5,#REF!,$B7)+COUNTIFS(#REF!,$C$3,#REF!,$F$5,#REF!,AG$5,#REF!,$B7+COUNTIFS(base_zendesk!$V$2:$V$2096,$L6,base_zendesk!$D$2:$D$2096,$F$5,base_zendesk!$W$2:$W$2096,$C$3))</f>
        <v>#REF!</v>
      </c>
      <c r="AH7" s="33" t="e">
        <f>COUNTIFS(#REF!,$C$3,#REF!,$F$5,#REF!,AH$5,#REF!,$B7)+COUNTIFS(#REF!,$C$3,#REF!,$F$5,#REF!,AH$5,#REF!,$B7)+COUNTIFS(#REF!,$C$3,#REF!,$F$5,#REF!,AH$5,#REF!,$B7+COUNTIFS(base_zendesk!$V$2:$V$2096,$L6,base_zendesk!$D$2:$D$2096,$F$5,base_zendesk!$W$2:$W$2096,$C$3))</f>
        <v>#REF!</v>
      </c>
      <c r="AI7" s="33" t="e">
        <f>COUNTIFS(#REF!,$C$3,#REF!,$F$5,#REF!,AI$5,#REF!,$B7)+COUNTIFS(#REF!,$C$3,#REF!,$F$5,#REF!,AI$5,#REF!,$B7)+COUNTIFS(#REF!,$C$3,#REF!,$F$5,#REF!,AI$5,#REF!,$B7+COUNTIFS(base_zendesk!$V$2:$V$2096,$L6,base_zendesk!$D$2:$D$2096,$F$5,base_zendesk!$W$2:$W$2096,$C$3))</f>
        <v>#REF!</v>
      </c>
      <c r="AJ7" s="33" t="e">
        <f>COUNTIFS(#REF!,$C$3,#REF!,$F$5,#REF!,AJ$5,#REF!,$B7)+COUNTIFS(#REF!,$C$3,#REF!,$F$5,#REF!,AJ$5,#REF!,$B7)+COUNTIFS(#REF!,$C$3,#REF!,$F$5,#REF!,AJ$5,#REF!,$B7+COUNTIFS(base_zendesk!$V$2:$V$2096,$L6,base_zendesk!$D$2:$D$2096,$F$5,base_zendesk!$W$2:$W$2096,$C$3))</f>
        <v>#REF!</v>
      </c>
      <c r="AK7" s="33" t="e">
        <f>COUNTIFS(#REF!,$C$3,#REF!,$F$5,#REF!,AK$5,#REF!,$B7)+COUNTIFS(#REF!,$C$3,#REF!,$F$5,#REF!,AK$5,#REF!,$B7)+COUNTIFS(#REF!,$C$3,#REF!,$F$5,#REF!,AK$5,#REF!,$B7+COUNTIFS(base_zendesk!$V$2:$V$2096,$L6,base_zendesk!$D$2:$D$2096,$F$5,base_zendesk!$W$2:$W$2096,$C$3))</f>
        <v>#REF!</v>
      </c>
      <c r="AL7" s="33" t="e">
        <f>COUNTIFS(#REF!,$C$3,#REF!,$F$5,#REF!,AL$5,#REF!,$B7)+COUNTIFS(#REF!,$C$3,#REF!,$F$5,#REF!,AL$5,#REF!,$B7)+COUNTIFS(#REF!,$C$3,#REF!,$F$5,#REF!,AL$5,#REF!,$B7+COUNTIFS(base_zendesk!$V$2:$V$2096,$L6,base_zendesk!$D$2:$D$2096,$F$5,base_zendesk!$W$2:$W$2096,$C$3))</f>
        <v>#REF!</v>
      </c>
      <c r="AM7" s="33" t="e">
        <f>COUNTIFS(#REF!,$C$3,#REF!,$F$5,#REF!,AM$5,#REF!,$B7)+COUNTIFS(#REF!,$C$3,#REF!,$F$5,#REF!,AM$5,#REF!,$B7)+COUNTIFS(#REF!,$C$3,#REF!,$F$5,#REF!,AM$5,#REF!,$B7+COUNTIFS(base_zendesk!$V$2:$V$2096,$L6,base_zendesk!$D$2:$D$2096,$F$5,base_zendesk!$W$2:$W$2096,$C$3))</f>
        <v>#REF!</v>
      </c>
      <c r="AN7" s="33" t="e">
        <f>COUNTIFS(#REF!,$C$3,#REF!,$F$5,#REF!,AN$5,#REF!,$B7)+COUNTIFS(#REF!,$C$3,#REF!,$F$5,#REF!,AN$5,#REF!,$B7)+COUNTIFS(#REF!,$C$3,#REF!,$F$5,#REF!,AN$5,#REF!,$B7+COUNTIFS(base_zendesk!$V$2:$V$2096,$L6,base_zendesk!$D$2:$D$2096,$F$5,base_zendesk!$W$2:$W$2096,$C$3))</f>
        <v>#REF!</v>
      </c>
      <c r="AO7" s="33" t="e">
        <f>COUNTIFS(#REF!,$C$3,#REF!,$F$5,#REF!,AO$5,#REF!,$B7)+COUNTIFS(#REF!,$C$3,#REF!,$F$5,#REF!,AO$5,#REF!,$B7)+COUNTIFS(#REF!,$C$3,#REF!,$F$5,#REF!,AO$5,#REF!,$B7+COUNTIFS(base_zendesk!$V$2:$V$2096,$L6,base_zendesk!$D$2:$D$2096,$F$5,base_zendesk!$W$2:$W$2096,$C$3))</f>
        <v>#REF!</v>
      </c>
      <c r="AP7" s="33" t="e">
        <f>COUNTIFS(#REF!,$C$3,#REF!,$F$5,#REF!,AP$5,#REF!,$B7)+COUNTIFS(#REF!,$C$3,#REF!,$F$5,#REF!,AP$5,#REF!,$B7)+COUNTIFS(#REF!,$C$3,#REF!,$F$5,#REF!,AP$5,#REF!,$B7+COUNTIFS(base_zendesk!$V$2:$V$2096,$L6,base_zendesk!$D$2:$D$2096,$F$5,base_zendesk!$W$2:$W$2096,$C$3))</f>
        <v>#REF!</v>
      </c>
      <c r="AQ7" s="30" t="e">
        <f>COUNTIFS(#REF!,$C$3,#REF!,$AQ$4,#REF!,$B7)+COUNTIFS(#REF!,$C$3,#REF!,$AQ$4,#REF!,$B7)+COUNTIFS(#REF!,$C$3,#REF!,$AQ$4,#REF!,$B7)+COUNTIFS(base_zendesk!$D$2:$D$2096,$AQ$4,base_zendesk!$W$2:$W$2096,$C$3,base_zendesk!$H$2:$H$2096,$B$6)</f>
        <v>#REF!</v>
      </c>
      <c r="AR7" s="30">
        <f>SUMIFS(ABS!$AJ:$AJ,ABS!$B:$B,Operadores!$B7&amp;Operadores!$C$3)</f>
        <v>11</v>
      </c>
      <c r="AS7" s="30">
        <f>SUMIFS(ABS!$AK:$AK,ABS!$B:$B,Operadores!$B7&amp;Operadores!$C$3)</f>
        <v>0</v>
      </c>
      <c r="AT7" s="40">
        <f t="shared" ref="AT7:AT19" si="8">IFERROR(AR7/SUM(AR7:AS7),"-")</f>
        <v>1</v>
      </c>
      <c r="AU7" s="31">
        <f>IFERROR(AVERAGEIFS(qualidade_resumida!$F:$F,qualidade_resumida!$G:$G,Operadores!$C$3,qualidade_resumida!$H:$H,Operadores!$B7),"-")</f>
        <v>0.86</v>
      </c>
      <c r="AV7" s="41" t="str">
        <f t="shared" si="3"/>
        <v>-</v>
      </c>
      <c r="AW7" s="31" t="str">
        <f t="shared" ref="AW7:AW19" si="9">IFERROR(AY7/(AX7+AY7),"-")</f>
        <v>-</v>
      </c>
      <c r="AX7" s="30" t="e">
        <f>COUNTIFS(#REF!,$C$3,#REF!,AX$5,#REF!,$B7)</f>
        <v>#REF!</v>
      </c>
      <c r="AY7" s="30" t="e">
        <f>COUNTIFS(#REF!,$C$3,#REF!,AY$5,#REF!,$B7)</f>
        <v>#REF!</v>
      </c>
      <c r="AZ7" s="36" t="str">
        <f t="shared" ref="AZ7:AZ19" si="10">IFERROR(BA7/(BA7+BB7),"-")</f>
        <v>-</v>
      </c>
      <c r="BA7" s="37" t="e">
        <f>COUNTIFS(#REF!,$C$3,#REF!,BA$5,#REF!,$B7)</f>
        <v>#REF!</v>
      </c>
      <c r="BB7" s="37" t="e">
        <f>COUNTIFS(#REF!,$C$3,#REF!,BB$5,#REF!,$B7)</f>
        <v>#REF!</v>
      </c>
    </row>
    <row r="8" spans="2:54" x14ac:dyDescent="0.25">
      <c r="B8" s="38" t="s">
        <v>41</v>
      </c>
      <c r="C8" s="30" t="str">
        <f>VLOOKUP(B8,quadro_olist!$A:$F,6,0)</f>
        <v>Manhã</v>
      </c>
      <c r="D8" s="39" t="str">
        <f t="shared" si="4"/>
        <v>-</v>
      </c>
      <c r="E8" s="31" t="str">
        <f t="shared" si="5"/>
        <v>-</v>
      </c>
      <c r="F8" s="32" t="e">
        <f t="shared" si="6"/>
        <v>#REF!</v>
      </c>
      <c r="G8" s="32" t="str">
        <f t="shared" si="7"/>
        <v>-</v>
      </c>
      <c r="H8" s="32" t="str">
        <f t="shared" si="2"/>
        <v>A</v>
      </c>
      <c r="I8" s="32" t="e">
        <f>COUNTIFS(#REF!,$C$3,#REF!,$F$5,#REF!,$B8)</f>
        <v>#REF!</v>
      </c>
      <c r="J8" s="32" t="e">
        <f>COUNTIFS(#REF!,$C$3,#REF!,$F$5,#REF!,$B8)</f>
        <v>#REF!</v>
      </c>
      <c r="K8" s="32" t="e">
        <f>COUNTIFS(#REF!,$C$3,#REF!,$F$5,#REF!,$B8)</f>
        <v>#REF!</v>
      </c>
      <c r="L8" s="33" t="e">
        <f>COUNTIFS(#REF!,$C$3,#REF!,$F$5,#REF!,L$5,#REF!,$B8)+COUNTIFS(#REF!,$C$3,#REF!,$F$5,#REF!,L$5,#REF!,$B8)+COUNTIFS(#REF!,$C$3,#REF!,$F$5,#REF!,L$5,#REF!,$B8+COUNTIFS(base_zendesk!$V$2:$V$2096,$L7,base_zendesk!$D$2:$D$2096,$F$5,base_zendesk!$W$2:$W$2096,$C$3))</f>
        <v>#REF!</v>
      </c>
      <c r="M8" s="33" t="e">
        <f>COUNTIFS(#REF!,$C$3,#REF!,$F$5,#REF!,M$5,#REF!,$B8)+COUNTIFS(#REF!,$C$3,#REF!,$F$5,#REF!,M$5,#REF!,$B8)+COUNTIFS(#REF!,$C$3,#REF!,$F$5,#REF!,M$5,#REF!,$B8+COUNTIFS(base_zendesk!$V$2:$V$2096,$L7,base_zendesk!$D$2:$D$2096,$F$5,base_zendesk!$W$2:$W$2096,$C$3))</f>
        <v>#REF!</v>
      </c>
      <c r="N8" s="33" t="e">
        <f>COUNTIFS(#REF!,$C$3,#REF!,$F$5,#REF!,N$5,#REF!,$B8)+COUNTIFS(#REF!,$C$3,#REF!,$F$5,#REF!,N$5,#REF!,$B8)+COUNTIFS(#REF!,$C$3,#REF!,$F$5,#REF!,N$5,#REF!,$B8+COUNTIFS(base_zendesk!$V$2:$V$2096,$L7,base_zendesk!$D$2:$D$2096,$F$5,base_zendesk!$W$2:$W$2096,$C$3))</f>
        <v>#REF!</v>
      </c>
      <c r="O8" s="33" t="e">
        <f>COUNTIFS(#REF!,$C$3,#REF!,$F$5,#REF!,O$5,#REF!,$B8)+COUNTIFS(#REF!,$C$3,#REF!,$F$5,#REF!,O$5,#REF!,$B8)+COUNTIFS(#REF!,$C$3,#REF!,$F$5,#REF!,O$5,#REF!,$B8+COUNTIFS(base_zendesk!$V$2:$V$2096,$L7,base_zendesk!$D$2:$D$2096,$F$5,base_zendesk!$W$2:$W$2096,$C$3))</f>
        <v>#REF!</v>
      </c>
      <c r="P8" s="33" t="e">
        <f>COUNTIFS(#REF!,$C$3,#REF!,$F$5,#REF!,P$5,#REF!,$B8)+COUNTIFS(#REF!,$C$3,#REF!,$F$5,#REF!,P$5,#REF!,$B8)+COUNTIFS(#REF!,$C$3,#REF!,$F$5,#REF!,P$5,#REF!,$B8+COUNTIFS(base_zendesk!$V$2:$V$2096,$L7,base_zendesk!$D$2:$D$2096,$F$5,base_zendesk!$W$2:$W$2096,$C$3))</f>
        <v>#REF!</v>
      </c>
      <c r="Q8" s="33" t="e">
        <f>COUNTIFS(#REF!,$C$3,#REF!,$F$5,#REF!,Q$5,#REF!,$B8)+COUNTIFS(#REF!,$C$3,#REF!,$F$5,#REF!,Q$5,#REF!,$B8)+COUNTIFS(#REF!,$C$3,#REF!,$F$5,#REF!,Q$5,#REF!,$B8+COUNTIFS(base_zendesk!$V$2:$V$2096,$L7,base_zendesk!$D$2:$D$2096,$F$5,base_zendesk!$W$2:$W$2096,$C$3))</f>
        <v>#REF!</v>
      </c>
      <c r="R8" s="33" t="e">
        <f>COUNTIFS(#REF!,$C$3,#REF!,$F$5,#REF!,R$5,#REF!,$B8)+COUNTIFS(#REF!,$C$3,#REF!,$F$5,#REF!,R$5,#REF!,$B8)+COUNTIFS(#REF!,$C$3,#REF!,$F$5,#REF!,R$5,#REF!,$B8+COUNTIFS(base_zendesk!$V$2:$V$2096,$L7,base_zendesk!$D$2:$D$2096,$F$5,base_zendesk!$W$2:$W$2096,$C$3))</f>
        <v>#REF!</v>
      </c>
      <c r="S8" s="33" t="e">
        <f>COUNTIFS(#REF!,$C$3,#REF!,$F$5,#REF!,S$5,#REF!,$B8)+COUNTIFS(#REF!,$C$3,#REF!,$F$5,#REF!,S$5,#REF!,$B8)+COUNTIFS(#REF!,$C$3,#REF!,$F$5,#REF!,S$5,#REF!,$B8+COUNTIFS(base_zendesk!$V$2:$V$2096,$L7,base_zendesk!$D$2:$D$2096,$F$5,base_zendesk!$W$2:$W$2096,$C$3))</f>
        <v>#REF!</v>
      </c>
      <c r="T8" s="33" t="e">
        <f>COUNTIFS(#REF!,$C$3,#REF!,$F$5,#REF!,T$5,#REF!,$B8)+COUNTIFS(#REF!,$C$3,#REF!,$F$5,#REF!,T$5,#REF!,$B8)+COUNTIFS(#REF!,$C$3,#REF!,$F$5,#REF!,T$5,#REF!,$B8+COUNTIFS(base_zendesk!$V$2:$V$2096,$L7,base_zendesk!$D$2:$D$2096,$F$5,base_zendesk!$W$2:$W$2096,$C$3))</f>
        <v>#REF!</v>
      </c>
      <c r="U8" s="33" t="e">
        <f>COUNTIFS(#REF!,$C$3,#REF!,$F$5,#REF!,U$5,#REF!,$B8)+COUNTIFS(#REF!,$C$3,#REF!,$F$5,#REF!,U$5,#REF!,$B8)+COUNTIFS(#REF!,$C$3,#REF!,$F$5,#REF!,U$5,#REF!,$B8+COUNTIFS(base_zendesk!$V$2:$V$2096,$L7,base_zendesk!$D$2:$D$2096,$F$5,base_zendesk!$W$2:$W$2096,$C$3))</f>
        <v>#REF!</v>
      </c>
      <c r="V8" s="33" t="e">
        <f>COUNTIFS(#REF!,$C$3,#REF!,$F$5,#REF!,V$5,#REF!,$B8)+COUNTIFS(#REF!,$C$3,#REF!,$F$5,#REF!,V$5,#REF!,$B8)+COUNTIFS(#REF!,$C$3,#REF!,$F$5,#REF!,V$5,#REF!,$B8+COUNTIFS(base_zendesk!$V$2:$V$2096,$L7,base_zendesk!$D$2:$D$2096,$F$5,base_zendesk!$W$2:$W$2096,$C$3))</f>
        <v>#REF!</v>
      </c>
      <c r="W8" s="33" t="e">
        <f>COUNTIFS(#REF!,$C$3,#REF!,$F$5,#REF!,W$5,#REF!,$B8)+COUNTIFS(#REF!,$C$3,#REF!,$F$5,#REF!,W$5,#REF!,$B8)+COUNTIFS(#REF!,$C$3,#REF!,$F$5,#REF!,W$5,#REF!,$B8+COUNTIFS(base_zendesk!$V$2:$V$2096,$L7,base_zendesk!$D$2:$D$2096,$F$5,base_zendesk!$W$2:$W$2096,$C$3))</f>
        <v>#REF!</v>
      </c>
      <c r="X8" s="33" t="e">
        <f>COUNTIFS(#REF!,$C$3,#REF!,$F$5,#REF!,X$5,#REF!,$B8)+COUNTIFS(#REF!,$C$3,#REF!,$F$5,#REF!,X$5,#REF!,$B8)+COUNTIFS(#REF!,$C$3,#REF!,$F$5,#REF!,X$5,#REF!,$B8+COUNTIFS(base_zendesk!$V$2:$V$2096,$L7,base_zendesk!$D$2:$D$2096,$F$5,base_zendesk!$W$2:$W$2096,$C$3))</f>
        <v>#REF!</v>
      </c>
      <c r="Y8" s="33" t="e">
        <f>COUNTIFS(#REF!,$C$3,#REF!,$F$5,#REF!,Y$5,#REF!,$B8)+COUNTIFS(#REF!,$C$3,#REF!,$F$5,#REF!,Y$5,#REF!,$B8)+COUNTIFS(#REF!,$C$3,#REF!,$F$5,#REF!,Y$5,#REF!,$B8+COUNTIFS(base_zendesk!$V$2:$V$2096,$L7,base_zendesk!$D$2:$D$2096,$F$5,base_zendesk!$W$2:$W$2096,$C$3))</f>
        <v>#REF!</v>
      </c>
      <c r="Z8" s="33" t="e">
        <f>COUNTIFS(#REF!,$C$3,#REF!,$F$5,#REF!,Z$5,#REF!,$B8)+COUNTIFS(#REF!,$C$3,#REF!,$F$5,#REF!,Z$5,#REF!,$B8)+COUNTIFS(#REF!,$C$3,#REF!,$F$5,#REF!,Z$5,#REF!,$B8+COUNTIFS(base_zendesk!$V$2:$V$2096,$L7,base_zendesk!$D$2:$D$2096,$F$5,base_zendesk!$W$2:$W$2096,$C$3))</f>
        <v>#REF!</v>
      </c>
      <c r="AA8" s="33" t="e">
        <f>COUNTIFS(#REF!,$C$3,#REF!,$F$5,#REF!,AA$5,#REF!,$B8)+COUNTIFS(#REF!,$C$3,#REF!,$F$5,#REF!,AA$5,#REF!,$B8)+COUNTIFS(#REF!,$C$3,#REF!,$F$5,#REF!,AA$5,#REF!,$B8+COUNTIFS(base_zendesk!$V$2:$V$2096,$L7,base_zendesk!$D$2:$D$2096,$F$5,base_zendesk!$W$2:$W$2096,$C$3))</f>
        <v>#REF!</v>
      </c>
      <c r="AB8" s="33" t="e">
        <f>COUNTIFS(#REF!,$C$3,#REF!,$F$5,#REF!,AB$5,#REF!,$B8)+COUNTIFS(#REF!,$C$3,#REF!,$F$5,#REF!,AB$5,#REF!,$B8)+COUNTIFS(#REF!,$C$3,#REF!,$F$5,#REF!,AB$5,#REF!,$B8+COUNTIFS(base_zendesk!$V$2:$V$2096,$L7,base_zendesk!$D$2:$D$2096,$F$5,base_zendesk!$W$2:$W$2096,$C$3))</f>
        <v>#REF!</v>
      </c>
      <c r="AC8" s="33" t="e">
        <f>COUNTIFS(#REF!,$C$3,#REF!,$F$5,#REF!,AC$5,#REF!,$B8)+COUNTIFS(#REF!,$C$3,#REF!,$F$5,#REF!,AC$5,#REF!,$B8)+COUNTIFS(#REF!,$C$3,#REF!,$F$5,#REF!,AC$5,#REF!,$B8+COUNTIFS(base_zendesk!$V$2:$V$2096,$L7,base_zendesk!$D$2:$D$2096,$F$5,base_zendesk!$W$2:$W$2096,$C$3))</f>
        <v>#REF!</v>
      </c>
      <c r="AD8" s="33" t="e">
        <f>COUNTIFS(#REF!,$C$3,#REF!,$F$5,#REF!,AD$5,#REF!,$B8)+COUNTIFS(#REF!,$C$3,#REF!,$F$5,#REF!,AD$5,#REF!,$B8)+COUNTIFS(#REF!,$C$3,#REF!,$F$5,#REF!,AD$5,#REF!,$B8+COUNTIFS(base_zendesk!$V$2:$V$2096,$L7,base_zendesk!$D$2:$D$2096,$F$5,base_zendesk!$W$2:$W$2096,$C$3))</f>
        <v>#REF!</v>
      </c>
      <c r="AE8" s="33" t="e">
        <f>COUNTIFS(#REF!,$C$3,#REF!,$F$5,#REF!,AE$5,#REF!,$B8)+COUNTIFS(#REF!,$C$3,#REF!,$F$5,#REF!,AE$5,#REF!,$B8)+COUNTIFS(#REF!,$C$3,#REF!,$F$5,#REF!,AE$5,#REF!,$B8+COUNTIFS(base_zendesk!$V$2:$V$2096,$L7,base_zendesk!$D$2:$D$2096,$F$5,base_zendesk!$W$2:$W$2096,$C$3))</f>
        <v>#REF!</v>
      </c>
      <c r="AF8" s="33" t="e">
        <f>COUNTIFS(#REF!,$C$3,#REF!,$F$5,#REF!,AF$5,#REF!,$B8)+COUNTIFS(#REF!,$C$3,#REF!,$F$5,#REF!,AF$5,#REF!,$B8)+COUNTIFS(#REF!,$C$3,#REF!,$F$5,#REF!,AF$5,#REF!,$B8+COUNTIFS(base_zendesk!$V$2:$V$2096,$L7,base_zendesk!$D$2:$D$2096,$F$5,base_zendesk!$W$2:$W$2096,$C$3))</f>
        <v>#REF!</v>
      </c>
      <c r="AG8" s="33" t="e">
        <f>COUNTIFS(#REF!,$C$3,#REF!,$F$5,#REF!,AG$5,#REF!,$B8)+COUNTIFS(#REF!,$C$3,#REF!,$F$5,#REF!,AG$5,#REF!,$B8)+COUNTIFS(#REF!,$C$3,#REF!,$F$5,#REF!,AG$5,#REF!,$B8+COUNTIFS(base_zendesk!$V$2:$V$2096,$L7,base_zendesk!$D$2:$D$2096,$F$5,base_zendesk!$W$2:$W$2096,$C$3))</f>
        <v>#REF!</v>
      </c>
      <c r="AH8" s="33" t="e">
        <f>COUNTIFS(#REF!,$C$3,#REF!,$F$5,#REF!,AH$5,#REF!,$B8)+COUNTIFS(#REF!,$C$3,#REF!,$F$5,#REF!,AH$5,#REF!,$B8)+COUNTIFS(#REF!,$C$3,#REF!,$F$5,#REF!,AH$5,#REF!,$B8+COUNTIFS(base_zendesk!$V$2:$V$2096,$L7,base_zendesk!$D$2:$D$2096,$F$5,base_zendesk!$W$2:$W$2096,$C$3))</f>
        <v>#REF!</v>
      </c>
      <c r="AI8" s="33" t="e">
        <f>COUNTIFS(#REF!,$C$3,#REF!,$F$5,#REF!,AI$5,#REF!,$B8)+COUNTIFS(#REF!,$C$3,#REF!,$F$5,#REF!,AI$5,#REF!,$B8)+COUNTIFS(#REF!,$C$3,#REF!,$F$5,#REF!,AI$5,#REF!,$B8+COUNTIFS(base_zendesk!$V$2:$V$2096,$L7,base_zendesk!$D$2:$D$2096,$F$5,base_zendesk!$W$2:$W$2096,$C$3))</f>
        <v>#REF!</v>
      </c>
      <c r="AJ8" s="33" t="e">
        <f>COUNTIFS(#REF!,$C$3,#REF!,$F$5,#REF!,AJ$5,#REF!,$B8)+COUNTIFS(#REF!,$C$3,#REF!,$F$5,#REF!,AJ$5,#REF!,$B8)+COUNTIFS(#REF!,$C$3,#REF!,$F$5,#REF!,AJ$5,#REF!,$B8+COUNTIFS(base_zendesk!$V$2:$V$2096,$L7,base_zendesk!$D$2:$D$2096,$F$5,base_zendesk!$W$2:$W$2096,$C$3))</f>
        <v>#REF!</v>
      </c>
      <c r="AK8" s="33" t="e">
        <f>COUNTIFS(#REF!,$C$3,#REF!,$F$5,#REF!,AK$5,#REF!,$B8)+COUNTIFS(#REF!,$C$3,#REF!,$F$5,#REF!,AK$5,#REF!,$B8)+COUNTIFS(#REF!,$C$3,#REF!,$F$5,#REF!,AK$5,#REF!,$B8+COUNTIFS(base_zendesk!$V$2:$V$2096,$L7,base_zendesk!$D$2:$D$2096,$F$5,base_zendesk!$W$2:$W$2096,$C$3))</f>
        <v>#REF!</v>
      </c>
      <c r="AL8" s="33" t="e">
        <f>COUNTIFS(#REF!,$C$3,#REF!,$F$5,#REF!,AL$5,#REF!,$B8)+COUNTIFS(#REF!,$C$3,#REF!,$F$5,#REF!,AL$5,#REF!,$B8)+COUNTIFS(#REF!,$C$3,#REF!,$F$5,#REF!,AL$5,#REF!,$B8+COUNTIFS(base_zendesk!$V$2:$V$2096,$L7,base_zendesk!$D$2:$D$2096,$F$5,base_zendesk!$W$2:$W$2096,$C$3))</f>
        <v>#REF!</v>
      </c>
      <c r="AM8" s="33" t="e">
        <f>COUNTIFS(#REF!,$C$3,#REF!,$F$5,#REF!,AM$5,#REF!,$B8)+COUNTIFS(#REF!,$C$3,#REF!,$F$5,#REF!,AM$5,#REF!,$B8)+COUNTIFS(#REF!,$C$3,#REF!,$F$5,#REF!,AM$5,#REF!,$B8+COUNTIFS(base_zendesk!$V$2:$V$2096,$L7,base_zendesk!$D$2:$D$2096,$F$5,base_zendesk!$W$2:$W$2096,$C$3))</f>
        <v>#REF!</v>
      </c>
      <c r="AN8" s="33" t="e">
        <f>COUNTIFS(#REF!,$C$3,#REF!,$F$5,#REF!,AN$5,#REF!,$B8)+COUNTIFS(#REF!,$C$3,#REF!,$F$5,#REF!,AN$5,#REF!,$B8)+COUNTIFS(#REF!,$C$3,#REF!,$F$5,#REF!,AN$5,#REF!,$B8+COUNTIFS(base_zendesk!$V$2:$V$2096,$L7,base_zendesk!$D$2:$D$2096,$F$5,base_zendesk!$W$2:$W$2096,$C$3))</f>
        <v>#REF!</v>
      </c>
      <c r="AO8" s="33" t="e">
        <f>COUNTIFS(#REF!,$C$3,#REF!,$F$5,#REF!,AO$5,#REF!,$B8)+COUNTIFS(#REF!,$C$3,#REF!,$F$5,#REF!,AO$5,#REF!,$B8)+COUNTIFS(#REF!,$C$3,#REF!,$F$5,#REF!,AO$5,#REF!,$B8+COUNTIFS(base_zendesk!$V$2:$V$2096,$L7,base_zendesk!$D$2:$D$2096,$F$5,base_zendesk!$W$2:$W$2096,$C$3))</f>
        <v>#REF!</v>
      </c>
      <c r="AP8" s="33" t="e">
        <f>COUNTIFS(#REF!,$C$3,#REF!,$F$5,#REF!,AP$5,#REF!,$B8)+COUNTIFS(#REF!,$C$3,#REF!,$F$5,#REF!,AP$5,#REF!,$B8)+COUNTIFS(#REF!,$C$3,#REF!,$F$5,#REF!,AP$5,#REF!,$B8+COUNTIFS(base_zendesk!$V$2:$V$2096,$L7,base_zendesk!$D$2:$D$2096,$F$5,base_zendesk!$W$2:$W$2096,$C$3))</f>
        <v>#REF!</v>
      </c>
      <c r="AQ8" s="30" t="e">
        <f>COUNTIFS(#REF!,$C$3,#REF!,$AQ$4,#REF!,$B8)+COUNTIFS(#REF!,$C$3,#REF!,$AQ$4,#REF!,$B8)+COUNTIFS(#REF!,$C$3,#REF!,$AQ$4,#REF!,$B8)+COUNTIFS(base_zendesk!$D$2:$D$2096,$AQ$4,base_zendesk!$W$2:$W$2096,$C$3,base_zendesk!$H$2:$H$2096,$B$6)</f>
        <v>#REF!</v>
      </c>
      <c r="AR8" s="30">
        <f>SUMIFS(ABS!$AJ:$AJ,ABS!$B:$B,Operadores!$B8&amp;Operadores!$C$3)</f>
        <v>11</v>
      </c>
      <c r="AS8" s="30">
        <f>SUMIFS(ABS!$AK:$AK,ABS!$B:$B,Operadores!$B8&amp;Operadores!$C$3)</f>
        <v>0</v>
      </c>
      <c r="AT8" s="40">
        <f t="shared" si="8"/>
        <v>1</v>
      </c>
      <c r="AU8" s="31">
        <f>IFERROR(AVERAGEIFS(qualidade_resumida!$F:$F,qualidade_resumida!$G:$G,Operadores!$C$3,qualidade_resumida!$H:$H,Operadores!$B8),"-")</f>
        <v>1</v>
      </c>
      <c r="AV8" s="41" t="str">
        <f t="shared" si="3"/>
        <v>-</v>
      </c>
      <c r="AW8" s="31" t="str">
        <f t="shared" si="9"/>
        <v>-</v>
      </c>
      <c r="AX8" s="30" t="e">
        <f>COUNTIFS(#REF!,$C$3,#REF!,AX$5,#REF!,$B8)</f>
        <v>#REF!</v>
      </c>
      <c r="AY8" s="30" t="e">
        <f>COUNTIFS(#REF!,$C$3,#REF!,AY$5,#REF!,$B8)</f>
        <v>#REF!</v>
      </c>
      <c r="AZ8" s="36" t="str">
        <f t="shared" si="10"/>
        <v>-</v>
      </c>
      <c r="BA8" s="37" t="e">
        <f>COUNTIFS(#REF!,$C$3,#REF!,BA$5,#REF!,$B8)</f>
        <v>#REF!</v>
      </c>
      <c r="BB8" s="37" t="e">
        <f>COUNTIFS(#REF!,$C$3,#REF!,BB$5,#REF!,$B8)</f>
        <v>#REF!</v>
      </c>
    </row>
    <row r="9" spans="2:54" x14ac:dyDescent="0.25">
      <c r="B9" s="38" t="s">
        <v>102</v>
      </c>
      <c r="C9" s="30" t="str">
        <f>VLOOKUP(B9,quadro_olist!$A:$F,6,0)</f>
        <v>Manhã</v>
      </c>
      <c r="D9" s="39" t="str">
        <f t="shared" si="4"/>
        <v>-</v>
      </c>
      <c r="E9" s="31" t="str">
        <f t="shared" si="5"/>
        <v>-</v>
      </c>
      <c r="F9" s="32" t="e">
        <f t="shared" si="6"/>
        <v>#REF!</v>
      </c>
      <c r="G9" s="32" t="str">
        <f t="shared" si="7"/>
        <v>-</v>
      </c>
      <c r="H9" s="32" t="str">
        <f t="shared" si="2"/>
        <v>A</v>
      </c>
      <c r="I9" s="32" t="e">
        <f>COUNTIFS(#REF!,$C$3,#REF!,$F$5,#REF!,$B9)</f>
        <v>#REF!</v>
      </c>
      <c r="J9" s="32" t="e">
        <f>COUNTIFS(#REF!,$C$3,#REF!,$F$5,#REF!,$B9)</f>
        <v>#REF!</v>
      </c>
      <c r="K9" s="32" t="e">
        <f>COUNTIFS(#REF!,$C$3,#REF!,$F$5,#REF!,$B9)</f>
        <v>#REF!</v>
      </c>
      <c r="L9" s="33" t="e">
        <f>COUNTIFS(#REF!,$C$3,#REF!,$F$5,#REF!,L$5,#REF!,$B9)+COUNTIFS(#REF!,$C$3,#REF!,$F$5,#REF!,L$5,#REF!,$B9)+COUNTIFS(#REF!,$C$3,#REF!,$F$5,#REF!,L$5,#REF!,$B9+COUNTIFS(base_zendesk!$V$2:$V$2096,$L8,base_zendesk!$D$2:$D$2096,$F$5,base_zendesk!$W$2:$W$2096,$C$3))</f>
        <v>#REF!</v>
      </c>
      <c r="M9" s="33" t="e">
        <f>COUNTIFS(#REF!,$C$3,#REF!,$F$5,#REF!,M$5,#REF!,$B9)+COUNTIFS(#REF!,$C$3,#REF!,$F$5,#REF!,M$5,#REF!,$B9)+COUNTIFS(#REF!,$C$3,#REF!,$F$5,#REF!,M$5,#REF!,$B9+COUNTIFS(base_zendesk!$V$2:$V$2096,$L8,base_zendesk!$D$2:$D$2096,$F$5,base_zendesk!$W$2:$W$2096,$C$3))</f>
        <v>#REF!</v>
      </c>
      <c r="N9" s="33" t="e">
        <f>COUNTIFS(#REF!,$C$3,#REF!,$F$5,#REF!,N$5,#REF!,$B9)+COUNTIFS(#REF!,$C$3,#REF!,$F$5,#REF!,N$5,#REF!,$B9)+COUNTIFS(#REF!,$C$3,#REF!,$F$5,#REF!,N$5,#REF!,$B9+COUNTIFS(base_zendesk!$V$2:$V$2096,$L8,base_zendesk!$D$2:$D$2096,$F$5,base_zendesk!$W$2:$W$2096,$C$3))</f>
        <v>#REF!</v>
      </c>
      <c r="O9" s="33" t="e">
        <f>COUNTIFS(#REF!,$C$3,#REF!,$F$5,#REF!,O$5,#REF!,$B9)+COUNTIFS(#REF!,$C$3,#REF!,$F$5,#REF!,O$5,#REF!,$B9)+COUNTIFS(#REF!,$C$3,#REF!,$F$5,#REF!,O$5,#REF!,$B9+COUNTIFS(base_zendesk!$V$2:$V$2096,$L8,base_zendesk!$D$2:$D$2096,$F$5,base_zendesk!$W$2:$W$2096,$C$3))</f>
        <v>#REF!</v>
      </c>
      <c r="P9" s="33" t="e">
        <f>COUNTIFS(#REF!,$C$3,#REF!,$F$5,#REF!,P$5,#REF!,$B9)+COUNTIFS(#REF!,$C$3,#REF!,$F$5,#REF!,P$5,#REF!,$B9)+COUNTIFS(#REF!,$C$3,#REF!,$F$5,#REF!,P$5,#REF!,$B9+COUNTIFS(base_zendesk!$V$2:$V$2096,$L8,base_zendesk!$D$2:$D$2096,$F$5,base_zendesk!$W$2:$W$2096,$C$3))</f>
        <v>#REF!</v>
      </c>
      <c r="Q9" s="33" t="e">
        <f>COUNTIFS(#REF!,$C$3,#REF!,$F$5,#REF!,Q$5,#REF!,$B9)+COUNTIFS(#REF!,$C$3,#REF!,$F$5,#REF!,Q$5,#REF!,$B9)+COUNTIFS(#REF!,$C$3,#REF!,$F$5,#REF!,Q$5,#REF!,$B9+COUNTIFS(base_zendesk!$V$2:$V$2096,$L8,base_zendesk!$D$2:$D$2096,$F$5,base_zendesk!$W$2:$W$2096,$C$3))</f>
        <v>#REF!</v>
      </c>
      <c r="R9" s="33" t="e">
        <f>COUNTIFS(#REF!,$C$3,#REF!,$F$5,#REF!,R$5,#REF!,$B9)+COUNTIFS(#REF!,$C$3,#REF!,$F$5,#REF!,R$5,#REF!,$B9)+COUNTIFS(#REF!,$C$3,#REF!,$F$5,#REF!,R$5,#REF!,$B9+COUNTIFS(base_zendesk!$V$2:$V$2096,$L8,base_zendesk!$D$2:$D$2096,$F$5,base_zendesk!$W$2:$W$2096,$C$3))</f>
        <v>#REF!</v>
      </c>
      <c r="S9" s="33" t="e">
        <f>COUNTIFS(#REF!,$C$3,#REF!,$F$5,#REF!,S$5,#REF!,$B9)+COUNTIFS(#REF!,$C$3,#REF!,$F$5,#REF!,S$5,#REF!,$B9)+COUNTIFS(#REF!,$C$3,#REF!,$F$5,#REF!,S$5,#REF!,$B9+COUNTIFS(base_zendesk!$V$2:$V$2096,$L8,base_zendesk!$D$2:$D$2096,$F$5,base_zendesk!$W$2:$W$2096,$C$3))</f>
        <v>#REF!</v>
      </c>
      <c r="T9" s="33" t="e">
        <f>COUNTIFS(#REF!,$C$3,#REF!,$F$5,#REF!,T$5,#REF!,$B9)+COUNTIFS(#REF!,$C$3,#REF!,$F$5,#REF!,T$5,#REF!,$B9)+COUNTIFS(#REF!,$C$3,#REF!,$F$5,#REF!,T$5,#REF!,$B9+COUNTIFS(base_zendesk!$V$2:$V$2096,$L8,base_zendesk!$D$2:$D$2096,$F$5,base_zendesk!$W$2:$W$2096,$C$3))</f>
        <v>#REF!</v>
      </c>
      <c r="U9" s="33" t="e">
        <f>COUNTIFS(#REF!,$C$3,#REF!,$F$5,#REF!,U$5,#REF!,$B9)+COUNTIFS(#REF!,$C$3,#REF!,$F$5,#REF!,U$5,#REF!,$B9)+COUNTIFS(#REF!,$C$3,#REF!,$F$5,#REF!,U$5,#REF!,$B9+COUNTIFS(base_zendesk!$V$2:$V$2096,$L8,base_zendesk!$D$2:$D$2096,$F$5,base_zendesk!$W$2:$W$2096,$C$3))</f>
        <v>#REF!</v>
      </c>
      <c r="V9" s="33" t="e">
        <f>COUNTIFS(#REF!,$C$3,#REF!,$F$5,#REF!,V$5,#REF!,$B9)+COUNTIFS(#REF!,$C$3,#REF!,$F$5,#REF!,V$5,#REF!,$B9)+COUNTIFS(#REF!,$C$3,#REF!,$F$5,#REF!,V$5,#REF!,$B9+COUNTIFS(base_zendesk!$V$2:$V$2096,$L8,base_zendesk!$D$2:$D$2096,$F$5,base_zendesk!$W$2:$W$2096,$C$3))</f>
        <v>#REF!</v>
      </c>
      <c r="W9" s="33" t="e">
        <f>COUNTIFS(#REF!,$C$3,#REF!,$F$5,#REF!,W$5,#REF!,$B9)+COUNTIFS(#REF!,$C$3,#REF!,$F$5,#REF!,W$5,#REF!,$B9)+COUNTIFS(#REF!,$C$3,#REF!,$F$5,#REF!,W$5,#REF!,$B9+COUNTIFS(base_zendesk!$V$2:$V$2096,$L8,base_zendesk!$D$2:$D$2096,$F$5,base_zendesk!$W$2:$W$2096,$C$3))</f>
        <v>#REF!</v>
      </c>
      <c r="X9" s="33" t="e">
        <f>COUNTIFS(#REF!,$C$3,#REF!,$F$5,#REF!,X$5,#REF!,$B9)+COUNTIFS(#REF!,$C$3,#REF!,$F$5,#REF!,X$5,#REF!,$B9)+COUNTIFS(#REF!,$C$3,#REF!,$F$5,#REF!,X$5,#REF!,$B9+COUNTIFS(base_zendesk!$V$2:$V$2096,$L8,base_zendesk!$D$2:$D$2096,$F$5,base_zendesk!$W$2:$W$2096,$C$3))</f>
        <v>#REF!</v>
      </c>
      <c r="Y9" s="33" t="e">
        <f>COUNTIFS(#REF!,$C$3,#REF!,$F$5,#REF!,Y$5,#REF!,$B9)+COUNTIFS(#REF!,$C$3,#REF!,$F$5,#REF!,Y$5,#REF!,$B9)+COUNTIFS(#REF!,$C$3,#REF!,$F$5,#REF!,Y$5,#REF!,$B9+COUNTIFS(base_zendesk!$V$2:$V$2096,$L8,base_zendesk!$D$2:$D$2096,$F$5,base_zendesk!$W$2:$W$2096,$C$3))</f>
        <v>#REF!</v>
      </c>
      <c r="Z9" s="33" t="e">
        <f>COUNTIFS(#REF!,$C$3,#REF!,$F$5,#REF!,Z$5,#REF!,$B9)+COUNTIFS(#REF!,$C$3,#REF!,$F$5,#REF!,Z$5,#REF!,$B9)+COUNTIFS(#REF!,$C$3,#REF!,$F$5,#REF!,Z$5,#REF!,$B9+COUNTIFS(base_zendesk!$V$2:$V$2096,$L8,base_zendesk!$D$2:$D$2096,$F$5,base_zendesk!$W$2:$W$2096,$C$3))</f>
        <v>#REF!</v>
      </c>
      <c r="AA9" s="33" t="e">
        <f>COUNTIFS(#REF!,$C$3,#REF!,$F$5,#REF!,AA$5,#REF!,$B9)+COUNTIFS(#REF!,$C$3,#REF!,$F$5,#REF!,AA$5,#REF!,$B9)+COUNTIFS(#REF!,$C$3,#REF!,$F$5,#REF!,AA$5,#REF!,$B9+COUNTIFS(base_zendesk!$V$2:$V$2096,$L8,base_zendesk!$D$2:$D$2096,$F$5,base_zendesk!$W$2:$W$2096,$C$3))</f>
        <v>#REF!</v>
      </c>
      <c r="AB9" s="33" t="e">
        <f>COUNTIFS(#REF!,$C$3,#REF!,$F$5,#REF!,AB$5,#REF!,$B9)+COUNTIFS(#REF!,$C$3,#REF!,$F$5,#REF!,AB$5,#REF!,$B9)+COUNTIFS(#REF!,$C$3,#REF!,$F$5,#REF!,AB$5,#REF!,$B9+COUNTIFS(base_zendesk!$V$2:$V$2096,$L8,base_zendesk!$D$2:$D$2096,$F$5,base_zendesk!$W$2:$W$2096,$C$3))</f>
        <v>#REF!</v>
      </c>
      <c r="AC9" s="33" t="e">
        <f>COUNTIFS(#REF!,$C$3,#REF!,$F$5,#REF!,AC$5,#REF!,$B9)+COUNTIFS(#REF!,$C$3,#REF!,$F$5,#REF!,AC$5,#REF!,$B9)+COUNTIFS(#REF!,$C$3,#REF!,$F$5,#REF!,AC$5,#REF!,$B9+COUNTIFS(base_zendesk!$V$2:$V$2096,$L8,base_zendesk!$D$2:$D$2096,$F$5,base_zendesk!$W$2:$W$2096,$C$3))</f>
        <v>#REF!</v>
      </c>
      <c r="AD9" s="33" t="e">
        <f>COUNTIFS(#REF!,$C$3,#REF!,$F$5,#REF!,AD$5,#REF!,$B9)+COUNTIFS(#REF!,$C$3,#REF!,$F$5,#REF!,AD$5,#REF!,$B9)+COUNTIFS(#REF!,$C$3,#REF!,$F$5,#REF!,AD$5,#REF!,$B9+COUNTIFS(base_zendesk!$V$2:$V$2096,$L8,base_zendesk!$D$2:$D$2096,$F$5,base_zendesk!$W$2:$W$2096,$C$3))</f>
        <v>#REF!</v>
      </c>
      <c r="AE9" s="33" t="e">
        <f>COUNTIFS(#REF!,$C$3,#REF!,$F$5,#REF!,AE$5,#REF!,$B9)+COUNTIFS(#REF!,$C$3,#REF!,$F$5,#REF!,AE$5,#REF!,$B9)+COUNTIFS(#REF!,$C$3,#REF!,$F$5,#REF!,AE$5,#REF!,$B9+COUNTIFS(base_zendesk!$V$2:$V$2096,$L8,base_zendesk!$D$2:$D$2096,$F$5,base_zendesk!$W$2:$W$2096,$C$3))</f>
        <v>#REF!</v>
      </c>
      <c r="AF9" s="33" t="e">
        <f>COUNTIFS(#REF!,$C$3,#REF!,$F$5,#REF!,AF$5,#REF!,$B9)+COUNTIFS(#REF!,$C$3,#REF!,$F$5,#REF!,AF$5,#REF!,$B9)+COUNTIFS(#REF!,$C$3,#REF!,$F$5,#REF!,AF$5,#REF!,$B9+COUNTIFS(base_zendesk!$V$2:$V$2096,$L8,base_zendesk!$D$2:$D$2096,$F$5,base_zendesk!$W$2:$W$2096,$C$3))</f>
        <v>#REF!</v>
      </c>
      <c r="AG9" s="33" t="e">
        <f>COUNTIFS(#REF!,$C$3,#REF!,$F$5,#REF!,AG$5,#REF!,$B9)+COUNTIFS(#REF!,$C$3,#REF!,$F$5,#REF!,AG$5,#REF!,$B9)+COUNTIFS(#REF!,$C$3,#REF!,$F$5,#REF!,AG$5,#REF!,$B9+COUNTIFS(base_zendesk!$V$2:$V$2096,$L8,base_zendesk!$D$2:$D$2096,$F$5,base_zendesk!$W$2:$W$2096,$C$3))</f>
        <v>#REF!</v>
      </c>
      <c r="AH9" s="33" t="e">
        <f>COUNTIFS(#REF!,$C$3,#REF!,$F$5,#REF!,AH$5,#REF!,$B9)+COUNTIFS(#REF!,$C$3,#REF!,$F$5,#REF!,AH$5,#REF!,$B9)+COUNTIFS(#REF!,$C$3,#REF!,$F$5,#REF!,AH$5,#REF!,$B9+COUNTIFS(base_zendesk!$V$2:$V$2096,$L8,base_zendesk!$D$2:$D$2096,$F$5,base_zendesk!$W$2:$W$2096,$C$3))</f>
        <v>#REF!</v>
      </c>
      <c r="AI9" s="33" t="e">
        <f>COUNTIFS(#REF!,$C$3,#REF!,$F$5,#REF!,AI$5,#REF!,$B9)+COUNTIFS(#REF!,$C$3,#REF!,$F$5,#REF!,AI$5,#REF!,$B9)+COUNTIFS(#REF!,$C$3,#REF!,$F$5,#REF!,AI$5,#REF!,$B9+COUNTIFS(base_zendesk!$V$2:$V$2096,$L8,base_zendesk!$D$2:$D$2096,$F$5,base_zendesk!$W$2:$W$2096,$C$3))</f>
        <v>#REF!</v>
      </c>
      <c r="AJ9" s="33" t="e">
        <f>COUNTIFS(#REF!,$C$3,#REF!,$F$5,#REF!,AJ$5,#REF!,$B9)+COUNTIFS(#REF!,$C$3,#REF!,$F$5,#REF!,AJ$5,#REF!,$B9)+COUNTIFS(#REF!,$C$3,#REF!,$F$5,#REF!,AJ$5,#REF!,$B9+COUNTIFS(base_zendesk!$V$2:$V$2096,$L8,base_zendesk!$D$2:$D$2096,$F$5,base_zendesk!$W$2:$W$2096,$C$3))</f>
        <v>#REF!</v>
      </c>
      <c r="AK9" s="33" t="e">
        <f>COUNTIFS(#REF!,$C$3,#REF!,$F$5,#REF!,AK$5,#REF!,$B9)+COUNTIFS(#REF!,$C$3,#REF!,$F$5,#REF!,AK$5,#REF!,$B9)+COUNTIFS(#REF!,$C$3,#REF!,$F$5,#REF!,AK$5,#REF!,$B9+COUNTIFS(base_zendesk!$V$2:$V$2096,$L8,base_zendesk!$D$2:$D$2096,$F$5,base_zendesk!$W$2:$W$2096,$C$3))</f>
        <v>#REF!</v>
      </c>
      <c r="AL9" s="33" t="e">
        <f>COUNTIFS(#REF!,$C$3,#REF!,$F$5,#REF!,AL$5,#REF!,$B9)+COUNTIFS(#REF!,$C$3,#REF!,$F$5,#REF!,AL$5,#REF!,$B9)+COUNTIFS(#REF!,$C$3,#REF!,$F$5,#REF!,AL$5,#REF!,$B9+COUNTIFS(base_zendesk!$V$2:$V$2096,$L8,base_zendesk!$D$2:$D$2096,$F$5,base_zendesk!$W$2:$W$2096,$C$3))</f>
        <v>#REF!</v>
      </c>
      <c r="AM9" s="33" t="e">
        <f>COUNTIFS(#REF!,$C$3,#REF!,$F$5,#REF!,AM$5,#REF!,$B9)+COUNTIFS(#REF!,$C$3,#REF!,$F$5,#REF!,AM$5,#REF!,$B9)+COUNTIFS(#REF!,$C$3,#REF!,$F$5,#REF!,AM$5,#REF!,$B9+COUNTIFS(base_zendesk!$V$2:$V$2096,$L8,base_zendesk!$D$2:$D$2096,$F$5,base_zendesk!$W$2:$W$2096,$C$3))</f>
        <v>#REF!</v>
      </c>
      <c r="AN9" s="33" t="e">
        <f>COUNTIFS(#REF!,$C$3,#REF!,$F$5,#REF!,AN$5,#REF!,$B9)+COUNTIFS(#REF!,$C$3,#REF!,$F$5,#REF!,AN$5,#REF!,$B9)+COUNTIFS(#REF!,$C$3,#REF!,$F$5,#REF!,AN$5,#REF!,$B9+COUNTIFS(base_zendesk!$V$2:$V$2096,$L8,base_zendesk!$D$2:$D$2096,$F$5,base_zendesk!$W$2:$W$2096,$C$3))</f>
        <v>#REF!</v>
      </c>
      <c r="AO9" s="33" t="e">
        <f>COUNTIFS(#REF!,$C$3,#REF!,$F$5,#REF!,AO$5,#REF!,$B9)+COUNTIFS(#REF!,$C$3,#REF!,$F$5,#REF!,AO$5,#REF!,$B9)+COUNTIFS(#REF!,$C$3,#REF!,$F$5,#REF!,AO$5,#REF!,$B9+COUNTIFS(base_zendesk!$V$2:$V$2096,$L8,base_zendesk!$D$2:$D$2096,$F$5,base_zendesk!$W$2:$W$2096,$C$3))</f>
        <v>#REF!</v>
      </c>
      <c r="AP9" s="33" t="e">
        <f>COUNTIFS(#REF!,$C$3,#REF!,$F$5,#REF!,AP$5,#REF!,$B9)+COUNTIFS(#REF!,$C$3,#REF!,$F$5,#REF!,AP$5,#REF!,$B9)+COUNTIFS(#REF!,$C$3,#REF!,$F$5,#REF!,AP$5,#REF!,$B9+COUNTIFS(base_zendesk!$V$2:$V$2096,$L8,base_zendesk!$D$2:$D$2096,$F$5,base_zendesk!$W$2:$W$2096,$C$3))</f>
        <v>#REF!</v>
      </c>
      <c r="AQ9" s="30" t="e">
        <f>COUNTIFS(#REF!,$C$3,#REF!,$AQ$4,#REF!,$B9)+COUNTIFS(#REF!,$C$3,#REF!,$AQ$4,#REF!,$B9)+COUNTIFS(#REF!,$C$3,#REF!,$AQ$4,#REF!,$B9)+COUNTIFS(base_zendesk!$D$2:$D$2096,$AQ$4,base_zendesk!$W$2:$W$2096,$C$3,base_zendesk!$H$2:$H$2096,$B$6)</f>
        <v>#REF!</v>
      </c>
      <c r="AR9" s="30">
        <f>SUMIFS(ABS!$AJ:$AJ,ABS!$B:$B,Operadores!$B9&amp;Operadores!$C$3)</f>
        <v>11</v>
      </c>
      <c r="AS9" s="30">
        <f>SUMIFS(ABS!$AK:$AK,ABS!$B:$B,Operadores!$B9&amp;Operadores!$C$3)</f>
        <v>0</v>
      </c>
      <c r="AT9" s="40">
        <f t="shared" si="8"/>
        <v>1</v>
      </c>
      <c r="AU9" s="31">
        <f>IFERROR(AVERAGEIFS(qualidade_resumida!$F:$F,qualidade_resumida!$G:$G,Operadores!$C$3,qualidade_resumida!$H:$H,Operadores!$B9),"-")</f>
        <v>1</v>
      </c>
      <c r="AV9" s="41" t="str">
        <f t="shared" si="3"/>
        <v>-</v>
      </c>
      <c r="AW9" s="31" t="str">
        <f t="shared" si="9"/>
        <v>-</v>
      </c>
      <c r="AX9" s="30" t="e">
        <f>COUNTIFS(#REF!,$C$3,#REF!,AX$5,#REF!,$B9)</f>
        <v>#REF!</v>
      </c>
      <c r="AY9" s="30" t="e">
        <f>COUNTIFS(#REF!,$C$3,#REF!,AY$5,#REF!,$B9)</f>
        <v>#REF!</v>
      </c>
      <c r="AZ9" s="36" t="str">
        <f t="shared" si="10"/>
        <v>-</v>
      </c>
      <c r="BA9" s="37" t="e">
        <f>COUNTIFS(#REF!,$C$3,#REF!,BA$5,#REF!,$B9)</f>
        <v>#REF!</v>
      </c>
      <c r="BB9" s="37" t="e">
        <f>COUNTIFS(#REF!,$C$3,#REF!,BB$5,#REF!,$B9)</f>
        <v>#REF!</v>
      </c>
    </row>
    <row r="10" spans="2:54" x14ac:dyDescent="0.25">
      <c r="B10" s="38" t="s">
        <v>56</v>
      </c>
      <c r="C10" s="30" t="str">
        <f>VLOOKUP(B10,quadro_olist!$A:$F,6,0)</f>
        <v>Manhã</v>
      </c>
      <c r="D10" s="39" t="str">
        <f t="shared" si="4"/>
        <v>-</v>
      </c>
      <c r="E10" s="31" t="str">
        <f t="shared" si="5"/>
        <v>-</v>
      </c>
      <c r="F10" s="32" t="e">
        <f t="shared" si="6"/>
        <v>#REF!</v>
      </c>
      <c r="G10" s="32" t="str">
        <f t="shared" si="7"/>
        <v>-</v>
      </c>
      <c r="H10" s="32" t="str">
        <f t="shared" si="2"/>
        <v>A</v>
      </c>
      <c r="I10" s="32" t="e">
        <f>COUNTIFS(#REF!,$C$3,#REF!,$F$5,#REF!,$B10)</f>
        <v>#REF!</v>
      </c>
      <c r="J10" s="32" t="e">
        <f>COUNTIFS(#REF!,$C$3,#REF!,$F$5,#REF!,$B10)</f>
        <v>#REF!</v>
      </c>
      <c r="K10" s="32" t="e">
        <f>COUNTIFS(#REF!,$C$3,#REF!,$F$5,#REF!,$B10)</f>
        <v>#REF!</v>
      </c>
      <c r="L10" s="33" t="e">
        <f>COUNTIFS(#REF!,$C$3,#REF!,$F$5,#REF!,L$5,#REF!,$B10)+COUNTIFS(#REF!,$C$3,#REF!,$F$5,#REF!,L$5,#REF!,$B10)+COUNTIFS(#REF!,$C$3,#REF!,$F$5,#REF!,L$5,#REF!,$B10+COUNTIFS(base_zendesk!$V$2:$V$2096,$L9,base_zendesk!$D$2:$D$2096,$F$5,base_zendesk!$W$2:$W$2096,$C$3))</f>
        <v>#REF!</v>
      </c>
      <c r="M10" s="33" t="e">
        <f>COUNTIFS(#REF!,$C$3,#REF!,$F$5,#REF!,M$5,#REF!,$B10)+COUNTIFS(#REF!,$C$3,#REF!,$F$5,#REF!,M$5,#REF!,$B10)+COUNTIFS(#REF!,$C$3,#REF!,$F$5,#REF!,M$5,#REF!,$B10+COUNTIFS(base_zendesk!$V$2:$V$2096,$L9,base_zendesk!$D$2:$D$2096,$F$5,base_zendesk!$W$2:$W$2096,$C$3))</f>
        <v>#REF!</v>
      </c>
      <c r="N10" s="33" t="e">
        <f>COUNTIFS(#REF!,$C$3,#REF!,$F$5,#REF!,N$5,#REF!,$B10)+COUNTIFS(#REF!,$C$3,#REF!,$F$5,#REF!,N$5,#REF!,$B10)+COUNTIFS(#REF!,$C$3,#REF!,$F$5,#REF!,N$5,#REF!,$B10+COUNTIFS(base_zendesk!$V$2:$V$2096,$L9,base_zendesk!$D$2:$D$2096,$F$5,base_zendesk!$W$2:$W$2096,$C$3))</f>
        <v>#REF!</v>
      </c>
      <c r="O10" s="33" t="e">
        <f>COUNTIFS(#REF!,$C$3,#REF!,$F$5,#REF!,O$5,#REF!,$B10)+COUNTIFS(#REF!,$C$3,#REF!,$F$5,#REF!,O$5,#REF!,$B10)+COUNTIFS(#REF!,$C$3,#REF!,$F$5,#REF!,O$5,#REF!,$B10+COUNTIFS(base_zendesk!$V$2:$V$2096,$L9,base_zendesk!$D$2:$D$2096,$F$5,base_zendesk!$W$2:$W$2096,$C$3))</f>
        <v>#REF!</v>
      </c>
      <c r="P10" s="33" t="e">
        <f>COUNTIFS(#REF!,$C$3,#REF!,$F$5,#REF!,P$5,#REF!,$B10)+COUNTIFS(#REF!,$C$3,#REF!,$F$5,#REF!,P$5,#REF!,$B10)+COUNTIFS(#REF!,$C$3,#REF!,$F$5,#REF!,P$5,#REF!,$B10+COUNTIFS(base_zendesk!$V$2:$V$2096,$L9,base_zendesk!$D$2:$D$2096,$F$5,base_zendesk!$W$2:$W$2096,$C$3))</f>
        <v>#REF!</v>
      </c>
      <c r="Q10" s="33" t="e">
        <f>COUNTIFS(#REF!,$C$3,#REF!,$F$5,#REF!,Q$5,#REF!,$B10)+COUNTIFS(#REF!,$C$3,#REF!,$F$5,#REF!,Q$5,#REF!,$B10)+COUNTIFS(#REF!,$C$3,#REF!,$F$5,#REF!,Q$5,#REF!,$B10+COUNTIFS(base_zendesk!$V$2:$V$2096,$L9,base_zendesk!$D$2:$D$2096,$F$5,base_zendesk!$W$2:$W$2096,$C$3))</f>
        <v>#REF!</v>
      </c>
      <c r="R10" s="33" t="e">
        <f>COUNTIFS(#REF!,$C$3,#REF!,$F$5,#REF!,R$5,#REF!,$B10)+COUNTIFS(#REF!,$C$3,#REF!,$F$5,#REF!,R$5,#REF!,$B10)+COUNTIFS(#REF!,$C$3,#REF!,$F$5,#REF!,R$5,#REF!,$B10+COUNTIFS(base_zendesk!$V$2:$V$2096,$L9,base_zendesk!$D$2:$D$2096,$F$5,base_zendesk!$W$2:$W$2096,$C$3))</f>
        <v>#REF!</v>
      </c>
      <c r="S10" s="33" t="e">
        <f>COUNTIFS(#REF!,$C$3,#REF!,$F$5,#REF!,S$5,#REF!,$B10)+COUNTIFS(#REF!,$C$3,#REF!,$F$5,#REF!,S$5,#REF!,$B10)+COUNTIFS(#REF!,$C$3,#REF!,$F$5,#REF!,S$5,#REF!,$B10+COUNTIFS(base_zendesk!$V$2:$V$2096,$L9,base_zendesk!$D$2:$D$2096,$F$5,base_zendesk!$W$2:$W$2096,$C$3))</f>
        <v>#REF!</v>
      </c>
      <c r="T10" s="33" t="e">
        <f>COUNTIFS(#REF!,$C$3,#REF!,$F$5,#REF!,T$5,#REF!,$B10)+COUNTIFS(#REF!,$C$3,#REF!,$F$5,#REF!,T$5,#REF!,$B10)+COUNTIFS(#REF!,$C$3,#REF!,$F$5,#REF!,T$5,#REF!,$B10+COUNTIFS(base_zendesk!$V$2:$V$2096,$L9,base_zendesk!$D$2:$D$2096,$F$5,base_zendesk!$W$2:$W$2096,$C$3))</f>
        <v>#REF!</v>
      </c>
      <c r="U10" s="33" t="e">
        <f>COUNTIFS(#REF!,$C$3,#REF!,$F$5,#REF!,U$5,#REF!,$B10)+COUNTIFS(#REF!,$C$3,#REF!,$F$5,#REF!,U$5,#REF!,$B10)+COUNTIFS(#REF!,$C$3,#REF!,$F$5,#REF!,U$5,#REF!,$B10+COUNTIFS(base_zendesk!$V$2:$V$2096,$L9,base_zendesk!$D$2:$D$2096,$F$5,base_zendesk!$W$2:$W$2096,$C$3))</f>
        <v>#REF!</v>
      </c>
      <c r="V10" s="33" t="e">
        <f>COUNTIFS(#REF!,$C$3,#REF!,$F$5,#REF!,V$5,#REF!,$B10)+COUNTIFS(#REF!,$C$3,#REF!,$F$5,#REF!,V$5,#REF!,$B10)+COUNTIFS(#REF!,$C$3,#REF!,$F$5,#REF!,V$5,#REF!,$B10+COUNTIFS(base_zendesk!$V$2:$V$2096,$L9,base_zendesk!$D$2:$D$2096,$F$5,base_zendesk!$W$2:$W$2096,$C$3))</f>
        <v>#REF!</v>
      </c>
      <c r="W10" s="33" t="e">
        <f>COUNTIFS(#REF!,$C$3,#REF!,$F$5,#REF!,W$5,#REF!,$B10)+COUNTIFS(#REF!,$C$3,#REF!,$F$5,#REF!,W$5,#REF!,$B10)+COUNTIFS(#REF!,$C$3,#REF!,$F$5,#REF!,W$5,#REF!,$B10+COUNTIFS(base_zendesk!$V$2:$V$2096,$L9,base_zendesk!$D$2:$D$2096,$F$5,base_zendesk!$W$2:$W$2096,$C$3))</f>
        <v>#REF!</v>
      </c>
      <c r="X10" s="33" t="e">
        <f>COUNTIFS(#REF!,$C$3,#REF!,$F$5,#REF!,X$5,#REF!,$B10)+COUNTIFS(#REF!,$C$3,#REF!,$F$5,#REF!,X$5,#REF!,$B10)+COUNTIFS(#REF!,$C$3,#REF!,$F$5,#REF!,X$5,#REF!,$B10+COUNTIFS(base_zendesk!$V$2:$V$2096,$L9,base_zendesk!$D$2:$D$2096,$F$5,base_zendesk!$W$2:$W$2096,$C$3))</f>
        <v>#REF!</v>
      </c>
      <c r="Y10" s="33" t="e">
        <f>COUNTIFS(#REF!,$C$3,#REF!,$F$5,#REF!,Y$5,#REF!,$B10)+COUNTIFS(#REF!,$C$3,#REF!,$F$5,#REF!,Y$5,#REF!,$B10)+COUNTIFS(#REF!,$C$3,#REF!,$F$5,#REF!,Y$5,#REF!,$B10+COUNTIFS(base_zendesk!$V$2:$V$2096,$L9,base_zendesk!$D$2:$D$2096,$F$5,base_zendesk!$W$2:$W$2096,$C$3))</f>
        <v>#REF!</v>
      </c>
      <c r="Z10" s="33" t="e">
        <f>COUNTIFS(#REF!,$C$3,#REF!,$F$5,#REF!,Z$5,#REF!,$B10)+COUNTIFS(#REF!,$C$3,#REF!,$F$5,#REF!,Z$5,#REF!,$B10)+COUNTIFS(#REF!,$C$3,#REF!,$F$5,#REF!,Z$5,#REF!,$B10+COUNTIFS(base_zendesk!$V$2:$V$2096,$L9,base_zendesk!$D$2:$D$2096,$F$5,base_zendesk!$W$2:$W$2096,$C$3))</f>
        <v>#REF!</v>
      </c>
      <c r="AA10" s="33" t="e">
        <f>COUNTIFS(#REF!,$C$3,#REF!,$F$5,#REF!,AA$5,#REF!,$B10)+COUNTIFS(#REF!,$C$3,#REF!,$F$5,#REF!,AA$5,#REF!,$B10)+COUNTIFS(#REF!,$C$3,#REF!,$F$5,#REF!,AA$5,#REF!,$B10+COUNTIFS(base_zendesk!$V$2:$V$2096,$L9,base_zendesk!$D$2:$D$2096,$F$5,base_zendesk!$W$2:$W$2096,$C$3))</f>
        <v>#REF!</v>
      </c>
      <c r="AB10" s="33" t="e">
        <f>COUNTIFS(#REF!,$C$3,#REF!,$F$5,#REF!,AB$5,#REF!,$B10)+COUNTIFS(#REF!,$C$3,#REF!,$F$5,#REF!,AB$5,#REF!,$B10)+COUNTIFS(#REF!,$C$3,#REF!,$F$5,#REF!,AB$5,#REF!,$B10+COUNTIFS(base_zendesk!$V$2:$V$2096,$L9,base_zendesk!$D$2:$D$2096,$F$5,base_zendesk!$W$2:$W$2096,$C$3))</f>
        <v>#REF!</v>
      </c>
      <c r="AC10" s="33" t="e">
        <f>COUNTIFS(#REF!,$C$3,#REF!,$F$5,#REF!,AC$5,#REF!,$B10)+COUNTIFS(#REF!,$C$3,#REF!,$F$5,#REF!,AC$5,#REF!,$B10)+COUNTIFS(#REF!,$C$3,#REF!,$F$5,#REF!,AC$5,#REF!,$B10+COUNTIFS(base_zendesk!$V$2:$V$2096,$L9,base_zendesk!$D$2:$D$2096,$F$5,base_zendesk!$W$2:$W$2096,$C$3))</f>
        <v>#REF!</v>
      </c>
      <c r="AD10" s="33" t="e">
        <f>COUNTIFS(#REF!,$C$3,#REF!,$F$5,#REF!,AD$5,#REF!,$B10)+COUNTIFS(#REF!,$C$3,#REF!,$F$5,#REF!,AD$5,#REF!,$B10)+COUNTIFS(#REF!,$C$3,#REF!,$F$5,#REF!,AD$5,#REF!,$B10+COUNTIFS(base_zendesk!$V$2:$V$2096,$L9,base_zendesk!$D$2:$D$2096,$F$5,base_zendesk!$W$2:$W$2096,$C$3))</f>
        <v>#REF!</v>
      </c>
      <c r="AE10" s="33" t="e">
        <f>COUNTIFS(#REF!,$C$3,#REF!,$F$5,#REF!,AE$5,#REF!,$B10)+COUNTIFS(#REF!,$C$3,#REF!,$F$5,#REF!,AE$5,#REF!,$B10)+COUNTIFS(#REF!,$C$3,#REF!,$F$5,#REF!,AE$5,#REF!,$B10+COUNTIFS(base_zendesk!$V$2:$V$2096,$L9,base_zendesk!$D$2:$D$2096,$F$5,base_zendesk!$W$2:$W$2096,$C$3))</f>
        <v>#REF!</v>
      </c>
      <c r="AF10" s="33" t="e">
        <f>COUNTIFS(#REF!,$C$3,#REF!,$F$5,#REF!,AF$5,#REF!,$B10)+COUNTIFS(#REF!,$C$3,#REF!,$F$5,#REF!,AF$5,#REF!,$B10)+COUNTIFS(#REF!,$C$3,#REF!,$F$5,#REF!,AF$5,#REF!,$B10+COUNTIFS(base_zendesk!$V$2:$V$2096,$L9,base_zendesk!$D$2:$D$2096,$F$5,base_zendesk!$W$2:$W$2096,$C$3))</f>
        <v>#REF!</v>
      </c>
      <c r="AG10" s="33" t="e">
        <f>COUNTIFS(#REF!,$C$3,#REF!,$F$5,#REF!,AG$5,#REF!,$B10)+COUNTIFS(#REF!,$C$3,#REF!,$F$5,#REF!,AG$5,#REF!,$B10)+COUNTIFS(#REF!,$C$3,#REF!,$F$5,#REF!,AG$5,#REF!,$B10+COUNTIFS(base_zendesk!$V$2:$V$2096,$L9,base_zendesk!$D$2:$D$2096,$F$5,base_zendesk!$W$2:$W$2096,$C$3))</f>
        <v>#REF!</v>
      </c>
      <c r="AH10" s="33" t="e">
        <f>COUNTIFS(#REF!,$C$3,#REF!,$F$5,#REF!,AH$5,#REF!,$B10)+COUNTIFS(#REF!,$C$3,#REF!,$F$5,#REF!,AH$5,#REF!,$B10)+COUNTIFS(#REF!,$C$3,#REF!,$F$5,#REF!,AH$5,#REF!,$B10+COUNTIFS(base_zendesk!$V$2:$V$2096,$L9,base_zendesk!$D$2:$D$2096,$F$5,base_zendesk!$W$2:$W$2096,$C$3))</f>
        <v>#REF!</v>
      </c>
      <c r="AI10" s="33" t="e">
        <f>COUNTIFS(#REF!,$C$3,#REF!,$F$5,#REF!,AI$5,#REF!,$B10)+COUNTIFS(#REF!,$C$3,#REF!,$F$5,#REF!,AI$5,#REF!,$B10)+COUNTIFS(#REF!,$C$3,#REF!,$F$5,#REF!,AI$5,#REF!,$B10+COUNTIFS(base_zendesk!$V$2:$V$2096,$L9,base_zendesk!$D$2:$D$2096,$F$5,base_zendesk!$W$2:$W$2096,$C$3))</f>
        <v>#REF!</v>
      </c>
      <c r="AJ10" s="33" t="e">
        <f>COUNTIFS(#REF!,$C$3,#REF!,$F$5,#REF!,AJ$5,#REF!,$B10)+COUNTIFS(#REF!,$C$3,#REF!,$F$5,#REF!,AJ$5,#REF!,$B10)+COUNTIFS(#REF!,$C$3,#REF!,$F$5,#REF!,AJ$5,#REF!,$B10+COUNTIFS(base_zendesk!$V$2:$V$2096,$L9,base_zendesk!$D$2:$D$2096,$F$5,base_zendesk!$W$2:$W$2096,$C$3))</f>
        <v>#REF!</v>
      </c>
      <c r="AK10" s="33" t="e">
        <f>COUNTIFS(#REF!,$C$3,#REF!,$F$5,#REF!,AK$5,#REF!,$B10)+COUNTIFS(#REF!,$C$3,#REF!,$F$5,#REF!,AK$5,#REF!,$B10)+COUNTIFS(#REF!,$C$3,#REF!,$F$5,#REF!,AK$5,#REF!,$B10+COUNTIFS(base_zendesk!$V$2:$V$2096,$L9,base_zendesk!$D$2:$D$2096,$F$5,base_zendesk!$W$2:$W$2096,$C$3))</f>
        <v>#REF!</v>
      </c>
      <c r="AL10" s="33" t="e">
        <f>COUNTIFS(#REF!,$C$3,#REF!,$F$5,#REF!,AL$5,#REF!,$B10)+COUNTIFS(#REF!,$C$3,#REF!,$F$5,#REF!,AL$5,#REF!,$B10)+COUNTIFS(#REF!,$C$3,#REF!,$F$5,#REF!,AL$5,#REF!,$B10+COUNTIFS(base_zendesk!$V$2:$V$2096,$L9,base_zendesk!$D$2:$D$2096,$F$5,base_zendesk!$W$2:$W$2096,$C$3))</f>
        <v>#REF!</v>
      </c>
      <c r="AM10" s="33" t="e">
        <f>COUNTIFS(#REF!,$C$3,#REF!,$F$5,#REF!,AM$5,#REF!,$B10)+COUNTIFS(#REF!,$C$3,#REF!,$F$5,#REF!,AM$5,#REF!,$B10)+COUNTIFS(#REF!,$C$3,#REF!,$F$5,#REF!,AM$5,#REF!,$B10+COUNTIFS(base_zendesk!$V$2:$V$2096,$L9,base_zendesk!$D$2:$D$2096,$F$5,base_zendesk!$W$2:$W$2096,$C$3))</f>
        <v>#REF!</v>
      </c>
      <c r="AN10" s="33" t="e">
        <f>COUNTIFS(#REF!,$C$3,#REF!,$F$5,#REF!,AN$5,#REF!,$B10)+COUNTIFS(#REF!,$C$3,#REF!,$F$5,#REF!,AN$5,#REF!,$B10)+COUNTIFS(#REF!,$C$3,#REF!,$F$5,#REF!,AN$5,#REF!,$B10+COUNTIFS(base_zendesk!$V$2:$V$2096,$L9,base_zendesk!$D$2:$D$2096,$F$5,base_zendesk!$W$2:$W$2096,$C$3))</f>
        <v>#REF!</v>
      </c>
      <c r="AO10" s="33" t="e">
        <f>COUNTIFS(#REF!,$C$3,#REF!,$F$5,#REF!,AO$5,#REF!,$B10)+COUNTIFS(#REF!,$C$3,#REF!,$F$5,#REF!,AO$5,#REF!,$B10)+COUNTIFS(#REF!,$C$3,#REF!,$F$5,#REF!,AO$5,#REF!,$B10+COUNTIFS(base_zendesk!$V$2:$V$2096,$L9,base_zendesk!$D$2:$D$2096,$F$5,base_zendesk!$W$2:$W$2096,$C$3))</f>
        <v>#REF!</v>
      </c>
      <c r="AP10" s="33" t="e">
        <f>COUNTIFS(#REF!,$C$3,#REF!,$F$5,#REF!,AP$5,#REF!,$B10)+COUNTIFS(#REF!,$C$3,#REF!,$F$5,#REF!,AP$5,#REF!,$B10)+COUNTIFS(#REF!,$C$3,#REF!,$F$5,#REF!,AP$5,#REF!,$B10+COUNTIFS(base_zendesk!$V$2:$V$2096,$L9,base_zendesk!$D$2:$D$2096,$F$5,base_zendesk!$W$2:$W$2096,$C$3))</f>
        <v>#REF!</v>
      </c>
      <c r="AQ10" s="30" t="e">
        <f>COUNTIFS(#REF!,$C$3,#REF!,$AQ$4,#REF!,$B10)+COUNTIFS(#REF!,$C$3,#REF!,$AQ$4,#REF!,$B10)+COUNTIFS(#REF!,$C$3,#REF!,$AQ$4,#REF!,$B10)+COUNTIFS(base_zendesk!$D$2:$D$2096,$AQ$4,base_zendesk!$W$2:$W$2096,$C$3,base_zendesk!$H$2:$H$2096,$B$6)</f>
        <v>#REF!</v>
      </c>
      <c r="AR10" s="30">
        <f>SUMIFS(ABS!$AJ:$AJ,ABS!$B:$B,Operadores!$B10&amp;Operadores!$C$3)</f>
        <v>11</v>
      </c>
      <c r="AS10" s="30">
        <f>SUMIFS(ABS!$AK:$AK,ABS!$B:$B,Operadores!$B10&amp;Operadores!$C$3)</f>
        <v>0</v>
      </c>
      <c r="AT10" s="40">
        <f t="shared" si="8"/>
        <v>1</v>
      </c>
      <c r="AU10" s="31">
        <f>IFERROR(AVERAGEIFS(qualidade_resumida!$F:$F,qualidade_resumida!$G:$G,Operadores!$C$3,qualidade_resumida!$H:$H,Operadores!$B10),"-")</f>
        <v>1</v>
      </c>
      <c r="AV10" s="41" t="str">
        <f t="shared" si="3"/>
        <v>-</v>
      </c>
      <c r="AW10" s="31" t="str">
        <f t="shared" si="9"/>
        <v>-</v>
      </c>
      <c r="AX10" s="30" t="e">
        <f>COUNTIFS(#REF!,$C$3,#REF!,AX$5,#REF!,$B10)</f>
        <v>#REF!</v>
      </c>
      <c r="AY10" s="30" t="e">
        <f>COUNTIFS(#REF!,$C$3,#REF!,AY$5,#REF!,$B10)</f>
        <v>#REF!</v>
      </c>
      <c r="AZ10" s="36" t="str">
        <f t="shared" si="10"/>
        <v>-</v>
      </c>
      <c r="BA10" s="37" t="e">
        <f>COUNTIFS(#REF!,$C$3,#REF!,BA$5,#REF!,$B10)</f>
        <v>#REF!</v>
      </c>
      <c r="BB10" s="37" t="e">
        <f>COUNTIFS(#REF!,$C$3,#REF!,BB$5,#REF!,$B10)</f>
        <v>#REF!</v>
      </c>
    </row>
    <row r="11" spans="2:54" x14ac:dyDescent="0.25">
      <c r="B11" s="38" t="s">
        <v>5</v>
      </c>
      <c r="C11" s="30" t="str">
        <f>VLOOKUP(B11,quadro_olist!$A:$F,6,0)</f>
        <v>Manhã</v>
      </c>
      <c r="D11" s="39" t="str">
        <f t="shared" si="4"/>
        <v>-</v>
      </c>
      <c r="E11" s="31" t="str">
        <f t="shared" si="5"/>
        <v>-</v>
      </c>
      <c r="F11" s="32" t="e">
        <f t="shared" si="6"/>
        <v>#REF!</v>
      </c>
      <c r="G11" s="32" t="str">
        <f t="shared" si="7"/>
        <v>-</v>
      </c>
      <c r="H11" s="32" t="str">
        <f t="shared" si="2"/>
        <v>A</v>
      </c>
      <c r="I11" s="32" t="e">
        <f>COUNTIFS(#REF!,$C$3,#REF!,$F$5,#REF!,$B11)</f>
        <v>#REF!</v>
      </c>
      <c r="J11" s="32" t="e">
        <f>COUNTIFS(#REF!,$C$3,#REF!,$F$5,#REF!,$B11)</f>
        <v>#REF!</v>
      </c>
      <c r="K11" s="32" t="e">
        <f>COUNTIFS(#REF!,$C$3,#REF!,$F$5,#REF!,$B11)</f>
        <v>#REF!</v>
      </c>
      <c r="L11" s="33" t="e">
        <f>COUNTIFS(#REF!,$C$3,#REF!,$F$5,#REF!,L$5,#REF!,$B11)+COUNTIFS(#REF!,$C$3,#REF!,$F$5,#REF!,L$5,#REF!,$B11)+COUNTIFS(#REF!,$C$3,#REF!,$F$5,#REF!,L$5,#REF!,$B11+COUNTIFS(base_zendesk!$V$2:$V$2096,$L10,base_zendesk!$D$2:$D$2096,$F$5,base_zendesk!$W$2:$W$2096,$C$3))</f>
        <v>#REF!</v>
      </c>
      <c r="M11" s="33" t="e">
        <f>COUNTIFS(#REF!,$C$3,#REF!,$F$5,#REF!,M$5,#REF!,$B11)+COUNTIFS(#REF!,$C$3,#REF!,$F$5,#REF!,M$5,#REF!,$B11)+COUNTIFS(#REF!,$C$3,#REF!,$F$5,#REF!,M$5,#REF!,$B11+COUNTIFS(base_zendesk!$V$2:$V$2096,$L10,base_zendesk!$D$2:$D$2096,$F$5,base_zendesk!$W$2:$W$2096,$C$3))</f>
        <v>#REF!</v>
      </c>
      <c r="N11" s="33" t="e">
        <f>COUNTIFS(#REF!,$C$3,#REF!,$F$5,#REF!,N$5,#REF!,$B11)+COUNTIFS(#REF!,$C$3,#REF!,$F$5,#REF!,N$5,#REF!,$B11)+COUNTIFS(#REF!,$C$3,#REF!,$F$5,#REF!,N$5,#REF!,$B11+COUNTIFS(base_zendesk!$V$2:$V$2096,$L10,base_zendesk!$D$2:$D$2096,$F$5,base_zendesk!$W$2:$W$2096,$C$3))</f>
        <v>#REF!</v>
      </c>
      <c r="O11" s="33" t="e">
        <f>COUNTIFS(#REF!,$C$3,#REF!,$F$5,#REF!,O$5,#REF!,$B11)+COUNTIFS(#REF!,$C$3,#REF!,$F$5,#REF!,O$5,#REF!,$B11)+COUNTIFS(#REF!,$C$3,#REF!,$F$5,#REF!,O$5,#REF!,$B11+COUNTIFS(base_zendesk!$V$2:$V$2096,$L10,base_zendesk!$D$2:$D$2096,$F$5,base_zendesk!$W$2:$W$2096,$C$3))</f>
        <v>#REF!</v>
      </c>
      <c r="P11" s="33" t="e">
        <f>COUNTIFS(#REF!,$C$3,#REF!,$F$5,#REF!,P$5,#REF!,$B11)+COUNTIFS(#REF!,$C$3,#REF!,$F$5,#REF!,P$5,#REF!,$B11)+COUNTIFS(#REF!,$C$3,#REF!,$F$5,#REF!,P$5,#REF!,$B11+COUNTIFS(base_zendesk!$V$2:$V$2096,$L10,base_zendesk!$D$2:$D$2096,$F$5,base_zendesk!$W$2:$W$2096,$C$3))</f>
        <v>#REF!</v>
      </c>
      <c r="Q11" s="33" t="e">
        <f>COUNTIFS(#REF!,$C$3,#REF!,$F$5,#REF!,Q$5,#REF!,$B11)+COUNTIFS(#REF!,$C$3,#REF!,$F$5,#REF!,Q$5,#REF!,$B11)+COUNTIFS(#REF!,$C$3,#REF!,$F$5,#REF!,Q$5,#REF!,$B11+COUNTIFS(base_zendesk!$V$2:$V$2096,$L10,base_zendesk!$D$2:$D$2096,$F$5,base_zendesk!$W$2:$W$2096,$C$3))</f>
        <v>#REF!</v>
      </c>
      <c r="R11" s="33" t="e">
        <f>COUNTIFS(#REF!,$C$3,#REF!,$F$5,#REF!,R$5,#REF!,$B11)+COUNTIFS(#REF!,$C$3,#REF!,$F$5,#REF!,R$5,#REF!,$B11)+COUNTIFS(#REF!,$C$3,#REF!,$F$5,#REF!,R$5,#REF!,$B11+COUNTIFS(base_zendesk!$V$2:$V$2096,$L10,base_zendesk!$D$2:$D$2096,$F$5,base_zendesk!$W$2:$W$2096,$C$3))</f>
        <v>#REF!</v>
      </c>
      <c r="S11" s="33" t="e">
        <f>COUNTIFS(#REF!,$C$3,#REF!,$F$5,#REF!,S$5,#REF!,$B11)+COUNTIFS(#REF!,$C$3,#REF!,$F$5,#REF!,S$5,#REF!,$B11)+COUNTIFS(#REF!,$C$3,#REF!,$F$5,#REF!,S$5,#REF!,$B11+COUNTIFS(base_zendesk!$V$2:$V$2096,$L10,base_zendesk!$D$2:$D$2096,$F$5,base_zendesk!$W$2:$W$2096,$C$3))</f>
        <v>#REF!</v>
      </c>
      <c r="T11" s="33" t="e">
        <f>COUNTIFS(#REF!,$C$3,#REF!,$F$5,#REF!,T$5,#REF!,$B11)+COUNTIFS(#REF!,$C$3,#REF!,$F$5,#REF!,T$5,#REF!,$B11)+COUNTIFS(#REF!,$C$3,#REF!,$F$5,#REF!,T$5,#REF!,$B11+COUNTIFS(base_zendesk!$V$2:$V$2096,$L10,base_zendesk!$D$2:$D$2096,$F$5,base_zendesk!$W$2:$W$2096,$C$3))</f>
        <v>#REF!</v>
      </c>
      <c r="U11" s="33" t="e">
        <f>COUNTIFS(#REF!,$C$3,#REF!,$F$5,#REF!,U$5,#REF!,$B11)+COUNTIFS(#REF!,$C$3,#REF!,$F$5,#REF!,U$5,#REF!,$B11)+COUNTIFS(#REF!,$C$3,#REF!,$F$5,#REF!,U$5,#REF!,$B11+COUNTIFS(base_zendesk!$V$2:$V$2096,$L10,base_zendesk!$D$2:$D$2096,$F$5,base_zendesk!$W$2:$W$2096,$C$3))</f>
        <v>#REF!</v>
      </c>
      <c r="V11" s="33" t="e">
        <f>COUNTIFS(#REF!,$C$3,#REF!,$F$5,#REF!,V$5,#REF!,$B11)+COUNTIFS(#REF!,$C$3,#REF!,$F$5,#REF!,V$5,#REF!,$B11)+COUNTIFS(#REF!,$C$3,#REF!,$F$5,#REF!,V$5,#REF!,$B11+COUNTIFS(base_zendesk!$V$2:$V$2096,$L10,base_zendesk!$D$2:$D$2096,$F$5,base_zendesk!$W$2:$W$2096,$C$3))</f>
        <v>#REF!</v>
      </c>
      <c r="W11" s="33" t="e">
        <f>COUNTIFS(#REF!,$C$3,#REF!,$F$5,#REF!,W$5,#REF!,$B11)+COUNTIFS(#REF!,$C$3,#REF!,$F$5,#REF!,W$5,#REF!,$B11)+COUNTIFS(#REF!,$C$3,#REF!,$F$5,#REF!,W$5,#REF!,$B11+COUNTIFS(base_zendesk!$V$2:$V$2096,$L10,base_zendesk!$D$2:$D$2096,$F$5,base_zendesk!$W$2:$W$2096,$C$3))</f>
        <v>#REF!</v>
      </c>
      <c r="X11" s="33" t="e">
        <f>COUNTIFS(#REF!,$C$3,#REF!,$F$5,#REF!,X$5,#REF!,$B11)+COUNTIFS(#REF!,$C$3,#REF!,$F$5,#REF!,X$5,#REF!,$B11)+COUNTIFS(#REF!,$C$3,#REF!,$F$5,#REF!,X$5,#REF!,$B11+COUNTIFS(base_zendesk!$V$2:$V$2096,$L10,base_zendesk!$D$2:$D$2096,$F$5,base_zendesk!$W$2:$W$2096,$C$3))</f>
        <v>#REF!</v>
      </c>
      <c r="Y11" s="33" t="e">
        <f>COUNTIFS(#REF!,$C$3,#REF!,$F$5,#REF!,Y$5,#REF!,$B11)+COUNTIFS(#REF!,$C$3,#REF!,$F$5,#REF!,Y$5,#REF!,$B11)+COUNTIFS(#REF!,$C$3,#REF!,$F$5,#REF!,Y$5,#REF!,$B11+COUNTIFS(base_zendesk!$V$2:$V$2096,$L10,base_zendesk!$D$2:$D$2096,$F$5,base_zendesk!$W$2:$W$2096,$C$3))</f>
        <v>#REF!</v>
      </c>
      <c r="Z11" s="33" t="e">
        <f>COUNTIFS(#REF!,$C$3,#REF!,$F$5,#REF!,Z$5,#REF!,$B11)+COUNTIFS(#REF!,$C$3,#REF!,$F$5,#REF!,Z$5,#REF!,$B11)+COUNTIFS(#REF!,$C$3,#REF!,$F$5,#REF!,Z$5,#REF!,$B11+COUNTIFS(base_zendesk!$V$2:$V$2096,$L10,base_zendesk!$D$2:$D$2096,$F$5,base_zendesk!$W$2:$W$2096,$C$3))</f>
        <v>#REF!</v>
      </c>
      <c r="AA11" s="33" t="e">
        <f>COUNTIFS(#REF!,$C$3,#REF!,$F$5,#REF!,AA$5,#REF!,$B11)+COUNTIFS(#REF!,$C$3,#REF!,$F$5,#REF!,AA$5,#REF!,$B11)+COUNTIFS(#REF!,$C$3,#REF!,$F$5,#REF!,AA$5,#REF!,$B11+COUNTIFS(base_zendesk!$V$2:$V$2096,$L10,base_zendesk!$D$2:$D$2096,$F$5,base_zendesk!$W$2:$W$2096,$C$3))</f>
        <v>#REF!</v>
      </c>
      <c r="AB11" s="33" t="e">
        <f>COUNTIFS(#REF!,$C$3,#REF!,$F$5,#REF!,AB$5,#REF!,$B11)+COUNTIFS(#REF!,$C$3,#REF!,$F$5,#REF!,AB$5,#REF!,$B11)+COUNTIFS(#REF!,$C$3,#REF!,$F$5,#REF!,AB$5,#REF!,$B11+COUNTIFS(base_zendesk!$V$2:$V$2096,$L10,base_zendesk!$D$2:$D$2096,$F$5,base_zendesk!$W$2:$W$2096,$C$3))</f>
        <v>#REF!</v>
      </c>
      <c r="AC11" s="33" t="e">
        <f>COUNTIFS(#REF!,$C$3,#REF!,$F$5,#REF!,AC$5,#REF!,$B11)+COUNTIFS(#REF!,$C$3,#REF!,$F$5,#REF!,AC$5,#REF!,$B11)+COUNTIFS(#REF!,$C$3,#REF!,$F$5,#REF!,AC$5,#REF!,$B11+COUNTIFS(base_zendesk!$V$2:$V$2096,$L10,base_zendesk!$D$2:$D$2096,$F$5,base_zendesk!$W$2:$W$2096,$C$3))</f>
        <v>#REF!</v>
      </c>
      <c r="AD11" s="33" t="e">
        <f>COUNTIFS(#REF!,$C$3,#REF!,$F$5,#REF!,AD$5,#REF!,$B11)+COUNTIFS(#REF!,$C$3,#REF!,$F$5,#REF!,AD$5,#REF!,$B11)+COUNTIFS(#REF!,$C$3,#REF!,$F$5,#REF!,AD$5,#REF!,$B11+COUNTIFS(base_zendesk!$V$2:$V$2096,$L10,base_zendesk!$D$2:$D$2096,$F$5,base_zendesk!$W$2:$W$2096,$C$3))</f>
        <v>#REF!</v>
      </c>
      <c r="AE11" s="33" t="e">
        <f>COUNTIFS(#REF!,$C$3,#REF!,$F$5,#REF!,AE$5,#REF!,$B11)+COUNTIFS(#REF!,$C$3,#REF!,$F$5,#REF!,AE$5,#REF!,$B11)+COUNTIFS(#REF!,$C$3,#REF!,$F$5,#REF!,AE$5,#REF!,$B11+COUNTIFS(base_zendesk!$V$2:$V$2096,$L10,base_zendesk!$D$2:$D$2096,$F$5,base_zendesk!$W$2:$W$2096,$C$3))</f>
        <v>#REF!</v>
      </c>
      <c r="AF11" s="33" t="e">
        <f>COUNTIFS(#REF!,$C$3,#REF!,$F$5,#REF!,AF$5,#REF!,$B11)+COUNTIFS(#REF!,$C$3,#REF!,$F$5,#REF!,AF$5,#REF!,$B11)+COUNTIFS(#REF!,$C$3,#REF!,$F$5,#REF!,AF$5,#REF!,$B11+COUNTIFS(base_zendesk!$V$2:$V$2096,$L10,base_zendesk!$D$2:$D$2096,$F$5,base_zendesk!$W$2:$W$2096,$C$3))</f>
        <v>#REF!</v>
      </c>
      <c r="AG11" s="33" t="e">
        <f>COUNTIFS(#REF!,$C$3,#REF!,$F$5,#REF!,AG$5,#REF!,$B11)+COUNTIFS(#REF!,$C$3,#REF!,$F$5,#REF!,AG$5,#REF!,$B11)+COUNTIFS(#REF!,$C$3,#REF!,$F$5,#REF!,AG$5,#REF!,$B11+COUNTIFS(base_zendesk!$V$2:$V$2096,$L10,base_zendesk!$D$2:$D$2096,$F$5,base_zendesk!$W$2:$W$2096,$C$3))</f>
        <v>#REF!</v>
      </c>
      <c r="AH11" s="33" t="e">
        <f>COUNTIFS(#REF!,$C$3,#REF!,$F$5,#REF!,AH$5,#REF!,$B11)+COUNTIFS(#REF!,$C$3,#REF!,$F$5,#REF!,AH$5,#REF!,$B11)+COUNTIFS(#REF!,$C$3,#REF!,$F$5,#REF!,AH$5,#REF!,$B11+COUNTIFS(base_zendesk!$V$2:$V$2096,$L10,base_zendesk!$D$2:$D$2096,$F$5,base_zendesk!$W$2:$W$2096,$C$3))</f>
        <v>#REF!</v>
      </c>
      <c r="AI11" s="33" t="e">
        <f>COUNTIFS(#REF!,$C$3,#REF!,$F$5,#REF!,AI$5,#REF!,$B11)+COUNTIFS(#REF!,$C$3,#REF!,$F$5,#REF!,AI$5,#REF!,$B11)+COUNTIFS(#REF!,$C$3,#REF!,$F$5,#REF!,AI$5,#REF!,$B11+COUNTIFS(base_zendesk!$V$2:$V$2096,$L10,base_zendesk!$D$2:$D$2096,$F$5,base_zendesk!$W$2:$W$2096,$C$3))</f>
        <v>#REF!</v>
      </c>
      <c r="AJ11" s="33" t="e">
        <f>COUNTIFS(#REF!,$C$3,#REF!,$F$5,#REF!,AJ$5,#REF!,$B11)+COUNTIFS(#REF!,$C$3,#REF!,$F$5,#REF!,AJ$5,#REF!,$B11)+COUNTIFS(#REF!,$C$3,#REF!,$F$5,#REF!,AJ$5,#REF!,$B11+COUNTIFS(base_zendesk!$V$2:$V$2096,$L10,base_zendesk!$D$2:$D$2096,$F$5,base_zendesk!$W$2:$W$2096,$C$3))</f>
        <v>#REF!</v>
      </c>
      <c r="AK11" s="33" t="e">
        <f>COUNTIFS(#REF!,$C$3,#REF!,$F$5,#REF!,AK$5,#REF!,$B11)+COUNTIFS(#REF!,$C$3,#REF!,$F$5,#REF!,AK$5,#REF!,$B11)+COUNTIFS(#REF!,$C$3,#REF!,$F$5,#REF!,AK$5,#REF!,$B11+COUNTIFS(base_zendesk!$V$2:$V$2096,$L10,base_zendesk!$D$2:$D$2096,$F$5,base_zendesk!$W$2:$W$2096,$C$3))</f>
        <v>#REF!</v>
      </c>
      <c r="AL11" s="33" t="e">
        <f>COUNTIFS(#REF!,$C$3,#REF!,$F$5,#REF!,AL$5,#REF!,$B11)+COUNTIFS(#REF!,$C$3,#REF!,$F$5,#REF!,AL$5,#REF!,$B11)+COUNTIFS(#REF!,$C$3,#REF!,$F$5,#REF!,AL$5,#REF!,$B11+COUNTIFS(base_zendesk!$V$2:$V$2096,$L10,base_zendesk!$D$2:$D$2096,$F$5,base_zendesk!$W$2:$W$2096,$C$3))</f>
        <v>#REF!</v>
      </c>
      <c r="AM11" s="33" t="e">
        <f>COUNTIFS(#REF!,$C$3,#REF!,$F$5,#REF!,AM$5,#REF!,$B11)+COUNTIFS(#REF!,$C$3,#REF!,$F$5,#REF!,AM$5,#REF!,$B11)+COUNTIFS(#REF!,$C$3,#REF!,$F$5,#REF!,AM$5,#REF!,$B11+COUNTIFS(base_zendesk!$V$2:$V$2096,$L10,base_zendesk!$D$2:$D$2096,$F$5,base_zendesk!$W$2:$W$2096,$C$3))</f>
        <v>#REF!</v>
      </c>
      <c r="AN11" s="33" t="e">
        <f>COUNTIFS(#REF!,$C$3,#REF!,$F$5,#REF!,AN$5,#REF!,$B11)+COUNTIFS(#REF!,$C$3,#REF!,$F$5,#REF!,AN$5,#REF!,$B11)+COUNTIFS(#REF!,$C$3,#REF!,$F$5,#REF!,AN$5,#REF!,$B11+COUNTIFS(base_zendesk!$V$2:$V$2096,$L10,base_zendesk!$D$2:$D$2096,$F$5,base_zendesk!$W$2:$W$2096,$C$3))</f>
        <v>#REF!</v>
      </c>
      <c r="AO11" s="33" t="e">
        <f>COUNTIFS(#REF!,$C$3,#REF!,$F$5,#REF!,AO$5,#REF!,$B11)+COUNTIFS(#REF!,$C$3,#REF!,$F$5,#REF!,AO$5,#REF!,$B11)+COUNTIFS(#REF!,$C$3,#REF!,$F$5,#REF!,AO$5,#REF!,$B11+COUNTIFS(base_zendesk!$V$2:$V$2096,$L10,base_zendesk!$D$2:$D$2096,$F$5,base_zendesk!$W$2:$W$2096,$C$3))</f>
        <v>#REF!</v>
      </c>
      <c r="AP11" s="33" t="e">
        <f>COUNTIFS(#REF!,$C$3,#REF!,$F$5,#REF!,AP$5,#REF!,$B11)+COUNTIFS(#REF!,$C$3,#REF!,$F$5,#REF!,AP$5,#REF!,$B11)+COUNTIFS(#REF!,$C$3,#REF!,$F$5,#REF!,AP$5,#REF!,$B11+COUNTIFS(base_zendesk!$V$2:$V$2096,$L10,base_zendesk!$D$2:$D$2096,$F$5,base_zendesk!$W$2:$W$2096,$C$3))</f>
        <v>#REF!</v>
      </c>
      <c r="AQ11" s="30" t="e">
        <f>COUNTIFS(#REF!,$C$3,#REF!,$AQ$4,#REF!,$B11)+COUNTIFS(#REF!,$C$3,#REF!,$AQ$4,#REF!,$B11)+COUNTIFS(#REF!,$C$3,#REF!,$AQ$4,#REF!,$B11)+COUNTIFS(base_zendesk!$D$2:$D$2096,$AQ$4,base_zendesk!$W$2:$W$2096,$C$3,base_zendesk!$H$2:$H$2096,$B$6)</f>
        <v>#REF!</v>
      </c>
      <c r="AR11" s="30">
        <f>SUMIFS(ABS!$AJ:$AJ,ABS!$B:$B,Operadores!$B11&amp;Operadores!$C$3)</f>
        <v>11</v>
      </c>
      <c r="AS11" s="30">
        <f>SUMIFS(ABS!$AK:$AK,ABS!$B:$B,Operadores!$B11&amp;Operadores!$C$3)</f>
        <v>0</v>
      </c>
      <c r="AT11" s="40">
        <f t="shared" si="8"/>
        <v>1</v>
      </c>
      <c r="AU11" s="31">
        <f>IFERROR(AVERAGEIFS(qualidade_resumida!$F:$F,qualidade_resumida!$G:$G,Operadores!$C$3,qualidade_resumida!$H:$H,Operadores!$B11),"-")</f>
        <v>1</v>
      </c>
      <c r="AV11" s="41" t="str">
        <f t="shared" si="3"/>
        <v>-</v>
      </c>
      <c r="AW11" s="31" t="str">
        <f t="shared" si="9"/>
        <v>-</v>
      </c>
      <c r="AX11" s="30" t="e">
        <f>COUNTIFS(#REF!,$C$3,#REF!,AX$5,#REF!,$B11)</f>
        <v>#REF!</v>
      </c>
      <c r="AY11" s="30" t="e">
        <f>COUNTIFS(#REF!,$C$3,#REF!,AY$5,#REF!,$B11)</f>
        <v>#REF!</v>
      </c>
      <c r="AZ11" s="36" t="str">
        <f t="shared" si="10"/>
        <v>-</v>
      </c>
      <c r="BA11" s="37" t="e">
        <f>COUNTIFS(#REF!,$C$3,#REF!,BA$5,#REF!,$B11)</f>
        <v>#REF!</v>
      </c>
      <c r="BB11" s="37" t="e">
        <f>COUNTIFS(#REF!,$C$3,#REF!,BB$5,#REF!,$B11)</f>
        <v>#REF!</v>
      </c>
    </row>
    <row r="12" spans="2:54" x14ac:dyDescent="0.25">
      <c r="B12" s="38" t="s">
        <v>57</v>
      </c>
      <c r="C12" s="30" t="str">
        <f>VLOOKUP(B12,quadro_olist!$A:$F,6,0)</f>
        <v>Manhã</v>
      </c>
      <c r="D12" s="39" t="str">
        <f t="shared" si="4"/>
        <v>-</v>
      </c>
      <c r="E12" s="31" t="str">
        <f t="shared" si="5"/>
        <v>-</v>
      </c>
      <c r="F12" s="32" t="e">
        <f t="shared" si="6"/>
        <v>#REF!</v>
      </c>
      <c r="G12" s="32" t="str">
        <f t="shared" si="7"/>
        <v>-</v>
      </c>
      <c r="H12" s="32" t="str">
        <f t="shared" si="2"/>
        <v>A</v>
      </c>
      <c r="I12" s="32" t="e">
        <f>COUNTIFS(#REF!,$C$3,#REF!,$F$5,#REF!,$B12)</f>
        <v>#REF!</v>
      </c>
      <c r="J12" s="32" t="e">
        <f>COUNTIFS(#REF!,$C$3,#REF!,$F$5,#REF!,$B12)</f>
        <v>#REF!</v>
      </c>
      <c r="K12" s="32" t="e">
        <f>COUNTIFS(#REF!,$C$3,#REF!,$F$5,#REF!,$B12)</f>
        <v>#REF!</v>
      </c>
      <c r="L12" s="33" t="e">
        <f>COUNTIFS(#REF!,$C$3,#REF!,$F$5,#REF!,L$5,#REF!,$B12)+COUNTIFS(#REF!,$C$3,#REF!,$F$5,#REF!,L$5,#REF!,$B12)+COUNTIFS(#REF!,$C$3,#REF!,$F$5,#REF!,L$5,#REF!,$B12+COUNTIFS(base_zendesk!$V$2:$V$2096,$L11,base_zendesk!$D$2:$D$2096,$F$5,base_zendesk!$W$2:$W$2096,$C$3))</f>
        <v>#REF!</v>
      </c>
      <c r="M12" s="33" t="e">
        <f>COUNTIFS(#REF!,$C$3,#REF!,$F$5,#REF!,M$5,#REF!,$B12)+COUNTIFS(#REF!,$C$3,#REF!,$F$5,#REF!,M$5,#REF!,$B12)+COUNTIFS(#REF!,$C$3,#REF!,$F$5,#REF!,M$5,#REF!,$B12+COUNTIFS(base_zendesk!$V$2:$V$2096,$L11,base_zendesk!$D$2:$D$2096,$F$5,base_zendesk!$W$2:$W$2096,$C$3))</f>
        <v>#REF!</v>
      </c>
      <c r="N12" s="33" t="e">
        <f>COUNTIFS(#REF!,$C$3,#REF!,$F$5,#REF!,N$5,#REF!,$B12)+COUNTIFS(#REF!,$C$3,#REF!,$F$5,#REF!,N$5,#REF!,$B12)+COUNTIFS(#REF!,$C$3,#REF!,$F$5,#REF!,N$5,#REF!,$B12+COUNTIFS(base_zendesk!$V$2:$V$2096,$L11,base_zendesk!$D$2:$D$2096,$F$5,base_zendesk!$W$2:$W$2096,$C$3))</f>
        <v>#REF!</v>
      </c>
      <c r="O12" s="33" t="e">
        <f>COUNTIFS(#REF!,$C$3,#REF!,$F$5,#REF!,O$5,#REF!,$B12)+COUNTIFS(#REF!,$C$3,#REF!,$F$5,#REF!,O$5,#REF!,$B12)+COUNTIFS(#REF!,$C$3,#REF!,$F$5,#REF!,O$5,#REF!,$B12+COUNTIFS(base_zendesk!$V$2:$V$2096,$L11,base_zendesk!$D$2:$D$2096,$F$5,base_zendesk!$W$2:$W$2096,$C$3))</f>
        <v>#REF!</v>
      </c>
      <c r="P12" s="33" t="e">
        <f>COUNTIFS(#REF!,$C$3,#REF!,$F$5,#REF!,P$5,#REF!,$B12)+COUNTIFS(#REF!,$C$3,#REF!,$F$5,#REF!,P$5,#REF!,$B12)+COUNTIFS(#REF!,$C$3,#REF!,$F$5,#REF!,P$5,#REF!,$B12+COUNTIFS(base_zendesk!$V$2:$V$2096,$L11,base_zendesk!$D$2:$D$2096,$F$5,base_zendesk!$W$2:$W$2096,$C$3))</f>
        <v>#REF!</v>
      </c>
      <c r="Q12" s="33" t="e">
        <f>COUNTIFS(#REF!,$C$3,#REF!,$F$5,#REF!,Q$5,#REF!,$B12)+COUNTIFS(#REF!,$C$3,#REF!,$F$5,#REF!,Q$5,#REF!,$B12)+COUNTIFS(#REF!,$C$3,#REF!,$F$5,#REF!,Q$5,#REF!,$B12+COUNTIFS(base_zendesk!$V$2:$V$2096,$L11,base_zendesk!$D$2:$D$2096,$F$5,base_zendesk!$W$2:$W$2096,$C$3))</f>
        <v>#REF!</v>
      </c>
      <c r="R12" s="33" t="e">
        <f>COUNTIFS(#REF!,$C$3,#REF!,$F$5,#REF!,R$5,#REF!,$B12)+COUNTIFS(#REF!,$C$3,#REF!,$F$5,#REF!,R$5,#REF!,$B12)+COUNTIFS(#REF!,$C$3,#REF!,$F$5,#REF!,R$5,#REF!,$B12+COUNTIFS(base_zendesk!$V$2:$V$2096,$L11,base_zendesk!$D$2:$D$2096,$F$5,base_zendesk!$W$2:$W$2096,$C$3))</f>
        <v>#REF!</v>
      </c>
      <c r="S12" s="33" t="e">
        <f>COUNTIFS(#REF!,$C$3,#REF!,$F$5,#REF!,S$5,#REF!,$B12)+COUNTIFS(#REF!,$C$3,#REF!,$F$5,#REF!,S$5,#REF!,$B12)+COUNTIFS(#REF!,$C$3,#REF!,$F$5,#REF!,S$5,#REF!,$B12+COUNTIFS(base_zendesk!$V$2:$V$2096,$L11,base_zendesk!$D$2:$D$2096,$F$5,base_zendesk!$W$2:$W$2096,$C$3))</f>
        <v>#REF!</v>
      </c>
      <c r="T12" s="33" t="e">
        <f>COUNTIFS(#REF!,$C$3,#REF!,$F$5,#REF!,T$5,#REF!,$B12)+COUNTIFS(#REF!,$C$3,#REF!,$F$5,#REF!,T$5,#REF!,$B12)+COUNTIFS(#REF!,$C$3,#REF!,$F$5,#REF!,T$5,#REF!,$B12+COUNTIFS(base_zendesk!$V$2:$V$2096,$L11,base_zendesk!$D$2:$D$2096,$F$5,base_zendesk!$W$2:$W$2096,$C$3))</f>
        <v>#REF!</v>
      </c>
      <c r="U12" s="33" t="e">
        <f>COUNTIFS(#REF!,$C$3,#REF!,$F$5,#REF!,U$5,#REF!,$B12)+COUNTIFS(#REF!,$C$3,#REF!,$F$5,#REF!,U$5,#REF!,$B12)+COUNTIFS(#REF!,$C$3,#REF!,$F$5,#REF!,U$5,#REF!,$B12+COUNTIFS(base_zendesk!$V$2:$V$2096,$L11,base_zendesk!$D$2:$D$2096,$F$5,base_zendesk!$W$2:$W$2096,$C$3))</f>
        <v>#REF!</v>
      </c>
      <c r="V12" s="33" t="e">
        <f>COUNTIFS(#REF!,$C$3,#REF!,$F$5,#REF!,V$5,#REF!,$B12)+COUNTIFS(#REF!,$C$3,#REF!,$F$5,#REF!,V$5,#REF!,$B12)+COUNTIFS(#REF!,$C$3,#REF!,$F$5,#REF!,V$5,#REF!,$B12+COUNTIFS(base_zendesk!$V$2:$V$2096,$L11,base_zendesk!$D$2:$D$2096,$F$5,base_zendesk!$W$2:$W$2096,$C$3))</f>
        <v>#REF!</v>
      </c>
      <c r="W12" s="33" t="e">
        <f>COUNTIFS(#REF!,$C$3,#REF!,$F$5,#REF!,W$5,#REF!,$B12)+COUNTIFS(#REF!,$C$3,#REF!,$F$5,#REF!,W$5,#REF!,$B12)+COUNTIFS(#REF!,$C$3,#REF!,$F$5,#REF!,W$5,#REF!,$B12+COUNTIFS(base_zendesk!$V$2:$V$2096,$L11,base_zendesk!$D$2:$D$2096,$F$5,base_zendesk!$W$2:$W$2096,$C$3))</f>
        <v>#REF!</v>
      </c>
      <c r="X12" s="33" t="e">
        <f>COUNTIFS(#REF!,$C$3,#REF!,$F$5,#REF!,X$5,#REF!,$B12)+COUNTIFS(#REF!,$C$3,#REF!,$F$5,#REF!,X$5,#REF!,$B12)+COUNTIFS(#REF!,$C$3,#REF!,$F$5,#REF!,X$5,#REF!,$B12+COUNTIFS(base_zendesk!$V$2:$V$2096,$L11,base_zendesk!$D$2:$D$2096,$F$5,base_zendesk!$W$2:$W$2096,$C$3))</f>
        <v>#REF!</v>
      </c>
      <c r="Y12" s="33" t="e">
        <f>COUNTIFS(#REF!,$C$3,#REF!,$F$5,#REF!,Y$5,#REF!,$B12)+COUNTIFS(#REF!,$C$3,#REF!,$F$5,#REF!,Y$5,#REF!,$B12)+COUNTIFS(#REF!,$C$3,#REF!,$F$5,#REF!,Y$5,#REF!,$B12+COUNTIFS(base_zendesk!$V$2:$V$2096,$L11,base_zendesk!$D$2:$D$2096,$F$5,base_zendesk!$W$2:$W$2096,$C$3))</f>
        <v>#REF!</v>
      </c>
      <c r="Z12" s="33" t="e">
        <f>COUNTIFS(#REF!,$C$3,#REF!,$F$5,#REF!,Z$5,#REF!,$B12)+COUNTIFS(#REF!,$C$3,#REF!,$F$5,#REF!,Z$5,#REF!,$B12)+COUNTIFS(#REF!,$C$3,#REF!,$F$5,#REF!,Z$5,#REF!,$B12+COUNTIFS(base_zendesk!$V$2:$V$2096,$L11,base_zendesk!$D$2:$D$2096,$F$5,base_zendesk!$W$2:$W$2096,$C$3))</f>
        <v>#REF!</v>
      </c>
      <c r="AA12" s="33" t="e">
        <f>COUNTIFS(#REF!,$C$3,#REF!,$F$5,#REF!,AA$5,#REF!,$B12)+COUNTIFS(#REF!,$C$3,#REF!,$F$5,#REF!,AA$5,#REF!,$B12)+COUNTIFS(#REF!,$C$3,#REF!,$F$5,#REF!,AA$5,#REF!,$B12+COUNTIFS(base_zendesk!$V$2:$V$2096,$L11,base_zendesk!$D$2:$D$2096,$F$5,base_zendesk!$W$2:$W$2096,$C$3))</f>
        <v>#REF!</v>
      </c>
      <c r="AB12" s="33" t="e">
        <f>COUNTIFS(#REF!,$C$3,#REF!,$F$5,#REF!,AB$5,#REF!,$B12)+COUNTIFS(#REF!,$C$3,#REF!,$F$5,#REF!,AB$5,#REF!,$B12)+COUNTIFS(#REF!,$C$3,#REF!,$F$5,#REF!,AB$5,#REF!,$B12+COUNTIFS(base_zendesk!$V$2:$V$2096,$L11,base_zendesk!$D$2:$D$2096,$F$5,base_zendesk!$W$2:$W$2096,$C$3))</f>
        <v>#REF!</v>
      </c>
      <c r="AC12" s="33" t="e">
        <f>COUNTIFS(#REF!,$C$3,#REF!,$F$5,#REF!,AC$5,#REF!,$B12)+COUNTIFS(#REF!,$C$3,#REF!,$F$5,#REF!,AC$5,#REF!,$B12)+COUNTIFS(#REF!,$C$3,#REF!,$F$5,#REF!,AC$5,#REF!,$B12+COUNTIFS(base_zendesk!$V$2:$V$2096,$L11,base_zendesk!$D$2:$D$2096,$F$5,base_zendesk!$W$2:$W$2096,$C$3))</f>
        <v>#REF!</v>
      </c>
      <c r="AD12" s="33" t="e">
        <f>COUNTIFS(#REF!,$C$3,#REF!,$F$5,#REF!,AD$5,#REF!,$B12)+COUNTIFS(#REF!,$C$3,#REF!,$F$5,#REF!,AD$5,#REF!,$B12)+COUNTIFS(#REF!,$C$3,#REF!,$F$5,#REF!,AD$5,#REF!,$B12+COUNTIFS(base_zendesk!$V$2:$V$2096,$L11,base_zendesk!$D$2:$D$2096,$F$5,base_zendesk!$W$2:$W$2096,$C$3))</f>
        <v>#REF!</v>
      </c>
      <c r="AE12" s="33" t="e">
        <f>COUNTIFS(#REF!,$C$3,#REF!,$F$5,#REF!,AE$5,#REF!,$B12)+COUNTIFS(#REF!,$C$3,#REF!,$F$5,#REF!,AE$5,#REF!,$B12)+COUNTIFS(#REF!,$C$3,#REF!,$F$5,#REF!,AE$5,#REF!,$B12+COUNTIFS(base_zendesk!$V$2:$V$2096,$L11,base_zendesk!$D$2:$D$2096,$F$5,base_zendesk!$W$2:$W$2096,$C$3))</f>
        <v>#REF!</v>
      </c>
      <c r="AF12" s="33" t="e">
        <f>COUNTIFS(#REF!,$C$3,#REF!,$F$5,#REF!,AF$5,#REF!,$B12)+COUNTIFS(#REF!,$C$3,#REF!,$F$5,#REF!,AF$5,#REF!,$B12)+COUNTIFS(#REF!,$C$3,#REF!,$F$5,#REF!,AF$5,#REF!,$B12+COUNTIFS(base_zendesk!$V$2:$V$2096,$L11,base_zendesk!$D$2:$D$2096,$F$5,base_zendesk!$W$2:$W$2096,$C$3))</f>
        <v>#REF!</v>
      </c>
      <c r="AG12" s="33" t="e">
        <f>COUNTIFS(#REF!,$C$3,#REF!,$F$5,#REF!,AG$5,#REF!,$B12)+COUNTIFS(#REF!,$C$3,#REF!,$F$5,#REF!,AG$5,#REF!,$B12)+COUNTIFS(#REF!,$C$3,#REF!,$F$5,#REF!,AG$5,#REF!,$B12+COUNTIFS(base_zendesk!$V$2:$V$2096,$L11,base_zendesk!$D$2:$D$2096,$F$5,base_zendesk!$W$2:$W$2096,$C$3))</f>
        <v>#REF!</v>
      </c>
      <c r="AH12" s="33" t="e">
        <f>COUNTIFS(#REF!,$C$3,#REF!,$F$5,#REF!,AH$5,#REF!,$B12)+COUNTIFS(#REF!,$C$3,#REF!,$F$5,#REF!,AH$5,#REF!,$B12)+COUNTIFS(#REF!,$C$3,#REF!,$F$5,#REF!,AH$5,#REF!,$B12+COUNTIFS(base_zendesk!$V$2:$V$2096,$L11,base_zendesk!$D$2:$D$2096,$F$5,base_zendesk!$W$2:$W$2096,$C$3))</f>
        <v>#REF!</v>
      </c>
      <c r="AI12" s="33" t="e">
        <f>COUNTIFS(#REF!,$C$3,#REF!,$F$5,#REF!,AI$5,#REF!,$B12)+COUNTIFS(#REF!,$C$3,#REF!,$F$5,#REF!,AI$5,#REF!,$B12)+COUNTIFS(#REF!,$C$3,#REF!,$F$5,#REF!,AI$5,#REF!,$B12+COUNTIFS(base_zendesk!$V$2:$V$2096,$L11,base_zendesk!$D$2:$D$2096,$F$5,base_zendesk!$W$2:$W$2096,$C$3))</f>
        <v>#REF!</v>
      </c>
      <c r="AJ12" s="33" t="e">
        <f>COUNTIFS(#REF!,$C$3,#REF!,$F$5,#REF!,AJ$5,#REF!,$B12)+COUNTIFS(#REF!,$C$3,#REF!,$F$5,#REF!,AJ$5,#REF!,$B12)+COUNTIFS(#REF!,$C$3,#REF!,$F$5,#REF!,AJ$5,#REF!,$B12+COUNTIFS(base_zendesk!$V$2:$V$2096,$L11,base_zendesk!$D$2:$D$2096,$F$5,base_zendesk!$W$2:$W$2096,$C$3))</f>
        <v>#REF!</v>
      </c>
      <c r="AK12" s="33" t="e">
        <f>COUNTIFS(#REF!,$C$3,#REF!,$F$5,#REF!,AK$5,#REF!,$B12)+COUNTIFS(#REF!,$C$3,#REF!,$F$5,#REF!,AK$5,#REF!,$B12)+COUNTIFS(#REF!,$C$3,#REF!,$F$5,#REF!,AK$5,#REF!,$B12+COUNTIFS(base_zendesk!$V$2:$V$2096,$L11,base_zendesk!$D$2:$D$2096,$F$5,base_zendesk!$W$2:$W$2096,$C$3))</f>
        <v>#REF!</v>
      </c>
      <c r="AL12" s="33" t="e">
        <f>COUNTIFS(#REF!,$C$3,#REF!,$F$5,#REF!,AL$5,#REF!,$B12)+COUNTIFS(#REF!,$C$3,#REF!,$F$5,#REF!,AL$5,#REF!,$B12)+COUNTIFS(#REF!,$C$3,#REF!,$F$5,#REF!,AL$5,#REF!,$B12+COUNTIFS(base_zendesk!$V$2:$V$2096,$L11,base_zendesk!$D$2:$D$2096,$F$5,base_zendesk!$W$2:$W$2096,$C$3))</f>
        <v>#REF!</v>
      </c>
      <c r="AM12" s="33" t="e">
        <f>COUNTIFS(#REF!,$C$3,#REF!,$F$5,#REF!,AM$5,#REF!,$B12)+COUNTIFS(#REF!,$C$3,#REF!,$F$5,#REF!,AM$5,#REF!,$B12)+COUNTIFS(#REF!,$C$3,#REF!,$F$5,#REF!,AM$5,#REF!,$B12+COUNTIFS(base_zendesk!$V$2:$V$2096,$L11,base_zendesk!$D$2:$D$2096,$F$5,base_zendesk!$W$2:$W$2096,$C$3))</f>
        <v>#REF!</v>
      </c>
      <c r="AN12" s="33" t="e">
        <f>COUNTIFS(#REF!,$C$3,#REF!,$F$5,#REF!,AN$5,#REF!,$B12)+COUNTIFS(#REF!,$C$3,#REF!,$F$5,#REF!,AN$5,#REF!,$B12)+COUNTIFS(#REF!,$C$3,#REF!,$F$5,#REF!,AN$5,#REF!,$B12+COUNTIFS(base_zendesk!$V$2:$V$2096,$L11,base_zendesk!$D$2:$D$2096,$F$5,base_zendesk!$W$2:$W$2096,$C$3))</f>
        <v>#REF!</v>
      </c>
      <c r="AO12" s="33" t="e">
        <f>COUNTIFS(#REF!,$C$3,#REF!,$F$5,#REF!,AO$5,#REF!,$B12)+COUNTIFS(#REF!,$C$3,#REF!,$F$5,#REF!,AO$5,#REF!,$B12)+COUNTIFS(#REF!,$C$3,#REF!,$F$5,#REF!,AO$5,#REF!,$B12+COUNTIFS(base_zendesk!$V$2:$V$2096,$L11,base_zendesk!$D$2:$D$2096,$F$5,base_zendesk!$W$2:$W$2096,$C$3))</f>
        <v>#REF!</v>
      </c>
      <c r="AP12" s="33" t="e">
        <f>COUNTIFS(#REF!,$C$3,#REF!,$F$5,#REF!,AP$5,#REF!,$B12)+COUNTIFS(#REF!,$C$3,#REF!,$F$5,#REF!,AP$5,#REF!,$B12)+COUNTIFS(#REF!,$C$3,#REF!,$F$5,#REF!,AP$5,#REF!,$B12+COUNTIFS(base_zendesk!$V$2:$V$2096,$L11,base_zendesk!$D$2:$D$2096,$F$5,base_zendesk!$W$2:$W$2096,$C$3))</f>
        <v>#REF!</v>
      </c>
      <c r="AQ12" s="30" t="e">
        <f>COUNTIFS(#REF!,$C$3,#REF!,$AQ$4,#REF!,$B12)+COUNTIFS(#REF!,$C$3,#REF!,$AQ$4,#REF!,$B12)+COUNTIFS(#REF!,$C$3,#REF!,$AQ$4,#REF!,$B12)+COUNTIFS(base_zendesk!$D$2:$D$2096,$AQ$4,base_zendesk!$W$2:$W$2096,$C$3,base_zendesk!$H$2:$H$2096,$B$6)</f>
        <v>#REF!</v>
      </c>
      <c r="AR12" s="30">
        <f>SUMIFS(ABS!$AJ:$AJ,ABS!$B:$B,Operadores!$B12&amp;Operadores!$C$3)</f>
        <v>11</v>
      </c>
      <c r="AS12" s="30">
        <f>SUMIFS(ABS!$AK:$AK,ABS!$B:$B,Operadores!$B12&amp;Operadores!$C$3)</f>
        <v>0</v>
      </c>
      <c r="AT12" s="40">
        <f t="shared" si="8"/>
        <v>1</v>
      </c>
      <c r="AU12" s="31">
        <f>IFERROR(AVERAGEIFS(qualidade_resumida!$F:$F,qualidade_resumida!$G:$G,Operadores!$C$3,qualidade_resumida!$H:$H,Operadores!$B12),"-")</f>
        <v>1</v>
      </c>
      <c r="AV12" s="41" t="str">
        <f t="shared" si="3"/>
        <v>-</v>
      </c>
      <c r="AW12" s="31" t="str">
        <f t="shared" si="9"/>
        <v>-</v>
      </c>
      <c r="AX12" s="30" t="e">
        <f>COUNTIFS(#REF!,$C$3,#REF!,AX$5,#REF!,$B12)</f>
        <v>#REF!</v>
      </c>
      <c r="AY12" s="30" t="e">
        <f>COUNTIFS(#REF!,$C$3,#REF!,AY$5,#REF!,$B12)</f>
        <v>#REF!</v>
      </c>
      <c r="AZ12" s="36" t="str">
        <f t="shared" si="10"/>
        <v>-</v>
      </c>
      <c r="BA12" s="37" t="e">
        <f>COUNTIFS(#REF!,$C$3,#REF!,BA$5,#REF!,$B12)</f>
        <v>#REF!</v>
      </c>
      <c r="BB12" s="37" t="e">
        <f>COUNTIFS(#REF!,$C$3,#REF!,BB$5,#REF!,$B12)</f>
        <v>#REF!</v>
      </c>
    </row>
    <row r="13" spans="2:54" x14ac:dyDescent="0.25">
      <c r="B13" s="38" t="s">
        <v>45</v>
      </c>
      <c r="C13" s="30" t="str">
        <f>VLOOKUP(B13,quadro_olist!$A:$F,6,0)</f>
        <v>Manhã</v>
      </c>
      <c r="D13" s="39" t="str">
        <f t="shared" si="4"/>
        <v>-</v>
      </c>
      <c r="E13" s="31" t="str">
        <f t="shared" si="5"/>
        <v>-</v>
      </c>
      <c r="F13" s="32" t="e">
        <f t="shared" si="6"/>
        <v>#REF!</v>
      </c>
      <c r="G13" s="32" t="str">
        <f t="shared" si="7"/>
        <v>-</v>
      </c>
      <c r="H13" s="32" t="str">
        <f t="shared" si="2"/>
        <v>A</v>
      </c>
      <c r="I13" s="32" t="e">
        <f>COUNTIFS(#REF!,$C$3,#REF!,$F$5,#REF!,$B13)</f>
        <v>#REF!</v>
      </c>
      <c r="J13" s="32" t="e">
        <f>COUNTIFS(#REF!,$C$3,#REF!,$F$5,#REF!,$B13)</f>
        <v>#REF!</v>
      </c>
      <c r="K13" s="32" t="e">
        <f>COUNTIFS(#REF!,$C$3,#REF!,$F$5,#REF!,$B13)</f>
        <v>#REF!</v>
      </c>
      <c r="L13" s="33" t="e">
        <f>COUNTIFS(#REF!,$C$3,#REF!,$F$5,#REF!,L$5,#REF!,$B13)+COUNTIFS(#REF!,$C$3,#REF!,$F$5,#REF!,L$5,#REF!,$B13)+COUNTIFS(#REF!,$C$3,#REF!,$F$5,#REF!,L$5,#REF!,$B13+COUNTIFS(base_zendesk!$V$2:$V$2096,$L12,base_zendesk!$D$2:$D$2096,$F$5,base_zendesk!$W$2:$W$2096,$C$3))</f>
        <v>#REF!</v>
      </c>
      <c r="M13" s="33" t="e">
        <f>COUNTIFS(#REF!,$C$3,#REF!,$F$5,#REF!,M$5,#REF!,$B13)+COUNTIFS(#REF!,$C$3,#REF!,$F$5,#REF!,M$5,#REF!,$B13)+COUNTIFS(#REF!,$C$3,#REF!,$F$5,#REF!,M$5,#REF!,$B13+COUNTIFS(base_zendesk!$V$2:$V$2096,$L12,base_zendesk!$D$2:$D$2096,$F$5,base_zendesk!$W$2:$W$2096,$C$3))</f>
        <v>#REF!</v>
      </c>
      <c r="N13" s="33" t="e">
        <f>COUNTIFS(#REF!,$C$3,#REF!,$F$5,#REF!,N$5,#REF!,$B13)+COUNTIFS(#REF!,$C$3,#REF!,$F$5,#REF!,N$5,#REF!,$B13)+COUNTIFS(#REF!,$C$3,#REF!,$F$5,#REF!,N$5,#REF!,$B13+COUNTIFS(base_zendesk!$V$2:$V$2096,$L12,base_zendesk!$D$2:$D$2096,$F$5,base_zendesk!$W$2:$W$2096,$C$3))</f>
        <v>#REF!</v>
      </c>
      <c r="O13" s="33" t="e">
        <f>COUNTIFS(#REF!,$C$3,#REF!,$F$5,#REF!,O$5,#REF!,$B13)+COUNTIFS(#REF!,$C$3,#REF!,$F$5,#REF!,O$5,#REF!,$B13)+COUNTIFS(#REF!,$C$3,#REF!,$F$5,#REF!,O$5,#REF!,$B13+COUNTIFS(base_zendesk!$V$2:$V$2096,$L12,base_zendesk!$D$2:$D$2096,$F$5,base_zendesk!$W$2:$W$2096,$C$3))</f>
        <v>#REF!</v>
      </c>
      <c r="P13" s="33" t="e">
        <f>COUNTIFS(#REF!,$C$3,#REF!,$F$5,#REF!,P$5,#REF!,$B13)+COUNTIFS(#REF!,$C$3,#REF!,$F$5,#REF!,P$5,#REF!,$B13)+COUNTIFS(#REF!,$C$3,#REF!,$F$5,#REF!,P$5,#REF!,$B13+COUNTIFS(base_zendesk!$V$2:$V$2096,$L12,base_zendesk!$D$2:$D$2096,$F$5,base_zendesk!$W$2:$W$2096,$C$3))</f>
        <v>#REF!</v>
      </c>
      <c r="Q13" s="33" t="e">
        <f>COUNTIFS(#REF!,$C$3,#REF!,$F$5,#REF!,Q$5,#REF!,$B13)+COUNTIFS(#REF!,$C$3,#REF!,$F$5,#REF!,Q$5,#REF!,$B13)+COUNTIFS(#REF!,$C$3,#REF!,$F$5,#REF!,Q$5,#REF!,$B13+COUNTIFS(base_zendesk!$V$2:$V$2096,$L12,base_zendesk!$D$2:$D$2096,$F$5,base_zendesk!$W$2:$W$2096,$C$3))</f>
        <v>#REF!</v>
      </c>
      <c r="R13" s="33" t="e">
        <f>COUNTIFS(#REF!,$C$3,#REF!,$F$5,#REF!,R$5,#REF!,$B13)+COUNTIFS(#REF!,$C$3,#REF!,$F$5,#REF!,R$5,#REF!,$B13)+COUNTIFS(#REF!,$C$3,#REF!,$F$5,#REF!,R$5,#REF!,$B13+COUNTIFS(base_zendesk!$V$2:$V$2096,$L12,base_zendesk!$D$2:$D$2096,$F$5,base_zendesk!$W$2:$W$2096,$C$3))</f>
        <v>#REF!</v>
      </c>
      <c r="S13" s="33" t="e">
        <f>COUNTIFS(#REF!,$C$3,#REF!,$F$5,#REF!,S$5,#REF!,$B13)+COUNTIFS(#REF!,$C$3,#REF!,$F$5,#REF!,S$5,#REF!,$B13)+COUNTIFS(#REF!,$C$3,#REF!,$F$5,#REF!,S$5,#REF!,$B13+COUNTIFS(base_zendesk!$V$2:$V$2096,$L12,base_zendesk!$D$2:$D$2096,$F$5,base_zendesk!$W$2:$W$2096,$C$3))</f>
        <v>#REF!</v>
      </c>
      <c r="T13" s="33" t="e">
        <f>COUNTIFS(#REF!,$C$3,#REF!,$F$5,#REF!,T$5,#REF!,$B13)+COUNTIFS(#REF!,$C$3,#REF!,$F$5,#REF!,T$5,#REF!,$B13)+COUNTIFS(#REF!,$C$3,#REF!,$F$5,#REF!,T$5,#REF!,$B13+COUNTIFS(base_zendesk!$V$2:$V$2096,$L12,base_zendesk!$D$2:$D$2096,$F$5,base_zendesk!$W$2:$W$2096,$C$3))</f>
        <v>#REF!</v>
      </c>
      <c r="U13" s="33" t="e">
        <f>COUNTIFS(#REF!,$C$3,#REF!,$F$5,#REF!,U$5,#REF!,$B13)+COUNTIFS(#REF!,$C$3,#REF!,$F$5,#REF!,U$5,#REF!,$B13)+COUNTIFS(#REF!,$C$3,#REF!,$F$5,#REF!,U$5,#REF!,$B13+COUNTIFS(base_zendesk!$V$2:$V$2096,$L12,base_zendesk!$D$2:$D$2096,$F$5,base_zendesk!$W$2:$W$2096,$C$3))</f>
        <v>#REF!</v>
      </c>
      <c r="V13" s="33" t="e">
        <f>COUNTIFS(#REF!,$C$3,#REF!,$F$5,#REF!,V$5,#REF!,$B13)+COUNTIFS(#REF!,$C$3,#REF!,$F$5,#REF!,V$5,#REF!,$B13)+COUNTIFS(#REF!,$C$3,#REF!,$F$5,#REF!,V$5,#REF!,$B13+COUNTIFS(base_zendesk!$V$2:$V$2096,$L12,base_zendesk!$D$2:$D$2096,$F$5,base_zendesk!$W$2:$W$2096,$C$3))</f>
        <v>#REF!</v>
      </c>
      <c r="W13" s="33" t="e">
        <f>COUNTIFS(#REF!,$C$3,#REF!,$F$5,#REF!,W$5,#REF!,$B13)+COUNTIFS(#REF!,$C$3,#REF!,$F$5,#REF!,W$5,#REF!,$B13)+COUNTIFS(#REF!,$C$3,#REF!,$F$5,#REF!,W$5,#REF!,$B13+COUNTIFS(base_zendesk!$V$2:$V$2096,$L12,base_zendesk!$D$2:$D$2096,$F$5,base_zendesk!$W$2:$W$2096,$C$3))</f>
        <v>#REF!</v>
      </c>
      <c r="X13" s="33" t="e">
        <f>COUNTIFS(#REF!,$C$3,#REF!,$F$5,#REF!,X$5,#REF!,$B13)+COUNTIFS(#REF!,$C$3,#REF!,$F$5,#REF!,X$5,#REF!,$B13)+COUNTIFS(#REF!,$C$3,#REF!,$F$5,#REF!,X$5,#REF!,$B13+COUNTIFS(base_zendesk!$V$2:$V$2096,$L12,base_zendesk!$D$2:$D$2096,$F$5,base_zendesk!$W$2:$W$2096,$C$3))</f>
        <v>#REF!</v>
      </c>
      <c r="Y13" s="33" t="e">
        <f>COUNTIFS(#REF!,$C$3,#REF!,$F$5,#REF!,Y$5,#REF!,$B13)+COUNTIFS(#REF!,$C$3,#REF!,$F$5,#REF!,Y$5,#REF!,$B13)+COUNTIFS(#REF!,$C$3,#REF!,$F$5,#REF!,Y$5,#REF!,$B13+COUNTIFS(base_zendesk!$V$2:$V$2096,$L12,base_zendesk!$D$2:$D$2096,$F$5,base_zendesk!$W$2:$W$2096,$C$3))</f>
        <v>#REF!</v>
      </c>
      <c r="Z13" s="33" t="e">
        <f>COUNTIFS(#REF!,$C$3,#REF!,$F$5,#REF!,Z$5,#REF!,$B13)+COUNTIFS(#REF!,$C$3,#REF!,$F$5,#REF!,Z$5,#REF!,$B13)+COUNTIFS(#REF!,$C$3,#REF!,$F$5,#REF!,Z$5,#REF!,$B13+COUNTIFS(base_zendesk!$V$2:$V$2096,$L12,base_zendesk!$D$2:$D$2096,$F$5,base_zendesk!$W$2:$W$2096,$C$3))</f>
        <v>#REF!</v>
      </c>
      <c r="AA13" s="33" t="e">
        <f>COUNTIFS(#REF!,$C$3,#REF!,$F$5,#REF!,AA$5,#REF!,$B13)+COUNTIFS(#REF!,$C$3,#REF!,$F$5,#REF!,AA$5,#REF!,$B13)+COUNTIFS(#REF!,$C$3,#REF!,$F$5,#REF!,AA$5,#REF!,$B13+COUNTIFS(base_zendesk!$V$2:$V$2096,$L12,base_zendesk!$D$2:$D$2096,$F$5,base_zendesk!$W$2:$W$2096,$C$3))</f>
        <v>#REF!</v>
      </c>
      <c r="AB13" s="33" t="e">
        <f>COUNTIFS(#REF!,$C$3,#REF!,$F$5,#REF!,AB$5,#REF!,$B13)+COUNTIFS(#REF!,$C$3,#REF!,$F$5,#REF!,AB$5,#REF!,$B13)+COUNTIFS(#REF!,$C$3,#REF!,$F$5,#REF!,AB$5,#REF!,$B13+COUNTIFS(base_zendesk!$V$2:$V$2096,$L12,base_zendesk!$D$2:$D$2096,$F$5,base_zendesk!$W$2:$W$2096,$C$3))</f>
        <v>#REF!</v>
      </c>
      <c r="AC13" s="33" t="e">
        <f>COUNTIFS(#REF!,$C$3,#REF!,$F$5,#REF!,AC$5,#REF!,$B13)+COUNTIFS(#REF!,$C$3,#REF!,$F$5,#REF!,AC$5,#REF!,$B13)+COUNTIFS(#REF!,$C$3,#REF!,$F$5,#REF!,AC$5,#REF!,$B13+COUNTIFS(base_zendesk!$V$2:$V$2096,$L12,base_zendesk!$D$2:$D$2096,$F$5,base_zendesk!$W$2:$W$2096,$C$3))</f>
        <v>#REF!</v>
      </c>
      <c r="AD13" s="33" t="e">
        <f>COUNTIFS(#REF!,$C$3,#REF!,$F$5,#REF!,AD$5,#REF!,$B13)+COUNTIFS(#REF!,$C$3,#REF!,$F$5,#REF!,AD$5,#REF!,$B13)+COUNTIFS(#REF!,$C$3,#REF!,$F$5,#REF!,AD$5,#REF!,$B13+COUNTIFS(base_zendesk!$V$2:$V$2096,$L12,base_zendesk!$D$2:$D$2096,$F$5,base_zendesk!$W$2:$W$2096,$C$3))</f>
        <v>#REF!</v>
      </c>
      <c r="AE13" s="33" t="e">
        <f>COUNTIFS(#REF!,$C$3,#REF!,$F$5,#REF!,AE$5,#REF!,$B13)+COUNTIFS(#REF!,$C$3,#REF!,$F$5,#REF!,AE$5,#REF!,$B13)+COUNTIFS(#REF!,$C$3,#REF!,$F$5,#REF!,AE$5,#REF!,$B13+COUNTIFS(base_zendesk!$V$2:$V$2096,$L12,base_zendesk!$D$2:$D$2096,$F$5,base_zendesk!$W$2:$W$2096,$C$3))</f>
        <v>#REF!</v>
      </c>
      <c r="AF13" s="33" t="e">
        <f>COUNTIFS(#REF!,$C$3,#REF!,$F$5,#REF!,AF$5,#REF!,$B13)+COUNTIFS(#REF!,$C$3,#REF!,$F$5,#REF!,AF$5,#REF!,$B13)+COUNTIFS(#REF!,$C$3,#REF!,$F$5,#REF!,AF$5,#REF!,$B13+COUNTIFS(base_zendesk!$V$2:$V$2096,$L12,base_zendesk!$D$2:$D$2096,$F$5,base_zendesk!$W$2:$W$2096,$C$3))</f>
        <v>#REF!</v>
      </c>
      <c r="AG13" s="33" t="e">
        <f>COUNTIFS(#REF!,$C$3,#REF!,$F$5,#REF!,AG$5,#REF!,$B13)+COUNTIFS(#REF!,$C$3,#REF!,$F$5,#REF!,AG$5,#REF!,$B13)+COUNTIFS(#REF!,$C$3,#REF!,$F$5,#REF!,AG$5,#REF!,$B13+COUNTIFS(base_zendesk!$V$2:$V$2096,$L12,base_zendesk!$D$2:$D$2096,$F$5,base_zendesk!$W$2:$W$2096,$C$3))</f>
        <v>#REF!</v>
      </c>
      <c r="AH13" s="33" t="e">
        <f>COUNTIFS(#REF!,$C$3,#REF!,$F$5,#REF!,AH$5,#REF!,$B13)+COUNTIFS(#REF!,$C$3,#REF!,$F$5,#REF!,AH$5,#REF!,$B13)+COUNTIFS(#REF!,$C$3,#REF!,$F$5,#REF!,AH$5,#REF!,$B13+COUNTIFS(base_zendesk!$V$2:$V$2096,$L12,base_zendesk!$D$2:$D$2096,$F$5,base_zendesk!$W$2:$W$2096,$C$3))</f>
        <v>#REF!</v>
      </c>
      <c r="AI13" s="33" t="e">
        <f>COUNTIFS(#REF!,$C$3,#REF!,$F$5,#REF!,AI$5,#REF!,$B13)+COUNTIFS(#REF!,$C$3,#REF!,$F$5,#REF!,AI$5,#REF!,$B13)+COUNTIFS(#REF!,$C$3,#REF!,$F$5,#REF!,AI$5,#REF!,$B13+COUNTIFS(base_zendesk!$V$2:$V$2096,$L12,base_zendesk!$D$2:$D$2096,$F$5,base_zendesk!$W$2:$W$2096,$C$3))</f>
        <v>#REF!</v>
      </c>
      <c r="AJ13" s="33" t="e">
        <f>COUNTIFS(#REF!,$C$3,#REF!,$F$5,#REF!,AJ$5,#REF!,$B13)+COUNTIFS(#REF!,$C$3,#REF!,$F$5,#REF!,AJ$5,#REF!,$B13)+COUNTIFS(#REF!,$C$3,#REF!,$F$5,#REF!,AJ$5,#REF!,$B13+COUNTIFS(base_zendesk!$V$2:$V$2096,$L12,base_zendesk!$D$2:$D$2096,$F$5,base_zendesk!$W$2:$W$2096,$C$3))</f>
        <v>#REF!</v>
      </c>
      <c r="AK13" s="33" t="e">
        <f>COUNTIFS(#REF!,$C$3,#REF!,$F$5,#REF!,AK$5,#REF!,$B13)+COUNTIFS(#REF!,$C$3,#REF!,$F$5,#REF!,AK$5,#REF!,$B13)+COUNTIFS(#REF!,$C$3,#REF!,$F$5,#REF!,AK$5,#REF!,$B13+COUNTIFS(base_zendesk!$V$2:$V$2096,$L12,base_zendesk!$D$2:$D$2096,$F$5,base_zendesk!$W$2:$W$2096,$C$3))</f>
        <v>#REF!</v>
      </c>
      <c r="AL13" s="33" t="e">
        <f>COUNTIFS(#REF!,$C$3,#REF!,$F$5,#REF!,AL$5,#REF!,$B13)+COUNTIFS(#REF!,$C$3,#REF!,$F$5,#REF!,AL$5,#REF!,$B13)+COUNTIFS(#REF!,$C$3,#REF!,$F$5,#REF!,AL$5,#REF!,$B13+COUNTIFS(base_zendesk!$V$2:$V$2096,$L12,base_zendesk!$D$2:$D$2096,$F$5,base_zendesk!$W$2:$W$2096,$C$3))</f>
        <v>#REF!</v>
      </c>
      <c r="AM13" s="33" t="e">
        <f>COUNTIFS(#REF!,$C$3,#REF!,$F$5,#REF!,AM$5,#REF!,$B13)+COUNTIFS(#REF!,$C$3,#REF!,$F$5,#REF!,AM$5,#REF!,$B13)+COUNTIFS(#REF!,$C$3,#REF!,$F$5,#REF!,AM$5,#REF!,$B13+COUNTIFS(base_zendesk!$V$2:$V$2096,$L12,base_zendesk!$D$2:$D$2096,$F$5,base_zendesk!$W$2:$W$2096,$C$3))</f>
        <v>#REF!</v>
      </c>
      <c r="AN13" s="33" t="e">
        <f>COUNTIFS(#REF!,$C$3,#REF!,$F$5,#REF!,AN$5,#REF!,$B13)+COUNTIFS(#REF!,$C$3,#REF!,$F$5,#REF!,AN$5,#REF!,$B13)+COUNTIFS(#REF!,$C$3,#REF!,$F$5,#REF!,AN$5,#REF!,$B13+COUNTIFS(base_zendesk!$V$2:$V$2096,$L12,base_zendesk!$D$2:$D$2096,$F$5,base_zendesk!$W$2:$W$2096,$C$3))</f>
        <v>#REF!</v>
      </c>
      <c r="AO13" s="33" t="e">
        <f>COUNTIFS(#REF!,$C$3,#REF!,$F$5,#REF!,AO$5,#REF!,$B13)+COUNTIFS(#REF!,$C$3,#REF!,$F$5,#REF!,AO$5,#REF!,$B13)+COUNTIFS(#REF!,$C$3,#REF!,$F$5,#REF!,AO$5,#REF!,$B13+COUNTIFS(base_zendesk!$V$2:$V$2096,$L12,base_zendesk!$D$2:$D$2096,$F$5,base_zendesk!$W$2:$W$2096,$C$3))</f>
        <v>#REF!</v>
      </c>
      <c r="AP13" s="33" t="e">
        <f>COUNTIFS(#REF!,$C$3,#REF!,$F$5,#REF!,AP$5,#REF!,$B13)+COUNTIFS(#REF!,$C$3,#REF!,$F$5,#REF!,AP$5,#REF!,$B13)+COUNTIFS(#REF!,$C$3,#REF!,$F$5,#REF!,AP$5,#REF!,$B13+COUNTIFS(base_zendesk!$V$2:$V$2096,$L12,base_zendesk!$D$2:$D$2096,$F$5,base_zendesk!$W$2:$W$2096,$C$3))</f>
        <v>#REF!</v>
      </c>
      <c r="AQ13" s="30" t="e">
        <f>COUNTIFS(#REF!,$C$3,#REF!,$AQ$4,#REF!,$B13)+COUNTIFS(#REF!,$C$3,#REF!,$AQ$4,#REF!,$B13)+COUNTIFS(#REF!,$C$3,#REF!,$AQ$4,#REF!,$B13)+COUNTIFS(base_zendesk!$D$2:$D$2096,$AQ$4,base_zendesk!$W$2:$W$2096,$C$3,base_zendesk!$H$2:$H$2096,$B$6)</f>
        <v>#REF!</v>
      </c>
      <c r="AR13" s="30">
        <f>SUMIFS(ABS!$AJ:$AJ,ABS!$B:$B,Operadores!$B13&amp;Operadores!$C$3)</f>
        <v>9</v>
      </c>
      <c r="AS13" s="30">
        <f>SUMIFS(ABS!$AK:$AK,ABS!$B:$B,Operadores!$B13&amp;Operadores!$C$3)</f>
        <v>0</v>
      </c>
      <c r="AT13" s="40">
        <f t="shared" si="8"/>
        <v>1</v>
      </c>
      <c r="AU13" s="31">
        <f>IFERROR(AVERAGEIFS(qualidade_resumida!$F:$F,qualidade_resumida!$G:$G,Operadores!$C$3,qualidade_resumida!$H:$H,Operadores!$B13),"-")</f>
        <v>0.86</v>
      </c>
      <c r="AV13" s="41" t="str">
        <f t="shared" si="3"/>
        <v>-</v>
      </c>
      <c r="AW13" s="31" t="str">
        <f t="shared" si="9"/>
        <v>-</v>
      </c>
      <c r="AX13" s="30" t="e">
        <f>COUNTIFS(#REF!,$C$3,#REF!,AX$5,#REF!,$B13)</f>
        <v>#REF!</v>
      </c>
      <c r="AY13" s="30" t="e">
        <f>COUNTIFS(#REF!,$C$3,#REF!,AY$5,#REF!,$B13)</f>
        <v>#REF!</v>
      </c>
      <c r="AZ13" s="36" t="str">
        <f t="shared" si="10"/>
        <v>-</v>
      </c>
      <c r="BA13" s="37" t="e">
        <f>COUNTIFS(#REF!,$C$3,#REF!,BA$5,#REF!,$B13)</f>
        <v>#REF!</v>
      </c>
      <c r="BB13" s="37" t="e">
        <f>COUNTIFS(#REF!,$C$3,#REF!,BB$5,#REF!,$B13)</f>
        <v>#REF!</v>
      </c>
    </row>
    <row r="14" spans="2:54" x14ac:dyDescent="0.25">
      <c r="B14" s="38" t="s">
        <v>306</v>
      </c>
      <c r="C14" s="30" t="str">
        <f>VLOOKUP(B14,quadro_olist!$A:$F,6,0)</f>
        <v>Tarde</v>
      </c>
      <c r="D14" s="39" t="str">
        <f t="shared" si="4"/>
        <v>-</v>
      </c>
      <c r="E14" s="31" t="str">
        <f t="shared" si="5"/>
        <v>-</v>
      </c>
      <c r="F14" s="32" t="e">
        <f t="shared" si="6"/>
        <v>#REF!</v>
      </c>
      <c r="G14" s="32" t="str">
        <f t="shared" si="7"/>
        <v>-</v>
      </c>
      <c r="H14" s="32" t="str">
        <f t="shared" si="2"/>
        <v>A</v>
      </c>
      <c r="I14" s="32" t="e">
        <f>COUNTIFS(#REF!,$C$3,#REF!,$F$5,#REF!,$B14)</f>
        <v>#REF!</v>
      </c>
      <c r="J14" s="32" t="e">
        <f>COUNTIFS(#REF!,$C$3,#REF!,$F$5,#REF!,$B14)</f>
        <v>#REF!</v>
      </c>
      <c r="K14" s="32" t="e">
        <f>COUNTIFS(#REF!,$C$3,#REF!,$F$5,#REF!,$B14)</f>
        <v>#REF!</v>
      </c>
      <c r="L14" s="33" t="e">
        <f>COUNTIFS(#REF!,$C$3,#REF!,$F$5,#REF!,L$5,#REF!,$B14)+COUNTIFS(#REF!,$C$3,#REF!,$F$5,#REF!,L$5,#REF!,$B14)+COUNTIFS(#REF!,$C$3,#REF!,$F$5,#REF!,L$5,#REF!,$B14+COUNTIFS(base_zendesk!$V$2:$V$2096,$L13,base_zendesk!$D$2:$D$2096,$F$5,base_zendesk!$W$2:$W$2096,$C$3))</f>
        <v>#REF!</v>
      </c>
      <c r="M14" s="33" t="e">
        <f>COUNTIFS(#REF!,$C$3,#REF!,$F$5,#REF!,M$5,#REF!,$B14)+COUNTIFS(#REF!,$C$3,#REF!,$F$5,#REF!,M$5,#REF!,$B14)+COUNTIFS(#REF!,$C$3,#REF!,$F$5,#REF!,M$5,#REF!,$B14+COUNTIFS(base_zendesk!$V$2:$V$2096,$L13,base_zendesk!$D$2:$D$2096,$F$5,base_zendesk!$W$2:$W$2096,$C$3))</f>
        <v>#REF!</v>
      </c>
      <c r="N14" s="33" t="e">
        <f>COUNTIFS(#REF!,$C$3,#REF!,$F$5,#REF!,N$5,#REF!,$B14)+COUNTIFS(#REF!,$C$3,#REF!,$F$5,#REF!,N$5,#REF!,$B14)+COUNTIFS(#REF!,$C$3,#REF!,$F$5,#REF!,N$5,#REF!,$B14+COUNTIFS(base_zendesk!$V$2:$V$2096,$L13,base_zendesk!$D$2:$D$2096,$F$5,base_zendesk!$W$2:$W$2096,$C$3))</f>
        <v>#REF!</v>
      </c>
      <c r="O14" s="33" t="e">
        <f>COUNTIFS(#REF!,$C$3,#REF!,$F$5,#REF!,O$5,#REF!,$B14)+COUNTIFS(#REF!,$C$3,#REF!,$F$5,#REF!,O$5,#REF!,$B14)+COUNTIFS(#REF!,$C$3,#REF!,$F$5,#REF!,O$5,#REF!,$B14+COUNTIFS(base_zendesk!$V$2:$V$2096,$L13,base_zendesk!$D$2:$D$2096,$F$5,base_zendesk!$W$2:$W$2096,$C$3))</f>
        <v>#REF!</v>
      </c>
      <c r="P14" s="33" t="e">
        <f>COUNTIFS(#REF!,$C$3,#REF!,$F$5,#REF!,P$5,#REF!,$B14)+COUNTIFS(#REF!,$C$3,#REF!,$F$5,#REF!,P$5,#REF!,$B14)+COUNTIFS(#REF!,$C$3,#REF!,$F$5,#REF!,P$5,#REF!,$B14+COUNTIFS(base_zendesk!$V$2:$V$2096,$L13,base_zendesk!$D$2:$D$2096,$F$5,base_zendesk!$W$2:$W$2096,$C$3))</f>
        <v>#REF!</v>
      </c>
      <c r="Q14" s="33" t="e">
        <f>COUNTIFS(#REF!,$C$3,#REF!,$F$5,#REF!,Q$5,#REF!,$B14)+COUNTIFS(#REF!,$C$3,#REF!,$F$5,#REF!,Q$5,#REF!,$B14)+COUNTIFS(#REF!,$C$3,#REF!,$F$5,#REF!,Q$5,#REF!,$B14+COUNTIFS(base_zendesk!$V$2:$V$2096,$L13,base_zendesk!$D$2:$D$2096,$F$5,base_zendesk!$W$2:$W$2096,$C$3))</f>
        <v>#REF!</v>
      </c>
      <c r="R14" s="33" t="e">
        <f>COUNTIFS(#REF!,$C$3,#REF!,$F$5,#REF!,R$5,#REF!,$B14)+COUNTIFS(#REF!,$C$3,#REF!,$F$5,#REF!,R$5,#REF!,$B14)+COUNTIFS(#REF!,$C$3,#REF!,$F$5,#REF!,R$5,#REF!,$B14+COUNTIFS(base_zendesk!$V$2:$V$2096,$L13,base_zendesk!$D$2:$D$2096,$F$5,base_zendesk!$W$2:$W$2096,$C$3))</f>
        <v>#REF!</v>
      </c>
      <c r="S14" s="33" t="e">
        <f>COUNTIFS(#REF!,$C$3,#REF!,$F$5,#REF!,S$5,#REF!,$B14)+COUNTIFS(#REF!,$C$3,#REF!,$F$5,#REF!,S$5,#REF!,$B14)+COUNTIFS(#REF!,$C$3,#REF!,$F$5,#REF!,S$5,#REF!,$B14+COUNTIFS(base_zendesk!$V$2:$V$2096,$L13,base_zendesk!$D$2:$D$2096,$F$5,base_zendesk!$W$2:$W$2096,$C$3))</f>
        <v>#REF!</v>
      </c>
      <c r="T14" s="33" t="e">
        <f>COUNTIFS(#REF!,$C$3,#REF!,$F$5,#REF!,T$5,#REF!,$B14)+COUNTIFS(#REF!,$C$3,#REF!,$F$5,#REF!,T$5,#REF!,$B14)+COUNTIFS(#REF!,$C$3,#REF!,$F$5,#REF!,T$5,#REF!,$B14+COUNTIFS(base_zendesk!$V$2:$V$2096,$L13,base_zendesk!$D$2:$D$2096,$F$5,base_zendesk!$W$2:$W$2096,$C$3))</f>
        <v>#REF!</v>
      </c>
      <c r="U14" s="33" t="e">
        <f>COUNTIFS(#REF!,$C$3,#REF!,$F$5,#REF!,U$5,#REF!,$B14)+COUNTIFS(#REF!,$C$3,#REF!,$F$5,#REF!,U$5,#REF!,$B14)+COUNTIFS(#REF!,$C$3,#REF!,$F$5,#REF!,U$5,#REF!,$B14+COUNTIFS(base_zendesk!$V$2:$V$2096,$L13,base_zendesk!$D$2:$D$2096,$F$5,base_zendesk!$W$2:$W$2096,$C$3))</f>
        <v>#REF!</v>
      </c>
      <c r="V14" s="33" t="e">
        <f>COUNTIFS(#REF!,$C$3,#REF!,$F$5,#REF!,V$5,#REF!,$B14)+COUNTIFS(#REF!,$C$3,#REF!,$F$5,#REF!,V$5,#REF!,$B14)+COUNTIFS(#REF!,$C$3,#REF!,$F$5,#REF!,V$5,#REF!,$B14+COUNTIFS(base_zendesk!$V$2:$V$2096,$L13,base_zendesk!$D$2:$D$2096,$F$5,base_zendesk!$W$2:$W$2096,$C$3))</f>
        <v>#REF!</v>
      </c>
      <c r="W14" s="33" t="e">
        <f>COUNTIFS(#REF!,$C$3,#REF!,$F$5,#REF!,W$5,#REF!,$B14)+COUNTIFS(#REF!,$C$3,#REF!,$F$5,#REF!,W$5,#REF!,$B14)+COUNTIFS(#REF!,$C$3,#REF!,$F$5,#REF!,W$5,#REF!,$B14+COUNTIFS(base_zendesk!$V$2:$V$2096,$L13,base_zendesk!$D$2:$D$2096,$F$5,base_zendesk!$W$2:$W$2096,$C$3))</f>
        <v>#REF!</v>
      </c>
      <c r="X14" s="33" t="e">
        <f>COUNTIFS(#REF!,$C$3,#REF!,$F$5,#REF!,X$5,#REF!,$B14)+COUNTIFS(#REF!,$C$3,#REF!,$F$5,#REF!,X$5,#REF!,$B14)+COUNTIFS(#REF!,$C$3,#REF!,$F$5,#REF!,X$5,#REF!,$B14+COUNTIFS(base_zendesk!$V$2:$V$2096,$L13,base_zendesk!$D$2:$D$2096,$F$5,base_zendesk!$W$2:$W$2096,$C$3))</f>
        <v>#REF!</v>
      </c>
      <c r="Y14" s="33" t="e">
        <f>COUNTIFS(#REF!,$C$3,#REF!,$F$5,#REF!,Y$5,#REF!,$B14)+COUNTIFS(#REF!,$C$3,#REF!,$F$5,#REF!,Y$5,#REF!,$B14)+COUNTIFS(#REF!,$C$3,#REF!,$F$5,#REF!,Y$5,#REF!,$B14+COUNTIFS(base_zendesk!$V$2:$V$2096,$L13,base_zendesk!$D$2:$D$2096,$F$5,base_zendesk!$W$2:$W$2096,$C$3))</f>
        <v>#REF!</v>
      </c>
      <c r="Z14" s="33" t="e">
        <f>COUNTIFS(#REF!,$C$3,#REF!,$F$5,#REF!,Z$5,#REF!,$B14)+COUNTIFS(#REF!,$C$3,#REF!,$F$5,#REF!,Z$5,#REF!,$B14)+COUNTIFS(#REF!,$C$3,#REF!,$F$5,#REF!,Z$5,#REF!,$B14+COUNTIFS(base_zendesk!$V$2:$V$2096,$L13,base_zendesk!$D$2:$D$2096,$F$5,base_zendesk!$W$2:$W$2096,$C$3))</f>
        <v>#REF!</v>
      </c>
      <c r="AA14" s="33" t="e">
        <f>COUNTIFS(#REF!,$C$3,#REF!,$F$5,#REF!,AA$5,#REF!,$B14)+COUNTIFS(#REF!,$C$3,#REF!,$F$5,#REF!,AA$5,#REF!,$B14)+COUNTIFS(#REF!,$C$3,#REF!,$F$5,#REF!,AA$5,#REF!,$B14+COUNTIFS(base_zendesk!$V$2:$V$2096,$L13,base_zendesk!$D$2:$D$2096,$F$5,base_zendesk!$W$2:$W$2096,$C$3))</f>
        <v>#REF!</v>
      </c>
      <c r="AB14" s="33" t="e">
        <f>COUNTIFS(#REF!,$C$3,#REF!,$F$5,#REF!,AB$5,#REF!,$B14)+COUNTIFS(#REF!,$C$3,#REF!,$F$5,#REF!,AB$5,#REF!,$B14)+COUNTIFS(#REF!,$C$3,#REF!,$F$5,#REF!,AB$5,#REF!,$B14+COUNTIFS(base_zendesk!$V$2:$V$2096,$L13,base_zendesk!$D$2:$D$2096,$F$5,base_zendesk!$W$2:$W$2096,$C$3))</f>
        <v>#REF!</v>
      </c>
      <c r="AC14" s="33" t="e">
        <f>COUNTIFS(#REF!,$C$3,#REF!,$F$5,#REF!,AC$5,#REF!,$B14)+COUNTIFS(#REF!,$C$3,#REF!,$F$5,#REF!,AC$5,#REF!,$B14)+COUNTIFS(#REF!,$C$3,#REF!,$F$5,#REF!,AC$5,#REF!,$B14+COUNTIFS(base_zendesk!$V$2:$V$2096,$L13,base_zendesk!$D$2:$D$2096,$F$5,base_zendesk!$W$2:$W$2096,$C$3))</f>
        <v>#REF!</v>
      </c>
      <c r="AD14" s="33" t="e">
        <f>COUNTIFS(#REF!,$C$3,#REF!,$F$5,#REF!,AD$5,#REF!,$B14)+COUNTIFS(#REF!,$C$3,#REF!,$F$5,#REF!,AD$5,#REF!,$B14)+COUNTIFS(#REF!,$C$3,#REF!,$F$5,#REF!,AD$5,#REF!,$B14+COUNTIFS(base_zendesk!$V$2:$V$2096,$L13,base_zendesk!$D$2:$D$2096,$F$5,base_zendesk!$W$2:$W$2096,$C$3))</f>
        <v>#REF!</v>
      </c>
      <c r="AE14" s="33" t="e">
        <f>COUNTIFS(#REF!,$C$3,#REF!,$F$5,#REF!,AE$5,#REF!,$B14)+COUNTIFS(#REF!,$C$3,#REF!,$F$5,#REF!,AE$5,#REF!,$B14)+COUNTIFS(#REF!,$C$3,#REF!,$F$5,#REF!,AE$5,#REF!,$B14+COUNTIFS(base_zendesk!$V$2:$V$2096,$L13,base_zendesk!$D$2:$D$2096,$F$5,base_zendesk!$W$2:$W$2096,$C$3))</f>
        <v>#REF!</v>
      </c>
      <c r="AF14" s="33" t="e">
        <f>COUNTIFS(#REF!,$C$3,#REF!,$F$5,#REF!,AF$5,#REF!,$B14)+COUNTIFS(#REF!,$C$3,#REF!,$F$5,#REF!,AF$5,#REF!,$B14)+COUNTIFS(#REF!,$C$3,#REF!,$F$5,#REF!,AF$5,#REF!,$B14+COUNTIFS(base_zendesk!$V$2:$V$2096,$L13,base_zendesk!$D$2:$D$2096,$F$5,base_zendesk!$W$2:$W$2096,$C$3))</f>
        <v>#REF!</v>
      </c>
      <c r="AG14" s="33" t="e">
        <f>COUNTIFS(#REF!,$C$3,#REF!,$F$5,#REF!,AG$5,#REF!,$B14)+COUNTIFS(#REF!,$C$3,#REF!,$F$5,#REF!,AG$5,#REF!,$B14)+COUNTIFS(#REF!,$C$3,#REF!,$F$5,#REF!,AG$5,#REF!,$B14+COUNTIFS(base_zendesk!$V$2:$V$2096,$L13,base_zendesk!$D$2:$D$2096,$F$5,base_zendesk!$W$2:$W$2096,$C$3))</f>
        <v>#REF!</v>
      </c>
      <c r="AH14" s="33" t="e">
        <f>COUNTIFS(#REF!,$C$3,#REF!,$F$5,#REF!,AH$5,#REF!,$B14)+COUNTIFS(#REF!,$C$3,#REF!,$F$5,#REF!,AH$5,#REF!,$B14)+COUNTIFS(#REF!,$C$3,#REF!,$F$5,#REF!,AH$5,#REF!,$B14+COUNTIFS(base_zendesk!$V$2:$V$2096,$L13,base_zendesk!$D$2:$D$2096,$F$5,base_zendesk!$W$2:$W$2096,$C$3))</f>
        <v>#REF!</v>
      </c>
      <c r="AI14" s="33" t="e">
        <f>COUNTIFS(#REF!,$C$3,#REF!,$F$5,#REF!,AI$5,#REF!,$B14)+COUNTIFS(#REF!,$C$3,#REF!,$F$5,#REF!,AI$5,#REF!,$B14)+COUNTIFS(#REF!,$C$3,#REF!,$F$5,#REF!,AI$5,#REF!,$B14+COUNTIFS(base_zendesk!$V$2:$V$2096,$L13,base_zendesk!$D$2:$D$2096,$F$5,base_zendesk!$W$2:$W$2096,$C$3))</f>
        <v>#REF!</v>
      </c>
      <c r="AJ14" s="33" t="e">
        <f>COUNTIFS(#REF!,$C$3,#REF!,$F$5,#REF!,AJ$5,#REF!,$B14)+COUNTIFS(#REF!,$C$3,#REF!,$F$5,#REF!,AJ$5,#REF!,$B14)+COUNTIFS(#REF!,$C$3,#REF!,$F$5,#REF!,AJ$5,#REF!,$B14+COUNTIFS(base_zendesk!$V$2:$V$2096,$L13,base_zendesk!$D$2:$D$2096,$F$5,base_zendesk!$W$2:$W$2096,$C$3))</f>
        <v>#REF!</v>
      </c>
      <c r="AK14" s="33" t="e">
        <f>COUNTIFS(#REF!,$C$3,#REF!,$F$5,#REF!,AK$5,#REF!,$B14)+COUNTIFS(#REF!,$C$3,#REF!,$F$5,#REF!,AK$5,#REF!,$B14)+COUNTIFS(#REF!,$C$3,#REF!,$F$5,#REF!,AK$5,#REF!,$B14+COUNTIFS(base_zendesk!$V$2:$V$2096,$L13,base_zendesk!$D$2:$D$2096,$F$5,base_zendesk!$W$2:$W$2096,$C$3))</f>
        <v>#REF!</v>
      </c>
      <c r="AL14" s="33" t="e">
        <f>COUNTIFS(#REF!,$C$3,#REF!,$F$5,#REF!,AL$5,#REF!,$B14)+COUNTIFS(#REF!,$C$3,#REF!,$F$5,#REF!,AL$5,#REF!,$B14)+COUNTIFS(#REF!,$C$3,#REF!,$F$5,#REF!,AL$5,#REF!,$B14+COUNTIFS(base_zendesk!$V$2:$V$2096,$L13,base_zendesk!$D$2:$D$2096,$F$5,base_zendesk!$W$2:$W$2096,$C$3))</f>
        <v>#REF!</v>
      </c>
      <c r="AM14" s="33" t="e">
        <f>COUNTIFS(#REF!,$C$3,#REF!,$F$5,#REF!,AM$5,#REF!,$B14)+COUNTIFS(#REF!,$C$3,#REF!,$F$5,#REF!,AM$5,#REF!,$B14)+COUNTIFS(#REF!,$C$3,#REF!,$F$5,#REF!,AM$5,#REF!,$B14+COUNTIFS(base_zendesk!$V$2:$V$2096,$L13,base_zendesk!$D$2:$D$2096,$F$5,base_zendesk!$W$2:$W$2096,$C$3))</f>
        <v>#REF!</v>
      </c>
      <c r="AN14" s="33" t="e">
        <f>COUNTIFS(#REF!,$C$3,#REF!,$F$5,#REF!,AN$5,#REF!,$B14)+COUNTIFS(#REF!,$C$3,#REF!,$F$5,#REF!,AN$5,#REF!,$B14)+COUNTIFS(#REF!,$C$3,#REF!,$F$5,#REF!,AN$5,#REF!,$B14+COUNTIFS(base_zendesk!$V$2:$V$2096,$L13,base_zendesk!$D$2:$D$2096,$F$5,base_zendesk!$W$2:$W$2096,$C$3))</f>
        <v>#REF!</v>
      </c>
      <c r="AO14" s="33" t="e">
        <f>COUNTIFS(#REF!,$C$3,#REF!,$F$5,#REF!,AO$5,#REF!,$B14)+COUNTIFS(#REF!,$C$3,#REF!,$F$5,#REF!,AO$5,#REF!,$B14)+COUNTIFS(#REF!,$C$3,#REF!,$F$5,#REF!,AO$5,#REF!,$B14+COUNTIFS(base_zendesk!$V$2:$V$2096,$L13,base_zendesk!$D$2:$D$2096,$F$5,base_zendesk!$W$2:$W$2096,$C$3))</f>
        <v>#REF!</v>
      </c>
      <c r="AP14" s="33" t="e">
        <f>COUNTIFS(#REF!,$C$3,#REF!,$F$5,#REF!,AP$5,#REF!,$B14)+COUNTIFS(#REF!,$C$3,#REF!,$F$5,#REF!,AP$5,#REF!,$B14)+COUNTIFS(#REF!,$C$3,#REF!,$F$5,#REF!,AP$5,#REF!,$B14+COUNTIFS(base_zendesk!$V$2:$V$2096,$L13,base_zendesk!$D$2:$D$2096,$F$5,base_zendesk!$W$2:$W$2096,$C$3))</f>
        <v>#REF!</v>
      </c>
      <c r="AQ14" s="30" t="e">
        <f>COUNTIFS(#REF!,$C$3,#REF!,$AQ$4,#REF!,$B14)+COUNTIFS(#REF!,$C$3,#REF!,$AQ$4,#REF!,$B14)+COUNTIFS(#REF!,$C$3,#REF!,$AQ$4,#REF!,$B14)+COUNTIFS(base_zendesk!$D$2:$D$2096,$AQ$4,base_zendesk!$W$2:$W$2096,$C$3,base_zendesk!$H$2:$H$2096,$B$6)</f>
        <v>#REF!</v>
      </c>
      <c r="AR14" s="30">
        <f>SUMIFS(ABS!$AJ:$AJ,ABS!$B:$B,Operadores!$B14&amp;Operadores!$C$3)</f>
        <v>11</v>
      </c>
      <c r="AS14" s="30">
        <f>SUMIFS(ABS!$AK:$AK,ABS!$B:$B,Operadores!$B14&amp;Operadores!$C$3)</f>
        <v>0</v>
      </c>
      <c r="AT14" s="40">
        <f t="shared" si="8"/>
        <v>1</v>
      </c>
      <c r="AU14" s="31">
        <f>IFERROR(AVERAGEIFS(qualidade_resumida!$F:$F,qualidade_resumida!$G:$G,Operadores!$C$3,qualidade_resumida!$H:$H,Operadores!$B14),"-")</f>
        <v>1</v>
      </c>
      <c r="AV14" s="41" t="str">
        <f t="shared" si="3"/>
        <v>-</v>
      </c>
      <c r="AW14" s="31" t="str">
        <f t="shared" si="9"/>
        <v>-</v>
      </c>
      <c r="AX14" s="30" t="e">
        <f>COUNTIFS(#REF!,$C$3,#REF!,AX$5,#REF!,$B14)</f>
        <v>#REF!</v>
      </c>
      <c r="AY14" s="30" t="e">
        <f>COUNTIFS(#REF!,$C$3,#REF!,AY$5,#REF!,$B14)</f>
        <v>#REF!</v>
      </c>
      <c r="AZ14" s="36" t="str">
        <f t="shared" si="10"/>
        <v>-</v>
      </c>
      <c r="BA14" s="37" t="e">
        <f>COUNTIFS(#REF!,$C$3,#REF!,BA$5,#REF!,$B14)</f>
        <v>#REF!</v>
      </c>
      <c r="BB14" s="37" t="e">
        <f>COUNTIFS(#REF!,$C$3,#REF!,BB$5,#REF!,$B14)</f>
        <v>#REF!</v>
      </c>
    </row>
    <row r="15" spans="2:54" x14ac:dyDescent="0.25">
      <c r="B15" s="38" t="s">
        <v>303</v>
      </c>
      <c r="C15" s="30" t="str">
        <f>VLOOKUP(B15,quadro_olist!$A:$F,6,0)</f>
        <v>Tarde</v>
      </c>
      <c r="D15" s="39" t="str">
        <f t="shared" si="4"/>
        <v>-</v>
      </c>
      <c r="E15" s="31" t="str">
        <f t="shared" si="5"/>
        <v>-</v>
      </c>
      <c r="F15" s="32" t="e">
        <f t="shared" si="6"/>
        <v>#REF!</v>
      </c>
      <c r="G15" s="32" t="str">
        <f t="shared" si="7"/>
        <v>-</v>
      </c>
      <c r="H15" s="32" t="str">
        <f t="shared" si="2"/>
        <v>A</v>
      </c>
      <c r="I15" s="32" t="e">
        <f>COUNTIFS(#REF!,$C$3,#REF!,$F$5,#REF!,$B15)</f>
        <v>#REF!</v>
      </c>
      <c r="J15" s="32" t="e">
        <f>COUNTIFS(#REF!,$C$3,#REF!,$F$5,#REF!,$B15)</f>
        <v>#REF!</v>
      </c>
      <c r="K15" s="32" t="e">
        <f>COUNTIFS(#REF!,$C$3,#REF!,$F$5,#REF!,$B15)</f>
        <v>#REF!</v>
      </c>
      <c r="L15" s="33" t="e">
        <f>COUNTIFS(#REF!,$C$3,#REF!,$F$5,#REF!,L$5,#REF!,$B15)+COUNTIFS(#REF!,$C$3,#REF!,$F$5,#REF!,L$5,#REF!,$B15)+COUNTIFS(#REF!,$C$3,#REF!,$F$5,#REF!,L$5,#REF!,$B15+COUNTIFS(base_zendesk!$V$2:$V$2096,$L14,base_zendesk!$D$2:$D$2096,$F$5,base_zendesk!$W$2:$W$2096,$C$3))</f>
        <v>#REF!</v>
      </c>
      <c r="M15" s="33" t="e">
        <f>COUNTIFS(#REF!,$C$3,#REF!,$F$5,#REF!,M$5,#REF!,$B15)+COUNTIFS(#REF!,$C$3,#REF!,$F$5,#REF!,M$5,#REF!,$B15)+COUNTIFS(#REF!,$C$3,#REF!,$F$5,#REF!,M$5,#REF!,$B15+COUNTIFS(base_zendesk!$V$2:$V$2096,$L14,base_zendesk!$D$2:$D$2096,$F$5,base_zendesk!$W$2:$W$2096,$C$3))</f>
        <v>#REF!</v>
      </c>
      <c r="N15" s="33" t="e">
        <f>COUNTIFS(#REF!,$C$3,#REF!,$F$5,#REF!,N$5,#REF!,$B15)+COUNTIFS(#REF!,$C$3,#REF!,$F$5,#REF!,N$5,#REF!,$B15)+COUNTIFS(#REF!,$C$3,#REF!,$F$5,#REF!,N$5,#REF!,$B15+COUNTIFS(base_zendesk!$V$2:$V$2096,$L14,base_zendesk!$D$2:$D$2096,$F$5,base_zendesk!$W$2:$W$2096,$C$3))</f>
        <v>#REF!</v>
      </c>
      <c r="O15" s="33" t="e">
        <f>COUNTIFS(#REF!,$C$3,#REF!,$F$5,#REF!,O$5,#REF!,$B15)+COUNTIFS(#REF!,$C$3,#REF!,$F$5,#REF!,O$5,#REF!,$B15)+COUNTIFS(#REF!,$C$3,#REF!,$F$5,#REF!,O$5,#REF!,$B15+COUNTIFS(base_zendesk!$V$2:$V$2096,$L14,base_zendesk!$D$2:$D$2096,$F$5,base_zendesk!$W$2:$W$2096,$C$3))</f>
        <v>#REF!</v>
      </c>
      <c r="P15" s="33" t="e">
        <f>COUNTIFS(#REF!,$C$3,#REF!,$F$5,#REF!,P$5,#REF!,$B15)+COUNTIFS(#REF!,$C$3,#REF!,$F$5,#REF!,P$5,#REF!,$B15)+COUNTIFS(#REF!,$C$3,#REF!,$F$5,#REF!,P$5,#REF!,$B15+COUNTIFS(base_zendesk!$V$2:$V$2096,$L14,base_zendesk!$D$2:$D$2096,$F$5,base_zendesk!$W$2:$W$2096,$C$3))</f>
        <v>#REF!</v>
      </c>
      <c r="Q15" s="33" t="e">
        <f>COUNTIFS(#REF!,$C$3,#REF!,$F$5,#REF!,Q$5,#REF!,$B15)+COUNTIFS(#REF!,$C$3,#REF!,$F$5,#REF!,Q$5,#REF!,$B15)+COUNTIFS(#REF!,$C$3,#REF!,$F$5,#REF!,Q$5,#REF!,$B15+COUNTIFS(base_zendesk!$V$2:$V$2096,$L14,base_zendesk!$D$2:$D$2096,$F$5,base_zendesk!$W$2:$W$2096,$C$3))</f>
        <v>#REF!</v>
      </c>
      <c r="R15" s="33" t="e">
        <f>COUNTIFS(#REF!,$C$3,#REF!,$F$5,#REF!,R$5,#REF!,$B15)+COUNTIFS(#REF!,$C$3,#REF!,$F$5,#REF!,R$5,#REF!,$B15)+COUNTIFS(#REF!,$C$3,#REF!,$F$5,#REF!,R$5,#REF!,$B15+COUNTIFS(base_zendesk!$V$2:$V$2096,$L14,base_zendesk!$D$2:$D$2096,$F$5,base_zendesk!$W$2:$W$2096,$C$3))</f>
        <v>#REF!</v>
      </c>
      <c r="S15" s="33" t="e">
        <f>COUNTIFS(#REF!,$C$3,#REF!,$F$5,#REF!,S$5,#REF!,$B15)+COUNTIFS(#REF!,$C$3,#REF!,$F$5,#REF!,S$5,#REF!,$B15)+COUNTIFS(#REF!,$C$3,#REF!,$F$5,#REF!,S$5,#REF!,$B15+COUNTIFS(base_zendesk!$V$2:$V$2096,$L14,base_zendesk!$D$2:$D$2096,$F$5,base_zendesk!$W$2:$W$2096,$C$3))</f>
        <v>#REF!</v>
      </c>
      <c r="T15" s="33" t="e">
        <f>COUNTIFS(#REF!,$C$3,#REF!,$F$5,#REF!,T$5,#REF!,$B15)+COUNTIFS(#REF!,$C$3,#REF!,$F$5,#REF!,T$5,#REF!,$B15)+COUNTIFS(#REF!,$C$3,#REF!,$F$5,#REF!,T$5,#REF!,$B15+COUNTIFS(base_zendesk!$V$2:$V$2096,$L14,base_zendesk!$D$2:$D$2096,$F$5,base_zendesk!$W$2:$W$2096,$C$3))</f>
        <v>#REF!</v>
      </c>
      <c r="U15" s="33" t="e">
        <f>COUNTIFS(#REF!,$C$3,#REF!,$F$5,#REF!,U$5,#REF!,$B15)+COUNTIFS(#REF!,$C$3,#REF!,$F$5,#REF!,U$5,#REF!,$B15)+COUNTIFS(#REF!,$C$3,#REF!,$F$5,#REF!,U$5,#REF!,$B15+COUNTIFS(base_zendesk!$V$2:$V$2096,$L14,base_zendesk!$D$2:$D$2096,$F$5,base_zendesk!$W$2:$W$2096,$C$3))</f>
        <v>#REF!</v>
      </c>
      <c r="V15" s="33" t="e">
        <f>COUNTIFS(#REF!,$C$3,#REF!,$F$5,#REF!,V$5,#REF!,$B15)+COUNTIFS(#REF!,$C$3,#REF!,$F$5,#REF!,V$5,#REF!,$B15)+COUNTIFS(#REF!,$C$3,#REF!,$F$5,#REF!,V$5,#REF!,$B15+COUNTIFS(base_zendesk!$V$2:$V$2096,$L14,base_zendesk!$D$2:$D$2096,$F$5,base_zendesk!$W$2:$W$2096,$C$3))</f>
        <v>#REF!</v>
      </c>
      <c r="W15" s="33" t="e">
        <f>COUNTIFS(#REF!,$C$3,#REF!,$F$5,#REF!,W$5,#REF!,$B15)+COUNTIFS(#REF!,$C$3,#REF!,$F$5,#REF!,W$5,#REF!,$B15)+COUNTIFS(#REF!,$C$3,#REF!,$F$5,#REF!,W$5,#REF!,$B15+COUNTIFS(base_zendesk!$V$2:$V$2096,$L14,base_zendesk!$D$2:$D$2096,$F$5,base_zendesk!$W$2:$W$2096,$C$3))</f>
        <v>#REF!</v>
      </c>
      <c r="X15" s="33" t="e">
        <f>COUNTIFS(#REF!,$C$3,#REF!,$F$5,#REF!,X$5,#REF!,$B15)+COUNTIFS(#REF!,$C$3,#REF!,$F$5,#REF!,X$5,#REF!,$B15)+COUNTIFS(#REF!,$C$3,#REF!,$F$5,#REF!,X$5,#REF!,$B15+COUNTIFS(base_zendesk!$V$2:$V$2096,$L14,base_zendesk!$D$2:$D$2096,$F$5,base_zendesk!$W$2:$W$2096,$C$3))</f>
        <v>#REF!</v>
      </c>
      <c r="Y15" s="33" t="e">
        <f>COUNTIFS(#REF!,$C$3,#REF!,$F$5,#REF!,Y$5,#REF!,$B15)+COUNTIFS(#REF!,$C$3,#REF!,$F$5,#REF!,Y$5,#REF!,$B15)+COUNTIFS(#REF!,$C$3,#REF!,$F$5,#REF!,Y$5,#REF!,$B15+COUNTIFS(base_zendesk!$V$2:$V$2096,$L14,base_zendesk!$D$2:$D$2096,$F$5,base_zendesk!$W$2:$W$2096,$C$3))</f>
        <v>#REF!</v>
      </c>
      <c r="Z15" s="33" t="e">
        <f>COUNTIFS(#REF!,$C$3,#REF!,$F$5,#REF!,Z$5,#REF!,$B15)+COUNTIFS(#REF!,$C$3,#REF!,$F$5,#REF!,Z$5,#REF!,$B15)+COUNTIFS(#REF!,$C$3,#REF!,$F$5,#REF!,Z$5,#REF!,$B15+COUNTIFS(base_zendesk!$V$2:$V$2096,$L14,base_zendesk!$D$2:$D$2096,$F$5,base_zendesk!$W$2:$W$2096,$C$3))</f>
        <v>#REF!</v>
      </c>
      <c r="AA15" s="33" t="e">
        <f>COUNTIFS(#REF!,$C$3,#REF!,$F$5,#REF!,AA$5,#REF!,$B15)+COUNTIFS(#REF!,$C$3,#REF!,$F$5,#REF!,AA$5,#REF!,$B15)+COUNTIFS(#REF!,$C$3,#REF!,$F$5,#REF!,AA$5,#REF!,$B15+COUNTIFS(base_zendesk!$V$2:$V$2096,$L14,base_zendesk!$D$2:$D$2096,$F$5,base_zendesk!$W$2:$W$2096,$C$3))</f>
        <v>#REF!</v>
      </c>
      <c r="AB15" s="33" t="e">
        <f>COUNTIFS(#REF!,$C$3,#REF!,$F$5,#REF!,AB$5,#REF!,$B15)+COUNTIFS(#REF!,$C$3,#REF!,$F$5,#REF!,AB$5,#REF!,$B15)+COUNTIFS(#REF!,$C$3,#REF!,$F$5,#REF!,AB$5,#REF!,$B15+COUNTIFS(base_zendesk!$V$2:$V$2096,$L14,base_zendesk!$D$2:$D$2096,$F$5,base_zendesk!$W$2:$W$2096,$C$3))</f>
        <v>#REF!</v>
      </c>
      <c r="AC15" s="33" t="e">
        <f>COUNTIFS(#REF!,$C$3,#REF!,$F$5,#REF!,AC$5,#REF!,$B15)+COUNTIFS(#REF!,$C$3,#REF!,$F$5,#REF!,AC$5,#REF!,$B15)+COUNTIFS(#REF!,$C$3,#REF!,$F$5,#REF!,AC$5,#REF!,$B15+COUNTIFS(base_zendesk!$V$2:$V$2096,$L14,base_zendesk!$D$2:$D$2096,$F$5,base_zendesk!$W$2:$W$2096,$C$3))</f>
        <v>#REF!</v>
      </c>
      <c r="AD15" s="33" t="e">
        <f>COUNTIFS(#REF!,$C$3,#REF!,$F$5,#REF!,AD$5,#REF!,$B15)+COUNTIFS(#REF!,$C$3,#REF!,$F$5,#REF!,AD$5,#REF!,$B15)+COUNTIFS(#REF!,$C$3,#REF!,$F$5,#REF!,AD$5,#REF!,$B15+COUNTIFS(base_zendesk!$V$2:$V$2096,$L14,base_zendesk!$D$2:$D$2096,$F$5,base_zendesk!$W$2:$W$2096,$C$3))</f>
        <v>#REF!</v>
      </c>
      <c r="AE15" s="33" t="e">
        <f>COUNTIFS(#REF!,$C$3,#REF!,$F$5,#REF!,AE$5,#REF!,$B15)+COUNTIFS(#REF!,$C$3,#REF!,$F$5,#REF!,AE$5,#REF!,$B15)+COUNTIFS(#REF!,$C$3,#REF!,$F$5,#REF!,AE$5,#REF!,$B15+COUNTIFS(base_zendesk!$V$2:$V$2096,$L14,base_zendesk!$D$2:$D$2096,$F$5,base_zendesk!$W$2:$W$2096,$C$3))</f>
        <v>#REF!</v>
      </c>
      <c r="AF15" s="33" t="e">
        <f>COUNTIFS(#REF!,$C$3,#REF!,$F$5,#REF!,AF$5,#REF!,$B15)+COUNTIFS(#REF!,$C$3,#REF!,$F$5,#REF!,AF$5,#REF!,$B15)+COUNTIFS(#REF!,$C$3,#REF!,$F$5,#REF!,AF$5,#REF!,$B15+COUNTIFS(base_zendesk!$V$2:$V$2096,$L14,base_zendesk!$D$2:$D$2096,$F$5,base_zendesk!$W$2:$W$2096,$C$3))</f>
        <v>#REF!</v>
      </c>
      <c r="AG15" s="33" t="e">
        <f>COUNTIFS(#REF!,$C$3,#REF!,$F$5,#REF!,AG$5,#REF!,$B15)+COUNTIFS(#REF!,$C$3,#REF!,$F$5,#REF!,AG$5,#REF!,$B15)+COUNTIFS(#REF!,$C$3,#REF!,$F$5,#REF!,AG$5,#REF!,$B15+COUNTIFS(base_zendesk!$V$2:$V$2096,$L14,base_zendesk!$D$2:$D$2096,$F$5,base_zendesk!$W$2:$W$2096,$C$3))</f>
        <v>#REF!</v>
      </c>
      <c r="AH15" s="33" t="e">
        <f>COUNTIFS(#REF!,$C$3,#REF!,$F$5,#REF!,AH$5,#REF!,$B15)+COUNTIFS(#REF!,$C$3,#REF!,$F$5,#REF!,AH$5,#REF!,$B15)+COUNTIFS(#REF!,$C$3,#REF!,$F$5,#REF!,AH$5,#REF!,$B15+COUNTIFS(base_zendesk!$V$2:$V$2096,$L14,base_zendesk!$D$2:$D$2096,$F$5,base_zendesk!$W$2:$W$2096,$C$3))</f>
        <v>#REF!</v>
      </c>
      <c r="AI15" s="33" t="e">
        <f>COUNTIFS(#REF!,$C$3,#REF!,$F$5,#REF!,AI$5,#REF!,$B15)+COUNTIFS(#REF!,$C$3,#REF!,$F$5,#REF!,AI$5,#REF!,$B15)+COUNTIFS(#REF!,$C$3,#REF!,$F$5,#REF!,AI$5,#REF!,$B15+COUNTIFS(base_zendesk!$V$2:$V$2096,$L14,base_zendesk!$D$2:$D$2096,$F$5,base_zendesk!$W$2:$W$2096,$C$3))</f>
        <v>#REF!</v>
      </c>
      <c r="AJ15" s="33" t="e">
        <f>COUNTIFS(#REF!,$C$3,#REF!,$F$5,#REF!,AJ$5,#REF!,$B15)+COUNTIFS(#REF!,$C$3,#REF!,$F$5,#REF!,AJ$5,#REF!,$B15)+COUNTIFS(#REF!,$C$3,#REF!,$F$5,#REF!,AJ$5,#REF!,$B15+COUNTIFS(base_zendesk!$V$2:$V$2096,$L14,base_zendesk!$D$2:$D$2096,$F$5,base_zendesk!$W$2:$W$2096,$C$3))</f>
        <v>#REF!</v>
      </c>
      <c r="AK15" s="33" t="e">
        <f>COUNTIFS(#REF!,$C$3,#REF!,$F$5,#REF!,AK$5,#REF!,$B15)+COUNTIFS(#REF!,$C$3,#REF!,$F$5,#REF!,AK$5,#REF!,$B15)+COUNTIFS(#REF!,$C$3,#REF!,$F$5,#REF!,AK$5,#REF!,$B15+COUNTIFS(base_zendesk!$V$2:$V$2096,$L14,base_zendesk!$D$2:$D$2096,$F$5,base_zendesk!$W$2:$W$2096,$C$3))</f>
        <v>#REF!</v>
      </c>
      <c r="AL15" s="33" t="e">
        <f>COUNTIFS(#REF!,$C$3,#REF!,$F$5,#REF!,AL$5,#REF!,$B15)+COUNTIFS(#REF!,$C$3,#REF!,$F$5,#REF!,AL$5,#REF!,$B15)+COUNTIFS(#REF!,$C$3,#REF!,$F$5,#REF!,AL$5,#REF!,$B15+COUNTIFS(base_zendesk!$V$2:$V$2096,$L14,base_zendesk!$D$2:$D$2096,$F$5,base_zendesk!$W$2:$W$2096,$C$3))</f>
        <v>#REF!</v>
      </c>
      <c r="AM15" s="33" t="e">
        <f>COUNTIFS(#REF!,$C$3,#REF!,$F$5,#REF!,AM$5,#REF!,$B15)+COUNTIFS(#REF!,$C$3,#REF!,$F$5,#REF!,AM$5,#REF!,$B15)+COUNTIFS(#REF!,$C$3,#REF!,$F$5,#REF!,AM$5,#REF!,$B15+COUNTIFS(base_zendesk!$V$2:$V$2096,$L14,base_zendesk!$D$2:$D$2096,$F$5,base_zendesk!$W$2:$W$2096,$C$3))</f>
        <v>#REF!</v>
      </c>
      <c r="AN15" s="33" t="e">
        <f>COUNTIFS(#REF!,$C$3,#REF!,$F$5,#REF!,AN$5,#REF!,$B15)+COUNTIFS(#REF!,$C$3,#REF!,$F$5,#REF!,AN$5,#REF!,$B15)+COUNTIFS(#REF!,$C$3,#REF!,$F$5,#REF!,AN$5,#REF!,$B15+COUNTIFS(base_zendesk!$V$2:$V$2096,$L14,base_zendesk!$D$2:$D$2096,$F$5,base_zendesk!$W$2:$W$2096,$C$3))</f>
        <v>#REF!</v>
      </c>
      <c r="AO15" s="33" t="e">
        <f>COUNTIFS(#REF!,$C$3,#REF!,$F$5,#REF!,AO$5,#REF!,$B15)+COUNTIFS(#REF!,$C$3,#REF!,$F$5,#REF!,AO$5,#REF!,$B15)+COUNTIFS(#REF!,$C$3,#REF!,$F$5,#REF!,AO$5,#REF!,$B15+COUNTIFS(base_zendesk!$V$2:$V$2096,$L14,base_zendesk!$D$2:$D$2096,$F$5,base_zendesk!$W$2:$W$2096,$C$3))</f>
        <v>#REF!</v>
      </c>
      <c r="AP15" s="33" t="e">
        <f>COUNTIFS(#REF!,$C$3,#REF!,$F$5,#REF!,AP$5,#REF!,$B15)+COUNTIFS(#REF!,$C$3,#REF!,$F$5,#REF!,AP$5,#REF!,$B15)+COUNTIFS(#REF!,$C$3,#REF!,$F$5,#REF!,AP$5,#REF!,$B15+COUNTIFS(base_zendesk!$V$2:$V$2096,$L14,base_zendesk!$D$2:$D$2096,$F$5,base_zendesk!$W$2:$W$2096,$C$3))</f>
        <v>#REF!</v>
      </c>
      <c r="AQ15" s="30" t="e">
        <f>COUNTIFS(#REF!,$C$3,#REF!,$AQ$4,#REF!,$B15)+COUNTIFS(#REF!,$C$3,#REF!,$AQ$4,#REF!,$B15)+COUNTIFS(#REF!,$C$3,#REF!,$AQ$4,#REF!,$B15)+COUNTIFS(base_zendesk!$D$2:$D$2096,$AQ$4,base_zendesk!$W$2:$W$2096,$C$3,base_zendesk!$H$2:$H$2096,$B$6)</f>
        <v>#REF!</v>
      </c>
      <c r="AR15" s="30">
        <f>SUMIFS(ABS!$AJ:$AJ,ABS!$B:$B,Operadores!$B15&amp;Operadores!$C$3)</f>
        <v>11</v>
      </c>
      <c r="AS15" s="30">
        <f>SUMIFS(ABS!$AK:$AK,ABS!$B:$B,Operadores!$B15&amp;Operadores!$C$3)</f>
        <v>0</v>
      </c>
      <c r="AT15" s="40">
        <f t="shared" si="8"/>
        <v>1</v>
      </c>
      <c r="AU15" s="31">
        <f>IFERROR(AVERAGEIFS(qualidade_resumida!$F:$F,qualidade_resumida!$G:$G,Operadores!$C$3,qualidade_resumida!$H:$H,Operadores!$B15),"-")</f>
        <v>1</v>
      </c>
      <c r="AV15" s="41" t="str">
        <f t="shared" si="3"/>
        <v>-</v>
      </c>
      <c r="AW15" s="31" t="str">
        <f t="shared" si="9"/>
        <v>-</v>
      </c>
      <c r="AX15" s="30" t="e">
        <f>COUNTIFS(#REF!,$C$3,#REF!,AX$5,#REF!,$B15)</f>
        <v>#REF!</v>
      </c>
      <c r="AY15" s="30" t="e">
        <f>COUNTIFS(#REF!,$C$3,#REF!,AY$5,#REF!,$B15)</f>
        <v>#REF!</v>
      </c>
      <c r="AZ15" s="36" t="str">
        <f t="shared" si="10"/>
        <v>-</v>
      </c>
      <c r="BA15" s="37" t="e">
        <f>COUNTIFS(#REF!,$C$3,#REF!,BA$5,#REF!,$B15)</f>
        <v>#REF!</v>
      </c>
      <c r="BB15" s="37" t="e">
        <f>COUNTIFS(#REF!,$C$3,#REF!,BB$5,#REF!,$B15)</f>
        <v>#REF!</v>
      </c>
    </row>
    <row r="16" spans="2:54" x14ac:dyDescent="0.25">
      <c r="B16" s="38" t="s">
        <v>100</v>
      </c>
      <c r="C16" s="30" t="str">
        <f>VLOOKUP(B16,quadro_olist!$A:$F,6,0)</f>
        <v>Tarde</v>
      </c>
      <c r="D16" s="39" t="str">
        <f t="shared" si="4"/>
        <v>-</v>
      </c>
      <c r="E16" s="31" t="str">
        <f t="shared" si="5"/>
        <v>-</v>
      </c>
      <c r="F16" s="32" t="e">
        <f t="shared" si="6"/>
        <v>#REF!</v>
      </c>
      <c r="G16" s="32" t="str">
        <f t="shared" si="7"/>
        <v>-</v>
      </c>
      <c r="H16" s="32" t="str">
        <f t="shared" si="2"/>
        <v>A</v>
      </c>
      <c r="I16" s="32" t="e">
        <f>COUNTIFS(#REF!,$C$3,#REF!,$F$5,#REF!,$B16)</f>
        <v>#REF!</v>
      </c>
      <c r="J16" s="32" t="e">
        <f>COUNTIFS(#REF!,$C$3,#REF!,$F$5,#REF!,$B16)</f>
        <v>#REF!</v>
      </c>
      <c r="K16" s="32" t="e">
        <f>COUNTIFS(#REF!,$C$3,#REF!,$F$5,#REF!,$B16)</f>
        <v>#REF!</v>
      </c>
      <c r="L16" s="33" t="e">
        <f>COUNTIFS(#REF!,$C$3,#REF!,$F$5,#REF!,L$5,#REF!,$B16)+COUNTIFS(#REF!,$C$3,#REF!,$F$5,#REF!,L$5,#REF!,$B16)+COUNTIFS(#REF!,$C$3,#REF!,$F$5,#REF!,L$5,#REF!,$B16+COUNTIFS(base_zendesk!$V$2:$V$2096,$L15,base_zendesk!$D$2:$D$2096,$F$5,base_zendesk!$W$2:$W$2096,$C$3))</f>
        <v>#REF!</v>
      </c>
      <c r="M16" s="33" t="e">
        <f>COUNTIFS(#REF!,$C$3,#REF!,$F$5,#REF!,M$5,#REF!,$B16)+COUNTIFS(#REF!,$C$3,#REF!,$F$5,#REF!,M$5,#REF!,$B16)+COUNTIFS(#REF!,$C$3,#REF!,$F$5,#REF!,M$5,#REF!,$B16+COUNTIFS(base_zendesk!$V$2:$V$2096,$L15,base_zendesk!$D$2:$D$2096,$F$5,base_zendesk!$W$2:$W$2096,$C$3))</f>
        <v>#REF!</v>
      </c>
      <c r="N16" s="33" t="e">
        <f>COUNTIFS(#REF!,$C$3,#REF!,$F$5,#REF!,N$5,#REF!,$B16)+COUNTIFS(#REF!,$C$3,#REF!,$F$5,#REF!,N$5,#REF!,$B16)+COUNTIFS(#REF!,$C$3,#REF!,$F$5,#REF!,N$5,#REF!,$B16+COUNTIFS(base_zendesk!$V$2:$V$2096,$L15,base_zendesk!$D$2:$D$2096,$F$5,base_zendesk!$W$2:$W$2096,$C$3))</f>
        <v>#REF!</v>
      </c>
      <c r="O16" s="33" t="e">
        <f>COUNTIFS(#REF!,$C$3,#REF!,$F$5,#REF!,O$5,#REF!,$B16)+COUNTIFS(#REF!,$C$3,#REF!,$F$5,#REF!,O$5,#REF!,$B16)+COUNTIFS(#REF!,$C$3,#REF!,$F$5,#REF!,O$5,#REF!,$B16+COUNTIFS(base_zendesk!$V$2:$V$2096,$L15,base_zendesk!$D$2:$D$2096,$F$5,base_zendesk!$W$2:$W$2096,$C$3))</f>
        <v>#REF!</v>
      </c>
      <c r="P16" s="33" t="e">
        <f>COUNTIFS(#REF!,$C$3,#REF!,$F$5,#REF!,P$5,#REF!,$B16)+COUNTIFS(#REF!,$C$3,#REF!,$F$5,#REF!,P$5,#REF!,$B16)+COUNTIFS(#REF!,$C$3,#REF!,$F$5,#REF!,P$5,#REF!,$B16+COUNTIFS(base_zendesk!$V$2:$V$2096,$L15,base_zendesk!$D$2:$D$2096,$F$5,base_zendesk!$W$2:$W$2096,$C$3))</f>
        <v>#REF!</v>
      </c>
      <c r="Q16" s="33" t="e">
        <f>COUNTIFS(#REF!,$C$3,#REF!,$F$5,#REF!,Q$5,#REF!,$B16)+COUNTIFS(#REF!,$C$3,#REF!,$F$5,#REF!,Q$5,#REF!,$B16)+COUNTIFS(#REF!,$C$3,#REF!,$F$5,#REF!,Q$5,#REF!,$B16+COUNTIFS(base_zendesk!$V$2:$V$2096,$L15,base_zendesk!$D$2:$D$2096,$F$5,base_zendesk!$W$2:$W$2096,$C$3))</f>
        <v>#REF!</v>
      </c>
      <c r="R16" s="33" t="e">
        <f>COUNTIFS(#REF!,$C$3,#REF!,$F$5,#REF!,R$5,#REF!,$B16)+COUNTIFS(#REF!,$C$3,#REF!,$F$5,#REF!,R$5,#REF!,$B16)+COUNTIFS(#REF!,$C$3,#REF!,$F$5,#REF!,R$5,#REF!,$B16+COUNTIFS(base_zendesk!$V$2:$V$2096,$L15,base_zendesk!$D$2:$D$2096,$F$5,base_zendesk!$W$2:$W$2096,$C$3))</f>
        <v>#REF!</v>
      </c>
      <c r="S16" s="33" t="e">
        <f>COUNTIFS(#REF!,$C$3,#REF!,$F$5,#REF!,S$5,#REF!,$B16)+COUNTIFS(#REF!,$C$3,#REF!,$F$5,#REF!,S$5,#REF!,$B16)+COUNTIFS(#REF!,$C$3,#REF!,$F$5,#REF!,S$5,#REF!,$B16+COUNTIFS(base_zendesk!$V$2:$V$2096,$L15,base_zendesk!$D$2:$D$2096,$F$5,base_zendesk!$W$2:$W$2096,$C$3))</f>
        <v>#REF!</v>
      </c>
      <c r="T16" s="33" t="e">
        <f>COUNTIFS(#REF!,$C$3,#REF!,$F$5,#REF!,T$5,#REF!,$B16)+COUNTIFS(#REF!,$C$3,#REF!,$F$5,#REF!,T$5,#REF!,$B16)+COUNTIFS(#REF!,$C$3,#REF!,$F$5,#REF!,T$5,#REF!,$B16+COUNTIFS(base_zendesk!$V$2:$V$2096,$L15,base_zendesk!$D$2:$D$2096,$F$5,base_zendesk!$W$2:$W$2096,$C$3))</f>
        <v>#REF!</v>
      </c>
      <c r="U16" s="33" t="e">
        <f>COUNTIFS(#REF!,$C$3,#REF!,$F$5,#REF!,U$5,#REF!,$B16)+COUNTIFS(#REF!,$C$3,#REF!,$F$5,#REF!,U$5,#REF!,$B16)+COUNTIFS(#REF!,$C$3,#REF!,$F$5,#REF!,U$5,#REF!,$B16+COUNTIFS(base_zendesk!$V$2:$V$2096,$L15,base_zendesk!$D$2:$D$2096,$F$5,base_zendesk!$W$2:$W$2096,$C$3))</f>
        <v>#REF!</v>
      </c>
      <c r="V16" s="33" t="e">
        <f>COUNTIFS(#REF!,$C$3,#REF!,$F$5,#REF!,V$5,#REF!,$B16)+COUNTIFS(#REF!,$C$3,#REF!,$F$5,#REF!,V$5,#REF!,$B16)+COUNTIFS(#REF!,$C$3,#REF!,$F$5,#REF!,V$5,#REF!,$B16+COUNTIFS(base_zendesk!$V$2:$V$2096,$L15,base_zendesk!$D$2:$D$2096,$F$5,base_zendesk!$W$2:$W$2096,$C$3))</f>
        <v>#REF!</v>
      </c>
      <c r="W16" s="33" t="e">
        <f>COUNTIFS(#REF!,$C$3,#REF!,$F$5,#REF!,W$5,#REF!,$B16)+COUNTIFS(#REF!,$C$3,#REF!,$F$5,#REF!,W$5,#REF!,$B16)+COUNTIFS(#REF!,$C$3,#REF!,$F$5,#REF!,W$5,#REF!,$B16+COUNTIFS(base_zendesk!$V$2:$V$2096,$L15,base_zendesk!$D$2:$D$2096,$F$5,base_zendesk!$W$2:$W$2096,$C$3))</f>
        <v>#REF!</v>
      </c>
      <c r="X16" s="33" t="e">
        <f>COUNTIFS(#REF!,$C$3,#REF!,$F$5,#REF!,X$5,#REF!,$B16)+COUNTIFS(#REF!,$C$3,#REF!,$F$5,#REF!,X$5,#REF!,$B16)+COUNTIFS(#REF!,$C$3,#REF!,$F$5,#REF!,X$5,#REF!,$B16+COUNTIFS(base_zendesk!$V$2:$V$2096,$L15,base_zendesk!$D$2:$D$2096,$F$5,base_zendesk!$W$2:$W$2096,$C$3))</f>
        <v>#REF!</v>
      </c>
      <c r="Y16" s="33" t="e">
        <f>COUNTIFS(#REF!,$C$3,#REF!,$F$5,#REF!,Y$5,#REF!,$B16)+COUNTIFS(#REF!,$C$3,#REF!,$F$5,#REF!,Y$5,#REF!,$B16)+COUNTIFS(#REF!,$C$3,#REF!,$F$5,#REF!,Y$5,#REF!,$B16+COUNTIFS(base_zendesk!$V$2:$V$2096,$L15,base_zendesk!$D$2:$D$2096,$F$5,base_zendesk!$W$2:$W$2096,$C$3))</f>
        <v>#REF!</v>
      </c>
      <c r="Z16" s="33" t="e">
        <f>COUNTIFS(#REF!,$C$3,#REF!,$F$5,#REF!,Z$5,#REF!,$B16)+COUNTIFS(#REF!,$C$3,#REF!,$F$5,#REF!,Z$5,#REF!,$B16)+COUNTIFS(#REF!,$C$3,#REF!,$F$5,#REF!,Z$5,#REF!,$B16+COUNTIFS(base_zendesk!$V$2:$V$2096,$L15,base_zendesk!$D$2:$D$2096,$F$5,base_zendesk!$W$2:$W$2096,$C$3))</f>
        <v>#REF!</v>
      </c>
      <c r="AA16" s="33" t="e">
        <f>COUNTIFS(#REF!,$C$3,#REF!,$F$5,#REF!,AA$5,#REF!,$B16)+COUNTIFS(#REF!,$C$3,#REF!,$F$5,#REF!,AA$5,#REF!,$B16)+COUNTIFS(#REF!,$C$3,#REF!,$F$5,#REF!,AA$5,#REF!,$B16+COUNTIFS(base_zendesk!$V$2:$V$2096,$L15,base_zendesk!$D$2:$D$2096,$F$5,base_zendesk!$W$2:$W$2096,$C$3))</f>
        <v>#REF!</v>
      </c>
      <c r="AB16" s="33" t="e">
        <f>COUNTIFS(#REF!,$C$3,#REF!,$F$5,#REF!,AB$5,#REF!,$B16)+COUNTIFS(#REF!,$C$3,#REF!,$F$5,#REF!,AB$5,#REF!,$B16)+COUNTIFS(#REF!,$C$3,#REF!,$F$5,#REF!,AB$5,#REF!,$B16+COUNTIFS(base_zendesk!$V$2:$V$2096,$L15,base_zendesk!$D$2:$D$2096,$F$5,base_zendesk!$W$2:$W$2096,$C$3))</f>
        <v>#REF!</v>
      </c>
      <c r="AC16" s="33" t="e">
        <f>COUNTIFS(#REF!,$C$3,#REF!,$F$5,#REF!,AC$5,#REF!,$B16)+COUNTIFS(#REF!,$C$3,#REF!,$F$5,#REF!,AC$5,#REF!,$B16)+COUNTIFS(#REF!,$C$3,#REF!,$F$5,#REF!,AC$5,#REF!,$B16+COUNTIFS(base_zendesk!$V$2:$V$2096,$L15,base_zendesk!$D$2:$D$2096,$F$5,base_zendesk!$W$2:$W$2096,$C$3))</f>
        <v>#REF!</v>
      </c>
      <c r="AD16" s="33" t="e">
        <f>COUNTIFS(#REF!,$C$3,#REF!,$F$5,#REF!,AD$5,#REF!,$B16)+COUNTIFS(#REF!,$C$3,#REF!,$F$5,#REF!,AD$5,#REF!,$B16)+COUNTIFS(#REF!,$C$3,#REF!,$F$5,#REF!,AD$5,#REF!,$B16+COUNTIFS(base_zendesk!$V$2:$V$2096,$L15,base_zendesk!$D$2:$D$2096,$F$5,base_zendesk!$W$2:$W$2096,$C$3))</f>
        <v>#REF!</v>
      </c>
      <c r="AE16" s="33" t="e">
        <f>COUNTIFS(#REF!,$C$3,#REF!,$F$5,#REF!,AE$5,#REF!,$B16)+COUNTIFS(#REF!,$C$3,#REF!,$F$5,#REF!,AE$5,#REF!,$B16)+COUNTIFS(#REF!,$C$3,#REF!,$F$5,#REF!,AE$5,#REF!,$B16+COUNTIFS(base_zendesk!$V$2:$V$2096,$L15,base_zendesk!$D$2:$D$2096,$F$5,base_zendesk!$W$2:$W$2096,$C$3))</f>
        <v>#REF!</v>
      </c>
      <c r="AF16" s="33" t="e">
        <f>COUNTIFS(#REF!,$C$3,#REF!,$F$5,#REF!,AF$5,#REF!,$B16)+COUNTIFS(#REF!,$C$3,#REF!,$F$5,#REF!,AF$5,#REF!,$B16)+COUNTIFS(#REF!,$C$3,#REF!,$F$5,#REF!,AF$5,#REF!,$B16+COUNTIFS(base_zendesk!$V$2:$V$2096,$L15,base_zendesk!$D$2:$D$2096,$F$5,base_zendesk!$W$2:$W$2096,$C$3))</f>
        <v>#REF!</v>
      </c>
      <c r="AG16" s="33" t="e">
        <f>COUNTIFS(#REF!,$C$3,#REF!,$F$5,#REF!,AG$5,#REF!,$B16)+COUNTIFS(#REF!,$C$3,#REF!,$F$5,#REF!,AG$5,#REF!,$B16)+COUNTIFS(#REF!,$C$3,#REF!,$F$5,#REF!,AG$5,#REF!,$B16+COUNTIFS(base_zendesk!$V$2:$V$2096,$L15,base_zendesk!$D$2:$D$2096,$F$5,base_zendesk!$W$2:$W$2096,$C$3))</f>
        <v>#REF!</v>
      </c>
      <c r="AH16" s="33" t="e">
        <f>COUNTIFS(#REF!,$C$3,#REF!,$F$5,#REF!,AH$5,#REF!,$B16)+COUNTIFS(#REF!,$C$3,#REF!,$F$5,#REF!,AH$5,#REF!,$B16)+COUNTIFS(#REF!,$C$3,#REF!,$F$5,#REF!,AH$5,#REF!,$B16+COUNTIFS(base_zendesk!$V$2:$V$2096,$L15,base_zendesk!$D$2:$D$2096,$F$5,base_zendesk!$W$2:$W$2096,$C$3))</f>
        <v>#REF!</v>
      </c>
      <c r="AI16" s="33" t="e">
        <f>COUNTIFS(#REF!,$C$3,#REF!,$F$5,#REF!,AI$5,#REF!,$B16)+COUNTIFS(#REF!,$C$3,#REF!,$F$5,#REF!,AI$5,#REF!,$B16)+COUNTIFS(#REF!,$C$3,#REF!,$F$5,#REF!,AI$5,#REF!,$B16+COUNTIFS(base_zendesk!$V$2:$V$2096,$L15,base_zendesk!$D$2:$D$2096,$F$5,base_zendesk!$W$2:$W$2096,$C$3))</f>
        <v>#REF!</v>
      </c>
      <c r="AJ16" s="33" t="e">
        <f>COUNTIFS(#REF!,$C$3,#REF!,$F$5,#REF!,AJ$5,#REF!,$B16)+COUNTIFS(#REF!,$C$3,#REF!,$F$5,#REF!,AJ$5,#REF!,$B16)+COUNTIFS(#REF!,$C$3,#REF!,$F$5,#REF!,AJ$5,#REF!,$B16+COUNTIFS(base_zendesk!$V$2:$V$2096,$L15,base_zendesk!$D$2:$D$2096,$F$5,base_zendesk!$W$2:$W$2096,$C$3))</f>
        <v>#REF!</v>
      </c>
      <c r="AK16" s="33" t="e">
        <f>COUNTIFS(#REF!,$C$3,#REF!,$F$5,#REF!,AK$5,#REF!,$B16)+COUNTIFS(#REF!,$C$3,#REF!,$F$5,#REF!,AK$5,#REF!,$B16)+COUNTIFS(#REF!,$C$3,#REF!,$F$5,#REF!,AK$5,#REF!,$B16+COUNTIFS(base_zendesk!$V$2:$V$2096,$L15,base_zendesk!$D$2:$D$2096,$F$5,base_zendesk!$W$2:$W$2096,$C$3))</f>
        <v>#REF!</v>
      </c>
      <c r="AL16" s="33" t="e">
        <f>COUNTIFS(#REF!,$C$3,#REF!,$F$5,#REF!,AL$5,#REF!,$B16)+COUNTIFS(#REF!,$C$3,#REF!,$F$5,#REF!,AL$5,#REF!,$B16)+COUNTIFS(#REF!,$C$3,#REF!,$F$5,#REF!,AL$5,#REF!,$B16+COUNTIFS(base_zendesk!$V$2:$V$2096,$L15,base_zendesk!$D$2:$D$2096,$F$5,base_zendesk!$W$2:$W$2096,$C$3))</f>
        <v>#REF!</v>
      </c>
      <c r="AM16" s="33" t="e">
        <f>COUNTIFS(#REF!,$C$3,#REF!,$F$5,#REF!,AM$5,#REF!,$B16)+COUNTIFS(#REF!,$C$3,#REF!,$F$5,#REF!,AM$5,#REF!,$B16)+COUNTIFS(#REF!,$C$3,#REF!,$F$5,#REF!,AM$5,#REF!,$B16+COUNTIFS(base_zendesk!$V$2:$V$2096,$L15,base_zendesk!$D$2:$D$2096,$F$5,base_zendesk!$W$2:$W$2096,$C$3))</f>
        <v>#REF!</v>
      </c>
      <c r="AN16" s="33" t="e">
        <f>COUNTIFS(#REF!,$C$3,#REF!,$F$5,#REF!,AN$5,#REF!,$B16)+COUNTIFS(#REF!,$C$3,#REF!,$F$5,#REF!,AN$5,#REF!,$B16)+COUNTIFS(#REF!,$C$3,#REF!,$F$5,#REF!,AN$5,#REF!,$B16+COUNTIFS(base_zendesk!$V$2:$V$2096,$L15,base_zendesk!$D$2:$D$2096,$F$5,base_zendesk!$W$2:$W$2096,$C$3))</f>
        <v>#REF!</v>
      </c>
      <c r="AO16" s="33" t="e">
        <f>COUNTIFS(#REF!,$C$3,#REF!,$F$5,#REF!,AO$5,#REF!,$B16)+COUNTIFS(#REF!,$C$3,#REF!,$F$5,#REF!,AO$5,#REF!,$B16)+COUNTIFS(#REF!,$C$3,#REF!,$F$5,#REF!,AO$5,#REF!,$B16+COUNTIFS(base_zendesk!$V$2:$V$2096,$L15,base_zendesk!$D$2:$D$2096,$F$5,base_zendesk!$W$2:$W$2096,$C$3))</f>
        <v>#REF!</v>
      </c>
      <c r="AP16" s="33" t="e">
        <f>COUNTIFS(#REF!,$C$3,#REF!,$F$5,#REF!,AP$5,#REF!,$B16)+COUNTIFS(#REF!,$C$3,#REF!,$F$5,#REF!,AP$5,#REF!,$B16)+COUNTIFS(#REF!,$C$3,#REF!,$F$5,#REF!,AP$5,#REF!,$B16+COUNTIFS(base_zendesk!$V$2:$V$2096,$L15,base_zendesk!$D$2:$D$2096,$F$5,base_zendesk!$W$2:$W$2096,$C$3))</f>
        <v>#REF!</v>
      </c>
      <c r="AQ16" s="30" t="e">
        <f>COUNTIFS(#REF!,$C$3,#REF!,$AQ$4,#REF!,$B16)+COUNTIFS(#REF!,$C$3,#REF!,$AQ$4,#REF!,$B16)+COUNTIFS(#REF!,$C$3,#REF!,$AQ$4,#REF!,$B16)+COUNTIFS(base_zendesk!$D$2:$D$2096,$AQ$4,base_zendesk!$W$2:$W$2096,$C$3,base_zendesk!$H$2:$H$2096,$B$6)</f>
        <v>#REF!</v>
      </c>
      <c r="AR16" s="30">
        <f>SUMIFS(ABS!$AJ:$AJ,ABS!$B:$B,Operadores!$B16&amp;Operadores!$C$3)</f>
        <v>11</v>
      </c>
      <c r="AS16" s="30">
        <f>SUMIFS(ABS!$AK:$AK,ABS!$B:$B,Operadores!$B16&amp;Operadores!$C$3)</f>
        <v>0</v>
      </c>
      <c r="AT16" s="40">
        <f t="shared" si="8"/>
        <v>1</v>
      </c>
      <c r="AU16" s="31">
        <f>IFERROR(AVERAGEIFS(qualidade_resumida!$F:$F,qualidade_resumida!$G:$G,Operadores!$C$3,qualidade_resumida!$H:$H,Operadores!$B16),"-")</f>
        <v>1</v>
      </c>
      <c r="AV16" s="41" t="str">
        <f t="shared" si="3"/>
        <v>-</v>
      </c>
      <c r="AW16" s="31" t="str">
        <f t="shared" si="9"/>
        <v>-</v>
      </c>
      <c r="AX16" s="30" t="e">
        <f>COUNTIFS(#REF!,$C$3,#REF!,AX$5,#REF!,$B16)</f>
        <v>#REF!</v>
      </c>
      <c r="AY16" s="30" t="e">
        <f>COUNTIFS(#REF!,$C$3,#REF!,AY$5,#REF!,$B16)</f>
        <v>#REF!</v>
      </c>
      <c r="AZ16" s="36" t="str">
        <f t="shared" si="10"/>
        <v>-</v>
      </c>
      <c r="BA16" s="37" t="e">
        <f>COUNTIFS(#REF!,$C$3,#REF!,BA$5,#REF!,$B16)</f>
        <v>#REF!</v>
      </c>
      <c r="BB16" s="37" t="e">
        <f>COUNTIFS(#REF!,$C$3,#REF!,BB$5,#REF!,$B16)</f>
        <v>#REF!</v>
      </c>
    </row>
    <row r="17" spans="2:54" x14ac:dyDescent="0.25">
      <c r="B17" s="38" t="s">
        <v>91</v>
      </c>
      <c r="C17" s="30" t="str">
        <f>VLOOKUP(B17,quadro_olist!$A:$F,6,0)</f>
        <v>Tarde</v>
      </c>
      <c r="D17" s="39" t="str">
        <f t="shared" si="4"/>
        <v>-</v>
      </c>
      <c r="E17" s="31" t="str">
        <f t="shared" si="5"/>
        <v>-</v>
      </c>
      <c r="F17" s="32" t="e">
        <f t="shared" si="6"/>
        <v>#REF!</v>
      </c>
      <c r="G17" s="32" t="str">
        <f t="shared" si="7"/>
        <v>-</v>
      </c>
      <c r="H17" s="32" t="str">
        <f t="shared" si="2"/>
        <v>A</v>
      </c>
      <c r="I17" s="32" t="e">
        <f>COUNTIFS(#REF!,$C$3,#REF!,$F$5,#REF!,$B17)</f>
        <v>#REF!</v>
      </c>
      <c r="J17" s="32" t="e">
        <f>COUNTIFS(#REF!,$C$3,#REF!,$F$5,#REF!,$B17)</f>
        <v>#REF!</v>
      </c>
      <c r="K17" s="32" t="e">
        <f>COUNTIFS(#REF!,$C$3,#REF!,$F$5,#REF!,$B17)</f>
        <v>#REF!</v>
      </c>
      <c r="L17" s="33" t="e">
        <f>COUNTIFS(#REF!,$C$3,#REF!,$F$5,#REF!,L$5,#REF!,$B17)+COUNTIFS(#REF!,$C$3,#REF!,$F$5,#REF!,L$5,#REF!,$B17)+COUNTIFS(#REF!,$C$3,#REF!,$F$5,#REF!,L$5,#REF!,$B17+COUNTIFS(base_zendesk!$V$2:$V$2096,$L16,base_zendesk!$D$2:$D$2096,$F$5,base_zendesk!$W$2:$W$2096,$C$3))</f>
        <v>#REF!</v>
      </c>
      <c r="M17" s="33" t="e">
        <f>COUNTIFS(#REF!,$C$3,#REF!,$F$5,#REF!,M$5,#REF!,$B17)+COUNTIFS(#REF!,$C$3,#REF!,$F$5,#REF!,M$5,#REF!,$B17)+COUNTIFS(#REF!,$C$3,#REF!,$F$5,#REF!,M$5,#REF!,$B17+COUNTIFS(base_zendesk!$V$2:$V$2096,$L16,base_zendesk!$D$2:$D$2096,$F$5,base_zendesk!$W$2:$W$2096,$C$3))</f>
        <v>#REF!</v>
      </c>
      <c r="N17" s="33" t="e">
        <f>COUNTIFS(#REF!,$C$3,#REF!,$F$5,#REF!,N$5,#REF!,$B17)+COUNTIFS(#REF!,$C$3,#REF!,$F$5,#REF!,N$5,#REF!,$B17)+COUNTIFS(#REF!,$C$3,#REF!,$F$5,#REF!,N$5,#REF!,$B17+COUNTIFS(base_zendesk!$V$2:$V$2096,$L16,base_zendesk!$D$2:$D$2096,$F$5,base_zendesk!$W$2:$W$2096,$C$3))</f>
        <v>#REF!</v>
      </c>
      <c r="O17" s="33" t="e">
        <f>COUNTIFS(#REF!,$C$3,#REF!,$F$5,#REF!,O$5,#REF!,$B17)+COUNTIFS(#REF!,$C$3,#REF!,$F$5,#REF!,O$5,#REF!,$B17)+COUNTIFS(#REF!,$C$3,#REF!,$F$5,#REF!,O$5,#REF!,$B17+COUNTIFS(base_zendesk!$V$2:$V$2096,$L16,base_zendesk!$D$2:$D$2096,$F$5,base_zendesk!$W$2:$W$2096,$C$3))</f>
        <v>#REF!</v>
      </c>
      <c r="P17" s="33" t="e">
        <f>COUNTIFS(#REF!,$C$3,#REF!,$F$5,#REF!,P$5,#REF!,$B17)+COUNTIFS(#REF!,$C$3,#REF!,$F$5,#REF!,P$5,#REF!,$B17)+COUNTIFS(#REF!,$C$3,#REF!,$F$5,#REF!,P$5,#REF!,$B17+COUNTIFS(base_zendesk!$V$2:$V$2096,$L16,base_zendesk!$D$2:$D$2096,$F$5,base_zendesk!$W$2:$W$2096,$C$3))</f>
        <v>#REF!</v>
      </c>
      <c r="Q17" s="33" t="e">
        <f>COUNTIFS(#REF!,$C$3,#REF!,$F$5,#REF!,Q$5,#REF!,$B17)+COUNTIFS(#REF!,$C$3,#REF!,$F$5,#REF!,Q$5,#REF!,$B17)+COUNTIFS(#REF!,$C$3,#REF!,$F$5,#REF!,Q$5,#REF!,$B17+COUNTIFS(base_zendesk!$V$2:$V$2096,$L16,base_zendesk!$D$2:$D$2096,$F$5,base_zendesk!$W$2:$W$2096,$C$3))</f>
        <v>#REF!</v>
      </c>
      <c r="R17" s="33" t="e">
        <f>COUNTIFS(#REF!,$C$3,#REF!,$F$5,#REF!,R$5,#REF!,$B17)+COUNTIFS(#REF!,$C$3,#REF!,$F$5,#REF!,R$5,#REF!,$B17)+COUNTIFS(#REF!,$C$3,#REF!,$F$5,#REF!,R$5,#REF!,$B17+COUNTIFS(base_zendesk!$V$2:$V$2096,$L16,base_zendesk!$D$2:$D$2096,$F$5,base_zendesk!$W$2:$W$2096,$C$3))</f>
        <v>#REF!</v>
      </c>
      <c r="S17" s="33" t="e">
        <f>COUNTIFS(#REF!,$C$3,#REF!,$F$5,#REF!,S$5,#REF!,$B17)+COUNTIFS(#REF!,$C$3,#REF!,$F$5,#REF!,S$5,#REF!,$B17)+COUNTIFS(#REF!,$C$3,#REF!,$F$5,#REF!,S$5,#REF!,$B17+COUNTIFS(base_zendesk!$V$2:$V$2096,$L16,base_zendesk!$D$2:$D$2096,$F$5,base_zendesk!$W$2:$W$2096,$C$3))</f>
        <v>#REF!</v>
      </c>
      <c r="T17" s="33" t="e">
        <f>COUNTIFS(#REF!,$C$3,#REF!,$F$5,#REF!,T$5,#REF!,$B17)+COUNTIFS(#REF!,$C$3,#REF!,$F$5,#REF!,T$5,#REF!,$B17)+COUNTIFS(#REF!,$C$3,#REF!,$F$5,#REF!,T$5,#REF!,$B17+COUNTIFS(base_zendesk!$V$2:$V$2096,$L16,base_zendesk!$D$2:$D$2096,$F$5,base_zendesk!$W$2:$W$2096,$C$3))</f>
        <v>#REF!</v>
      </c>
      <c r="U17" s="33" t="e">
        <f>COUNTIFS(#REF!,$C$3,#REF!,$F$5,#REF!,U$5,#REF!,$B17)+COUNTIFS(#REF!,$C$3,#REF!,$F$5,#REF!,U$5,#REF!,$B17)+COUNTIFS(#REF!,$C$3,#REF!,$F$5,#REF!,U$5,#REF!,$B17+COUNTIFS(base_zendesk!$V$2:$V$2096,$L16,base_zendesk!$D$2:$D$2096,$F$5,base_zendesk!$W$2:$W$2096,$C$3))</f>
        <v>#REF!</v>
      </c>
      <c r="V17" s="33" t="e">
        <f>COUNTIFS(#REF!,$C$3,#REF!,$F$5,#REF!,V$5,#REF!,$B17)+COUNTIFS(#REF!,$C$3,#REF!,$F$5,#REF!,V$5,#REF!,$B17)+COUNTIFS(#REF!,$C$3,#REF!,$F$5,#REF!,V$5,#REF!,$B17+COUNTIFS(base_zendesk!$V$2:$V$2096,$L16,base_zendesk!$D$2:$D$2096,$F$5,base_zendesk!$W$2:$W$2096,$C$3))</f>
        <v>#REF!</v>
      </c>
      <c r="W17" s="33" t="e">
        <f>COUNTIFS(#REF!,$C$3,#REF!,$F$5,#REF!,W$5,#REF!,$B17)+COUNTIFS(#REF!,$C$3,#REF!,$F$5,#REF!,W$5,#REF!,$B17)+COUNTIFS(#REF!,$C$3,#REF!,$F$5,#REF!,W$5,#REF!,$B17+COUNTIFS(base_zendesk!$V$2:$V$2096,$L16,base_zendesk!$D$2:$D$2096,$F$5,base_zendesk!$W$2:$W$2096,$C$3))</f>
        <v>#REF!</v>
      </c>
      <c r="X17" s="33" t="e">
        <f>COUNTIFS(#REF!,$C$3,#REF!,$F$5,#REF!,X$5,#REF!,$B17)+COUNTIFS(#REF!,$C$3,#REF!,$F$5,#REF!,X$5,#REF!,$B17)+COUNTIFS(#REF!,$C$3,#REF!,$F$5,#REF!,X$5,#REF!,$B17+COUNTIFS(base_zendesk!$V$2:$V$2096,$L16,base_zendesk!$D$2:$D$2096,$F$5,base_zendesk!$W$2:$W$2096,$C$3))</f>
        <v>#REF!</v>
      </c>
      <c r="Y17" s="33" t="e">
        <f>COUNTIFS(#REF!,$C$3,#REF!,$F$5,#REF!,Y$5,#REF!,$B17)+COUNTIFS(#REF!,$C$3,#REF!,$F$5,#REF!,Y$5,#REF!,$B17)+COUNTIFS(#REF!,$C$3,#REF!,$F$5,#REF!,Y$5,#REF!,$B17+COUNTIFS(base_zendesk!$V$2:$V$2096,$L16,base_zendesk!$D$2:$D$2096,$F$5,base_zendesk!$W$2:$W$2096,$C$3))</f>
        <v>#REF!</v>
      </c>
      <c r="Z17" s="33" t="e">
        <f>COUNTIFS(#REF!,$C$3,#REF!,$F$5,#REF!,Z$5,#REF!,$B17)+COUNTIFS(#REF!,$C$3,#REF!,$F$5,#REF!,Z$5,#REF!,$B17)+COUNTIFS(#REF!,$C$3,#REF!,$F$5,#REF!,Z$5,#REF!,$B17+COUNTIFS(base_zendesk!$V$2:$V$2096,$L16,base_zendesk!$D$2:$D$2096,$F$5,base_zendesk!$W$2:$W$2096,$C$3))</f>
        <v>#REF!</v>
      </c>
      <c r="AA17" s="33" t="e">
        <f>COUNTIFS(#REF!,$C$3,#REF!,$F$5,#REF!,AA$5,#REF!,$B17)+COUNTIFS(#REF!,$C$3,#REF!,$F$5,#REF!,AA$5,#REF!,$B17)+COUNTIFS(#REF!,$C$3,#REF!,$F$5,#REF!,AA$5,#REF!,$B17+COUNTIFS(base_zendesk!$V$2:$V$2096,$L16,base_zendesk!$D$2:$D$2096,$F$5,base_zendesk!$W$2:$W$2096,$C$3))</f>
        <v>#REF!</v>
      </c>
      <c r="AB17" s="33" t="e">
        <f>COUNTIFS(#REF!,$C$3,#REF!,$F$5,#REF!,AB$5,#REF!,$B17)+COUNTIFS(#REF!,$C$3,#REF!,$F$5,#REF!,AB$5,#REF!,$B17)+COUNTIFS(#REF!,$C$3,#REF!,$F$5,#REF!,AB$5,#REF!,$B17+COUNTIFS(base_zendesk!$V$2:$V$2096,$L16,base_zendesk!$D$2:$D$2096,$F$5,base_zendesk!$W$2:$W$2096,$C$3))</f>
        <v>#REF!</v>
      </c>
      <c r="AC17" s="33" t="e">
        <f>COUNTIFS(#REF!,$C$3,#REF!,$F$5,#REF!,AC$5,#REF!,$B17)+COUNTIFS(#REF!,$C$3,#REF!,$F$5,#REF!,AC$5,#REF!,$B17)+COUNTIFS(#REF!,$C$3,#REF!,$F$5,#REF!,AC$5,#REF!,$B17+COUNTIFS(base_zendesk!$V$2:$V$2096,$L16,base_zendesk!$D$2:$D$2096,$F$5,base_zendesk!$W$2:$W$2096,$C$3))</f>
        <v>#REF!</v>
      </c>
      <c r="AD17" s="33" t="e">
        <f>COUNTIFS(#REF!,$C$3,#REF!,$F$5,#REF!,AD$5,#REF!,$B17)+COUNTIFS(#REF!,$C$3,#REF!,$F$5,#REF!,AD$5,#REF!,$B17)+COUNTIFS(#REF!,$C$3,#REF!,$F$5,#REF!,AD$5,#REF!,$B17+COUNTIFS(base_zendesk!$V$2:$V$2096,$L16,base_zendesk!$D$2:$D$2096,$F$5,base_zendesk!$W$2:$W$2096,$C$3))</f>
        <v>#REF!</v>
      </c>
      <c r="AE17" s="33" t="e">
        <f>COUNTIFS(#REF!,$C$3,#REF!,$F$5,#REF!,AE$5,#REF!,$B17)+COUNTIFS(#REF!,$C$3,#REF!,$F$5,#REF!,AE$5,#REF!,$B17)+COUNTIFS(#REF!,$C$3,#REF!,$F$5,#REF!,AE$5,#REF!,$B17+COUNTIFS(base_zendesk!$V$2:$V$2096,$L16,base_zendesk!$D$2:$D$2096,$F$5,base_zendesk!$W$2:$W$2096,$C$3))</f>
        <v>#REF!</v>
      </c>
      <c r="AF17" s="33" t="e">
        <f>COUNTIFS(#REF!,$C$3,#REF!,$F$5,#REF!,AF$5,#REF!,$B17)+COUNTIFS(#REF!,$C$3,#REF!,$F$5,#REF!,AF$5,#REF!,$B17)+COUNTIFS(#REF!,$C$3,#REF!,$F$5,#REF!,AF$5,#REF!,$B17+COUNTIFS(base_zendesk!$V$2:$V$2096,$L16,base_zendesk!$D$2:$D$2096,$F$5,base_zendesk!$W$2:$W$2096,$C$3))</f>
        <v>#REF!</v>
      </c>
      <c r="AG17" s="33" t="e">
        <f>COUNTIFS(#REF!,$C$3,#REF!,$F$5,#REF!,AG$5,#REF!,$B17)+COUNTIFS(#REF!,$C$3,#REF!,$F$5,#REF!,AG$5,#REF!,$B17)+COUNTIFS(#REF!,$C$3,#REF!,$F$5,#REF!,AG$5,#REF!,$B17+COUNTIFS(base_zendesk!$V$2:$V$2096,$L16,base_zendesk!$D$2:$D$2096,$F$5,base_zendesk!$W$2:$W$2096,$C$3))</f>
        <v>#REF!</v>
      </c>
      <c r="AH17" s="33" t="e">
        <f>COUNTIFS(#REF!,$C$3,#REF!,$F$5,#REF!,AH$5,#REF!,$B17)+COUNTIFS(#REF!,$C$3,#REF!,$F$5,#REF!,AH$5,#REF!,$B17)+COUNTIFS(#REF!,$C$3,#REF!,$F$5,#REF!,AH$5,#REF!,$B17+COUNTIFS(base_zendesk!$V$2:$V$2096,$L16,base_zendesk!$D$2:$D$2096,$F$5,base_zendesk!$W$2:$W$2096,$C$3))</f>
        <v>#REF!</v>
      </c>
      <c r="AI17" s="33" t="e">
        <f>COUNTIFS(#REF!,$C$3,#REF!,$F$5,#REF!,AI$5,#REF!,$B17)+COUNTIFS(#REF!,$C$3,#REF!,$F$5,#REF!,AI$5,#REF!,$B17)+COUNTIFS(#REF!,$C$3,#REF!,$F$5,#REF!,AI$5,#REF!,$B17+COUNTIFS(base_zendesk!$V$2:$V$2096,$L16,base_zendesk!$D$2:$D$2096,$F$5,base_zendesk!$W$2:$W$2096,$C$3))</f>
        <v>#REF!</v>
      </c>
      <c r="AJ17" s="33" t="e">
        <f>COUNTIFS(#REF!,$C$3,#REF!,$F$5,#REF!,AJ$5,#REF!,$B17)+COUNTIFS(#REF!,$C$3,#REF!,$F$5,#REF!,AJ$5,#REF!,$B17)+COUNTIFS(#REF!,$C$3,#REF!,$F$5,#REF!,AJ$5,#REF!,$B17+COUNTIFS(base_zendesk!$V$2:$V$2096,$L16,base_zendesk!$D$2:$D$2096,$F$5,base_zendesk!$W$2:$W$2096,$C$3))</f>
        <v>#REF!</v>
      </c>
      <c r="AK17" s="33" t="e">
        <f>COUNTIFS(#REF!,$C$3,#REF!,$F$5,#REF!,AK$5,#REF!,$B17)+COUNTIFS(#REF!,$C$3,#REF!,$F$5,#REF!,AK$5,#REF!,$B17)+COUNTIFS(#REF!,$C$3,#REF!,$F$5,#REF!,AK$5,#REF!,$B17+COUNTIFS(base_zendesk!$V$2:$V$2096,$L16,base_zendesk!$D$2:$D$2096,$F$5,base_zendesk!$W$2:$W$2096,$C$3))</f>
        <v>#REF!</v>
      </c>
      <c r="AL17" s="33" t="e">
        <f>COUNTIFS(#REF!,$C$3,#REF!,$F$5,#REF!,AL$5,#REF!,$B17)+COUNTIFS(#REF!,$C$3,#REF!,$F$5,#REF!,AL$5,#REF!,$B17)+COUNTIFS(#REF!,$C$3,#REF!,$F$5,#REF!,AL$5,#REF!,$B17+COUNTIFS(base_zendesk!$V$2:$V$2096,$L16,base_zendesk!$D$2:$D$2096,$F$5,base_zendesk!$W$2:$W$2096,$C$3))</f>
        <v>#REF!</v>
      </c>
      <c r="AM17" s="33" t="e">
        <f>COUNTIFS(#REF!,$C$3,#REF!,$F$5,#REF!,AM$5,#REF!,$B17)+COUNTIFS(#REF!,$C$3,#REF!,$F$5,#REF!,AM$5,#REF!,$B17)+COUNTIFS(#REF!,$C$3,#REF!,$F$5,#REF!,AM$5,#REF!,$B17+COUNTIFS(base_zendesk!$V$2:$V$2096,$L16,base_zendesk!$D$2:$D$2096,$F$5,base_zendesk!$W$2:$W$2096,$C$3))</f>
        <v>#REF!</v>
      </c>
      <c r="AN17" s="33" t="e">
        <f>COUNTIFS(#REF!,$C$3,#REF!,$F$5,#REF!,AN$5,#REF!,$B17)+COUNTIFS(#REF!,$C$3,#REF!,$F$5,#REF!,AN$5,#REF!,$B17)+COUNTIFS(#REF!,$C$3,#REF!,$F$5,#REF!,AN$5,#REF!,$B17+COUNTIFS(base_zendesk!$V$2:$V$2096,$L16,base_zendesk!$D$2:$D$2096,$F$5,base_zendesk!$W$2:$W$2096,$C$3))</f>
        <v>#REF!</v>
      </c>
      <c r="AO17" s="33" t="e">
        <f>COUNTIFS(#REF!,$C$3,#REF!,$F$5,#REF!,AO$5,#REF!,$B17)+COUNTIFS(#REF!,$C$3,#REF!,$F$5,#REF!,AO$5,#REF!,$B17)+COUNTIFS(#REF!,$C$3,#REF!,$F$5,#REF!,AO$5,#REF!,$B17+COUNTIFS(base_zendesk!$V$2:$V$2096,$L16,base_zendesk!$D$2:$D$2096,$F$5,base_zendesk!$W$2:$W$2096,$C$3))</f>
        <v>#REF!</v>
      </c>
      <c r="AP17" s="33" t="e">
        <f>COUNTIFS(#REF!,$C$3,#REF!,$F$5,#REF!,AP$5,#REF!,$B17)+COUNTIFS(#REF!,$C$3,#REF!,$F$5,#REF!,AP$5,#REF!,$B17)+COUNTIFS(#REF!,$C$3,#REF!,$F$5,#REF!,AP$5,#REF!,$B17+COUNTIFS(base_zendesk!$V$2:$V$2096,$L16,base_zendesk!$D$2:$D$2096,$F$5,base_zendesk!$W$2:$W$2096,$C$3))</f>
        <v>#REF!</v>
      </c>
      <c r="AQ17" s="30" t="e">
        <f>COUNTIFS(#REF!,$C$3,#REF!,$AQ$4,#REF!,$B17)+COUNTIFS(#REF!,$C$3,#REF!,$AQ$4,#REF!,$B17)+COUNTIFS(#REF!,$C$3,#REF!,$AQ$4,#REF!,$B17)+COUNTIFS(base_zendesk!$D$2:$D$2096,$AQ$4,base_zendesk!$W$2:$W$2096,$C$3,base_zendesk!$H$2:$H$2096,$B$6)</f>
        <v>#REF!</v>
      </c>
      <c r="AR17" s="30">
        <f>SUMIFS(ABS!$AJ:$AJ,ABS!$B:$B,Operadores!$B17&amp;Operadores!$C$3)</f>
        <v>11</v>
      </c>
      <c r="AS17" s="30">
        <f>SUMIFS(ABS!$AK:$AK,ABS!$B:$B,Operadores!$B17&amp;Operadores!$C$3)</f>
        <v>0</v>
      </c>
      <c r="AT17" s="40">
        <f t="shared" si="8"/>
        <v>1</v>
      </c>
      <c r="AU17" s="31">
        <f>IFERROR(AVERAGEIFS(qualidade_resumida!$F:$F,qualidade_resumida!$G:$G,Operadores!$C$3,qualidade_resumida!$H:$H,Operadores!$B17),"-")</f>
        <v>1</v>
      </c>
      <c r="AV17" s="41" t="str">
        <f t="shared" si="3"/>
        <v>-</v>
      </c>
      <c r="AW17" s="31" t="str">
        <f t="shared" si="9"/>
        <v>-</v>
      </c>
      <c r="AX17" s="30" t="e">
        <f>COUNTIFS(#REF!,$C$3,#REF!,AX$5,#REF!,$B17)</f>
        <v>#REF!</v>
      </c>
      <c r="AY17" s="30" t="e">
        <f>COUNTIFS(#REF!,$C$3,#REF!,AY$5,#REF!,$B17)</f>
        <v>#REF!</v>
      </c>
      <c r="AZ17" s="36" t="str">
        <f t="shared" si="10"/>
        <v>-</v>
      </c>
      <c r="BA17" s="37" t="e">
        <f>COUNTIFS(#REF!,$C$3,#REF!,BA$5,#REF!,$B17)</f>
        <v>#REF!</v>
      </c>
      <c r="BB17" s="37" t="e">
        <f>COUNTIFS(#REF!,$C$3,#REF!,BB$5,#REF!,$B17)</f>
        <v>#REF!</v>
      </c>
    </row>
    <row r="18" spans="2:54" x14ac:dyDescent="0.25">
      <c r="B18" s="38" t="s">
        <v>290</v>
      </c>
      <c r="C18" s="30" t="str">
        <f>VLOOKUP(B18,quadro_olist!$A:$F,6,0)</f>
        <v>Tarde</v>
      </c>
      <c r="D18" s="39" t="str">
        <f t="shared" si="4"/>
        <v>-</v>
      </c>
      <c r="E18" s="31" t="str">
        <f t="shared" si="5"/>
        <v>-</v>
      </c>
      <c r="F18" s="32" t="e">
        <f t="shared" si="6"/>
        <v>#REF!</v>
      </c>
      <c r="G18" s="32" t="str">
        <f t="shared" si="7"/>
        <v>-</v>
      </c>
      <c r="H18" s="32" t="str">
        <f t="shared" si="2"/>
        <v>A</v>
      </c>
      <c r="I18" s="32" t="e">
        <f>COUNTIFS(#REF!,$C$3,#REF!,$F$5,#REF!,$B18)</f>
        <v>#REF!</v>
      </c>
      <c r="J18" s="32" t="e">
        <f>COUNTIFS(#REF!,$C$3,#REF!,$F$5,#REF!,$B18)</f>
        <v>#REF!</v>
      </c>
      <c r="K18" s="32" t="e">
        <f>COUNTIFS(#REF!,$C$3,#REF!,$F$5,#REF!,$B18)</f>
        <v>#REF!</v>
      </c>
      <c r="L18" s="33" t="e">
        <f>COUNTIFS(#REF!,$C$3,#REF!,$F$5,#REF!,L$5,#REF!,$B18)+COUNTIFS(#REF!,$C$3,#REF!,$F$5,#REF!,L$5,#REF!,$B18)+COUNTIFS(#REF!,$C$3,#REF!,$F$5,#REF!,L$5,#REF!,$B18+COUNTIFS(base_zendesk!$V$2:$V$2096,$L17,base_zendesk!$D$2:$D$2096,$F$5,base_zendesk!$W$2:$W$2096,$C$3))</f>
        <v>#REF!</v>
      </c>
      <c r="M18" s="33" t="e">
        <f>COUNTIFS(#REF!,$C$3,#REF!,$F$5,#REF!,M$5,#REF!,$B18)+COUNTIFS(#REF!,$C$3,#REF!,$F$5,#REF!,M$5,#REF!,$B18)+COUNTIFS(#REF!,$C$3,#REF!,$F$5,#REF!,M$5,#REF!,$B18+COUNTIFS(base_zendesk!$V$2:$V$2096,$L17,base_zendesk!$D$2:$D$2096,$F$5,base_zendesk!$W$2:$W$2096,$C$3))</f>
        <v>#REF!</v>
      </c>
      <c r="N18" s="33" t="e">
        <f>COUNTIFS(#REF!,$C$3,#REF!,$F$5,#REF!,N$5,#REF!,$B18)+COUNTIFS(#REF!,$C$3,#REF!,$F$5,#REF!,N$5,#REF!,$B18)+COUNTIFS(#REF!,$C$3,#REF!,$F$5,#REF!,N$5,#REF!,$B18+COUNTIFS(base_zendesk!$V$2:$V$2096,$L17,base_zendesk!$D$2:$D$2096,$F$5,base_zendesk!$W$2:$W$2096,$C$3))</f>
        <v>#REF!</v>
      </c>
      <c r="O18" s="33" t="e">
        <f>COUNTIFS(#REF!,$C$3,#REF!,$F$5,#REF!,O$5,#REF!,$B18)+COUNTIFS(#REF!,$C$3,#REF!,$F$5,#REF!,O$5,#REF!,$B18)+COUNTIFS(#REF!,$C$3,#REF!,$F$5,#REF!,O$5,#REF!,$B18+COUNTIFS(base_zendesk!$V$2:$V$2096,$L17,base_zendesk!$D$2:$D$2096,$F$5,base_zendesk!$W$2:$W$2096,$C$3))</f>
        <v>#REF!</v>
      </c>
      <c r="P18" s="33" t="e">
        <f>COUNTIFS(#REF!,$C$3,#REF!,$F$5,#REF!,P$5,#REF!,$B18)+COUNTIFS(#REF!,$C$3,#REF!,$F$5,#REF!,P$5,#REF!,$B18)+COUNTIFS(#REF!,$C$3,#REF!,$F$5,#REF!,P$5,#REF!,$B18+COUNTIFS(base_zendesk!$V$2:$V$2096,$L17,base_zendesk!$D$2:$D$2096,$F$5,base_zendesk!$W$2:$W$2096,$C$3))</f>
        <v>#REF!</v>
      </c>
      <c r="Q18" s="33" t="e">
        <f>COUNTIFS(#REF!,$C$3,#REF!,$F$5,#REF!,Q$5,#REF!,$B18)+COUNTIFS(#REF!,$C$3,#REF!,$F$5,#REF!,Q$5,#REF!,$B18)+COUNTIFS(#REF!,$C$3,#REF!,$F$5,#REF!,Q$5,#REF!,$B18+COUNTIFS(base_zendesk!$V$2:$V$2096,$L17,base_zendesk!$D$2:$D$2096,$F$5,base_zendesk!$W$2:$W$2096,$C$3))</f>
        <v>#REF!</v>
      </c>
      <c r="R18" s="33" t="e">
        <f>COUNTIFS(#REF!,$C$3,#REF!,$F$5,#REF!,R$5,#REF!,$B18)+COUNTIFS(#REF!,$C$3,#REF!,$F$5,#REF!,R$5,#REF!,$B18)+COUNTIFS(#REF!,$C$3,#REF!,$F$5,#REF!,R$5,#REF!,$B18+COUNTIFS(base_zendesk!$V$2:$V$2096,$L17,base_zendesk!$D$2:$D$2096,$F$5,base_zendesk!$W$2:$W$2096,$C$3))</f>
        <v>#REF!</v>
      </c>
      <c r="S18" s="33" t="e">
        <f>COUNTIFS(#REF!,$C$3,#REF!,$F$5,#REF!,S$5,#REF!,$B18)+COUNTIFS(#REF!,$C$3,#REF!,$F$5,#REF!,S$5,#REF!,$B18)+COUNTIFS(#REF!,$C$3,#REF!,$F$5,#REF!,S$5,#REF!,$B18+COUNTIFS(base_zendesk!$V$2:$V$2096,$L17,base_zendesk!$D$2:$D$2096,$F$5,base_zendesk!$W$2:$W$2096,$C$3))</f>
        <v>#REF!</v>
      </c>
      <c r="T18" s="33" t="e">
        <f>COUNTIFS(#REF!,$C$3,#REF!,$F$5,#REF!,T$5,#REF!,$B18)+COUNTIFS(#REF!,$C$3,#REF!,$F$5,#REF!,T$5,#REF!,$B18)+COUNTIFS(#REF!,$C$3,#REF!,$F$5,#REF!,T$5,#REF!,$B18+COUNTIFS(base_zendesk!$V$2:$V$2096,$L17,base_zendesk!$D$2:$D$2096,$F$5,base_zendesk!$W$2:$W$2096,$C$3))</f>
        <v>#REF!</v>
      </c>
      <c r="U18" s="33" t="e">
        <f>COUNTIFS(#REF!,$C$3,#REF!,$F$5,#REF!,U$5,#REF!,$B18)+COUNTIFS(#REF!,$C$3,#REF!,$F$5,#REF!,U$5,#REF!,$B18)+COUNTIFS(#REF!,$C$3,#REF!,$F$5,#REF!,U$5,#REF!,$B18+COUNTIFS(base_zendesk!$V$2:$V$2096,$L17,base_zendesk!$D$2:$D$2096,$F$5,base_zendesk!$W$2:$W$2096,$C$3))</f>
        <v>#REF!</v>
      </c>
      <c r="V18" s="33" t="e">
        <f>COUNTIFS(#REF!,$C$3,#REF!,$F$5,#REF!,V$5,#REF!,$B18)+COUNTIFS(#REF!,$C$3,#REF!,$F$5,#REF!,V$5,#REF!,$B18)+COUNTIFS(#REF!,$C$3,#REF!,$F$5,#REF!,V$5,#REF!,$B18+COUNTIFS(base_zendesk!$V$2:$V$2096,$L17,base_zendesk!$D$2:$D$2096,$F$5,base_zendesk!$W$2:$W$2096,$C$3))</f>
        <v>#REF!</v>
      </c>
      <c r="W18" s="33" t="e">
        <f>COUNTIFS(#REF!,$C$3,#REF!,$F$5,#REF!,W$5,#REF!,$B18)+COUNTIFS(#REF!,$C$3,#REF!,$F$5,#REF!,W$5,#REF!,$B18)+COUNTIFS(#REF!,$C$3,#REF!,$F$5,#REF!,W$5,#REF!,$B18+COUNTIFS(base_zendesk!$V$2:$V$2096,$L17,base_zendesk!$D$2:$D$2096,$F$5,base_zendesk!$W$2:$W$2096,$C$3))</f>
        <v>#REF!</v>
      </c>
      <c r="X18" s="33" t="e">
        <f>COUNTIFS(#REF!,$C$3,#REF!,$F$5,#REF!,X$5,#REF!,$B18)+COUNTIFS(#REF!,$C$3,#REF!,$F$5,#REF!,X$5,#REF!,$B18)+COUNTIFS(#REF!,$C$3,#REF!,$F$5,#REF!,X$5,#REF!,$B18+COUNTIFS(base_zendesk!$V$2:$V$2096,$L17,base_zendesk!$D$2:$D$2096,$F$5,base_zendesk!$W$2:$W$2096,$C$3))</f>
        <v>#REF!</v>
      </c>
      <c r="Y18" s="33" t="e">
        <f>COUNTIFS(#REF!,$C$3,#REF!,$F$5,#REF!,Y$5,#REF!,$B18)+COUNTIFS(#REF!,$C$3,#REF!,$F$5,#REF!,Y$5,#REF!,$B18)+COUNTIFS(#REF!,$C$3,#REF!,$F$5,#REF!,Y$5,#REF!,$B18+COUNTIFS(base_zendesk!$V$2:$V$2096,$L17,base_zendesk!$D$2:$D$2096,$F$5,base_zendesk!$W$2:$W$2096,$C$3))</f>
        <v>#REF!</v>
      </c>
      <c r="Z18" s="33" t="e">
        <f>COUNTIFS(#REF!,$C$3,#REF!,$F$5,#REF!,Z$5,#REF!,$B18)+COUNTIFS(#REF!,$C$3,#REF!,$F$5,#REF!,Z$5,#REF!,$B18)+COUNTIFS(#REF!,$C$3,#REF!,$F$5,#REF!,Z$5,#REF!,$B18+COUNTIFS(base_zendesk!$V$2:$V$2096,$L17,base_zendesk!$D$2:$D$2096,$F$5,base_zendesk!$W$2:$W$2096,$C$3))</f>
        <v>#REF!</v>
      </c>
      <c r="AA18" s="33" t="e">
        <f>COUNTIFS(#REF!,$C$3,#REF!,$F$5,#REF!,AA$5,#REF!,$B18)+COUNTIFS(#REF!,$C$3,#REF!,$F$5,#REF!,AA$5,#REF!,$B18)+COUNTIFS(#REF!,$C$3,#REF!,$F$5,#REF!,AA$5,#REF!,$B18+COUNTIFS(base_zendesk!$V$2:$V$2096,$L17,base_zendesk!$D$2:$D$2096,$F$5,base_zendesk!$W$2:$W$2096,$C$3))</f>
        <v>#REF!</v>
      </c>
      <c r="AB18" s="33" t="e">
        <f>COUNTIFS(#REF!,$C$3,#REF!,$F$5,#REF!,AB$5,#REF!,$B18)+COUNTIFS(#REF!,$C$3,#REF!,$F$5,#REF!,AB$5,#REF!,$B18)+COUNTIFS(#REF!,$C$3,#REF!,$F$5,#REF!,AB$5,#REF!,$B18+COUNTIFS(base_zendesk!$V$2:$V$2096,$L17,base_zendesk!$D$2:$D$2096,$F$5,base_zendesk!$W$2:$W$2096,$C$3))</f>
        <v>#REF!</v>
      </c>
      <c r="AC18" s="33" t="e">
        <f>COUNTIFS(#REF!,$C$3,#REF!,$F$5,#REF!,AC$5,#REF!,$B18)+COUNTIFS(#REF!,$C$3,#REF!,$F$5,#REF!,AC$5,#REF!,$B18)+COUNTIFS(#REF!,$C$3,#REF!,$F$5,#REF!,AC$5,#REF!,$B18+COUNTIFS(base_zendesk!$V$2:$V$2096,$L17,base_zendesk!$D$2:$D$2096,$F$5,base_zendesk!$W$2:$W$2096,$C$3))</f>
        <v>#REF!</v>
      </c>
      <c r="AD18" s="33" t="e">
        <f>COUNTIFS(#REF!,$C$3,#REF!,$F$5,#REF!,AD$5,#REF!,$B18)+COUNTIFS(#REF!,$C$3,#REF!,$F$5,#REF!,AD$5,#REF!,$B18)+COUNTIFS(#REF!,$C$3,#REF!,$F$5,#REF!,AD$5,#REF!,$B18+COUNTIFS(base_zendesk!$V$2:$V$2096,$L17,base_zendesk!$D$2:$D$2096,$F$5,base_zendesk!$W$2:$W$2096,$C$3))</f>
        <v>#REF!</v>
      </c>
      <c r="AE18" s="33" t="e">
        <f>COUNTIFS(#REF!,$C$3,#REF!,$F$5,#REF!,AE$5,#REF!,$B18)+COUNTIFS(#REF!,$C$3,#REF!,$F$5,#REF!,AE$5,#REF!,$B18)+COUNTIFS(#REF!,$C$3,#REF!,$F$5,#REF!,AE$5,#REF!,$B18+COUNTIFS(base_zendesk!$V$2:$V$2096,$L17,base_zendesk!$D$2:$D$2096,$F$5,base_zendesk!$W$2:$W$2096,$C$3))</f>
        <v>#REF!</v>
      </c>
      <c r="AF18" s="33" t="e">
        <f>COUNTIFS(#REF!,$C$3,#REF!,$F$5,#REF!,AF$5,#REF!,$B18)+COUNTIFS(#REF!,$C$3,#REF!,$F$5,#REF!,AF$5,#REF!,$B18)+COUNTIFS(#REF!,$C$3,#REF!,$F$5,#REF!,AF$5,#REF!,$B18+COUNTIFS(base_zendesk!$V$2:$V$2096,$L17,base_zendesk!$D$2:$D$2096,$F$5,base_zendesk!$W$2:$W$2096,$C$3))</f>
        <v>#REF!</v>
      </c>
      <c r="AG18" s="33" t="e">
        <f>COUNTIFS(#REF!,$C$3,#REF!,$F$5,#REF!,AG$5,#REF!,$B18)+COUNTIFS(#REF!,$C$3,#REF!,$F$5,#REF!,AG$5,#REF!,$B18)+COUNTIFS(#REF!,$C$3,#REF!,$F$5,#REF!,AG$5,#REF!,$B18+COUNTIFS(base_zendesk!$V$2:$V$2096,$L17,base_zendesk!$D$2:$D$2096,$F$5,base_zendesk!$W$2:$W$2096,$C$3))</f>
        <v>#REF!</v>
      </c>
      <c r="AH18" s="33" t="e">
        <f>COUNTIFS(#REF!,$C$3,#REF!,$F$5,#REF!,AH$5,#REF!,$B18)+COUNTIFS(#REF!,$C$3,#REF!,$F$5,#REF!,AH$5,#REF!,$B18)+COUNTIFS(#REF!,$C$3,#REF!,$F$5,#REF!,AH$5,#REF!,$B18+COUNTIFS(base_zendesk!$V$2:$V$2096,$L17,base_zendesk!$D$2:$D$2096,$F$5,base_zendesk!$W$2:$W$2096,$C$3))</f>
        <v>#REF!</v>
      </c>
      <c r="AI18" s="33" t="e">
        <f>COUNTIFS(#REF!,$C$3,#REF!,$F$5,#REF!,AI$5,#REF!,$B18)+COUNTIFS(#REF!,$C$3,#REF!,$F$5,#REF!,AI$5,#REF!,$B18)+COUNTIFS(#REF!,$C$3,#REF!,$F$5,#REF!,AI$5,#REF!,$B18+COUNTIFS(base_zendesk!$V$2:$V$2096,$L17,base_zendesk!$D$2:$D$2096,$F$5,base_zendesk!$W$2:$W$2096,$C$3))</f>
        <v>#REF!</v>
      </c>
      <c r="AJ18" s="33" t="e">
        <f>COUNTIFS(#REF!,$C$3,#REF!,$F$5,#REF!,AJ$5,#REF!,$B18)+COUNTIFS(#REF!,$C$3,#REF!,$F$5,#REF!,AJ$5,#REF!,$B18)+COUNTIFS(#REF!,$C$3,#REF!,$F$5,#REF!,AJ$5,#REF!,$B18+COUNTIFS(base_zendesk!$V$2:$V$2096,$L17,base_zendesk!$D$2:$D$2096,$F$5,base_zendesk!$W$2:$W$2096,$C$3))</f>
        <v>#REF!</v>
      </c>
      <c r="AK18" s="33" t="e">
        <f>COUNTIFS(#REF!,$C$3,#REF!,$F$5,#REF!,AK$5,#REF!,$B18)+COUNTIFS(#REF!,$C$3,#REF!,$F$5,#REF!,AK$5,#REF!,$B18)+COUNTIFS(#REF!,$C$3,#REF!,$F$5,#REF!,AK$5,#REF!,$B18+COUNTIFS(base_zendesk!$V$2:$V$2096,$L17,base_zendesk!$D$2:$D$2096,$F$5,base_zendesk!$W$2:$W$2096,$C$3))</f>
        <v>#REF!</v>
      </c>
      <c r="AL18" s="33" t="e">
        <f>COUNTIFS(#REF!,$C$3,#REF!,$F$5,#REF!,AL$5,#REF!,$B18)+COUNTIFS(#REF!,$C$3,#REF!,$F$5,#REF!,AL$5,#REF!,$B18)+COUNTIFS(#REF!,$C$3,#REF!,$F$5,#REF!,AL$5,#REF!,$B18+COUNTIFS(base_zendesk!$V$2:$V$2096,$L17,base_zendesk!$D$2:$D$2096,$F$5,base_zendesk!$W$2:$W$2096,$C$3))</f>
        <v>#REF!</v>
      </c>
      <c r="AM18" s="33" t="e">
        <f>COUNTIFS(#REF!,$C$3,#REF!,$F$5,#REF!,AM$5,#REF!,$B18)+COUNTIFS(#REF!,$C$3,#REF!,$F$5,#REF!,AM$5,#REF!,$B18)+COUNTIFS(#REF!,$C$3,#REF!,$F$5,#REF!,AM$5,#REF!,$B18+COUNTIFS(base_zendesk!$V$2:$V$2096,$L17,base_zendesk!$D$2:$D$2096,$F$5,base_zendesk!$W$2:$W$2096,$C$3))</f>
        <v>#REF!</v>
      </c>
      <c r="AN18" s="33" t="e">
        <f>COUNTIFS(#REF!,$C$3,#REF!,$F$5,#REF!,AN$5,#REF!,$B18)+COUNTIFS(#REF!,$C$3,#REF!,$F$5,#REF!,AN$5,#REF!,$B18)+COUNTIFS(#REF!,$C$3,#REF!,$F$5,#REF!,AN$5,#REF!,$B18+COUNTIFS(base_zendesk!$V$2:$V$2096,$L17,base_zendesk!$D$2:$D$2096,$F$5,base_zendesk!$W$2:$W$2096,$C$3))</f>
        <v>#REF!</v>
      </c>
      <c r="AO18" s="33" t="e">
        <f>COUNTIFS(#REF!,$C$3,#REF!,$F$5,#REF!,AO$5,#REF!,$B18)+COUNTIFS(#REF!,$C$3,#REF!,$F$5,#REF!,AO$5,#REF!,$B18)+COUNTIFS(#REF!,$C$3,#REF!,$F$5,#REF!,AO$5,#REF!,$B18+COUNTIFS(base_zendesk!$V$2:$V$2096,$L17,base_zendesk!$D$2:$D$2096,$F$5,base_zendesk!$W$2:$W$2096,$C$3))</f>
        <v>#REF!</v>
      </c>
      <c r="AP18" s="33" t="e">
        <f>COUNTIFS(#REF!,$C$3,#REF!,$F$5,#REF!,AP$5,#REF!,$B18)+COUNTIFS(#REF!,$C$3,#REF!,$F$5,#REF!,AP$5,#REF!,$B18)+COUNTIFS(#REF!,$C$3,#REF!,$F$5,#REF!,AP$5,#REF!,$B18+COUNTIFS(base_zendesk!$V$2:$V$2096,$L17,base_zendesk!$D$2:$D$2096,$F$5,base_zendesk!$W$2:$W$2096,$C$3))</f>
        <v>#REF!</v>
      </c>
      <c r="AQ18" s="30" t="e">
        <f>COUNTIFS(#REF!,$C$3,#REF!,$AQ$4,#REF!,$B18)+COUNTIFS(#REF!,$C$3,#REF!,$AQ$4,#REF!,$B18)+COUNTIFS(#REF!,$C$3,#REF!,$AQ$4,#REF!,$B18)+COUNTIFS(base_zendesk!$D$2:$D$2096,$AQ$4,base_zendesk!$W$2:$W$2096,$C$3,base_zendesk!$H$2:$H$2096,$B$6)</f>
        <v>#REF!</v>
      </c>
      <c r="AR18" s="30">
        <f>SUMIFS(ABS!$AJ:$AJ,ABS!$B:$B,Operadores!$B18&amp;Operadores!$C$3)</f>
        <v>10</v>
      </c>
      <c r="AS18" s="30">
        <f>SUMIFS(ABS!$AK:$AK,ABS!$B:$B,Operadores!$B18&amp;Operadores!$C$3)</f>
        <v>0</v>
      </c>
      <c r="AT18" s="40">
        <f t="shared" si="8"/>
        <v>1</v>
      </c>
      <c r="AU18" s="31">
        <f>IFERROR(AVERAGEIFS(qualidade_resumida!$F:$F,qualidade_resumida!$G:$G,Operadores!$C$3,qualidade_resumida!$H:$H,Operadores!$B18),"-")</f>
        <v>0.74</v>
      </c>
      <c r="AV18" s="41" t="str">
        <f t="shared" si="3"/>
        <v>-</v>
      </c>
      <c r="AW18" s="31" t="str">
        <f t="shared" si="9"/>
        <v>-</v>
      </c>
      <c r="AX18" s="30" t="e">
        <f>COUNTIFS(#REF!,$C$3,#REF!,AX$5,#REF!,$B18)</f>
        <v>#REF!</v>
      </c>
      <c r="AY18" s="30" t="e">
        <f>COUNTIFS(#REF!,$C$3,#REF!,AY$5,#REF!,$B18)</f>
        <v>#REF!</v>
      </c>
      <c r="AZ18" s="36" t="str">
        <f t="shared" si="10"/>
        <v>-</v>
      </c>
      <c r="BA18" s="37" t="e">
        <f>COUNTIFS(#REF!,$C$3,#REF!,BA$5,#REF!,$B18)</f>
        <v>#REF!</v>
      </c>
      <c r="BB18" s="37" t="e">
        <f>COUNTIFS(#REF!,$C$3,#REF!,BB$5,#REF!,$B18)</f>
        <v>#REF!</v>
      </c>
    </row>
    <row r="19" spans="2:54" x14ac:dyDescent="0.25">
      <c r="B19" s="42" t="s">
        <v>107</v>
      </c>
      <c r="C19" s="53" t="str">
        <f>VLOOKUP(B19,quadro_olist!$A:$F,6,0)</f>
        <v>Tarde</v>
      </c>
      <c r="D19" s="43" t="str">
        <f t="shared" si="4"/>
        <v>-</v>
      </c>
      <c r="E19" s="44" t="str">
        <f t="shared" si="5"/>
        <v>-</v>
      </c>
      <c r="F19" s="54" t="e">
        <f t="shared" si="6"/>
        <v>#REF!</v>
      </c>
      <c r="G19" s="54" t="str">
        <f t="shared" si="7"/>
        <v>-</v>
      </c>
      <c r="H19" s="54" t="str">
        <f t="shared" si="2"/>
        <v>A</v>
      </c>
      <c r="I19" s="54" t="e">
        <f>COUNTIFS(#REF!,$C$3,#REF!,$F$5,#REF!,$B19)</f>
        <v>#REF!</v>
      </c>
      <c r="J19" s="54" t="e">
        <f>COUNTIFS(#REF!,$C$3,#REF!,$F$5,#REF!,$B19)</f>
        <v>#REF!</v>
      </c>
      <c r="K19" s="54" t="e">
        <f>COUNTIFS(#REF!,$C$3,#REF!,$F$5,#REF!,$B19)</f>
        <v>#REF!</v>
      </c>
      <c r="L19" s="33" t="e">
        <f>COUNTIFS(#REF!,$C$3,#REF!,$F$5,#REF!,L$5,#REF!,$B19)+COUNTIFS(#REF!,$C$3,#REF!,$F$5,#REF!,L$5,#REF!,$B19)+COUNTIFS(#REF!,$C$3,#REF!,$F$5,#REF!,L$5,#REF!,$B19+COUNTIFS(base_zendesk!$V$2:$V$2096,#REF!,base_zendesk!$D$2:$D$2096,$F$5,base_zendesk!$W$2:$W$2096,$C$3))</f>
        <v>#REF!</v>
      </c>
      <c r="M19" s="33" t="e">
        <f>COUNTIFS(#REF!,$C$3,#REF!,$F$5,#REF!,M$5,#REF!,$B19)+COUNTIFS(#REF!,$C$3,#REF!,$F$5,#REF!,M$5,#REF!,$B19)+COUNTIFS(#REF!,$C$3,#REF!,$F$5,#REF!,M$5,#REF!,$B19+COUNTIFS(base_zendesk!$V$2:$V$2096,#REF!,base_zendesk!$D$2:$D$2096,$F$5,base_zendesk!$W$2:$W$2096,$C$3))</f>
        <v>#REF!</v>
      </c>
      <c r="N19" s="33" t="e">
        <f>COUNTIFS(#REF!,$C$3,#REF!,$F$5,#REF!,N$5,#REF!,$B19)+COUNTIFS(#REF!,$C$3,#REF!,$F$5,#REF!,N$5,#REF!,$B19)+COUNTIFS(#REF!,$C$3,#REF!,$F$5,#REF!,N$5,#REF!,$B19+COUNTIFS(base_zendesk!$V$2:$V$2096,#REF!,base_zendesk!$D$2:$D$2096,$F$5,base_zendesk!$W$2:$W$2096,$C$3))</f>
        <v>#REF!</v>
      </c>
      <c r="O19" s="33" t="e">
        <f>COUNTIFS(#REF!,$C$3,#REF!,$F$5,#REF!,O$5,#REF!,$B19)+COUNTIFS(#REF!,$C$3,#REF!,$F$5,#REF!,O$5,#REF!,$B19)+COUNTIFS(#REF!,$C$3,#REF!,$F$5,#REF!,O$5,#REF!,$B19+COUNTIFS(base_zendesk!$V$2:$V$2096,#REF!,base_zendesk!$D$2:$D$2096,$F$5,base_zendesk!$W$2:$W$2096,$C$3))</f>
        <v>#REF!</v>
      </c>
      <c r="P19" s="33" t="e">
        <f>COUNTIFS(#REF!,$C$3,#REF!,$F$5,#REF!,P$5,#REF!,$B19)+COUNTIFS(#REF!,$C$3,#REF!,$F$5,#REF!,P$5,#REF!,$B19)+COUNTIFS(#REF!,$C$3,#REF!,$F$5,#REF!,P$5,#REF!,$B19+COUNTIFS(base_zendesk!$V$2:$V$2096,#REF!,base_zendesk!$D$2:$D$2096,$F$5,base_zendesk!$W$2:$W$2096,$C$3))</f>
        <v>#REF!</v>
      </c>
      <c r="Q19" s="33" t="e">
        <f>COUNTIFS(#REF!,$C$3,#REF!,$F$5,#REF!,Q$5,#REF!,$B19)+COUNTIFS(#REF!,$C$3,#REF!,$F$5,#REF!,Q$5,#REF!,$B19)+COUNTIFS(#REF!,$C$3,#REF!,$F$5,#REF!,Q$5,#REF!,$B19+COUNTIFS(base_zendesk!$V$2:$V$2096,#REF!,base_zendesk!$D$2:$D$2096,$F$5,base_zendesk!$W$2:$W$2096,$C$3))</f>
        <v>#REF!</v>
      </c>
      <c r="R19" s="33" t="e">
        <f>COUNTIFS(#REF!,$C$3,#REF!,$F$5,#REF!,R$5,#REF!,$B19)+COUNTIFS(#REF!,$C$3,#REF!,$F$5,#REF!,R$5,#REF!,$B19)+COUNTIFS(#REF!,$C$3,#REF!,$F$5,#REF!,R$5,#REF!,$B19+COUNTIFS(base_zendesk!$V$2:$V$2096,#REF!,base_zendesk!$D$2:$D$2096,$F$5,base_zendesk!$W$2:$W$2096,$C$3))</f>
        <v>#REF!</v>
      </c>
      <c r="S19" s="33" t="e">
        <f>COUNTIFS(#REF!,$C$3,#REF!,$F$5,#REF!,S$5,#REF!,$B19)+COUNTIFS(#REF!,$C$3,#REF!,$F$5,#REF!,S$5,#REF!,$B19)+COUNTIFS(#REF!,$C$3,#REF!,$F$5,#REF!,S$5,#REF!,$B19+COUNTIFS(base_zendesk!$V$2:$V$2096,#REF!,base_zendesk!$D$2:$D$2096,$F$5,base_zendesk!$W$2:$W$2096,$C$3))</f>
        <v>#REF!</v>
      </c>
      <c r="T19" s="33" t="e">
        <f>COUNTIFS(#REF!,$C$3,#REF!,$F$5,#REF!,T$5,#REF!,$B19)+COUNTIFS(#REF!,$C$3,#REF!,$F$5,#REF!,T$5,#REF!,$B19)+COUNTIFS(#REF!,$C$3,#REF!,$F$5,#REF!,T$5,#REF!,$B19+COUNTIFS(base_zendesk!$V$2:$V$2096,#REF!,base_zendesk!$D$2:$D$2096,$F$5,base_zendesk!$W$2:$W$2096,$C$3))</f>
        <v>#REF!</v>
      </c>
      <c r="U19" s="33" t="e">
        <f>COUNTIFS(#REF!,$C$3,#REF!,$F$5,#REF!,U$5,#REF!,$B19)+COUNTIFS(#REF!,$C$3,#REF!,$F$5,#REF!,U$5,#REF!,$B19)+COUNTIFS(#REF!,$C$3,#REF!,$F$5,#REF!,U$5,#REF!,$B19+COUNTIFS(base_zendesk!$V$2:$V$2096,#REF!,base_zendesk!$D$2:$D$2096,$F$5,base_zendesk!$W$2:$W$2096,$C$3))</f>
        <v>#REF!</v>
      </c>
      <c r="V19" s="33" t="e">
        <f>COUNTIFS(#REF!,$C$3,#REF!,$F$5,#REF!,V$5,#REF!,$B19)+COUNTIFS(#REF!,$C$3,#REF!,$F$5,#REF!,V$5,#REF!,$B19)+COUNTIFS(#REF!,$C$3,#REF!,$F$5,#REF!,V$5,#REF!,$B19+COUNTIFS(base_zendesk!$V$2:$V$2096,#REF!,base_zendesk!$D$2:$D$2096,$F$5,base_zendesk!$W$2:$W$2096,$C$3))</f>
        <v>#REF!</v>
      </c>
      <c r="W19" s="33" t="e">
        <f>COUNTIFS(#REF!,$C$3,#REF!,$F$5,#REF!,W$5,#REF!,$B19)+COUNTIFS(#REF!,$C$3,#REF!,$F$5,#REF!,W$5,#REF!,$B19)+COUNTIFS(#REF!,$C$3,#REF!,$F$5,#REF!,W$5,#REF!,$B19+COUNTIFS(base_zendesk!$V$2:$V$2096,#REF!,base_zendesk!$D$2:$D$2096,$F$5,base_zendesk!$W$2:$W$2096,$C$3))</f>
        <v>#REF!</v>
      </c>
      <c r="X19" s="33" t="e">
        <f>COUNTIFS(#REF!,$C$3,#REF!,$F$5,#REF!,X$5,#REF!,$B19)+COUNTIFS(#REF!,$C$3,#REF!,$F$5,#REF!,X$5,#REF!,$B19)+COUNTIFS(#REF!,$C$3,#REF!,$F$5,#REF!,X$5,#REF!,$B19+COUNTIFS(base_zendesk!$V$2:$V$2096,#REF!,base_zendesk!$D$2:$D$2096,$F$5,base_zendesk!$W$2:$W$2096,$C$3))</f>
        <v>#REF!</v>
      </c>
      <c r="Y19" s="33" t="e">
        <f>COUNTIFS(#REF!,$C$3,#REF!,$F$5,#REF!,Y$5,#REF!,$B19)+COUNTIFS(#REF!,$C$3,#REF!,$F$5,#REF!,Y$5,#REF!,$B19)+COUNTIFS(#REF!,$C$3,#REF!,$F$5,#REF!,Y$5,#REF!,$B19+COUNTIFS(base_zendesk!$V$2:$V$2096,#REF!,base_zendesk!$D$2:$D$2096,$F$5,base_zendesk!$W$2:$W$2096,$C$3))</f>
        <v>#REF!</v>
      </c>
      <c r="Z19" s="33" t="e">
        <f>COUNTIFS(#REF!,$C$3,#REF!,$F$5,#REF!,Z$5,#REF!,$B19)+COUNTIFS(#REF!,$C$3,#REF!,$F$5,#REF!,Z$5,#REF!,$B19)+COUNTIFS(#REF!,$C$3,#REF!,$F$5,#REF!,Z$5,#REF!,$B19+COUNTIFS(base_zendesk!$V$2:$V$2096,#REF!,base_zendesk!$D$2:$D$2096,$F$5,base_zendesk!$W$2:$W$2096,$C$3))</f>
        <v>#REF!</v>
      </c>
      <c r="AA19" s="33" t="e">
        <f>COUNTIFS(#REF!,$C$3,#REF!,$F$5,#REF!,AA$5,#REF!,$B19)+COUNTIFS(#REF!,$C$3,#REF!,$F$5,#REF!,AA$5,#REF!,$B19)+COUNTIFS(#REF!,$C$3,#REF!,$F$5,#REF!,AA$5,#REF!,$B19+COUNTIFS(base_zendesk!$V$2:$V$2096,#REF!,base_zendesk!$D$2:$D$2096,$F$5,base_zendesk!$W$2:$W$2096,$C$3))</f>
        <v>#REF!</v>
      </c>
      <c r="AB19" s="33" t="e">
        <f>COUNTIFS(#REF!,$C$3,#REF!,$F$5,#REF!,AB$5,#REF!,$B19)+COUNTIFS(#REF!,$C$3,#REF!,$F$5,#REF!,AB$5,#REF!,$B19)+COUNTIFS(#REF!,$C$3,#REF!,$F$5,#REF!,AB$5,#REF!,$B19+COUNTIFS(base_zendesk!$V$2:$V$2096,#REF!,base_zendesk!$D$2:$D$2096,$F$5,base_zendesk!$W$2:$W$2096,$C$3))</f>
        <v>#REF!</v>
      </c>
      <c r="AC19" s="33" t="e">
        <f>COUNTIFS(#REF!,$C$3,#REF!,$F$5,#REF!,AC$5,#REF!,$B19)+COUNTIFS(#REF!,$C$3,#REF!,$F$5,#REF!,AC$5,#REF!,$B19)+COUNTIFS(#REF!,$C$3,#REF!,$F$5,#REF!,AC$5,#REF!,$B19+COUNTIFS(base_zendesk!$V$2:$V$2096,#REF!,base_zendesk!$D$2:$D$2096,$F$5,base_zendesk!$W$2:$W$2096,$C$3))</f>
        <v>#REF!</v>
      </c>
      <c r="AD19" s="33" t="e">
        <f>COUNTIFS(#REF!,$C$3,#REF!,$F$5,#REF!,AD$5,#REF!,$B19)+COUNTIFS(#REF!,$C$3,#REF!,$F$5,#REF!,AD$5,#REF!,$B19)+COUNTIFS(#REF!,$C$3,#REF!,$F$5,#REF!,AD$5,#REF!,$B19+COUNTIFS(base_zendesk!$V$2:$V$2096,#REF!,base_zendesk!$D$2:$D$2096,$F$5,base_zendesk!$W$2:$W$2096,$C$3))</f>
        <v>#REF!</v>
      </c>
      <c r="AE19" s="33" t="e">
        <f>COUNTIFS(#REF!,$C$3,#REF!,$F$5,#REF!,AE$5,#REF!,$B19)+COUNTIFS(#REF!,$C$3,#REF!,$F$5,#REF!,AE$5,#REF!,$B19)+COUNTIFS(#REF!,$C$3,#REF!,$F$5,#REF!,AE$5,#REF!,$B19+COUNTIFS(base_zendesk!$V$2:$V$2096,#REF!,base_zendesk!$D$2:$D$2096,$F$5,base_zendesk!$W$2:$W$2096,$C$3))</f>
        <v>#REF!</v>
      </c>
      <c r="AF19" s="33" t="e">
        <f>COUNTIFS(#REF!,$C$3,#REF!,$F$5,#REF!,AF$5,#REF!,$B19)+COUNTIFS(#REF!,$C$3,#REF!,$F$5,#REF!,AF$5,#REF!,$B19)+COUNTIFS(#REF!,$C$3,#REF!,$F$5,#REF!,AF$5,#REF!,$B19+COUNTIFS(base_zendesk!$V$2:$V$2096,#REF!,base_zendesk!$D$2:$D$2096,$F$5,base_zendesk!$W$2:$W$2096,$C$3))</f>
        <v>#REF!</v>
      </c>
      <c r="AG19" s="33" t="e">
        <f>COUNTIFS(#REF!,$C$3,#REF!,$F$5,#REF!,AG$5,#REF!,$B19)+COUNTIFS(#REF!,$C$3,#REF!,$F$5,#REF!,AG$5,#REF!,$B19)+COUNTIFS(#REF!,$C$3,#REF!,$F$5,#REF!,AG$5,#REF!,$B19+COUNTIFS(base_zendesk!$V$2:$V$2096,#REF!,base_zendesk!$D$2:$D$2096,$F$5,base_zendesk!$W$2:$W$2096,$C$3))</f>
        <v>#REF!</v>
      </c>
      <c r="AH19" s="33" t="e">
        <f>COUNTIFS(#REF!,$C$3,#REF!,$F$5,#REF!,AH$5,#REF!,$B19)+COUNTIFS(#REF!,$C$3,#REF!,$F$5,#REF!,AH$5,#REF!,$B19)+COUNTIFS(#REF!,$C$3,#REF!,$F$5,#REF!,AH$5,#REF!,$B19+COUNTIFS(base_zendesk!$V$2:$V$2096,#REF!,base_zendesk!$D$2:$D$2096,$F$5,base_zendesk!$W$2:$W$2096,$C$3))</f>
        <v>#REF!</v>
      </c>
      <c r="AI19" s="33" t="e">
        <f>COUNTIFS(#REF!,$C$3,#REF!,$F$5,#REF!,AI$5,#REF!,$B19)+COUNTIFS(#REF!,$C$3,#REF!,$F$5,#REF!,AI$5,#REF!,$B19)+COUNTIFS(#REF!,$C$3,#REF!,$F$5,#REF!,AI$5,#REF!,$B19+COUNTIFS(base_zendesk!$V$2:$V$2096,#REF!,base_zendesk!$D$2:$D$2096,$F$5,base_zendesk!$W$2:$W$2096,$C$3))</f>
        <v>#REF!</v>
      </c>
      <c r="AJ19" s="33" t="e">
        <f>COUNTIFS(#REF!,$C$3,#REF!,$F$5,#REF!,AJ$5,#REF!,$B19)+COUNTIFS(#REF!,$C$3,#REF!,$F$5,#REF!,AJ$5,#REF!,$B19)+COUNTIFS(#REF!,$C$3,#REF!,$F$5,#REF!,AJ$5,#REF!,$B19+COUNTIFS(base_zendesk!$V$2:$V$2096,#REF!,base_zendesk!$D$2:$D$2096,$F$5,base_zendesk!$W$2:$W$2096,$C$3))</f>
        <v>#REF!</v>
      </c>
      <c r="AK19" s="33" t="e">
        <f>COUNTIFS(#REF!,$C$3,#REF!,$F$5,#REF!,AK$5,#REF!,$B19)+COUNTIFS(#REF!,$C$3,#REF!,$F$5,#REF!,AK$5,#REF!,$B19)+COUNTIFS(#REF!,$C$3,#REF!,$F$5,#REF!,AK$5,#REF!,$B19+COUNTIFS(base_zendesk!$V$2:$V$2096,#REF!,base_zendesk!$D$2:$D$2096,$F$5,base_zendesk!$W$2:$W$2096,$C$3))</f>
        <v>#REF!</v>
      </c>
      <c r="AL19" s="33" t="e">
        <f>COUNTIFS(#REF!,$C$3,#REF!,$F$5,#REF!,AL$5,#REF!,$B19)+COUNTIFS(#REF!,$C$3,#REF!,$F$5,#REF!,AL$5,#REF!,$B19)+COUNTIFS(#REF!,$C$3,#REF!,$F$5,#REF!,AL$5,#REF!,$B19+COUNTIFS(base_zendesk!$V$2:$V$2096,#REF!,base_zendesk!$D$2:$D$2096,$F$5,base_zendesk!$W$2:$W$2096,$C$3))</f>
        <v>#REF!</v>
      </c>
      <c r="AM19" s="33" t="e">
        <f>COUNTIFS(#REF!,$C$3,#REF!,$F$5,#REF!,AM$5,#REF!,$B19)+COUNTIFS(#REF!,$C$3,#REF!,$F$5,#REF!,AM$5,#REF!,$B19)+COUNTIFS(#REF!,$C$3,#REF!,$F$5,#REF!,AM$5,#REF!,$B19+COUNTIFS(base_zendesk!$V$2:$V$2096,#REF!,base_zendesk!$D$2:$D$2096,$F$5,base_zendesk!$W$2:$W$2096,$C$3))</f>
        <v>#REF!</v>
      </c>
      <c r="AN19" s="33" t="e">
        <f>COUNTIFS(#REF!,$C$3,#REF!,$F$5,#REF!,AN$5,#REF!,$B19)+COUNTIFS(#REF!,$C$3,#REF!,$F$5,#REF!,AN$5,#REF!,$B19)+COUNTIFS(#REF!,$C$3,#REF!,$F$5,#REF!,AN$5,#REF!,$B19+COUNTIFS(base_zendesk!$V$2:$V$2096,#REF!,base_zendesk!$D$2:$D$2096,$F$5,base_zendesk!$W$2:$W$2096,$C$3))</f>
        <v>#REF!</v>
      </c>
      <c r="AO19" s="33" t="e">
        <f>COUNTIFS(#REF!,$C$3,#REF!,$F$5,#REF!,AO$5,#REF!,$B19)+COUNTIFS(#REF!,$C$3,#REF!,$F$5,#REF!,AO$5,#REF!,$B19)+COUNTIFS(#REF!,$C$3,#REF!,$F$5,#REF!,AO$5,#REF!,$B19+COUNTIFS(base_zendesk!$V$2:$V$2096,#REF!,base_zendesk!$D$2:$D$2096,$F$5,base_zendesk!$W$2:$W$2096,$C$3))</f>
        <v>#REF!</v>
      </c>
      <c r="AP19" s="33" t="e">
        <f>COUNTIFS(#REF!,$C$3,#REF!,$F$5,#REF!,AP$5,#REF!,$B19)+COUNTIFS(#REF!,$C$3,#REF!,$F$5,#REF!,AP$5,#REF!,$B19)+COUNTIFS(#REF!,$C$3,#REF!,$F$5,#REF!,AP$5,#REF!,$B19+COUNTIFS(base_zendesk!$V$2:$V$2096,#REF!,base_zendesk!$D$2:$D$2096,$F$5,base_zendesk!$W$2:$W$2096,$C$3))</f>
        <v>#REF!</v>
      </c>
      <c r="AQ19" s="30" t="e">
        <f>COUNTIFS(#REF!,$C$3,#REF!,$AQ$4,#REF!,$B19)+COUNTIFS(#REF!,$C$3,#REF!,$AQ$4,#REF!,$B19)+COUNTIFS(#REF!,$C$3,#REF!,$AQ$4,#REF!,$B19)+COUNTIFS(base_zendesk!$D$2:$D$2096,$AQ$4,base_zendesk!$W$2:$W$2096,$C$3,base_zendesk!$H$2:$H$2096,$B$6)</f>
        <v>#REF!</v>
      </c>
      <c r="AR19" s="53">
        <f>SUMIFS(ABS!$AJ:$AJ,ABS!$B:$B,Operadores!$B19&amp;Operadores!$C$3)</f>
        <v>11</v>
      </c>
      <c r="AS19" s="53">
        <f>SUMIFS(ABS!$AK:$AK,ABS!$B:$B,Operadores!$B19&amp;Operadores!$C$3)</f>
        <v>0</v>
      </c>
      <c r="AT19" s="45">
        <f t="shared" si="8"/>
        <v>1</v>
      </c>
      <c r="AU19" s="44">
        <f>IFERROR(AVERAGEIFS(qualidade_resumida!$F:$F,qualidade_resumida!$G:$G,Operadores!$C$3,qualidade_resumida!$H:$H,Operadores!$B19),"-")</f>
        <v>1</v>
      </c>
      <c r="AV19" s="46" t="str">
        <f t="shared" si="3"/>
        <v>-</v>
      </c>
      <c r="AW19" s="44" t="str">
        <f t="shared" si="9"/>
        <v>-</v>
      </c>
      <c r="AX19" s="53" t="e">
        <f>COUNTIFS(#REF!,$C$3,#REF!,AX$5,#REF!,$B19)</f>
        <v>#REF!</v>
      </c>
      <c r="AY19" s="53" t="e">
        <f>COUNTIFS(#REF!,$C$3,#REF!,AY$5,#REF!,$B19)</f>
        <v>#REF!</v>
      </c>
      <c r="AZ19" s="47" t="str">
        <f t="shared" si="10"/>
        <v>-</v>
      </c>
      <c r="BA19" s="37" t="e">
        <f>COUNTIFS(#REF!,$C$3,#REF!,BA$5,#REF!,$B19)</f>
        <v>#REF!</v>
      </c>
      <c r="BB19" s="37" t="e">
        <f>COUNTIFS(#REF!,$C$3,#REF!,BB$5,#REF!,$B19)</f>
        <v>#REF!</v>
      </c>
    </row>
    <row r="25" spans="2:54" x14ac:dyDescent="0.25">
      <c r="B25" s="74" t="s">
        <v>594</v>
      </c>
      <c r="C25" s="74"/>
      <c r="D25" s="74"/>
    </row>
    <row r="26" spans="2:54" x14ac:dyDescent="0.25">
      <c r="B26" s="9" t="s">
        <v>595</v>
      </c>
      <c r="C26" s="59" t="s">
        <v>596</v>
      </c>
      <c r="D26" s="9">
        <v>60</v>
      </c>
    </row>
    <row r="27" spans="2:54" x14ac:dyDescent="0.25">
      <c r="B27" s="9" t="s">
        <v>597</v>
      </c>
      <c r="C27" s="59" t="s">
        <v>598</v>
      </c>
      <c r="D27" s="9">
        <v>45</v>
      </c>
    </row>
    <row r="28" spans="2:54" x14ac:dyDescent="0.25">
      <c r="B28" s="9" t="s">
        <v>599</v>
      </c>
      <c r="C28" s="59" t="s">
        <v>600</v>
      </c>
      <c r="D28" s="9">
        <v>30</v>
      </c>
    </row>
    <row r="29" spans="2:54" x14ac:dyDescent="0.25">
      <c r="B29" s="9" t="s">
        <v>601</v>
      </c>
      <c r="C29" s="59" t="s">
        <v>602</v>
      </c>
      <c r="D29" s="9"/>
    </row>
  </sheetData>
  <mergeCells count="2">
    <mergeCell ref="C3:F3"/>
    <mergeCell ref="B25:D25"/>
  </mergeCells>
  <conditionalFormatting sqref="B26:B29">
    <cfRule type="cellIs" dxfId="9" priority="5" operator="equal">
      <formula>$B$29</formula>
    </cfRule>
    <cfRule type="cellIs" dxfId="8" priority="6" operator="equal">
      <formula>$B$28</formula>
    </cfRule>
    <cfRule type="cellIs" dxfId="7" priority="7" operator="equal">
      <formula>$B$27</formula>
    </cfRule>
    <cfRule type="cellIs" dxfId="6" priority="8" operator="equal">
      <formula>$B$26</formula>
    </cfRule>
  </conditionalFormatting>
  <dataValidations count="1">
    <dataValidation type="list" allowBlank="1" showInputMessage="1" showErrorMessage="1" sqref="C3:F3" xr:uid="{1CC54E3B-F9A3-462D-9F50-A96C8C9271F0}">
      <formula1>"Junho,Julho,Agosto"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161F7-6F79-4721-BA04-CE525F9BE887}">
  <dimension ref="A1:H60"/>
  <sheetViews>
    <sheetView workbookViewId="0">
      <selection activeCell="B7" sqref="B7"/>
    </sheetView>
  </sheetViews>
  <sheetFormatPr defaultRowHeight="15" x14ac:dyDescent="0.25"/>
  <cols>
    <col min="1" max="1" width="30.5703125" bestFit="1" customWidth="1"/>
    <col min="2" max="2" width="16.85546875" bestFit="1" customWidth="1"/>
    <col min="3" max="3" width="9.42578125" bestFit="1" customWidth="1"/>
    <col min="4" max="4" width="20.28515625" bestFit="1" customWidth="1"/>
    <col min="5" max="5" width="20.5703125" bestFit="1" customWidth="1"/>
    <col min="8" max="8" width="17.5703125" bestFit="1" customWidth="1"/>
  </cols>
  <sheetData>
    <row r="1" spans="1:8" x14ac:dyDescent="0.25">
      <c r="A1" t="s">
        <v>579</v>
      </c>
      <c r="B1" s="1" t="s">
        <v>670</v>
      </c>
      <c r="C1" t="s">
        <v>671</v>
      </c>
      <c r="D1" s="1" t="s">
        <v>672</v>
      </c>
      <c r="E1" t="s">
        <v>4</v>
      </c>
      <c r="F1" t="s">
        <v>667</v>
      </c>
      <c r="G1" t="s">
        <v>521</v>
      </c>
      <c r="H1" t="s">
        <v>603</v>
      </c>
    </row>
    <row r="2" spans="1:8" x14ac:dyDescent="0.25">
      <c r="A2" t="s">
        <v>645</v>
      </c>
      <c r="B2" s="1">
        <v>45461</v>
      </c>
      <c r="C2" t="s">
        <v>673</v>
      </c>
      <c r="D2" s="1">
        <v>45461</v>
      </c>
      <c r="E2" t="s">
        <v>95</v>
      </c>
      <c r="F2" s="57">
        <v>0.86</v>
      </c>
      <c r="G2" t="str">
        <f>TEXT(D2,"mmmm")</f>
        <v>junho</v>
      </c>
      <c r="H2" t="str">
        <f>VLOOKUP(A2,quadro_olist!$B:$G,6,0)</f>
        <v>Allan Carvalho</v>
      </c>
    </row>
    <row r="3" spans="1:8" x14ac:dyDescent="0.25">
      <c r="A3" t="s">
        <v>668</v>
      </c>
      <c r="B3" s="1">
        <v>45461</v>
      </c>
      <c r="C3" t="s">
        <v>673</v>
      </c>
      <c r="D3" s="1">
        <v>45461</v>
      </c>
      <c r="E3" t="s">
        <v>399</v>
      </c>
      <c r="F3" s="57">
        <v>0.6</v>
      </c>
      <c r="G3" t="str">
        <f t="shared" ref="G3:G43" si="0">TEXT(D3,"mmmm")</f>
        <v>junho</v>
      </c>
      <c r="H3" t="str">
        <f>VLOOKUP(A3,quadro_olist!$B:$G,6,0)</f>
        <v>Ágata Machado</v>
      </c>
    </row>
    <row r="4" spans="1:8" x14ac:dyDescent="0.25">
      <c r="A4" t="s">
        <v>655</v>
      </c>
      <c r="B4" s="1">
        <v>45461</v>
      </c>
      <c r="C4" t="s">
        <v>673</v>
      </c>
      <c r="D4" s="1">
        <v>45461</v>
      </c>
      <c r="E4" t="s">
        <v>418</v>
      </c>
      <c r="F4" s="57">
        <v>0.69</v>
      </c>
      <c r="G4" t="str">
        <f t="shared" si="0"/>
        <v>junho</v>
      </c>
      <c r="H4" t="str">
        <f>VLOOKUP(A4,quadro_olist!$B:$G,6,0)</f>
        <v>Emanuelle Shaila</v>
      </c>
    </row>
    <row r="5" spans="1:8" x14ac:dyDescent="0.25">
      <c r="A5" t="s">
        <v>623</v>
      </c>
      <c r="B5" s="1">
        <v>45461</v>
      </c>
      <c r="C5" t="s">
        <v>673</v>
      </c>
      <c r="D5" s="1">
        <v>45461</v>
      </c>
      <c r="E5" t="s">
        <v>304</v>
      </c>
      <c r="F5" s="57">
        <v>0.72</v>
      </c>
      <c r="G5" t="str">
        <f t="shared" si="0"/>
        <v>junho</v>
      </c>
      <c r="H5" t="str">
        <f>VLOOKUP(A5,quadro_olist!$B:$G,6,0)</f>
        <v>Fábio Silva</v>
      </c>
    </row>
    <row r="6" spans="1:8" x14ac:dyDescent="0.25">
      <c r="A6" t="s">
        <v>647</v>
      </c>
      <c r="B6" s="1">
        <v>45464</v>
      </c>
      <c r="C6" t="s">
        <v>673</v>
      </c>
      <c r="D6" s="1">
        <v>45464</v>
      </c>
      <c r="E6" t="s">
        <v>403</v>
      </c>
      <c r="F6" s="57">
        <v>0.72</v>
      </c>
      <c r="G6" t="str">
        <f t="shared" si="0"/>
        <v>junho</v>
      </c>
      <c r="H6" t="str">
        <f>VLOOKUP(A6,quadro_olist!$B:$G,6,0)</f>
        <v>Fabíola Barbosa</v>
      </c>
    </row>
    <row r="7" spans="1:8" x14ac:dyDescent="0.25">
      <c r="A7" t="s">
        <v>609</v>
      </c>
      <c r="B7" s="1">
        <v>45461</v>
      </c>
      <c r="C7" t="s">
        <v>673</v>
      </c>
      <c r="D7" s="1">
        <v>45462</v>
      </c>
      <c r="E7" t="s">
        <v>452</v>
      </c>
      <c r="F7" s="57">
        <v>1</v>
      </c>
      <c r="G7" t="str">
        <f t="shared" si="0"/>
        <v>junho</v>
      </c>
      <c r="H7" t="str">
        <f>VLOOKUP(A7,quadro_olist!$B:$G,6,0)</f>
        <v>Gabriel Lachowski</v>
      </c>
    </row>
    <row r="8" spans="1:8" x14ac:dyDescent="0.25">
      <c r="A8" t="s">
        <v>614</v>
      </c>
      <c r="B8" s="1">
        <v>45462</v>
      </c>
      <c r="C8" t="s">
        <v>673</v>
      </c>
      <c r="D8" s="1">
        <v>45462</v>
      </c>
      <c r="E8" t="s">
        <v>460</v>
      </c>
      <c r="F8" s="57">
        <v>1</v>
      </c>
      <c r="G8" t="str">
        <f t="shared" si="0"/>
        <v>junho</v>
      </c>
      <c r="H8" t="str">
        <f>VLOOKUP(A8,quadro_olist!$B:$G,6,0)</f>
        <v>Letícia Daledone</v>
      </c>
    </row>
    <row r="9" spans="1:8" x14ac:dyDescent="0.25">
      <c r="A9" t="s">
        <v>651</v>
      </c>
      <c r="B9" s="1">
        <v>45464</v>
      </c>
      <c r="C9" t="s">
        <v>673</v>
      </c>
      <c r="D9" s="1">
        <v>45464</v>
      </c>
      <c r="E9" t="s">
        <v>467</v>
      </c>
      <c r="F9" s="57">
        <v>0.86</v>
      </c>
      <c r="G9" t="str">
        <f t="shared" si="0"/>
        <v>junho</v>
      </c>
      <c r="H9" t="str">
        <f>VLOOKUP(A9,quadro_olist!$B:$G,6,0)</f>
        <v>Daniel Barbosa</v>
      </c>
    </row>
    <row r="10" spans="1:8" x14ac:dyDescent="0.25">
      <c r="A10" t="s">
        <v>621</v>
      </c>
      <c r="B10" s="1">
        <v>45464</v>
      </c>
      <c r="C10" t="s">
        <v>673</v>
      </c>
      <c r="D10" s="1">
        <v>45464</v>
      </c>
      <c r="E10" t="s">
        <v>110</v>
      </c>
      <c r="F10" s="57">
        <v>1</v>
      </c>
      <c r="G10" t="str">
        <f t="shared" si="0"/>
        <v>junho</v>
      </c>
      <c r="H10" t="str">
        <f>VLOOKUP(A10,quadro_olist!$B:$G,6,0)</f>
        <v>Matheus Castilho</v>
      </c>
    </row>
    <row r="11" spans="1:8" x14ac:dyDescent="0.25">
      <c r="A11" t="s">
        <v>617</v>
      </c>
      <c r="B11" s="1">
        <v>45462</v>
      </c>
      <c r="C11" t="s">
        <v>673</v>
      </c>
      <c r="D11" s="1">
        <v>45462</v>
      </c>
      <c r="E11" t="s">
        <v>459</v>
      </c>
      <c r="F11" s="57">
        <v>0.28999999999999992</v>
      </c>
      <c r="G11" t="str">
        <f t="shared" si="0"/>
        <v>junho</v>
      </c>
      <c r="H11" t="str">
        <f>VLOOKUP(A11,quadro_olist!$B:$G,6,0)</f>
        <v>Jennifer Nunes</v>
      </c>
    </row>
    <row r="12" spans="1:8" x14ac:dyDescent="0.25">
      <c r="A12" t="s">
        <v>653</v>
      </c>
      <c r="B12" s="1">
        <v>45461</v>
      </c>
      <c r="C12" t="s">
        <v>673</v>
      </c>
      <c r="D12" s="1">
        <v>45461</v>
      </c>
      <c r="E12" t="s">
        <v>674</v>
      </c>
      <c r="F12" s="57">
        <v>1</v>
      </c>
      <c r="G12" t="str">
        <f t="shared" si="0"/>
        <v>junho</v>
      </c>
      <c r="H12" t="str">
        <f>VLOOKUP(A12,quadro_olist!$B:$G,6,0)</f>
        <v>Isabelly Pires</v>
      </c>
    </row>
    <row r="13" spans="1:8" x14ac:dyDescent="0.25">
      <c r="A13" t="s">
        <v>619</v>
      </c>
      <c r="B13" s="1">
        <v>45462</v>
      </c>
      <c r="C13" t="s">
        <v>673</v>
      </c>
      <c r="D13" s="1">
        <v>45462</v>
      </c>
      <c r="E13" t="s">
        <v>395</v>
      </c>
      <c r="F13" s="57">
        <v>0.86</v>
      </c>
      <c r="G13" t="str">
        <f t="shared" si="0"/>
        <v>junho</v>
      </c>
      <c r="H13" t="str">
        <f>VLOOKUP(A13,quadro_olist!$B:$G,6,0)</f>
        <v>Roberta Gaisler</v>
      </c>
    </row>
    <row r="14" spans="1:8" x14ac:dyDescent="0.25">
      <c r="A14" t="s">
        <v>56</v>
      </c>
      <c r="B14" s="1">
        <v>45462</v>
      </c>
      <c r="C14" t="s">
        <v>673</v>
      </c>
      <c r="D14" s="1">
        <v>45462</v>
      </c>
      <c r="E14" t="s">
        <v>446</v>
      </c>
      <c r="F14" s="57">
        <v>1</v>
      </c>
      <c r="G14" t="str">
        <f t="shared" si="0"/>
        <v>junho</v>
      </c>
      <c r="H14" t="str">
        <f>VLOOKUP(A14,quadro_olist!$B:$G,6,0)</f>
        <v>Kawan Domingues</v>
      </c>
    </row>
    <row r="15" spans="1:8" x14ac:dyDescent="0.25">
      <c r="A15" t="s">
        <v>669</v>
      </c>
      <c r="B15" s="1">
        <v>45464</v>
      </c>
      <c r="C15" t="s">
        <v>673</v>
      </c>
      <c r="D15" s="1">
        <v>45464</v>
      </c>
      <c r="E15" t="s">
        <v>542</v>
      </c>
      <c r="F15" s="57">
        <v>1</v>
      </c>
      <c r="G15" t="str">
        <f t="shared" si="0"/>
        <v>junho</v>
      </c>
      <c r="H15" t="str">
        <f>VLOOKUP(A15,quadro_olist!$B:$G,6,0)</f>
        <v>Lucas Claudino</v>
      </c>
    </row>
    <row r="16" spans="1:8" x14ac:dyDescent="0.25">
      <c r="A16" t="s">
        <v>645</v>
      </c>
      <c r="B16" s="1">
        <v>45468</v>
      </c>
      <c r="C16" t="s">
        <v>675</v>
      </c>
      <c r="D16" s="1">
        <v>45468</v>
      </c>
      <c r="E16" t="s">
        <v>484</v>
      </c>
      <c r="F16" s="57">
        <v>1</v>
      </c>
      <c r="G16" t="str">
        <f t="shared" si="0"/>
        <v>junho</v>
      </c>
      <c r="H16" t="str">
        <f>VLOOKUP(A16,quadro_olist!$B:$G,6,0)</f>
        <v>Allan Carvalho</v>
      </c>
    </row>
    <row r="17" spans="1:8" x14ac:dyDescent="0.25">
      <c r="A17" t="s">
        <v>612</v>
      </c>
      <c r="B17" s="1">
        <v>45468</v>
      </c>
      <c r="C17" t="s">
        <v>675</v>
      </c>
      <c r="D17" s="1">
        <v>45468</v>
      </c>
      <c r="E17" t="s">
        <v>676</v>
      </c>
      <c r="F17" s="57">
        <v>0.77</v>
      </c>
      <c r="G17" t="str">
        <f t="shared" si="0"/>
        <v>junho</v>
      </c>
      <c r="H17" t="str">
        <f>VLOOKUP(A17,quadro_olist!$B:$G,6,0)</f>
        <v>Ágata Machado</v>
      </c>
    </row>
    <row r="18" spans="1:8" x14ac:dyDescent="0.25">
      <c r="A18" t="s">
        <v>623</v>
      </c>
      <c r="B18" s="1">
        <v>45469</v>
      </c>
      <c r="C18" t="s">
        <v>675</v>
      </c>
      <c r="D18" s="1">
        <v>45469</v>
      </c>
      <c r="E18" t="s">
        <v>486</v>
      </c>
      <c r="F18" s="57">
        <v>1</v>
      </c>
      <c r="G18" t="str">
        <f t="shared" si="0"/>
        <v>junho</v>
      </c>
      <c r="H18" t="str">
        <f>VLOOKUP(A18,quadro_olist!$B:$G,6,0)</f>
        <v>Fábio Silva</v>
      </c>
    </row>
    <row r="19" spans="1:8" x14ac:dyDescent="0.25">
      <c r="A19" t="s">
        <v>609</v>
      </c>
      <c r="B19" s="1">
        <v>45469</v>
      </c>
      <c r="C19" t="s">
        <v>675</v>
      </c>
      <c r="D19" s="1">
        <v>45469</v>
      </c>
      <c r="E19" t="s">
        <v>86</v>
      </c>
      <c r="F19" s="57">
        <v>0.91</v>
      </c>
      <c r="G19" t="str">
        <f t="shared" si="0"/>
        <v>junho</v>
      </c>
      <c r="H19" t="str">
        <f>VLOOKUP(A19,quadro_olist!$B:$G,6,0)</f>
        <v>Gabriel Lachowski</v>
      </c>
    </row>
    <row r="20" spans="1:8" x14ac:dyDescent="0.25">
      <c r="A20" t="s">
        <v>614</v>
      </c>
      <c r="B20" s="1">
        <v>45469</v>
      </c>
      <c r="C20" t="s">
        <v>675</v>
      </c>
      <c r="D20" s="1">
        <v>45469</v>
      </c>
      <c r="E20" t="s">
        <v>482</v>
      </c>
      <c r="F20" s="57">
        <v>1</v>
      </c>
      <c r="G20" t="str">
        <f t="shared" si="0"/>
        <v>junho</v>
      </c>
      <c r="H20" t="str">
        <f>VLOOKUP(A20,quadro_olist!$B:$G,6,0)</f>
        <v>Letícia Daledone</v>
      </c>
    </row>
    <row r="21" spans="1:8" x14ac:dyDescent="0.25">
      <c r="A21" t="s">
        <v>621</v>
      </c>
      <c r="B21" s="1">
        <v>45470</v>
      </c>
      <c r="C21" t="s">
        <v>675</v>
      </c>
      <c r="D21" s="1">
        <v>45470</v>
      </c>
      <c r="E21" t="s">
        <v>401</v>
      </c>
      <c r="F21" s="57">
        <v>0.86</v>
      </c>
      <c r="G21" t="str">
        <f t="shared" si="0"/>
        <v>junho</v>
      </c>
      <c r="H21" t="str">
        <f>VLOOKUP(A21,quadro_olist!$B:$G,6,0)</f>
        <v>Matheus Castilho</v>
      </c>
    </row>
    <row r="22" spans="1:8" x14ac:dyDescent="0.25">
      <c r="A22" t="s">
        <v>617</v>
      </c>
      <c r="B22" s="1">
        <v>45470</v>
      </c>
      <c r="C22" t="s">
        <v>675</v>
      </c>
      <c r="D22" s="1">
        <v>45468</v>
      </c>
      <c r="E22" t="s">
        <v>450</v>
      </c>
      <c r="F22" s="57">
        <v>0.11999999999999988</v>
      </c>
      <c r="G22" t="str">
        <f t="shared" si="0"/>
        <v>junho</v>
      </c>
      <c r="H22" t="str">
        <f>VLOOKUP(A22,quadro_olist!$B:$G,6,0)</f>
        <v>Jennifer Nunes</v>
      </c>
    </row>
    <row r="23" spans="1:8" x14ac:dyDescent="0.25">
      <c r="A23" t="s">
        <v>619</v>
      </c>
      <c r="B23" s="1">
        <v>45470</v>
      </c>
      <c r="C23" t="s">
        <v>675</v>
      </c>
      <c r="D23" s="1">
        <v>45470</v>
      </c>
      <c r="E23" t="s">
        <v>487</v>
      </c>
      <c r="F23" s="57">
        <v>0.74</v>
      </c>
      <c r="G23" t="str">
        <f t="shared" si="0"/>
        <v>junho</v>
      </c>
      <c r="H23" t="str">
        <f>VLOOKUP(A23,quadro_olist!$B:$G,6,0)</f>
        <v>Roberta Gaisler</v>
      </c>
    </row>
    <row r="24" spans="1:8" x14ac:dyDescent="0.25">
      <c r="A24" t="s">
        <v>655</v>
      </c>
      <c r="B24" s="1">
        <v>45471</v>
      </c>
      <c r="C24" t="s">
        <v>675</v>
      </c>
      <c r="D24" s="1">
        <v>45467</v>
      </c>
      <c r="E24" t="s">
        <v>413</v>
      </c>
      <c r="F24" s="57">
        <v>0.69</v>
      </c>
      <c r="G24" t="str">
        <f t="shared" si="0"/>
        <v>junho</v>
      </c>
      <c r="H24" t="str">
        <f>VLOOKUP(A24,quadro_olist!$B:$G,6,0)</f>
        <v>Emanuelle Shaila</v>
      </c>
    </row>
    <row r="25" spans="1:8" x14ac:dyDescent="0.25">
      <c r="A25" t="s">
        <v>56</v>
      </c>
      <c r="B25" s="1">
        <v>45471</v>
      </c>
      <c r="C25" t="s">
        <v>675</v>
      </c>
      <c r="D25" s="1">
        <v>45471</v>
      </c>
      <c r="E25" t="s">
        <v>413</v>
      </c>
      <c r="F25" s="57">
        <v>1</v>
      </c>
      <c r="G25" t="str">
        <f t="shared" si="0"/>
        <v>junho</v>
      </c>
      <c r="H25" t="str">
        <f>VLOOKUP(A25,quadro_olist!$B:$G,6,0)</f>
        <v>Kawan Domingues</v>
      </c>
    </row>
    <row r="26" spans="1:8" x14ac:dyDescent="0.25">
      <c r="A26" t="s">
        <v>651</v>
      </c>
      <c r="B26" s="1">
        <v>45471</v>
      </c>
      <c r="C26" t="s">
        <v>675</v>
      </c>
      <c r="D26" s="1">
        <v>45470</v>
      </c>
      <c r="E26" t="s">
        <v>297</v>
      </c>
      <c r="F26" s="57">
        <v>1</v>
      </c>
      <c r="G26" t="str">
        <f t="shared" si="0"/>
        <v>junho</v>
      </c>
      <c r="H26" t="str">
        <f>VLOOKUP(A26,quadro_olist!$B:$G,6,0)</f>
        <v>Daniel Barbosa</v>
      </c>
    </row>
    <row r="27" spans="1:8" x14ac:dyDescent="0.25">
      <c r="A27" t="s">
        <v>669</v>
      </c>
      <c r="B27" s="1">
        <v>45471</v>
      </c>
      <c r="C27" t="s">
        <v>675</v>
      </c>
      <c r="D27" s="1">
        <v>45470</v>
      </c>
      <c r="E27" t="s">
        <v>551</v>
      </c>
      <c r="F27" s="57">
        <v>1</v>
      </c>
      <c r="G27" t="str">
        <f t="shared" si="0"/>
        <v>junho</v>
      </c>
      <c r="H27" t="str">
        <f>VLOOKUP(A27,quadro_olist!$B:$G,6,0)</f>
        <v>Lucas Claudino</v>
      </c>
    </row>
    <row r="28" spans="1:8" x14ac:dyDescent="0.25">
      <c r="A28" t="s">
        <v>653</v>
      </c>
      <c r="B28" s="1">
        <v>45471</v>
      </c>
      <c r="C28" t="s">
        <v>675</v>
      </c>
      <c r="D28" s="1">
        <v>45471</v>
      </c>
      <c r="E28" t="s">
        <v>566</v>
      </c>
      <c r="F28" s="57">
        <v>1</v>
      </c>
      <c r="G28" t="str">
        <f t="shared" si="0"/>
        <v>junho</v>
      </c>
      <c r="H28" t="str">
        <f>VLOOKUP(A28,quadro_olist!$B:$G,6,0)</f>
        <v>Isabelly Pires</v>
      </c>
    </row>
    <row r="29" spans="1:8" x14ac:dyDescent="0.25">
      <c r="A29" t="s">
        <v>647</v>
      </c>
      <c r="B29" s="1">
        <v>45471</v>
      </c>
      <c r="C29" t="s">
        <v>675</v>
      </c>
      <c r="D29" s="1">
        <v>45471</v>
      </c>
      <c r="E29" t="s">
        <v>390</v>
      </c>
      <c r="F29" s="57">
        <v>1</v>
      </c>
      <c r="G29" t="str">
        <f t="shared" si="0"/>
        <v>junho</v>
      </c>
      <c r="H29" t="str">
        <f>VLOOKUP(A29,quadro_olist!$B:$G,6,0)</f>
        <v>Fabíola Barbosa</v>
      </c>
    </row>
    <row r="30" spans="1:8" x14ac:dyDescent="0.25">
      <c r="A30" t="s">
        <v>668</v>
      </c>
      <c r="B30" s="1">
        <v>45475</v>
      </c>
      <c r="C30" t="s">
        <v>677</v>
      </c>
      <c r="D30" s="1">
        <v>45475</v>
      </c>
      <c r="E30" t="s">
        <v>132</v>
      </c>
      <c r="F30" s="57">
        <v>0.72</v>
      </c>
      <c r="G30" t="str">
        <f t="shared" si="0"/>
        <v>julho</v>
      </c>
      <c r="H30" t="str">
        <f>VLOOKUP(A30,quadro_olist!$B:$G,6,0)</f>
        <v>Ágata Machado</v>
      </c>
    </row>
    <row r="31" spans="1:8" x14ac:dyDescent="0.25">
      <c r="A31" t="s">
        <v>623</v>
      </c>
      <c r="B31" s="1">
        <v>45475</v>
      </c>
      <c r="C31" t="s">
        <v>677</v>
      </c>
      <c r="D31" s="1">
        <v>45475</v>
      </c>
      <c r="E31" t="s">
        <v>112</v>
      </c>
      <c r="F31" s="57">
        <v>0.86</v>
      </c>
      <c r="G31" t="str">
        <f t="shared" si="0"/>
        <v>julho</v>
      </c>
      <c r="H31" t="str">
        <f>VLOOKUP(A31,quadro_olist!$B:$G,6,0)</f>
        <v>Fábio Silva</v>
      </c>
    </row>
    <row r="32" spans="1:8" x14ac:dyDescent="0.25">
      <c r="A32" t="s">
        <v>609</v>
      </c>
      <c r="B32" s="1">
        <v>45475</v>
      </c>
      <c r="C32" t="s">
        <v>677</v>
      </c>
      <c r="D32" s="1">
        <v>45475</v>
      </c>
      <c r="E32" t="s">
        <v>307</v>
      </c>
      <c r="F32" s="57">
        <v>1</v>
      </c>
      <c r="G32" t="str">
        <f t="shared" si="0"/>
        <v>julho</v>
      </c>
      <c r="H32" t="str">
        <f>VLOOKUP(A32,quadro_olist!$B:$G,6,0)</f>
        <v>Gabriel Lachowski</v>
      </c>
    </row>
    <row r="33" spans="1:8" x14ac:dyDescent="0.25">
      <c r="A33" t="s">
        <v>645</v>
      </c>
      <c r="B33" s="1">
        <v>45477</v>
      </c>
      <c r="C33" t="s">
        <v>677</v>
      </c>
      <c r="D33" s="1">
        <v>45476</v>
      </c>
      <c r="E33" t="s">
        <v>574</v>
      </c>
      <c r="F33" s="57">
        <v>1</v>
      </c>
      <c r="G33" t="str">
        <f t="shared" si="0"/>
        <v>julho</v>
      </c>
      <c r="H33" t="str">
        <f>VLOOKUP(A33,quadro_olist!$B:$G,6,0)</f>
        <v>Allan Carvalho</v>
      </c>
    </row>
    <row r="34" spans="1:8" x14ac:dyDescent="0.25">
      <c r="A34" t="s">
        <v>614</v>
      </c>
      <c r="B34" s="1">
        <v>45476</v>
      </c>
      <c r="C34" t="s">
        <v>677</v>
      </c>
      <c r="D34" s="1">
        <v>45476</v>
      </c>
      <c r="E34" t="s">
        <v>342</v>
      </c>
      <c r="F34" s="57">
        <v>1</v>
      </c>
      <c r="G34" t="str">
        <f t="shared" si="0"/>
        <v>julho</v>
      </c>
      <c r="H34" t="str">
        <f>VLOOKUP(A34,quadro_olist!$B:$G,6,0)</f>
        <v>Letícia Daledone</v>
      </c>
    </row>
    <row r="35" spans="1:8" x14ac:dyDescent="0.25">
      <c r="A35" t="s">
        <v>651</v>
      </c>
      <c r="B35" s="1">
        <v>45477</v>
      </c>
      <c r="C35" t="s">
        <v>677</v>
      </c>
      <c r="D35" s="1">
        <v>45477</v>
      </c>
      <c r="E35" t="s">
        <v>476</v>
      </c>
      <c r="F35" s="57">
        <v>1</v>
      </c>
      <c r="G35" t="str">
        <f t="shared" si="0"/>
        <v>julho</v>
      </c>
      <c r="H35" t="str">
        <f>VLOOKUP(A35,quadro_olist!$B:$G,6,0)</f>
        <v>Daniel Barbosa</v>
      </c>
    </row>
    <row r="36" spans="1:8" x14ac:dyDescent="0.25">
      <c r="A36" t="s">
        <v>621</v>
      </c>
      <c r="B36" s="1">
        <v>45476</v>
      </c>
      <c r="C36" t="s">
        <v>677</v>
      </c>
      <c r="D36" s="1">
        <v>45476</v>
      </c>
      <c r="E36" t="s">
        <v>332</v>
      </c>
      <c r="F36" s="57">
        <v>1</v>
      </c>
      <c r="G36" t="str">
        <f t="shared" si="0"/>
        <v>julho</v>
      </c>
      <c r="H36" t="str">
        <f>VLOOKUP(A36,quadro_olist!$B:$G,6,0)</f>
        <v>Matheus Castilho</v>
      </c>
    </row>
    <row r="37" spans="1:8" x14ac:dyDescent="0.25">
      <c r="A37" t="s">
        <v>617</v>
      </c>
      <c r="B37" s="1">
        <v>45477</v>
      </c>
      <c r="C37" t="s">
        <v>677</v>
      </c>
      <c r="D37" s="1">
        <v>45477</v>
      </c>
      <c r="E37" t="s">
        <v>573</v>
      </c>
      <c r="F37" s="57">
        <v>1</v>
      </c>
      <c r="G37" t="str">
        <f t="shared" si="0"/>
        <v>julho</v>
      </c>
      <c r="H37" t="str">
        <f>VLOOKUP(A37,quadro_olist!$B:$G,6,0)</f>
        <v>Jennifer Nunes</v>
      </c>
    </row>
    <row r="38" spans="1:8" x14ac:dyDescent="0.25">
      <c r="A38" t="s">
        <v>619</v>
      </c>
      <c r="B38" s="1">
        <v>45477</v>
      </c>
      <c r="C38" t="s">
        <v>677</v>
      </c>
      <c r="D38" s="1">
        <v>45477</v>
      </c>
      <c r="E38" t="s">
        <v>578</v>
      </c>
      <c r="F38" s="57">
        <v>0.86</v>
      </c>
      <c r="G38" t="str">
        <f t="shared" si="0"/>
        <v>julho</v>
      </c>
      <c r="H38" t="str">
        <f>VLOOKUP(A38,quadro_olist!$B:$G,6,0)</f>
        <v>Roberta Gaisler</v>
      </c>
    </row>
    <row r="39" spans="1:8" x14ac:dyDescent="0.25">
      <c r="A39" t="s">
        <v>56</v>
      </c>
      <c r="B39" s="1">
        <v>45477</v>
      </c>
      <c r="C39" t="s">
        <v>677</v>
      </c>
      <c r="D39" s="1">
        <v>45477</v>
      </c>
      <c r="E39" t="s">
        <v>497</v>
      </c>
      <c r="F39" s="57">
        <v>1</v>
      </c>
      <c r="G39" t="str">
        <f t="shared" si="0"/>
        <v>julho</v>
      </c>
      <c r="H39" t="str">
        <f>VLOOKUP(A39,quadro_olist!$B:$G,6,0)</f>
        <v>Kawan Domingues</v>
      </c>
    </row>
    <row r="40" spans="1:8" x14ac:dyDescent="0.25">
      <c r="A40" t="s">
        <v>669</v>
      </c>
      <c r="B40" s="1">
        <v>45478</v>
      </c>
      <c r="C40" t="s">
        <v>677</v>
      </c>
      <c r="D40" s="1">
        <v>45477</v>
      </c>
      <c r="E40" t="s">
        <v>688</v>
      </c>
      <c r="F40" s="57">
        <v>0.74</v>
      </c>
      <c r="G40" t="str">
        <f t="shared" si="0"/>
        <v>julho</v>
      </c>
      <c r="H40" t="str">
        <f>VLOOKUP(A40,quadro_olist!$B:$G,6,0)</f>
        <v>Lucas Claudino</v>
      </c>
    </row>
    <row r="41" spans="1:8" x14ac:dyDescent="0.25">
      <c r="A41" t="s">
        <v>653</v>
      </c>
      <c r="B41" s="1">
        <v>45478</v>
      </c>
      <c r="C41" t="s">
        <v>677</v>
      </c>
      <c r="D41" s="1">
        <v>45477</v>
      </c>
      <c r="E41" t="s">
        <v>678</v>
      </c>
      <c r="F41" s="57">
        <v>1</v>
      </c>
      <c r="G41" t="str">
        <f t="shared" si="0"/>
        <v>julho</v>
      </c>
      <c r="H41" t="str">
        <f>VLOOKUP(A41,quadro_olist!$B:$G,6,0)</f>
        <v>Isabelly Pires</v>
      </c>
    </row>
    <row r="42" spans="1:8" x14ac:dyDescent="0.25">
      <c r="A42" t="s">
        <v>655</v>
      </c>
      <c r="B42" s="1">
        <v>45478</v>
      </c>
      <c r="C42" t="s">
        <v>677</v>
      </c>
      <c r="D42" s="1">
        <v>45477</v>
      </c>
      <c r="E42" t="s">
        <v>683</v>
      </c>
      <c r="F42" s="57">
        <v>1</v>
      </c>
      <c r="G42" t="str">
        <f t="shared" si="0"/>
        <v>julho</v>
      </c>
      <c r="H42" t="str">
        <f>VLOOKUP(A42,quadro_olist!$B:$G,6,0)</f>
        <v>Emanuelle Shaila</v>
      </c>
    </row>
    <row r="43" spans="1:8" x14ac:dyDescent="0.25">
      <c r="A43" t="s">
        <v>647</v>
      </c>
      <c r="B43" s="1">
        <v>45477</v>
      </c>
      <c r="C43" t="s">
        <v>677</v>
      </c>
      <c r="D43" s="1">
        <v>45478</v>
      </c>
      <c r="E43" t="s">
        <v>689</v>
      </c>
      <c r="F43" s="57">
        <v>1</v>
      </c>
      <c r="G43" t="str">
        <f t="shared" si="0"/>
        <v>julho</v>
      </c>
      <c r="H43" t="str">
        <f>VLOOKUP(A43,quadro_olist!$B:$G,6,0)</f>
        <v>Fabíola Barbosa</v>
      </c>
    </row>
    <row r="44" spans="1:8" x14ac:dyDescent="0.25">
      <c r="B44" s="1"/>
      <c r="D44" s="1"/>
    </row>
    <row r="45" spans="1:8" x14ac:dyDescent="0.25">
      <c r="B45" s="1"/>
      <c r="D45" s="1"/>
    </row>
    <row r="46" spans="1:8" x14ac:dyDescent="0.25">
      <c r="B46" s="1"/>
      <c r="D46" s="1"/>
    </row>
    <row r="47" spans="1:8" x14ac:dyDescent="0.25">
      <c r="B47" s="1"/>
      <c r="D47" s="1"/>
    </row>
    <row r="48" spans="1:8" x14ac:dyDescent="0.25">
      <c r="B48" s="1"/>
      <c r="D48" s="1"/>
    </row>
    <row r="49" spans="2:4" x14ac:dyDescent="0.25">
      <c r="B49" s="1"/>
      <c r="D49" s="1"/>
    </row>
    <row r="50" spans="2:4" x14ac:dyDescent="0.25">
      <c r="B50" s="1"/>
      <c r="D50" s="1"/>
    </row>
    <row r="51" spans="2:4" x14ac:dyDescent="0.25">
      <c r="B51" s="1"/>
      <c r="D51" s="1"/>
    </row>
    <row r="52" spans="2:4" x14ac:dyDescent="0.25">
      <c r="B52" s="1"/>
      <c r="D52" s="1"/>
    </row>
    <row r="53" spans="2:4" x14ac:dyDescent="0.25">
      <c r="B53" s="1"/>
      <c r="D53" s="1"/>
    </row>
    <row r="54" spans="2:4" x14ac:dyDescent="0.25">
      <c r="B54" s="1"/>
      <c r="D54" s="1"/>
    </row>
    <row r="55" spans="2:4" x14ac:dyDescent="0.25">
      <c r="B55" s="1"/>
      <c r="D55" s="1"/>
    </row>
    <row r="56" spans="2:4" x14ac:dyDescent="0.25">
      <c r="B56" s="1"/>
      <c r="D56" s="1"/>
    </row>
    <row r="57" spans="2:4" x14ac:dyDescent="0.25">
      <c r="B57" s="1"/>
      <c r="D57" s="1"/>
    </row>
    <row r="58" spans="2:4" x14ac:dyDescent="0.25">
      <c r="B58" s="1"/>
      <c r="D58" s="1"/>
    </row>
    <row r="59" spans="2:4" x14ac:dyDescent="0.25">
      <c r="B59" s="1"/>
      <c r="D59" s="1"/>
    </row>
    <row r="60" spans="2:4" x14ac:dyDescent="0.25">
      <c r="B60" s="1"/>
      <c r="D60" s="1"/>
    </row>
  </sheetData>
  <phoneticPr fontId="2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450CB-BB58-4A58-9F2C-45702AB05C4B}">
  <sheetPr>
    <tabColor theme="9" tint="0.59999389629810485"/>
  </sheetPr>
  <dimension ref="A1:AK31"/>
  <sheetViews>
    <sheetView workbookViewId="0">
      <selection activeCell="N31" sqref="N31"/>
    </sheetView>
  </sheetViews>
  <sheetFormatPr defaultColWidth="9.140625" defaultRowHeight="15" x14ac:dyDescent="0.25"/>
  <cols>
    <col min="1" max="1" width="30.5703125" style="2" bestFit="1" customWidth="1"/>
    <col min="2" max="2" width="30.5703125" style="2" customWidth="1"/>
    <col min="3" max="3" width="30.5703125" style="2" bestFit="1" customWidth="1"/>
    <col min="4" max="4" width="12.85546875" style="2" bestFit="1" customWidth="1"/>
    <col min="5" max="11" width="12.140625" style="2" bestFit="1" customWidth="1"/>
    <col min="12" max="12" width="10.7109375" style="2" bestFit="1" customWidth="1"/>
    <col min="13" max="18" width="12.140625" style="2" bestFit="1" customWidth="1"/>
    <col min="19" max="19" width="10.7109375" style="2" bestFit="1" customWidth="1"/>
    <col min="20" max="25" width="12.140625" style="2" bestFit="1" customWidth="1"/>
    <col min="26" max="26" width="10.7109375" style="2" bestFit="1" customWidth="1"/>
    <col min="27" max="32" width="12.140625" style="2" bestFit="1" customWidth="1"/>
    <col min="33" max="35" width="10.7109375" style="2" bestFit="1" customWidth="1"/>
    <col min="36" max="36" width="9.85546875" style="2" bestFit="1" customWidth="1"/>
    <col min="37" max="37" width="6.140625" style="2" bestFit="1" customWidth="1"/>
    <col min="38" max="38" width="6.28515625" style="2" bestFit="1" customWidth="1"/>
    <col min="39" max="16384" width="9.140625" style="2"/>
  </cols>
  <sheetData>
    <row r="1" spans="1:37" x14ac:dyDescent="0.25">
      <c r="A1" s="2" t="s">
        <v>603</v>
      </c>
      <c r="B1" s="56" t="s">
        <v>666</v>
      </c>
      <c r="C1" s="2" t="s">
        <v>604</v>
      </c>
      <c r="D1" s="2" t="s">
        <v>607</v>
      </c>
      <c r="E1" s="3">
        <v>45444</v>
      </c>
      <c r="F1" s="3">
        <v>45445</v>
      </c>
      <c r="G1" s="3">
        <v>45446</v>
      </c>
      <c r="H1" s="3">
        <v>45447</v>
      </c>
      <c r="I1" s="3">
        <v>45448</v>
      </c>
      <c r="J1" s="3">
        <v>45449</v>
      </c>
      <c r="K1" s="3">
        <v>45450</v>
      </c>
      <c r="L1" s="3">
        <v>45451</v>
      </c>
      <c r="M1" s="3">
        <v>45452</v>
      </c>
      <c r="N1" s="3">
        <v>45453</v>
      </c>
      <c r="O1" s="3">
        <v>45454</v>
      </c>
      <c r="P1" s="3">
        <v>45455</v>
      </c>
      <c r="Q1" s="3">
        <v>45456</v>
      </c>
      <c r="R1" s="3">
        <v>45457</v>
      </c>
      <c r="S1" s="3">
        <v>45458</v>
      </c>
      <c r="T1" s="3">
        <v>45459</v>
      </c>
      <c r="U1" s="3">
        <v>45460</v>
      </c>
      <c r="V1" s="3">
        <v>45461</v>
      </c>
      <c r="W1" s="3">
        <v>45462</v>
      </c>
      <c r="X1" s="3">
        <v>45463</v>
      </c>
      <c r="Y1" s="3">
        <v>45464</v>
      </c>
      <c r="Z1" s="3">
        <v>45465</v>
      </c>
      <c r="AA1" s="3">
        <v>45466</v>
      </c>
      <c r="AB1" s="3">
        <v>45467</v>
      </c>
      <c r="AC1" s="3">
        <v>45468</v>
      </c>
      <c r="AD1" s="3">
        <v>45469</v>
      </c>
      <c r="AE1" s="3">
        <v>45470</v>
      </c>
      <c r="AF1" s="3">
        <v>45471</v>
      </c>
      <c r="AG1" s="3">
        <v>45472</v>
      </c>
      <c r="AH1" s="3">
        <v>45473</v>
      </c>
      <c r="AI1" s="2" t="s">
        <v>385</v>
      </c>
      <c r="AJ1" s="48" t="s">
        <v>587</v>
      </c>
      <c r="AK1" s="48" t="s">
        <v>588</v>
      </c>
    </row>
    <row r="2" spans="1:37" x14ac:dyDescent="0.25">
      <c r="A2" s="2" t="str">
        <f>VLOOKUP(C2,quadro_olist!$B:$G,6,0)</f>
        <v>Gabriel Lachowski</v>
      </c>
      <c r="B2" s="2" t="str">
        <f>A2&amp;"Junho"</f>
        <v>Gabriel LachowskiJunho</v>
      </c>
      <c r="C2" s="2" t="s">
        <v>609</v>
      </c>
      <c r="D2" s="2" t="s">
        <v>611</v>
      </c>
      <c r="E2" s="2" t="s">
        <v>662</v>
      </c>
      <c r="F2" s="2" t="s">
        <v>662</v>
      </c>
      <c r="G2" s="2" t="s">
        <v>658</v>
      </c>
      <c r="H2" s="2" t="s">
        <v>658</v>
      </c>
      <c r="I2" s="2" t="s">
        <v>658</v>
      </c>
      <c r="J2" s="2" t="s">
        <v>658</v>
      </c>
      <c r="K2" s="2" t="s">
        <v>658</v>
      </c>
      <c r="L2" s="2" t="s">
        <v>658</v>
      </c>
      <c r="M2" s="2" t="s">
        <v>662</v>
      </c>
      <c r="N2" s="2" t="s">
        <v>658</v>
      </c>
      <c r="O2" s="2" t="s">
        <v>658</v>
      </c>
      <c r="P2" s="2" t="s">
        <v>658</v>
      </c>
      <c r="Q2" s="2" t="s">
        <v>658</v>
      </c>
      <c r="R2" s="2" t="s">
        <v>658</v>
      </c>
      <c r="S2" s="2" t="s">
        <v>658</v>
      </c>
      <c r="T2" s="2" t="s">
        <v>662</v>
      </c>
      <c r="U2" s="2" t="s">
        <v>658</v>
      </c>
      <c r="V2" s="2" t="s">
        <v>658</v>
      </c>
      <c r="W2" s="2" t="s">
        <v>658</v>
      </c>
      <c r="X2" s="2" t="s">
        <v>658</v>
      </c>
      <c r="Y2" s="2" t="s">
        <v>658</v>
      </c>
      <c r="Z2" s="2" t="s">
        <v>658</v>
      </c>
      <c r="AA2" s="2" t="s">
        <v>662</v>
      </c>
      <c r="AB2" s="2" t="s">
        <v>658</v>
      </c>
      <c r="AC2" s="2" t="s">
        <v>658</v>
      </c>
      <c r="AD2" s="2" t="s">
        <v>658</v>
      </c>
      <c r="AE2" s="2" t="s">
        <v>658</v>
      </c>
      <c r="AF2" s="2" t="s">
        <v>658</v>
      </c>
      <c r="AG2" s="2" t="s">
        <v>658</v>
      </c>
      <c r="AH2" s="2" t="s">
        <v>662</v>
      </c>
      <c r="AJ2" s="2">
        <f t="shared" ref="AJ2:AJ15" si="0">COUNTIFS($E2:$AH2,"OK")+COUNTIFS($E2:$AH2,"S/D/F")+COUNTIFS($E2:$AH2,"Home Office")</f>
        <v>30</v>
      </c>
      <c r="AK2" s="2">
        <f>COUNTIFS($E2:$AH2,"FNJ")</f>
        <v>0</v>
      </c>
    </row>
    <row r="3" spans="1:37" x14ac:dyDescent="0.25">
      <c r="A3" s="2" t="str">
        <f>VLOOKUP(C3,quadro_olist!$B:$G,6,0)</f>
        <v>Ágata Machado</v>
      </c>
      <c r="B3" s="2" t="str">
        <f t="shared" ref="B3:B15" si="1">A3&amp;"Junho"</f>
        <v>Ágata MachadoJunho</v>
      </c>
      <c r="C3" s="2" t="s">
        <v>612</v>
      </c>
      <c r="D3" s="2" t="s">
        <v>611</v>
      </c>
      <c r="E3" s="2" t="s">
        <v>662</v>
      </c>
      <c r="F3" s="2" t="s">
        <v>662</v>
      </c>
      <c r="G3" s="2" t="s">
        <v>658</v>
      </c>
      <c r="H3" s="2" t="s">
        <v>658</v>
      </c>
      <c r="I3" s="2" t="s">
        <v>658</v>
      </c>
      <c r="J3" s="2" t="s">
        <v>658</v>
      </c>
      <c r="K3" s="2" t="s">
        <v>658</v>
      </c>
      <c r="L3" s="2" t="s">
        <v>658</v>
      </c>
      <c r="M3" s="2" t="s">
        <v>662</v>
      </c>
      <c r="N3" s="2" t="s">
        <v>658</v>
      </c>
      <c r="O3" s="2" t="s">
        <v>658</v>
      </c>
      <c r="P3" s="2" t="s">
        <v>658</v>
      </c>
      <c r="Q3" s="2" t="s">
        <v>658</v>
      </c>
      <c r="R3" s="2" t="s">
        <v>658</v>
      </c>
      <c r="S3" s="2" t="s">
        <v>658</v>
      </c>
      <c r="T3" s="2" t="s">
        <v>662</v>
      </c>
      <c r="U3" s="2" t="s">
        <v>658</v>
      </c>
      <c r="V3" s="2" t="s">
        <v>658</v>
      </c>
      <c r="W3" s="2" t="s">
        <v>658</v>
      </c>
      <c r="X3" s="2" t="s">
        <v>658</v>
      </c>
      <c r="Y3" s="2" t="s">
        <v>658</v>
      </c>
      <c r="Z3" s="2" t="s">
        <v>658</v>
      </c>
      <c r="AA3" s="2" t="s">
        <v>662</v>
      </c>
      <c r="AB3" s="2" t="s">
        <v>658</v>
      </c>
      <c r="AC3" s="2" t="s">
        <v>658</v>
      </c>
      <c r="AD3" s="2" t="s">
        <v>658</v>
      </c>
      <c r="AE3" s="2" t="s">
        <v>658</v>
      </c>
      <c r="AF3" s="2" t="s">
        <v>658</v>
      </c>
      <c r="AG3" s="2" t="s">
        <v>658</v>
      </c>
      <c r="AH3" s="2" t="s">
        <v>662</v>
      </c>
      <c r="AJ3" s="2">
        <f t="shared" si="0"/>
        <v>30</v>
      </c>
      <c r="AK3" s="2">
        <f t="shared" ref="AK3:AK15" si="2">COUNTIFS($E3:$AH3,"FNJ")</f>
        <v>0</v>
      </c>
    </row>
    <row r="4" spans="1:37" x14ac:dyDescent="0.25">
      <c r="A4" s="2" t="str">
        <f>VLOOKUP(C4,quadro_olist!$B:$G,6,0)</f>
        <v>Letícia Daledone</v>
      </c>
      <c r="B4" s="2" t="str">
        <f t="shared" si="1"/>
        <v>Letícia DaledoneJunho</v>
      </c>
      <c r="C4" s="2" t="s">
        <v>614</v>
      </c>
      <c r="D4" s="2" t="s">
        <v>611</v>
      </c>
      <c r="E4" s="2" t="s">
        <v>662</v>
      </c>
      <c r="F4" s="2" t="s">
        <v>662</v>
      </c>
      <c r="G4" s="2" t="s">
        <v>658</v>
      </c>
      <c r="H4" s="2" t="s">
        <v>658</v>
      </c>
      <c r="I4" s="2" t="s">
        <v>658</v>
      </c>
      <c r="J4" s="2" t="s">
        <v>658</v>
      </c>
      <c r="K4" s="2" t="s">
        <v>658</v>
      </c>
      <c r="L4" s="2" t="s">
        <v>658</v>
      </c>
      <c r="M4" s="2" t="s">
        <v>662</v>
      </c>
      <c r="N4" s="2" t="s">
        <v>658</v>
      </c>
      <c r="O4" s="2" t="s">
        <v>658</v>
      </c>
      <c r="P4" s="2" t="s">
        <v>658</v>
      </c>
      <c r="Q4" s="2" t="s">
        <v>658</v>
      </c>
      <c r="R4" s="2" t="s">
        <v>658</v>
      </c>
      <c r="S4" s="2" t="s">
        <v>658</v>
      </c>
      <c r="T4" s="2" t="s">
        <v>662</v>
      </c>
      <c r="U4" s="2" t="s">
        <v>658</v>
      </c>
      <c r="V4" s="2" t="s">
        <v>658</v>
      </c>
      <c r="W4" s="2" t="s">
        <v>658</v>
      </c>
      <c r="X4" s="2" t="s">
        <v>658</v>
      </c>
      <c r="Y4" s="2" t="s">
        <v>658</v>
      </c>
      <c r="Z4" s="2" t="s">
        <v>658</v>
      </c>
      <c r="AA4" s="2" t="s">
        <v>662</v>
      </c>
      <c r="AB4" s="2" t="s">
        <v>658</v>
      </c>
      <c r="AC4" s="2" t="s">
        <v>658</v>
      </c>
      <c r="AD4" s="2" t="s">
        <v>658</v>
      </c>
      <c r="AE4" s="2" t="s">
        <v>658</v>
      </c>
      <c r="AF4" s="2" t="s">
        <v>658</v>
      </c>
      <c r="AG4" s="2" t="s">
        <v>658</v>
      </c>
      <c r="AH4" s="2" t="s">
        <v>662</v>
      </c>
      <c r="AJ4" s="2">
        <f t="shared" si="0"/>
        <v>30</v>
      </c>
      <c r="AK4" s="2">
        <f t="shared" si="2"/>
        <v>0</v>
      </c>
    </row>
    <row r="5" spans="1:37" x14ac:dyDescent="0.25">
      <c r="A5" s="2" t="str">
        <f>VLOOKUP(C5,quadro_olist!$B:$G,6,0)</f>
        <v>Fábio Silva</v>
      </c>
      <c r="B5" s="2" t="str">
        <f t="shared" si="1"/>
        <v>Fábio SilvaJunho</v>
      </c>
      <c r="C5" s="2" t="s">
        <v>623</v>
      </c>
      <c r="D5" s="2" t="s">
        <v>611</v>
      </c>
      <c r="E5" s="2" t="s">
        <v>662</v>
      </c>
      <c r="F5" s="2" t="s">
        <v>662</v>
      </c>
      <c r="G5" s="2" t="s">
        <v>658</v>
      </c>
      <c r="H5" s="2" t="s">
        <v>658</v>
      </c>
      <c r="I5" s="2" t="s">
        <v>658</v>
      </c>
      <c r="J5" s="2" t="s">
        <v>658</v>
      </c>
      <c r="K5" s="2" t="s">
        <v>658</v>
      </c>
      <c r="L5" s="2" t="s">
        <v>662</v>
      </c>
      <c r="M5" s="2" t="s">
        <v>658</v>
      </c>
      <c r="N5" s="2" t="s">
        <v>663</v>
      </c>
      <c r="O5" s="2" t="s">
        <v>658</v>
      </c>
      <c r="P5" s="2" t="s">
        <v>658</v>
      </c>
      <c r="Q5" s="2" t="s">
        <v>658</v>
      </c>
      <c r="R5" s="2" t="s">
        <v>658</v>
      </c>
      <c r="S5" s="2" t="s">
        <v>662</v>
      </c>
      <c r="T5" s="2" t="s">
        <v>664</v>
      </c>
      <c r="U5" s="2" t="s">
        <v>658</v>
      </c>
      <c r="V5" s="2" t="s">
        <v>658</v>
      </c>
      <c r="W5" s="2" t="s">
        <v>658</v>
      </c>
      <c r="X5" s="2" t="s">
        <v>658</v>
      </c>
      <c r="Y5" s="2" t="s">
        <v>658</v>
      </c>
      <c r="Z5" s="2" t="s">
        <v>662</v>
      </c>
      <c r="AA5" s="2" t="s">
        <v>658</v>
      </c>
      <c r="AB5" s="2" t="s">
        <v>658</v>
      </c>
      <c r="AC5" s="2" t="s">
        <v>658</v>
      </c>
      <c r="AD5" s="2" t="s">
        <v>658</v>
      </c>
      <c r="AE5" s="2" t="s">
        <v>658</v>
      </c>
      <c r="AF5" s="2" t="s">
        <v>658</v>
      </c>
      <c r="AG5" s="2" t="s">
        <v>662</v>
      </c>
      <c r="AH5" s="2" t="s">
        <v>658</v>
      </c>
      <c r="AJ5" s="2">
        <f t="shared" si="0"/>
        <v>28</v>
      </c>
      <c r="AK5" s="2">
        <f t="shared" si="2"/>
        <v>1</v>
      </c>
    </row>
    <row r="6" spans="1:37" x14ac:dyDescent="0.25">
      <c r="A6" s="2" t="str">
        <f>VLOOKUP(C6,quadro_olist!$B:$G,6,0)</f>
        <v>Kawan Domingues</v>
      </c>
      <c r="B6" s="2" t="str">
        <f t="shared" si="1"/>
        <v>Kawan DominguesJunho</v>
      </c>
      <c r="C6" s="2" t="s">
        <v>56</v>
      </c>
      <c r="D6" s="2" t="s">
        <v>611</v>
      </c>
      <c r="E6" s="2" t="s">
        <v>662</v>
      </c>
      <c r="F6" s="2" t="s">
        <v>662</v>
      </c>
      <c r="G6" s="2" t="s">
        <v>665</v>
      </c>
      <c r="H6" s="2" t="s">
        <v>665</v>
      </c>
      <c r="I6" s="2" t="s">
        <v>665</v>
      </c>
      <c r="J6" s="2" t="s">
        <v>665</v>
      </c>
      <c r="K6" s="2" t="s">
        <v>665</v>
      </c>
      <c r="L6" s="2" t="s">
        <v>665</v>
      </c>
      <c r="M6" s="2" t="s">
        <v>665</v>
      </c>
      <c r="N6" s="2" t="s">
        <v>665</v>
      </c>
      <c r="O6" s="2" t="s">
        <v>665</v>
      </c>
      <c r="P6" s="2" t="s">
        <v>658</v>
      </c>
      <c r="Q6" s="2" t="s">
        <v>658</v>
      </c>
      <c r="R6" s="2" t="s">
        <v>658</v>
      </c>
      <c r="S6" s="2" t="s">
        <v>658</v>
      </c>
      <c r="T6" s="2" t="s">
        <v>662</v>
      </c>
      <c r="U6" s="2" t="s">
        <v>658</v>
      </c>
      <c r="V6" s="2" t="s">
        <v>658</v>
      </c>
      <c r="W6" s="2" t="s">
        <v>658</v>
      </c>
      <c r="X6" s="2" t="s">
        <v>658</v>
      </c>
      <c r="Y6" s="2" t="s">
        <v>658</v>
      </c>
      <c r="Z6" s="2" t="s">
        <v>658</v>
      </c>
      <c r="AA6" s="2" t="s">
        <v>662</v>
      </c>
      <c r="AB6" s="2" t="s">
        <v>658</v>
      </c>
      <c r="AC6" s="2" t="s">
        <v>658</v>
      </c>
      <c r="AD6" s="2" t="s">
        <v>658</v>
      </c>
      <c r="AE6" s="2" t="s">
        <v>658</v>
      </c>
      <c r="AF6" s="2" t="s">
        <v>658</v>
      </c>
      <c r="AG6" s="2" t="s">
        <v>658</v>
      </c>
      <c r="AH6" s="2" t="s">
        <v>662</v>
      </c>
      <c r="AJ6" s="2">
        <f t="shared" si="0"/>
        <v>21</v>
      </c>
      <c r="AK6" s="2">
        <f t="shared" si="2"/>
        <v>0</v>
      </c>
    </row>
    <row r="7" spans="1:37" x14ac:dyDescent="0.25">
      <c r="A7" s="2" t="str">
        <f>VLOOKUP(C7,quadro_olist!$B:$G,6,0)</f>
        <v>Roberta Gaisler</v>
      </c>
      <c r="B7" s="2" t="str">
        <f t="shared" si="1"/>
        <v>Roberta GaislerJunho</v>
      </c>
      <c r="C7" s="2" t="s">
        <v>659</v>
      </c>
      <c r="D7" s="2" t="s">
        <v>611</v>
      </c>
      <c r="E7" s="2" t="s">
        <v>662</v>
      </c>
      <c r="F7" s="2" t="s">
        <v>662</v>
      </c>
      <c r="G7" s="2" t="s">
        <v>665</v>
      </c>
      <c r="H7" s="2" t="s">
        <v>665</v>
      </c>
      <c r="I7" s="2" t="s">
        <v>665</v>
      </c>
      <c r="J7" s="2" t="s">
        <v>665</v>
      </c>
      <c r="K7" s="2" t="s">
        <v>665</v>
      </c>
      <c r="L7" s="2" t="s">
        <v>665</v>
      </c>
      <c r="M7" s="2" t="s">
        <v>665</v>
      </c>
      <c r="N7" s="2" t="s">
        <v>665</v>
      </c>
      <c r="O7" s="2" t="s">
        <v>665</v>
      </c>
      <c r="P7" s="2" t="s">
        <v>658</v>
      </c>
      <c r="Q7" s="2" t="s">
        <v>658</v>
      </c>
      <c r="R7" s="2" t="s">
        <v>658</v>
      </c>
      <c r="S7" s="2" t="s">
        <v>662</v>
      </c>
      <c r="T7" s="2" t="s">
        <v>658</v>
      </c>
      <c r="U7" s="2" t="s">
        <v>658</v>
      </c>
      <c r="V7" s="2" t="s">
        <v>658</v>
      </c>
      <c r="W7" s="2" t="s">
        <v>658</v>
      </c>
      <c r="X7" s="2" t="s">
        <v>658</v>
      </c>
      <c r="Y7" s="2" t="s">
        <v>658</v>
      </c>
      <c r="Z7" s="2" t="s">
        <v>662</v>
      </c>
      <c r="AA7" s="2" t="s">
        <v>658</v>
      </c>
      <c r="AB7" s="2" t="s">
        <v>658</v>
      </c>
      <c r="AC7" s="2" t="s">
        <v>658</v>
      </c>
      <c r="AD7" s="2" t="s">
        <v>658</v>
      </c>
      <c r="AE7" s="2" t="s">
        <v>658</v>
      </c>
      <c r="AF7" s="2" t="s">
        <v>658</v>
      </c>
      <c r="AG7" s="2" t="s">
        <v>662</v>
      </c>
      <c r="AH7" s="2" t="s">
        <v>658</v>
      </c>
      <c r="AJ7" s="2">
        <f t="shared" si="0"/>
        <v>21</v>
      </c>
      <c r="AK7" s="2">
        <f t="shared" si="2"/>
        <v>0</v>
      </c>
    </row>
    <row r="8" spans="1:37" x14ac:dyDescent="0.25">
      <c r="A8" s="2" t="str">
        <f>VLOOKUP(C8,quadro_olist!$B:$G,6,0)</f>
        <v>Jennifer Nunes</v>
      </c>
      <c r="B8" s="2" t="str">
        <f t="shared" si="1"/>
        <v>Jennifer NunesJunho</v>
      </c>
      <c r="C8" s="2" t="s">
        <v>617</v>
      </c>
      <c r="D8" s="2" t="s">
        <v>611</v>
      </c>
      <c r="E8" s="2" t="s">
        <v>662</v>
      </c>
      <c r="F8" s="2" t="s">
        <v>662</v>
      </c>
      <c r="G8" s="2" t="s">
        <v>665</v>
      </c>
      <c r="H8" s="2" t="s">
        <v>665</v>
      </c>
      <c r="I8" s="2" t="s">
        <v>665</v>
      </c>
      <c r="J8" s="2" t="s">
        <v>665</v>
      </c>
      <c r="K8" s="2" t="s">
        <v>665</v>
      </c>
      <c r="L8" s="2" t="s">
        <v>665</v>
      </c>
      <c r="M8" s="2" t="s">
        <v>665</v>
      </c>
      <c r="N8" s="2" t="s">
        <v>665</v>
      </c>
      <c r="O8" s="2" t="s">
        <v>665</v>
      </c>
      <c r="P8" s="2" t="s">
        <v>658</v>
      </c>
      <c r="Q8" s="2" t="s">
        <v>658</v>
      </c>
      <c r="R8" s="2" t="s">
        <v>658</v>
      </c>
      <c r="S8" s="2" t="s">
        <v>658</v>
      </c>
      <c r="T8" s="2" t="s">
        <v>662</v>
      </c>
      <c r="U8" s="2" t="s">
        <v>658</v>
      </c>
      <c r="V8" s="2" t="s">
        <v>660</v>
      </c>
      <c r="W8" s="2" t="s">
        <v>660</v>
      </c>
      <c r="X8" s="2" t="s">
        <v>660</v>
      </c>
      <c r="Y8" s="2" t="s">
        <v>660</v>
      </c>
      <c r="Z8" s="2" t="s">
        <v>660</v>
      </c>
      <c r="AA8" s="2" t="s">
        <v>662</v>
      </c>
      <c r="AB8" s="2" t="s">
        <v>660</v>
      </c>
      <c r="AC8" s="2" t="s">
        <v>660</v>
      </c>
      <c r="AD8" s="2" t="s">
        <v>658</v>
      </c>
      <c r="AE8" s="2" t="s">
        <v>660</v>
      </c>
      <c r="AF8" s="2" t="s">
        <v>660</v>
      </c>
      <c r="AG8" s="2" t="s">
        <v>660</v>
      </c>
      <c r="AH8" s="2" t="s">
        <v>662</v>
      </c>
      <c r="AJ8" s="2">
        <f t="shared" si="0"/>
        <v>21</v>
      </c>
      <c r="AK8" s="2">
        <f t="shared" si="2"/>
        <v>0</v>
      </c>
    </row>
    <row r="9" spans="1:37" x14ac:dyDescent="0.25">
      <c r="A9" s="2" t="str">
        <f>VLOOKUP(C9,quadro_olist!$B:$G,6,0)</f>
        <v>Matheus Castilho</v>
      </c>
      <c r="B9" s="2" t="str">
        <f t="shared" si="1"/>
        <v>Matheus CastilhoJunho</v>
      </c>
      <c r="C9" s="48" t="s">
        <v>621</v>
      </c>
      <c r="D9" s="2" t="s">
        <v>611</v>
      </c>
      <c r="E9" s="2" t="s">
        <v>662</v>
      </c>
      <c r="F9" s="2" t="s">
        <v>662</v>
      </c>
      <c r="G9" s="2" t="s">
        <v>665</v>
      </c>
      <c r="H9" s="2" t="s">
        <v>665</v>
      </c>
      <c r="I9" s="2" t="s">
        <v>665</v>
      </c>
      <c r="J9" s="2" t="s">
        <v>665</v>
      </c>
      <c r="K9" s="2" t="s">
        <v>665</v>
      </c>
      <c r="L9" s="2" t="s">
        <v>665</v>
      </c>
      <c r="M9" s="2" t="s">
        <v>665</v>
      </c>
      <c r="N9" s="2" t="s">
        <v>665</v>
      </c>
      <c r="O9" s="2" t="s">
        <v>665</v>
      </c>
      <c r="P9" s="2" t="s">
        <v>658</v>
      </c>
      <c r="Q9" s="2" t="s">
        <v>658</v>
      </c>
      <c r="R9" s="2" t="s">
        <v>658</v>
      </c>
      <c r="S9" s="2" t="s">
        <v>658</v>
      </c>
      <c r="T9" s="2" t="s">
        <v>662</v>
      </c>
      <c r="U9" s="2" t="s">
        <v>658</v>
      </c>
      <c r="V9" s="2" t="s">
        <v>658</v>
      </c>
      <c r="W9" s="2" t="s">
        <v>658</v>
      </c>
      <c r="X9" s="2" t="s">
        <v>658</v>
      </c>
      <c r="Y9" s="2" t="s">
        <v>658</v>
      </c>
      <c r="Z9" s="2" t="s">
        <v>658</v>
      </c>
      <c r="AA9" s="2" t="s">
        <v>662</v>
      </c>
      <c r="AB9" s="2" t="s">
        <v>658</v>
      </c>
      <c r="AC9" s="2" t="s">
        <v>658</v>
      </c>
      <c r="AD9" s="2" t="s">
        <v>658</v>
      </c>
      <c r="AE9" s="2" t="s">
        <v>658</v>
      </c>
      <c r="AF9" s="2" t="s">
        <v>658</v>
      </c>
      <c r="AG9" s="2" t="s">
        <v>658</v>
      </c>
      <c r="AH9" s="2" t="s">
        <v>662</v>
      </c>
      <c r="AJ9" s="2">
        <f t="shared" si="0"/>
        <v>21</v>
      </c>
      <c r="AK9" s="2">
        <f t="shared" si="2"/>
        <v>0</v>
      </c>
    </row>
    <row r="10" spans="1:37" x14ac:dyDescent="0.25">
      <c r="A10" s="2" t="str">
        <f>VLOOKUP(C10,quadro_olist!$B:$G,6,0)</f>
        <v>Allan Carvalho</v>
      </c>
      <c r="B10" s="2" t="str">
        <f t="shared" si="1"/>
        <v>Allan CarvalhoJunho</v>
      </c>
      <c r="C10" s="2" t="s">
        <v>645</v>
      </c>
      <c r="D10" s="2" t="s">
        <v>625</v>
      </c>
      <c r="E10" s="2" t="s">
        <v>662</v>
      </c>
      <c r="F10" s="2" t="s">
        <v>662</v>
      </c>
      <c r="G10" s="2" t="s">
        <v>658</v>
      </c>
      <c r="H10" s="2" t="s">
        <v>658</v>
      </c>
      <c r="I10" s="2" t="s">
        <v>658</v>
      </c>
      <c r="J10" s="2" t="s">
        <v>658</v>
      </c>
      <c r="K10" s="2" t="s">
        <v>658</v>
      </c>
      <c r="L10" s="2" t="s">
        <v>662</v>
      </c>
      <c r="M10" s="2" t="s">
        <v>658</v>
      </c>
      <c r="N10" s="2" t="s">
        <v>658</v>
      </c>
      <c r="O10" s="2" t="s">
        <v>658</v>
      </c>
      <c r="P10" s="2" t="s">
        <v>658</v>
      </c>
      <c r="Q10" s="2" t="s">
        <v>658</v>
      </c>
      <c r="R10" s="2" t="s">
        <v>658</v>
      </c>
      <c r="S10" s="2" t="s">
        <v>662</v>
      </c>
      <c r="T10" s="2" t="s">
        <v>658</v>
      </c>
      <c r="U10" s="2" t="s">
        <v>658</v>
      </c>
      <c r="V10" s="2" t="s">
        <v>658</v>
      </c>
      <c r="W10" s="2" t="s">
        <v>658</v>
      </c>
      <c r="X10" s="2" t="s">
        <v>658</v>
      </c>
      <c r="Y10" s="2" t="s">
        <v>658</v>
      </c>
      <c r="Z10" s="2" t="s">
        <v>662</v>
      </c>
      <c r="AA10" s="2" t="s">
        <v>658</v>
      </c>
      <c r="AB10" s="2" t="s">
        <v>658</v>
      </c>
      <c r="AC10" s="2" t="s">
        <v>658</v>
      </c>
      <c r="AD10" s="2" t="s">
        <v>658</v>
      </c>
      <c r="AE10" s="2" t="s">
        <v>658</v>
      </c>
      <c r="AF10" s="2" t="s">
        <v>658</v>
      </c>
      <c r="AG10" s="2" t="s">
        <v>662</v>
      </c>
      <c r="AH10" s="2" t="s">
        <v>658</v>
      </c>
      <c r="AJ10" s="2">
        <f t="shared" si="0"/>
        <v>30</v>
      </c>
      <c r="AK10" s="2">
        <f t="shared" si="2"/>
        <v>0</v>
      </c>
    </row>
    <row r="11" spans="1:37" x14ac:dyDescent="0.25">
      <c r="A11" s="2" t="str">
        <f>VLOOKUP(C11,quadro_olist!$B:$G,6,0)</f>
        <v>Fabíola Barbosa</v>
      </c>
      <c r="B11" s="2" t="str">
        <f t="shared" si="1"/>
        <v>Fabíola BarbosaJunho</v>
      </c>
      <c r="C11" s="2" t="s">
        <v>647</v>
      </c>
      <c r="D11" s="2" t="s">
        <v>625</v>
      </c>
      <c r="E11" s="2" t="s">
        <v>662</v>
      </c>
      <c r="F11" s="2" t="s">
        <v>662</v>
      </c>
      <c r="G11" s="2" t="s">
        <v>658</v>
      </c>
      <c r="H11" s="2" t="s">
        <v>658</v>
      </c>
      <c r="I11" s="2" t="s">
        <v>658</v>
      </c>
      <c r="J11" s="2" t="s">
        <v>658</v>
      </c>
      <c r="K11" s="2" t="s">
        <v>658</v>
      </c>
      <c r="L11" s="2" t="s">
        <v>658</v>
      </c>
      <c r="M11" s="2" t="s">
        <v>662</v>
      </c>
      <c r="N11" s="2" t="s">
        <v>658</v>
      </c>
      <c r="O11" s="2" t="s">
        <v>658</v>
      </c>
      <c r="P11" s="2" t="s">
        <v>658</v>
      </c>
      <c r="Q11" s="2" t="s">
        <v>658</v>
      </c>
      <c r="R11" s="2" t="s">
        <v>658</v>
      </c>
      <c r="S11" s="2" t="s">
        <v>658</v>
      </c>
      <c r="T11" s="2" t="s">
        <v>662</v>
      </c>
      <c r="U11" s="2" t="s">
        <v>658</v>
      </c>
      <c r="V11" s="2" t="s">
        <v>658</v>
      </c>
      <c r="W11" s="2" t="s">
        <v>658</v>
      </c>
      <c r="X11" s="2" t="s">
        <v>658</v>
      </c>
      <c r="Y11" s="2" t="s">
        <v>658</v>
      </c>
      <c r="Z11" s="2" t="s">
        <v>658</v>
      </c>
      <c r="AA11" s="2" t="s">
        <v>662</v>
      </c>
      <c r="AB11" s="2" t="s">
        <v>658</v>
      </c>
      <c r="AC11" s="2" t="s">
        <v>658</v>
      </c>
      <c r="AD11" s="2" t="s">
        <v>658</v>
      </c>
      <c r="AE11" s="2" t="s">
        <v>658</v>
      </c>
      <c r="AF11" s="2" t="s">
        <v>658</v>
      </c>
      <c r="AG11" s="2" t="s">
        <v>658</v>
      </c>
      <c r="AH11" s="2" t="s">
        <v>662</v>
      </c>
      <c r="AJ11" s="2">
        <f t="shared" si="0"/>
        <v>30</v>
      </c>
      <c r="AK11" s="2">
        <f t="shared" si="2"/>
        <v>0</v>
      </c>
    </row>
    <row r="12" spans="1:37" x14ac:dyDescent="0.25">
      <c r="A12" s="2" t="str">
        <f>VLOOKUP(C12,quadro_olist!$B:$G,6,0)</f>
        <v>Lucas Claudino</v>
      </c>
      <c r="B12" s="2" t="str">
        <f t="shared" si="1"/>
        <v>Lucas ClaudinoJunho</v>
      </c>
      <c r="C12" s="2" t="s">
        <v>649</v>
      </c>
      <c r="D12" s="2" t="s">
        <v>625</v>
      </c>
      <c r="E12" s="2" t="s">
        <v>662</v>
      </c>
      <c r="F12" s="2" t="s">
        <v>662</v>
      </c>
      <c r="G12" s="2" t="s">
        <v>658</v>
      </c>
      <c r="H12" s="2" t="s">
        <v>658</v>
      </c>
      <c r="I12" s="2" t="s">
        <v>658</v>
      </c>
      <c r="J12" s="2" t="s">
        <v>658</v>
      </c>
      <c r="K12" s="2" t="s">
        <v>658</v>
      </c>
      <c r="L12" s="2" t="s">
        <v>658</v>
      </c>
      <c r="M12" s="2" t="s">
        <v>662</v>
      </c>
      <c r="N12" s="2" t="s">
        <v>658</v>
      </c>
      <c r="O12" s="2" t="s">
        <v>658</v>
      </c>
      <c r="P12" s="2" t="s">
        <v>658</v>
      </c>
      <c r="Q12" s="2" t="s">
        <v>658</v>
      </c>
      <c r="R12" s="2" t="s">
        <v>658</v>
      </c>
      <c r="S12" s="2" t="s">
        <v>658</v>
      </c>
      <c r="T12" s="2" t="s">
        <v>662</v>
      </c>
      <c r="U12" s="2" t="s">
        <v>658</v>
      </c>
      <c r="V12" s="2" t="s">
        <v>658</v>
      </c>
      <c r="W12" s="2" t="s">
        <v>658</v>
      </c>
      <c r="X12" s="2" t="s">
        <v>658</v>
      </c>
      <c r="Y12" s="2" t="s">
        <v>658</v>
      </c>
      <c r="Z12" s="2" t="s">
        <v>658</v>
      </c>
      <c r="AA12" s="2" t="s">
        <v>662</v>
      </c>
      <c r="AB12" s="2" t="s">
        <v>658</v>
      </c>
      <c r="AC12" s="2" t="s">
        <v>658</v>
      </c>
      <c r="AD12" s="2" t="s">
        <v>658</v>
      </c>
      <c r="AE12" s="2" t="s">
        <v>658</v>
      </c>
      <c r="AF12" s="2" t="s">
        <v>658</v>
      </c>
      <c r="AG12" s="2" t="s">
        <v>658</v>
      </c>
      <c r="AH12" s="2" t="s">
        <v>662</v>
      </c>
      <c r="AJ12" s="2">
        <f t="shared" si="0"/>
        <v>30</v>
      </c>
      <c r="AK12" s="2">
        <f t="shared" si="2"/>
        <v>0</v>
      </c>
    </row>
    <row r="13" spans="1:37" x14ac:dyDescent="0.25">
      <c r="A13" s="2" t="str">
        <f>VLOOKUP(C13,quadro_olist!$B:$G,6,0)</f>
        <v>Isabelly Pires</v>
      </c>
      <c r="B13" s="2" t="str">
        <f t="shared" si="1"/>
        <v>Isabelly PiresJunho</v>
      </c>
      <c r="C13" s="2" t="s">
        <v>661</v>
      </c>
      <c r="D13" s="2" t="s">
        <v>625</v>
      </c>
      <c r="E13" s="2" t="s">
        <v>662</v>
      </c>
      <c r="F13" s="2" t="s">
        <v>662</v>
      </c>
      <c r="G13" s="2" t="s">
        <v>665</v>
      </c>
      <c r="H13" s="2" t="s">
        <v>665</v>
      </c>
      <c r="I13" s="2" t="s">
        <v>665</v>
      </c>
      <c r="J13" s="2" t="s">
        <v>665</v>
      </c>
      <c r="K13" s="2" t="s">
        <v>665</v>
      </c>
      <c r="L13" s="2" t="s">
        <v>665</v>
      </c>
      <c r="M13" s="2" t="s">
        <v>665</v>
      </c>
      <c r="N13" s="2" t="s">
        <v>665</v>
      </c>
      <c r="O13" s="2" t="s">
        <v>665</v>
      </c>
      <c r="P13" s="2" t="s">
        <v>658</v>
      </c>
      <c r="Q13" s="2" t="s">
        <v>658</v>
      </c>
      <c r="R13" s="2" t="s">
        <v>658</v>
      </c>
      <c r="S13" s="2" t="s">
        <v>660</v>
      </c>
      <c r="T13" s="2" t="s">
        <v>662</v>
      </c>
      <c r="U13" s="2" t="s">
        <v>658</v>
      </c>
      <c r="V13" s="2" t="s">
        <v>658</v>
      </c>
      <c r="W13" s="2" t="s">
        <v>658</v>
      </c>
      <c r="X13" s="2" t="s">
        <v>658</v>
      </c>
      <c r="Y13" s="2" t="s">
        <v>658</v>
      </c>
      <c r="Z13" s="2" t="s">
        <v>658</v>
      </c>
      <c r="AA13" s="2" t="s">
        <v>662</v>
      </c>
      <c r="AB13" s="2" t="s">
        <v>658</v>
      </c>
      <c r="AC13" s="2" t="s">
        <v>658</v>
      </c>
      <c r="AD13" s="2" t="s">
        <v>660</v>
      </c>
      <c r="AE13" s="2" t="s">
        <v>658</v>
      </c>
      <c r="AF13" s="2" t="s">
        <v>658</v>
      </c>
      <c r="AG13" s="2" t="s">
        <v>658</v>
      </c>
      <c r="AH13" s="2" t="s">
        <v>662</v>
      </c>
      <c r="AJ13" s="2">
        <f t="shared" si="0"/>
        <v>21</v>
      </c>
      <c r="AK13" s="2">
        <f t="shared" si="2"/>
        <v>0</v>
      </c>
    </row>
    <row r="14" spans="1:37" x14ac:dyDescent="0.25">
      <c r="A14" s="2" t="str">
        <f>VLOOKUP(C14,quadro_olist!$B:$G,6,0)</f>
        <v>Daniel Barbosa</v>
      </c>
      <c r="B14" s="2" t="str">
        <f t="shared" si="1"/>
        <v>Daniel BarbosaJunho</v>
      </c>
      <c r="C14" s="2" t="s">
        <v>651</v>
      </c>
      <c r="D14" s="2" t="s">
        <v>625</v>
      </c>
      <c r="E14" s="2" t="s">
        <v>662</v>
      </c>
      <c r="F14" s="2" t="s">
        <v>662</v>
      </c>
      <c r="G14" s="2" t="s">
        <v>665</v>
      </c>
      <c r="H14" s="2" t="s">
        <v>665</v>
      </c>
      <c r="I14" s="2" t="s">
        <v>665</v>
      </c>
      <c r="J14" s="2" t="s">
        <v>665</v>
      </c>
      <c r="K14" s="2" t="s">
        <v>665</v>
      </c>
      <c r="L14" s="2" t="s">
        <v>665</v>
      </c>
      <c r="M14" s="2" t="s">
        <v>665</v>
      </c>
      <c r="N14" s="2" t="s">
        <v>665</v>
      </c>
      <c r="O14" s="2" t="s">
        <v>665</v>
      </c>
      <c r="P14" s="2" t="s">
        <v>658</v>
      </c>
      <c r="Q14" s="2" t="s">
        <v>658</v>
      </c>
      <c r="R14" s="2" t="s">
        <v>658</v>
      </c>
      <c r="S14" s="2" t="s">
        <v>658</v>
      </c>
      <c r="T14" s="2" t="s">
        <v>662</v>
      </c>
      <c r="U14" s="2" t="s">
        <v>658</v>
      </c>
      <c r="V14" s="2" t="s">
        <v>658</v>
      </c>
      <c r="W14" s="2" t="s">
        <v>658</v>
      </c>
      <c r="X14" s="2" t="s">
        <v>658</v>
      </c>
      <c r="Y14" s="2" t="s">
        <v>658</v>
      </c>
      <c r="Z14" s="2" t="s">
        <v>658</v>
      </c>
      <c r="AA14" s="2" t="s">
        <v>662</v>
      </c>
      <c r="AB14" s="2" t="s">
        <v>658</v>
      </c>
      <c r="AC14" s="2" t="s">
        <v>658</v>
      </c>
      <c r="AD14" s="2" t="s">
        <v>658</v>
      </c>
      <c r="AE14" s="2" t="s">
        <v>658</v>
      </c>
      <c r="AF14" s="2" t="s">
        <v>658</v>
      </c>
      <c r="AG14" s="2" t="s">
        <v>658</v>
      </c>
      <c r="AH14" s="2" t="s">
        <v>662</v>
      </c>
      <c r="AJ14" s="2">
        <f t="shared" si="0"/>
        <v>21</v>
      </c>
      <c r="AK14" s="2">
        <f t="shared" si="2"/>
        <v>0</v>
      </c>
    </row>
    <row r="15" spans="1:37" x14ac:dyDescent="0.25">
      <c r="A15" s="2" t="str">
        <f>VLOOKUP(C15,quadro_olist!$B:$G,6,0)</f>
        <v>Emanuelle Shaila</v>
      </c>
      <c r="B15" s="2" t="str">
        <f t="shared" si="1"/>
        <v>Emanuelle ShailaJunho</v>
      </c>
      <c r="C15" s="2" t="s">
        <v>655</v>
      </c>
      <c r="D15" s="2" t="s">
        <v>657</v>
      </c>
      <c r="E15" s="2" t="s">
        <v>662</v>
      </c>
      <c r="F15" s="2" t="s">
        <v>662</v>
      </c>
      <c r="G15" s="2" t="s">
        <v>660</v>
      </c>
      <c r="H15" s="2" t="s">
        <v>660</v>
      </c>
      <c r="I15" s="2" t="s">
        <v>660</v>
      </c>
      <c r="J15" s="2" t="s">
        <v>660</v>
      </c>
      <c r="K15" s="2" t="s">
        <v>660</v>
      </c>
      <c r="L15" s="2" t="s">
        <v>660</v>
      </c>
      <c r="M15" s="2" t="s">
        <v>662</v>
      </c>
      <c r="N15" s="2" t="s">
        <v>660</v>
      </c>
      <c r="O15" s="2" t="s">
        <v>660</v>
      </c>
      <c r="P15" s="2" t="s">
        <v>660</v>
      </c>
      <c r="Q15" s="2" t="s">
        <v>660</v>
      </c>
      <c r="R15" s="2" t="s">
        <v>660</v>
      </c>
      <c r="S15" s="2" t="s">
        <v>660</v>
      </c>
      <c r="T15" s="2" t="s">
        <v>662</v>
      </c>
      <c r="U15" s="2" t="s">
        <v>660</v>
      </c>
      <c r="V15" s="2" t="s">
        <v>660</v>
      </c>
      <c r="W15" s="2" t="s">
        <v>660</v>
      </c>
      <c r="X15" s="2" t="s">
        <v>660</v>
      </c>
      <c r="Y15" s="2" t="s">
        <v>660</v>
      </c>
      <c r="Z15" s="2" t="s">
        <v>660</v>
      </c>
      <c r="AA15" s="2" t="s">
        <v>662</v>
      </c>
      <c r="AB15" s="2" t="s">
        <v>660</v>
      </c>
      <c r="AC15" s="2" t="s">
        <v>660</v>
      </c>
      <c r="AD15" s="2" t="s">
        <v>658</v>
      </c>
      <c r="AE15" s="2" t="s">
        <v>660</v>
      </c>
      <c r="AF15" s="2" t="s">
        <v>660</v>
      </c>
      <c r="AG15" s="2" t="s">
        <v>660</v>
      </c>
      <c r="AH15" s="2" t="s">
        <v>662</v>
      </c>
      <c r="AJ15" s="2">
        <f t="shared" si="0"/>
        <v>30</v>
      </c>
      <c r="AK15" s="2">
        <f t="shared" si="2"/>
        <v>0</v>
      </c>
    </row>
    <row r="17" spans="1:37" x14ac:dyDescent="0.25">
      <c r="A17" s="48" t="s">
        <v>603</v>
      </c>
      <c r="B17" s="56" t="s">
        <v>666</v>
      </c>
      <c r="C17" s="48" t="s">
        <v>604</v>
      </c>
      <c r="D17" s="48" t="s">
        <v>607</v>
      </c>
      <c r="E17" s="55">
        <v>45474</v>
      </c>
      <c r="F17" s="55">
        <v>45475</v>
      </c>
      <c r="G17" s="55">
        <v>45476</v>
      </c>
      <c r="H17" s="55">
        <v>45477</v>
      </c>
      <c r="I17" s="55">
        <v>45478</v>
      </c>
      <c r="J17" s="55">
        <v>45479</v>
      </c>
      <c r="K17" s="55">
        <v>45480</v>
      </c>
      <c r="L17" s="55">
        <v>45481</v>
      </c>
      <c r="M17" s="55">
        <v>45482</v>
      </c>
      <c r="N17" s="55">
        <v>45483</v>
      </c>
      <c r="O17" s="55">
        <v>45484</v>
      </c>
      <c r="P17" s="55">
        <v>45485</v>
      </c>
      <c r="Q17" s="55">
        <v>45486</v>
      </c>
      <c r="R17" s="55">
        <v>45487</v>
      </c>
      <c r="S17" s="55">
        <v>45488</v>
      </c>
      <c r="T17" s="55">
        <v>45489</v>
      </c>
      <c r="U17" s="55">
        <v>45490</v>
      </c>
      <c r="V17" s="55">
        <v>45491</v>
      </c>
      <c r="W17" s="55">
        <v>45492</v>
      </c>
      <c r="X17" s="55">
        <v>45493</v>
      </c>
      <c r="Y17" s="55">
        <v>45494</v>
      </c>
      <c r="Z17" s="55">
        <v>45495</v>
      </c>
      <c r="AA17" s="55">
        <v>45496</v>
      </c>
      <c r="AB17" s="55">
        <v>45497</v>
      </c>
      <c r="AC17" s="55">
        <v>45498</v>
      </c>
      <c r="AD17" s="55">
        <v>45499</v>
      </c>
      <c r="AE17" s="55">
        <v>45500</v>
      </c>
      <c r="AF17" s="55">
        <v>45501</v>
      </c>
      <c r="AG17" s="55">
        <v>45502</v>
      </c>
      <c r="AH17" s="55">
        <v>45503</v>
      </c>
      <c r="AI17" s="55">
        <v>45504</v>
      </c>
      <c r="AJ17" s="48" t="s">
        <v>587</v>
      </c>
      <c r="AK17" s="48" t="s">
        <v>588</v>
      </c>
    </row>
    <row r="18" spans="1:37" x14ac:dyDescent="0.25">
      <c r="A18" s="2" t="str">
        <f>VLOOKUP(C18,quadro_olist!$B:$G,6,0)</f>
        <v>Gabriel Lachowski</v>
      </c>
      <c r="B18" s="2" t="str">
        <f>A18&amp;"Julho"</f>
        <v>Gabriel LachowskiJulho</v>
      </c>
      <c r="C18" s="2" t="s">
        <v>609</v>
      </c>
      <c r="D18" s="2" t="s">
        <v>611</v>
      </c>
      <c r="E18" s="2" t="s">
        <v>658</v>
      </c>
      <c r="F18" s="2" t="s">
        <v>658</v>
      </c>
      <c r="G18" s="2" t="s">
        <v>658</v>
      </c>
      <c r="H18" s="2" t="s">
        <v>658</v>
      </c>
      <c r="I18" s="2" t="s">
        <v>658</v>
      </c>
      <c r="J18" s="2" t="s">
        <v>658</v>
      </c>
      <c r="K18" s="2" t="s">
        <v>662</v>
      </c>
      <c r="L18" s="2" t="s">
        <v>658</v>
      </c>
      <c r="M18" s="2" t="s">
        <v>658</v>
      </c>
      <c r="N18" s="2" t="s">
        <v>658</v>
      </c>
      <c r="O18" s="2" t="s">
        <v>658</v>
      </c>
      <c r="AJ18" s="2">
        <f>COUNTIFS($E18:$AH18,"OK")+COUNTIFS($E18:$AH18,"S/D/F")+COUNTIFS($E18:$AH18,"Home Office")</f>
        <v>11</v>
      </c>
      <c r="AK18" s="2">
        <f>COUNTIFS($E18:$AH18,"FNJ")</f>
        <v>0</v>
      </c>
    </row>
    <row r="19" spans="1:37" x14ac:dyDescent="0.25">
      <c r="A19" s="2" t="str">
        <f>VLOOKUP(C19,quadro_olist!$B:$G,6,0)</f>
        <v>Ágata Machado</v>
      </c>
      <c r="B19" s="2" t="str">
        <f t="shared" ref="B19:B31" si="3">A19&amp;"Julho"</f>
        <v>Ágata MachadoJulho</v>
      </c>
      <c r="C19" s="2" t="s">
        <v>612</v>
      </c>
      <c r="D19" s="2" t="s">
        <v>611</v>
      </c>
      <c r="E19" s="2" t="s">
        <v>658</v>
      </c>
      <c r="F19" s="2" t="s">
        <v>658</v>
      </c>
      <c r="G19" s="2" t="s">
        <v>658</v>
      </c>
      <c r="H19" s="2" t="s">
        <v>658</v>
      </c>
      <c r="I19" s="2" t="s">
        <v>658</v>
      </c>
      <c r="J19" s="2" t="s">
        <v>658</v>
      </c>
      <c r="K19" s="2" t="s">
        <v>662</v>
      </c>
      <c r="L19" s="2" t="s">
        <v>658</v>
      </c>
      <c r="M19" s="2" t="s">
        <v>658</v>
      </c>
      <c r="N19" s="2" t="s">
        <v>658</v>
      </c>
      <c r="O19" s="2" t="s">
        <v>658</v>
      </c>
      <c r="AJ19" s="2">
        <f t="shared" ref="AJ19:AJ31" si="4">COUNTIFS($E19:$AH19,"OK")+COUNTIFS($E19:$AH19,"S/D/F")+COUNTIFS($E19:$AH19,"Home Office")</f>
        <v>11</v>
      </c>
      <c r="AK19" s="2">
        <f t="shared" ref="AK19:AK31" si="5">COUNTIFS($E19:$AH19,"FNJ")</f>
        <v>0</v>
      </c>
    </row>
    <row r="20" spans="1:37" x14ac:dyDescent="0.25">
      <c r="A20" s="2" t="str">
        <f>VLOOKUP(C20,quadro_olist!$B:$G,6,0)</f>
        <v>Letícia Daledone</v>
      </c>
      <c r="B20" s="2" t="str">
        <f t="shared" si="3"/>
        <v>Letícia DaledoneJulho</v>
      </c>
      <c r="C20" s="2" t="s">
        <v>614</v>
      </c>
      <c r="D20" s="2" t="s">
        <v>611</v>
      </c>
      <c r="E20" s="2" t="s">
        <v>658</v>
      </c>
      <c r="F20" s="2" t="s">
        <v>658</v>
      </c>
      <c r="G20" s="2" t="s">
        <v>658</v>
      </c>
      <c r="H20" s="2" t="s">
        <v>658</v>
      </c>
      <c r="I20" s="2" t="s">
        <v>658</v>
      </c>
      <c r="J20" s="2" t="s">
        <v>658</v>
      </c>
      <c r="K20" s="2" t="s">
        <v>662</v>
      </c>
      <c r="L20" s="2" t="s">
        <v>658</v>
      </c>
      <c r="M20" s="2" t="s">
        <v>658</v>
      </c>
      <c r="N20" s="2" t="s">
        <v>658</v>
      </c>
      <c r="O20" s="2" t="s">
        <v>658</v>
      </c>
      <c r="AJ20" s="2">
        <f t="shared" si="4"/>
        <v>11</v>
      </c>
      <c r="AK20" s="2">
        <f t="shared" si="5"/>
        <v>0</v>
      </c>
    </row>
    <row r="21" spans="1:37" x14ac:dyDescent="0.25">
      <c r="A21" s="2" t="str">
        <f>VLOOKUP(C21,quadro_olist!$B:$G,6,0)</f>
        <v>Fábio Silva</v>
      </c>
      <c r="B21" s="2" t="str">
        <f t="shared" si="3"/>
        <v>Fábio SilvaJulho</v>
      </c>
      <c r="C21" s="2" t="s">
        <v>623</v>
      </c>
      <c r="D21" s="2" t="s">
        <v>611</v>
      </c>
      <c r="E21" s="2" t="s">
        <v>658</v>
      </c>
      <c r="F21" s="2" t="s">
        <v>658</v>
      </c>
      <c r="G21" s="2" t="s">
        <v>658</v>
      </c>
      <c r="H21" s="2" t="s">
        <v>658</v>
      </c>
      <c r="I21" s="2" t="s">
        <v>658</v>
      </c>
      <c r="J21" s="2" t="s">
        <v>662</v>
      </c>
      <c r="K21" s="2" t="s">
        <v>660</v>
      </c>
      <c r="L21" s="2" t="s">
        <v>658</v>
      </c>
      <c r="M21" s="2" t="s">
        <v>658</v>
      </c>
      <c r="N21" s="2" t="s">
        <v>658</v>
      </c>
      <c r="O21" s="2" t="s">
        <v>658</v>
      </c>
      <c r="AJ21" s="2">
        <f t="shared" si="4"/>
        <v>11</v>
      </c>
      <c r="AK21" s="2">
        <f t="shared" si="5"/>
        <v>0</v>
      </c>
    </row>
    <row r="22" spans="1:37" x14ac:dyDescent="0.25">
      <c r="A22" s="2" t="str">
        <f>VLOOKUP(C22,quadro_olist!$B:$G,6,0)</f>
        <v>Kawan Domingues</v>
      </c>
      <c r="B22" s="2" t="str">
        <f t="shared" si="3"/>
        <v>Kawan DominguesJulho</v>
      </c>
      <c r="C22" s="2" t="s">
        <v>56</v>
      </c>
      <c r="D22" s="2" t="s">
        <v>611</v>
      </c>
      <c r="E22" s="2" t="s">
        <v>658</v>
      </c>
      <c r="F22" s="2" t="s">
        <v>658</v>
      </c>
      <c r="G22" s="2" t="s">
        <v>658</v>
      </c>
      <c r="H22" s="2" t="s">
        <v>658</v>
      </c>
      <c r="I22" s="2" t="s">
        <v>658</v>
      </c>
      <c r="J22" s="2" t="s">
        <v>658</v>
      </c>
      <c r="K22" s="2" t="s">
        <v>662</v>
      </c>
      <c r="L22" s="2" t="s">
        <v>658</v>
      </c>
      <c r="M22" s="2" t="s">
        <v>658</v>
      </c>
      <c r="N22" s="2" t="s">
        <v>658</v>
      </c>
      <c r="O22" s="2" t="s">
        <v>658</v>
      </c>
      <c r="AJ22" s="2">
        <f t="shared" si="4"/>
        <v>11</v>
      </c>
      <c r="AK22" s="2">
        <f t="shared" si="5"/>
        <v>0</v>
      </c>
    </row>
    <row r="23" spans="1:37" x14ac:dyDescent="0.25">
      <c r="A23" s="2" t="str">
        <f>VLOOKUP(C23,quadro_olist!$B:$G,6,0)</f>
        <v>Roberta Gaisler</v>
      </c>
      <c r="B23" s="2" t="str">
        <f t="shared" si="3"/>
        <v>Roberta GaislerJulho</v>
      </c>
      <c r="C23" s="2" t="s">
        <v>659</v>
      </c>
      <c r="D23" s="2" t="s">
        <v>611</v>
      </c>
      <c r="E23" s="2" t="s">
        <v>658</v>
      </c>
      <c r="F23" s="2" t="s">
        <v>658</v>
      </c>
      <c r="G23" s="2" t="s">
        <v>658</v>
      </c>
      <c r="H23" s="2" t="s">
        <v>658</v>
      </c>
      <c r="I23" s="2" t="s">
        <v>705</v>
      </c>
      <c r="J23" s="2" t="s">
        <v>662</v>
      </c>
      <c r="K23" s="2" t="s">
        <v>664</v>
      </c>
      <c r="L23" s="2" t="s">
        <v>658</v>
      </c>
      <c r="M23" s="2" t="s">
        <v>658</v>
      </c>
      <c r="N23" s="2" t="s">
        <v>658</v>
      </c>
      <c r="O23" s="2" t="s">
        <v>658</v>
      </c>
      <c r="AJ23" s="2">
        <f t="shared" si="4"/>
        <v>9</v>
      </c>
      <c r="AK23" s="2">
        <f t="shared" si="5"/>
        <v>0</v>
      </c>
    </row>
    <row r="24" spans="1:37" x14ac:dyDescent="0.25">
      <c r="A24" s="2" t="str">
        <f>VLOOKUP(C24,quadro_olist!$B:$G,6,0)</f>
        <v>Jennifer Nunes</v>
      </c>
      <c r="B24" s="2" t="str">
        <f t="shared" si="3"/>
        <v>Jennifer NunesJulho</v>
      </c>
      <c r="C24" s="2" t="s">
        <v>617</v>
      </c>
      <c r="D24" s="2" t="s">
        <v>611</v>
      </c>
      <c r="E24" s="2" t="s">
        <v>660</v>
      </c>
      <c r="F24" s="2" t="s">
        <v>658</v>
      </c>
      <c r="G24" s="2" t="s">
        <v>660</v>
      </c>
      <c r="H24" s="2" t="s">
        <v>658</v>
      </c>
      <c r="I24" s="2" t="s">
        <v>658</v>
      </c>
      <c r="J24" s="2" t="s">
        <v>658</v>
      </c>
      <c r="K24" s="2" t="s">
        <v>662</v>
      </c>
      <c r="L24" s="2" t="s">
        <v>658</v>
      </c>
      <c r="M24" s="2" t="s">
        <v>658</v>
      </c>
      <c r="N24" s="2" t="s">
        <v>658</v>
      </c>
      <c r="O24" s="2" t="s">
        <v>658</v>
      </c>
      <c r="AJ24" s="2">
        <f t="shared" si="4"/>
        <v>11</v>
      </c>
      <c r="AK24" s="2">
        <f t="shared" si="5"/>
        <v>0</v>
      </c>
    </row>
    <row r="25" spans="1:37" x14ac:dyDescent="0.25">
      <c r="A25" s="2" t="str">
        <f>VLOOKUP(C25,quadro_olist!$B:$G,6,0)</f>
        <v>Matheus Castilho</v>
      </c>
      <c r="B25" s="2" t="str">
        <f t="shared" si="3"/>
        <v>Matheus CastilhoJulho</v>
      </c>
      <c r="C25" s="48" t="s">
        <v>621</v>
      </c>
      <c r="D25" s="2" t="s">
        <v>611</v>
      </c>
      <c r="E25" s="2" t="s">
        <v>658</v>
      </c>
      <c r="F25" s="2" t="s">
        <v>658</v>
      </c>
      <c r="G25" s="2" t="s">
        <v>658</v>
      </c>
      <c r="H25" s="2" t="s">
        <v>658</v>
      </c>
      <c r="I25" s="2" t="s">
        <v>658</v>
      </c>
      <c r="J25" s="2" t="s">
        <v>658</v>
      </c>
      <c r="K25" s="2" t="s">
        <v>662</v>
      </c>
      <c r="L25" s="2" t="s">
        <v>658</v>
      </c>
      <c r="M25" s="2" t="s">
        <v>658</v>
      </c>
      <c r="N25" s="2" t="s">
        <v>658</v>
      </c>
      <c r="O25" s="2" t="s">
        <v>658</v>
      </c>
      <c r="AJ25" s="2">
        <f t="shared" si="4"/>
        <v>11</v>
      </c>
      <c r="AK25" s="2">
        <f t="shared" si="5"/>
        <v>0</v>
      </c>
    </row>
    <row r="26" spans="1:37" x14ac:dyDescent="0.25">
      <c r="A26" s="2" t="str">
        <f>VLOOKUP(C26,quadro_olist!$B:$G,6,0)</f>
        <v>Allan Carvalho</v>
      </c>
      <c r="B26" s="2" t="str">
        <f t="shared" si="3"/>
        <v>Allan CarvalhoJulho</v>
      </c>
      <c r="C26" s="2" t="s">
        <v>645</v>
      </c>
      <c r="D26" s="2" t="s">
        <v>625</v>
      </c>
      <c r="E26" s="2" t="s">
        <v>658</v>
      </c>
      <c r="F26" s="2" t="s">
        <v>658</v>
      </c>
      <c r="G26" s="2" t="s">
        <v>658</v>
      </c>
      <c r="H26" s="2" t="s">
        <v>658</v>
      </c>
      <c r="I26" s="2" t="s">
        <v>658</v>
      </c>
      <c r="J26" s="2" t="s">
        <v>662</v>
      </c>
      <c r="K26" s="2" t="s">
        <v>658</v>
      </c>
      <c r="L26" s="2" t="s">
        <v>658</v>
      </c>
      <c r="M26" s="2" t="s">
        <v>658</v>
      </c>
      <c r="N26" s="2" t="s">
        <v>658</v>
      </c>
      <c r="O26" s="2" t="s">
        <v>658</v>
      </c>
      <c r="AJ26" s="2">
        <f t="shared" si="4"/>
        <v>11</v>
      </c>
      <c r="AK26" s="2">
        <f t="shared" si="5"/>
        <v>0</v>
      </c>
    </row>
    <row r="27" spans="1:37" x14ac:dyDescent="0.25">
      <c r="A27" s="2" t="str">
        <f>VLOOKUP(C27,quadro_olist!$B:$G,6,0)</f>
        <v>Fabíola Barbosa</v>
      </c>
      <c r="B27" s="2" t="str">
        <f t="shared" si="3"/>
        <v>Fabíola BarbosaJulho</v>
      </c>
      <c r="C27" s="2" t="s">
        <v>647</v>
      </c>
      <c r="D27" s="2" t="s">
        <v>625</v>
      </c>
      <c r="E27" s="2" t="s">
        <v>658</v>
      </c>
      <c r="F27" s="2" t="s">
        <v>658</v>
      </c>
      <c r="G27" s="2" t="s">
        <v>658</v>
      </c>
      <c r="H27" s="2" t="s">
        <v>658</v>
      </c>
      <c r="I27" s="2" t="s">
        <v>658</v>
      </c>
      <c r="J27" s="2" t="s">
        <v>658</v>
      </c>
      <c r="K27" s="2" t="s">
        <v>662</v>
      </c>
      <c r="L27" s="2" t="s">
        <v>658</v>
      </c>
      <c r="M27" s="2" t="s">
        <v>658</v>
      </c>
      <c r="N27" s="2" t="s">
        <v>658</v>
      </c>
      <c r="O27" s="2" t="s">
        <v>658</v>
      </c>
      <c r="AJ27" s="2">
        <f t="shared" si="4"/>
        <v>11</v>
      </c>
      <c r="AK27" s="2">
        <f t="shared" si="5"/>
        <v>0</v>
      </c>
    </row>
    <row r="28" spans="1:37" x14ac:dyDescent="0.25">
      <c r="A28" s="2" t="str">
        <f>VLOOKUP(C28,quadro_olist!$B:$G,6,0)</f>
        <v>Lucas Claudino</v>
      </c>
      <c r="B28" s="2" t="str">
        <f t="shared" si="3"/>
        <v>Lucas ClaudinoJulho</v>
      </c>
      <c r="C28" s="2" t="s">
        <v>649</v>
      </c>
      <c r="D28" s="2" t="s">
        <v>625</v>
      </c>
      <c r="E28" s="2" t="s">
        <v>658</v>
      </c>
      <c r="F28" s="2" t="s">
        <v>658</v>
      </c>
      <c r="G28" s="2" t="s">
        <v>658</v>
      </c>
      <c r="H28" s="2" t="s">
        <v>658</v>
      </c>
      <c r="I28" s="2" t="s">
        <v>658</v>
      </c>
      <c r="J28" s="2" t="s">
        <v>664</v>
      </c>
      <c r="K28" s="2" t="s">
        <v>662</v>
      </c>
      <c r="L28" s="2" t="s">
        <v>658</v>
      </c>
      <c r="M28" s="2" t="s">
        <v>658</v>
      </c>
      <c r="N28" s="2" t="s">
        <v>658</v>
      </c>
      <c r="O28" s="2" t="s">
        <v>658</v>
      </c>
      <c r="AJ28" s="2">
        <f t="shared" si="4"/>
        <v>10</v>
      </c>
      <c r="AK28" s="2">
        <f t="shared" si="5"/>
        <v>0</v>
      </c>
    </row>
    <row r="29" spans="1:37" x14ac:dyDescent="0.25">
      <c r="A29" s="2" t="str">
        <f>VLOOKUP(C29,quadro_olist!$B:$G,6,0)</f>
        <v>Isabelly Pires</v>
      </c>
      <c r="B29" s="2" t="str">
        <f t="shared" si="3"/>
        <v>Isabelly PiresJulho</v>
      </c>
      <c r="C29" s="2" t="s">
        <v>661</v>
      </c>
      <c r="D29" s="2" t="s">
        <v>625</v>
      </c>
      <c r="E29" s="2" t="s">
        <v>658</v>
      </c>
      <c r="F29" s="2" t="s">
        <v>658</v>
      </c>
      <c r="G29" s="2" t="s">
        <v>658</v>
      </c>
      <c r="H29" s="2" t="s">
        <v>658</v>
      </c>
      <c r="I29" s="2" t="s">
        <v>658</v>
      </c>
      <c r="J29" s="2" t="s">
        <v>658</v>
      </c>
      <c r="K29" s="2" t="s">
        <v>662</v>
      </c>
      <c r="L29" s="2" t="s">
        <v>658</v>
      </c>
      <c r="M29" s="2" t="s">
        <v>658</v>
      </c>
      <c r="N29" s="2" t="s">
        <v>658</v>
      </c>
      <c r="O29" s="2" t="s">
        <v>658</v>
      </c>
      <c r="AJ29" s="2">
        <f t="shared" si="4"/>
        <v>11</v>
      </c>
      <c r="AK29" s="2">
        <f t="shared" si="5"/>
        <v>0</v>
      </c>
    </row>
    <row r="30" spans="1:37" x14ac:dyDescent="0.25">
      <c r="A30" s="2" t="str">
        <f>VLOOKUP(C30,quadro_olist!$B:$G,6,0)</f>
        <v>Daniel Barbosa</v>
      </c>
      <c r="B30" s="2" t="str">
        <f t="shared" si="3"/>
        <v>Daniel BarbosaJulho</v>
      </c>
      <c r="C30" s="2" t="s">
        <v>651</v>
      </c>
      <c r="D30" s="2" t="s">
        <v>625</v>
      </c>
      <c r="E30" s="2" t="s">
        <v>658</v>
      </c>
      <c r="F30" s="2" t="s">
        <v>658</v>
      </c>
      <c r="G30" s="2" t="s">
        <v>658</v>
      </c>
      <c r="H30" s="2" t="s">
        <v>658</v>
      </c>
      <c r="I30" s="2" t="s">
        <v>658</v>
      </c>
      <c r="J30" s="2" t="s">
        <v>658</v>
      </c>
      <c r="K30" s="2" t="s">
        <v>662</v>
      </c>
      <c r="L30" s="2" t="s">
        <v>658</v>
      </c>
      <c r="M30" s="2" t="s">
        <v>658</v>
      </c>
      <c r="N30" s="2" t="s">
        <v>658</v>
      </c>
      <c r="O30" s="2" t="s">
        <v>658</v>
      </c>
      <c r="AJ30" s="2">
        <f t="shared" si="4"/>
        <v>11</v>
      </c>
      <c r="AK30" s="2">
        <f t="shared" si="5"/>
        <v>0</v>
      </c>
    </row>
    <row r="31" spans="1:37" x14ac:dyDescent="0.25">
      <c r="A31" s="2" t="str">
        <f>VLOOKUP(C31,quadro_olist!$B:$G,6,0)</f>
        <v>Emanuelle Shaila</v>
      </c>
      <c r="B31" s="2" t="str">
        <f t="shared" si="3"/>
        <v>Emanuelle ShailaJulho</v>
      </c>
      <c r="C31" s="2" t="s">
        <v>655</v>
      </c>
      <c r="D31" s="2" t="s">
        <v>657</v>
      </c>
      <c r="E31" s="2" t="s">
        <v>660</v>
      </c>
      <c r="F31" s="2" t="s">
        <v>660</v>
      </c>
      <c r="G31" s="2" t="s">
        <v>660</v>
      </c>
      <c r="H31" s="2" t="s">
        <v>660</v>
      </c>
      <c r="I31" s="2" t="s">
        <v>660</v>
      </c>
      <c r="J31" s="2" t="s">
        <v>660</v>
      </c>
      <c r="K31" s="2" t="s">
        <v>662</v>
      </c>
      <c r="L31" s="2" t="s">
        <v>660</v>
      </c>
      <c r="M31" s="2" t="s">
        <v>660</v>
      </c>
      <c r="N31" s="2" t="s">
        <v>660</v>
      </c>
      <c r="O31" s="2" t="s">
        <v>660</v>
      </c>
      <c r="AJ31" s="2">
        <f t="shared" si="4"/>
        <v>11</v>
      </c>
      <c r="AK31" s="2">
        <f t="shared" si="5"/>
        <v>0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ED78C-3A53-49A8-AA18-16FF39C1F2B0}">
  <sheetPr>
    <tabColor theme="9" tint="0.59999389629810485"/>
  </sheetPr>
  <dimension ref="A1:G21"/>
  <sheetViews>
    <sheetView workbookViewId="0">
      <selection activeCell="B7" sqref="B7"/>
    </sheetView>
  </sheetViews>
  <sheetFormatPr defaultColWidth="9.140625" defaultRowHeight="15" x14ac:dyDescent="0.25"/>
  <cols>
    <col min="1" max="1" width="17.5703125" style="48" bestFit="1" customWidth="1"/>
    <col min="2" max="2" width="33" style="48" bestFit="1" customWidth="1"/>
    <col min="3" max="3" width="24" style="48" bestFit="1" customWidth="1"/>
    <col min="4" max="4" width="39" style="48" bestFit="1" customWidth="1"/>
    <col min="5" max="5" width="12.85546875" style="48" bestFit="1" customWidth="1"/>
    <col min="6" max="6" width="10.42578125" style="48" bestFit="1" customWidth="1"/>
    <col min="7" max="7" width="17.5703125" style="48" bestFit="1" customWidth="1"/>
    <col min="8" max="16384" width="9.140625" style="48"/>
  </cols>
  <sheetData>
    <row r="1" spans="1:7" x14ac:dyDescent="0.25">
      <c r="A1" s="48" t="s">
        <v>603</v>
      </c>
      <c r="B1" s="49" t="s">
        <v>604</v>
      </c>
      <c r="C1" s="49" t="s">
        <v>605</v>
      </c>
      <c r="D1" s="49" t="s">
        <v>606</v>
      </c>
      <c r="E1" s="49" t="s">
        <v>607</v>
      </c>
      <c r="F1" s="49" t="s">
        <v>608</v>
      </c>
      <c r="G1" s="48" t="s">
        <v>603</v>
      </c>
    </row>
    <row r="2" spans="1:7" x14ac:dyDescent="0.25">
      <c r="A2" s="48" t="s">
        <v>41</v>
      </c>
      <c r="B2" s="49" t="s">
        <v>609</v>
      </c>
      <c r="C2" s="49" t="s">
        <v>7</v>
      </c>
      <c r="D2" s="49" t="s">
        <v>610</v>
      </c>
      <c r="E2" s="49" t="s">
        <v>611</v>
      </c>
      <c r="F2" s="49" t="str">
        <f>IF(RIGHT($E2,5)&gt;"14:20","Tarde","Manhã")</f>
        <v>Manhã</v>
      </c>
      <c r="G2" s="48" t="s">
        <v>41</v>
      </c>
    </row>
    <row r="3" spans="1:7" x14ac:dyDescent="0.25">
      <c r="A3" s="48" t="s">
        <v>39</v>
      </c>
      <c r="B3" s="49" t="s">
        <v>612</v>
      </c>
      <c r="C3" s="49" t="s">
        <v>7</v>
      </c>
      <c r="D3" s="49" t="s">
        <v>613</v>
      </c>
      <c r="E3" s="49" t="s">
        <v>611</v>
      </c>
      <c r="F3" s="49" t="str">
        <f t="shared" ref="F3:F21" si="0">IF(RIGHT($E3,5)&gt;"14:20","Tarde","Manhã")</f>
        <v>Manhã</v>
      </c>
      <c r="G3" s="48" t="s">
        <v>39</v>
      </c>
    </row>
    <row r="4" spans="1:7" x14ac:dyDescent="0.25">
      <c r="A4" s="48" t="s">
        <v>5</v>
      </c>
      <c r="B4" s="49" t="s">
        <v>614</v>
      </c>
      <c r="C4" s="49" t="s">
        <v>7</v>
      </c>
      <c r="D4" s="49" t="s">
        <v>615</v>
      </c>
      <c r="E4" s="49" t="s">
        <v>611</v>
      </c>
      <c r="F4" s="49" t="str">
        <f t="shared" si="0"/>
        <v>Manhã</v>
      </c>
      <c r="G4" s="48" t="s">
        <v>5</v>
      </c>
    </row>
    <row r="5" spans="1:7" x14ac:dyDescent="0.25">
      <c r="A5" s="48" t="s">
        <v>56</v>
      </c>
      <c r="B5" s="49" t="s">
        <v>56</v>
      </c>
      <c r="C5" s="49" t="s">
        <v>7</v>
      </c>
      <c r="D5" s="49" t="s">
        <v>616</v>
      </c>
      <c r="E5" s="49" t="s">
        <v>611</v>
      </c>
      <c r="F5" s="49" t="str">
        <f t="shared" si="0"/>
        <v>Manhã</v>
      </c>
      <c r="G5" s="48" t="s">
        <v>56</v>
      </c>
    </row>
    <row r="6" spans="1:7" x14ac:dyDescent="0.25">
      <c r="A6" s="48" t="s">
        <v>102</v>
      </c>
      <c r="B6" s="49" t="s">
        <v>617</v>
      </c>
      <c r="C6" s="49" t="s">
        <v>7</v>
      </c>
      <c r="D6" s="49" t="s">
        <v>618</v>
      </c>
      <c r="E6" s="49" t="s">
        <v>611</v>
      </c>
      <c r="F6" s="49" t="str">
        <f t="shared" si="0"/>
        <v>Manhã</v>
      </c>
      <c r="G6" s="48" t="s">
        <v>102</v>
      </c>
    </row>
    <row r="7" spans="1:7" x14ac:dyDescent="0.25">
      <c r="A7" s="48" t="s">
        <v>45</v>
      </c>
      <c r="B7" s="49" t="s">
        <v>619</v>
      </c>
      <c r="C7" s="49" t="s">
        <v>7</v>
      </c>
      <c r="D7" s="49" t="s">
        <v>620</v>
      </c>
      <c r="E7" s="49" t="s">
        <v>611</v>
      </c>
      <c r="F7" s="49" t="str">
        <f t="shared" si="0"/>
        <v>Manhã</v>
      </c>
      <c r="G7" s="48" t="s">
        <v>45</v>
      </c>
    </row>
    <row r="8" spans="1:7" x14ac:dyDescent="0.25">
      <c r="A8" s="48" t="s">
        <v>57</v>
      </c>
      <c r="B8" s="49" t="s">
        <v>621</v>
      </c>
      <c r="C8" s="49" t="s">
        <v>7</v>
      </c>
      <c r="D8" s="49" t="s">
        <v>622</v>
      </c>
      <c r="E8" s="49" t="s">
        <v>611</v>
      </c>
      <c r="F8" s="49" t="str">
        <f t="shared" si="0"/>
        <v>Manhã</v>
      </c>
      <c r="G8" s="48" t="s">
        <v>57</v>
      </c>
    </row>
    <row r="9" spans="1:7" x14ac:dyDescent="0.25">
      <c r="A9" s="48" t="s">
        <v>85</v>
      </c>
      <c r="B9" s="49" t="s">
        <v>623</v>
      </c>
      <c r="C9" s="49" t="s">
        <v>7</v>
      </c>
      <c r="D9" s="49" t="s">
        <v>624</v>
      </c>
      <c r="E9" s="49" t="s">
        <v>625</v>
      </c>
      <c r="F9" s="49" t="str">
        <f t="shared" si="0"/>
        <v>Tarde</v>
      </c>
      <c r="G9" s="48" t="s">
        <v>85</v>
      </c>
    </row>
    <row r="10" spans="1:7" x14ac:dyDescent="0.25">
      <c r="A10" s="48" t="s">
        <v>394</v>
      </c>
      <c r="B10" s="49" t="s">
        <v>626</v>
      </c>
      <c r="C10" s="49" t="s">
        <v>627</v>
      </c>
      <c r="D10" s="49" t="s">
        <v>385</v>
      </c>
      <c r="E10" s="49" t="s">
        <v>628</v>
      </c>
      <c r="F10" s="49" t="s">
        <v>385</v>
      </c>
      <c r="G10" s="48" t="s">
        <v>394</v>
      </c>
    </row>
    <row r="11" spans="1:7" x14ac:dyDescent="0.25">
      <c r="A11" s="48" t="s">
        <v>402</v>
      </c>
      <c r="B11" s="49" t="s">
        <v>629</v>
      </c>
      <c r="C11" s="49" t="s">
        <v>630</v>
      </c>
      <c r="D11" s="49" t="s">
        <v>385</v>
      </c>
      <c r="E11" s="49" t="s">
        <v>631</v>
      </c>
      <c r="F11" s="49" t="s">
        <v>385</v>
      </c>
      <c r="G11" s="48" t="s">
        <v>402</v>
      </c>
    </row>
    <row r="12" spans="1:7" x14ac:dyDescent="0.25">
      <c r="A12" s="48" t="s">
        <v>632</v>
      </c>
      <c r="B12" s="49" t="s">
        <v>633</v>
      </c>
      <c r="C12" s="49" t="s">
        <v>634</v>
      </c>
      <c r="D12" s="49" t="s">
        <v>385</v>
      </c>
      <c r="E12" s="49" t="s">
        <v>631</v>
      </c>
      <c r="F12" s="49" t="s">
        <v>385</v>
      </c>
      <c r="G12" s="48" t="s">
        <v>632</v>
      </c>
    </row>
    <row r="13" spans="1:7" x14ac:dyDescent="0.25">
      <c r="A13" s="48" t="s">
        <v>391</v>
      </c>
      <c r="B13" s="49" t="s">
        <v>635</v>
      </c>
      <c r="C13" s="49" t="s">
        <v>636</v>
      </c>
      <c r="D13" s="49" t="s">
        <v>385</v>
      </c>
      <c r="E13" s="49" t="s">
        <v>637</v>
      </c>
      <c r="F13" s="49" t="s">
        <v>385</v>
      </c>
      <c r="G13" s="48" t="s">
        <v>391</v>
      </c>
    </row>
    <row r="14" spans="1:7" x14ac:dyDescent="0.25">
      <c r="A14" s="48" t="s">
        <v>383</v>
      </c>
      <c r="B14" s="49" t="s">
        <v>638</v>
      </c>
      <c r="C14" s="49" t="s">
        <v>627</v>
      </c>
      <c r="D14" s="49" t="s">
        <v>639</v>
      </c>
      <c r="E14" s="49" t="s">
        <v>640</v>
      </c>
      <c r="F14" s="49" t="s">
        <v>385</v>
      </c>
      <c r="G14" s="48" t="s">
        <v>383</v>
      </c>
    </row>
    <row r="15" spans="1:7" x14ac:dyDescent="0.25">
      <c r="A15" s="48" t="s">
        <v>392</v>
      </c>
      <c r="B15" s="49" t="s">
        <v>641</v>
      </c>
      <c r="C15" s="49" t="s">
        <v>642</v>
      </c>
      <c r="D15" s="49" t="s">
        <v>643</v>
      </c>
      <c r="E15" s="49" t="s">
        <v>644</v>
      </c>
      <c r="F15" s="49" t="s">
        <v>385</v>
      </c>
      <c r="G15" s="48" t="s">
        <v>392</v>
      </c>
    </row>
    <row r="16" spans="1:7" x14ac:dyDescent="0.25">
      <c r="A16" s="48" t="s">
        <v>306</v>
      </c>
      <c r="B16" s="49" t="s">
        <v>645</v>
      </c>
      <c r="C16" s="49" t="s">
        <v>7</v>
      </c>
      <c r="D16" s="49" t="s">
        <v>646</v>
      </c>
      <c r="E16" s="49" t="s">
        <v>625</v>
      </c>
      <c r="F16" s="49" t="str">
        <f t="shared" si="0"/>
        <v>Tarde</v>
      </c>
      <c r="G16" s="48" t="s">
        <v>306</v>
      </c>
    </row>
    <row r="17" spans="1:7" x14ac:dyDescent="0.25">
      <c r="A17" s="48" t="s">
        <v>100</v>
      </c>
      <c r="B17" s="49" t="s">
        <v>647</v>
      </c>
      <c r="C17" s="49" t="s">
        <v>7</v>
      </c>
      <c r="D17" s="49" t="s">
        <v>648</v>
      </c>
      <c r="E17" s="49" t="s">
        <v>625</v>
      </c>
      <c r="F17" s="49" t="str">
        <f t="shared" si="0"/>
        <v>Tarde</v>
      </c>
      <c r="G17" s="48" t="s">
        <v>100</v>
      </c>
    </row>
    <row r="18" spans="1:7" x14ac:dyDescent="0.25">
      <c r="A18" s="48" t="s">
        <v>290</v>
      </c>
      <c r="B18" s="49" t="s">
        <v>649</v>
      </c>
      <c r="C18" s="49" t="s">
        <v>7</v>
      </c>
      <c r="D18" s="49" t="s">
        <v>650</v>
      </c>
      <c r="E18" s="49" t="s">
        <v>625</v>
      </c>
      <c r="F18" s="49" t="str">
        <f t="shared" si="0"/>
        <v>Tarde</v>
      </c>
      <c r="G18" s="48" t="s">
        <v>290</v>
      </c>
    </row>
    <row r="19" spans="1:7" x14ac:dyDescent="0.25">
      <c r="A19" s="48" t="s">
        <v>303</v>
      </c>
      <c r="B19" s="49" t="s">
        <v>651</v>
      </c>
      <c r="C19" s="49" t="s">
        <v>7</v>
      </c>
      <c r="D19" s="49" t="s">
        <v>652</v>
      </c>
      <c r="E19" s="49" t="s">
        <v>625</v>
      </c>
      <c r="F19" s="49" t="str">
        <f t="shared" si="0"/>
        <v>Tarde</v>
      </c>
      <c r="G19" s="48" t="s">
        <v>303</v>
      </c>
    </row>
    <row r="20" spans="1:7" x14ac:dyDescent="0.25">
      <c r="A20" s="48" t="s">
        <v>91</v>
      </c>
      <c r="B20" s="49" t="s">
        <v>653</v>
      </c>
      <c r="C20" s="49" t="s">
        <v>7</v>
      </c>
      <c r="D20" s="49" t="s">
        <v>654</v>
      </c>
      <c r="E20" s="49" t="s">
        <v>625</v>
      </c>
      <c r="F20" s="49" t="str">
        <f t="shared" si="0"/>
        <v>Tarde</v>
      </c>
      <c r="G20" s="48" t="s">
        <v>91</v>
      </c>
    </row>
    <row r="21" spans="1:7" x14ac:dyDescent="0.25">
      <c r="A21" s="48" t="s">
        <v>107</v>
      </c>
      <c r="B21" s="49" t="s">
        <v>655</v>
      </c>
      <c r="C21" s="49" t="s">
        <v>7</v>
      </c>
      <c r="D21" s="49" t="s">
        <v>656</v>
      </c>
      <c r="E21" s="49" t="s">
        <v>657</v>
      </c>
      <c r="F21" s="49" t="str">
        <f t="shared" si="0"/>
        <v>Tarde</v>
      </c>
      <c r="G21" s="48" t="s">
        <v>107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A9E50-D53A-4DA3-B95D-942B823679F4}">
  <dimension ref="A1:B53"/>
  <sheetViews>
    <sheetView topLeftCell="A29" workbookViewId="0"/>
  </sheetViews>
  <sheetFormatPr defaultRowHeight="15" x14ac:dyDescent="0.25"/>
  <cols>
    <col min="1" max="1" width="45.28515625" bestFit="1" customWidth="1"/>
    <col min="2" max="2" width="13.7109375" bestFit="1" customWidth="1"/>
  </cols>
  <sheetData>
    <row r="1" spans="1:2" x14ac:dyDescent="0.25">
      <c r="A1" t="s">
        <v>692</v>
      </c>
      <c r="B1" t="s">
        <v>287</v>
      </c>
    </row>
    <row r="2" spans="1:2" x14ac:dyDescent="0.25">
      <c r="A2" t="s">
        <v>693</v>
      </c>
      <c r="B2" t="s">
        <v>287</v>
      </c>
    </row>
    <row r="3" spans="1:2" x14ac:dyDescent="0.25">
      <c r="A3" t="s">
        <v>694</v>
      </c>
      <c r="B3" t="s">
        <v>287</v>
      </c>
    </row>
    <row r="4" spans="1:2" x14ac:dyDescent="0.25">
      <c r="A4" t="s">
        <v>858</v>
      </c>
      <c r="B4" t="s">
        <v>287</v>
      </c>
    </row>
    <row r="5" spans="1:2" x14ac:dyDescent="0.25">
      <c r="A5" t="s">
        <v>932</v>
      </c>
      <c r="B5" t="s">
        <v>736</v>
      </c>
    </row>
    <row r="6" spans="1:2" x14ac:dyDescent="0.25">
      <c r="A6" t="s">
        <v>854</v>
      </c>
      <c r="B6" t="s">
        <v>851</v>
      </c>
    </row>
    <row r="7" spans="1:2" x14ac:dyDescent="0.25">
      <c r="A7" t="s">
        <v>876</v>
      </c>
      <c r="B7" t="s">
        <v>735</v>
      </c>
    </row>
    <row r="8" spans="1:2" x14ac:dyDescent="0.25">
      <c r="A8" t="s">
        <v>877</v>
      </c>
      <c r="B8" t="s">
        <v>735</v>
      </c>
    </row>
    <row r="9" spans="1:2" x14ac:dyDescent="0.25">
      <c r="A9" t="s">
        <v>887</v>
      </c>
      <c r="B9" t="s">
        <v>735</v>
      </c>
    </row>
    <row r="10" spans="1:2" x14ac:dyDescent="0.25">
      <c r="A10" t="s">
        <v>897</v>
      </c>
      <c r="B10" t="s">
        <v>737</v>
      </c>
    </row>
    <row r="11" spans="1:2" x14ac:dyDescent="0.25">
      <c r="A11" t="s">
        <v>900</v>
      </c>
      <c r="B11" t="s">
        <v>287</v>
      </c>
    </row>
    <row r="12" spans="1:2" x14ac:dyDescent="0.25">
      <c r="A12" t="s">
        <v>899</v>
      </c>
      <c r="B12" t="s">
        <v>287</v>
      </c>
    </row>
    <row r="13" spans="1:2" x14ac:dyDescent="0.25">
      <c r="A13" t="s">
        <v>888</v>
      </c>
      <c r="B13" t="s">
        <v>992</v>
      </c>
    </row>
    <row r="14" spans="1:2" x14ac:dyDescent="0.25">
      <c r="A14" t="s">
        <v>916</v>
      </c>
      <c r="B14" t="s">
        <v>737</v>
      </c>
    </row>
    <row r="15" spans="1:2" x14ac:dyDescent="0.25">
      <c r="A15" t="s">
        <v>1060</v>
      </c>
      <c r="B15" t="s">
        <v>992</v>
      </c>
    </row>
    <row r="16" spans="1:2" x14ac:dyDescent="0.25">
      <c r="A16" t="s">
        <v>1061</v>
      </c>
      <c r="B16" t="s">
        <v>287</v>
      </c>
    </row>
    <row r="17" spans="1:2" x14ac:dyDescent="0.25">
      <c r="A17" t="s">
        <v>1062</v>
      </c>
      <c r="B17" t="s">
        <v>287</v>
      </c>
    </row>
    <row r="18" spans="1:2" x14ac:dyDescent="0.25">
      <c r="A18" t="s">
        <v>1063</v>
      </c>
      <c r="B18" t="s">
        <v>736</v>
      </c>
    </row>
    <row r="19" spans="1:2" x14ac:dyDescent="0.25">
      <c r="A19" t="s">
        <v>1191</v>
      </c>
      <c r="B19" t="s">
        <v>736</v>
      </c>
    </row>
    <row r="20" spans="1:2" x14ac:dyDescent="0.25">
      <c r="A20" t="s">
        <v>1194</v>
      </c>
      <c r="B20" t="s">
        <v>737</v>
      </c>
    </row>
    <row r="21" spans="1:2" x14ac:dyDescent="0.25">
      <c r="A21" t="s">
        <v>1201</v>
      </c>
      <c r="B21" t="s">
        <v>735</v>
      </c>
    </row>
    <row r="22" spans="1:2" x14ac:dyDescent="0.25">
      <c r="A22" t="s">
        <v>1202</v>
      </c>
      <c r="B22" t="s">
        <v>735</v>
      </c>
    </row>
    <row r="23" spans="1:2" x14ac:dyDescent="0.25">
      <c r="A23" t="s">
        <v>1204</v>
      </c>
      <c r="B23" t="s">
        <v>992</v>
      </c>
    </row>
    <row r="24" spans="1:2" x14ac:dyDescent="0.25">
      <c r="A24" t="s">
        <v>736</v>
      </c>
      <c r="B24" t="s">
        <v>736</v>
      </c>
    </row>
    <row r="25" spans="1:2" x14ac:dyDescent="0.25">
      <c r="A25" t="s">
        <v>1292</v>
      </c>
      <c r="B25" t="s">
        <v>992</v>
      </c>
    </row>
    <row r="26" spans="1:2" x14ac:dyDescent="0.25">
      <c r="A26" t="s">
        <v>1296</v>
      </c>
      <c r="B26" t="s">
        <v>992</v>
      </c>
    </row>
    <row r="27" spans="1:2" x14ac:dyDescent="0.25">
      <c r="A27" t="s">
        <v>1299</v>
      </c>
      <c r="B27" t="s">
        <v>735</v>
      </c>
    </row>
    <row r="28" spans="1:2" x14ac:dyDescent="0.25">
      <c r="A28" t="s">
        <v>1301</v>
      </c>
      <c r="B28" t="s">
        <v>735</v>
      </c>
    </row>
    <row r="29" spans="1:2" x14ac:dyDescent="0.25">
      <c r="A29" t="s">
        <v>1303</v>
      </c>
      <c r="B29" t="s">
        <v>735</v>
      </c>
    </row>
    <row r="30" spans="1:2" x14ac:dyDescent="0.25">
      <c r="A30" t="s">
        <v>1308</v>
      </c>
      <c r="B30" t="s">
        <v>992</v>
      </c>
    </row>
    <row r="31" spans="1:2" x14ac:dyDescent="0.25">
      <c r="A31" t="s">
        <v>1314</v>
      </c>
      <c r="B31" t="s">
        <v>287</v>
      </c>
    </row>
    <row r="32" spans="1:2" x14ac:dyDescent="0.25">
      <c r="A32" t="s">
        <v>1315</v>
      </c>
      <c r="B32" t="s">
        <v>287</v>
      </c>
    </row>
    <row r="33" spans="1:2" x14ac:dyDescent="0.25">
      <c r="A33" t="s">
        <v>7</v>
      </c>
      <c r="B33" t="s">
        <v>1398</v>
      </c>
    </row>
    <row r="34" spans="1:2" x14ac:dyDescent="0.25">
      <c r="A34" t="s">
        <v>735</v>
      </c>
      <c r="B34" t="s">
        <v>735</v>
      </c>
    </row>
    <row r="35" spans="1:2" x14ac:dyDescent="0.25">
      <c r="A35" t="s">
        <v>737</v>
      </c>
      <c r="B35" t="s">
        <v>737</v>
      </c>
    </row>
    <row r="36" spans="1:2" x14ac:dyDescent="0.25">
      <c r="A36" t="s">
        <v>1438</v>
      </c>
      <c r="B36" t="s">
        <v>1398</v>
      </c>
    </row>
    <row r="37" spans="1:2" x14ac:dyDescent="0.25">
      <c r="A37" t="s">
        <v>1462</v>
      </c>
      <c r="B37" t="s">
        <v>735</v>
      </c>
    </row>
    <row r="38" spans="1:2" x14ac:dyDescent="0.25">
      <c r="A38" t="s">
        <v>1464</v>
      </c>
      <c r="B38" t="s">
        <v>736</v>
      </c>
    </row>
    <row r="39" spans="1:2" x14ac:dyDescent="0.25">
      <c r="A39" t="s">
        <v>1466</v>
      </c>
      <c r="B39" t="s">
        <v>992</v>
      </c>
    </row>
    <row r="40" spans="1:2" x14ac:dyDescent="0.25">
      <c r="A40" t="s">
        <v>1546</v>
      </c>
      <c r="B40" t="s">
        <v>1398</v>
      </c>
    </row>
    <row r="41" spans="1:2" x14ac:dyDescent="0.25">
      <c r="A41" t="s">
        <v>1589</v>
      </c>
      <c r="B41" t="s">
        <v>992</v>
      </c>
    </row>
    <row r="42" spans="1:2" x14ac:dyDescent="0.25">
      <c r="A42" t="s">
        <v>1620</v>
      </c>
      <c r="B42" t="s">
        <v>287</v>
      </c>
    </row>
    <row r="43" spans="1:2" x14ac:dyDescent="0.25">
      <c r="A43" t="s">
        <v>1622</v>
      </c>
      <c r="B43" t="s">
        <v>810</v>
      </c>
    </row>
    <row r="44" spans="1:2" x14ac:dyDescent="0.25">
      <c r="A44" t="s">
        <v>1641</v>
      </c>
      <c r="B44" t="s">
        <v>810</v>
      </c>
    </row>
    <row r="45" spans="1:2" x14ac:dyDescent="0.25">
      <c r="A45" t="s">
        <v>1850</v>
      </c>
      <c r="B45" t="s">
        <v>735</v>
      </c>
    </row>
    <row r="46" spans="1:2" x14ac:dyDescent="0.25">
      <c r="A46" t="s">
        <v>1903</v>
      </c>
      <c r="B46" t="s">
        <v>287</v>
      </c>
    </row>
    <row r="47" spans="1:2" x14ac:dyDescent="0.25">
      <c r="A47" t="s">
        <v>1905</v>
      </c>
      <c r="B47" t="s">
        <v>287</v>
      </c>
    </row>
    <row r="48" spans="1:2" x14ac:dyDescent="0.25">
      <c r="A48" t="s">
        <v>851</v>
      </c>
      <c r="B48" t="s">
        <v>851</v>
      </c>
    </row>
    <row r="49" spans="1:2" x14ac:dyDescent="0.25">
      <c r="A49" t="s">
        <v>2078</v>
      </c>
      <c r="B49" t="s">
        <v>1677</v>
      </c>
    </row>
    <row r="50" spans="1:2" x14ac:dyDescent="0.25">
      <c r="A50" t="s">
        <v>2123</v>
      </c>
      <c r="B50" t="s">
        <v>736</v>
      </c>
    </row>
    <row r="51" spans="1:2" x14ac:dyDescent="0.25">
      <c r="A51" t="s">
        <v>737</v>
      </c>
      <c r="B51" t="s">
        <v>809</v>
      </c>
    </row>
    <row r="52" spans="1:2" x14ac:dyDescent="0.25">
      <c r="A52" t="s">
        <v>736</v>
      </c>
      <c r="B52" t="s">
        <v>1678</v>
      </c>
    </row>
    <row r="53" spans="1:2" x14ac:dyDescent="0.25">
      <c r="A53" t="s">
        <v>992</v>
      </c>
      <c r="B53" t="s">
        <v>1677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37B64-A097-4827-B295-05AE1E9A1233}">
  <sheetPr>
    <tabColor theme="7" tint="0.39997558519241921"/>
  </sheetPr>
  <dimension ref="A1:C29"/>
  <sheetViews>
    <sheetView workbookViewId="0">
      <selection sqref="A1:AE11525"/>
    </sheetView>
  </sheetViews>
  <sheetFormatPr defaultRowHeight="15" x14ac:dyDescent="0.25"/>
  <cols>
    <col min="1" max="1" width="50.140625" bestFit="1" customWidth="1"/>
    <col min="2" max="2" width="81.140625" bestFit="1" customWidth="1"/>
    <col min="3" max="3" width="8.85546875" bestFit="1" customWidth="1"/>
    <col min="4" max="4" width="50.140625" bestFit="1" customWidth="1"/>
    <col min="5" max="5" width="81.140625" bestFit="1" customWidth="1"/>
    <col min="6" max="6" width="11.140625" bestFit="1" customWidth="1"/>
  </cols>
  <sheetData>
    <row r="1" spans="1:3" x14ac:dyDescent="0.25">
      <c r="A1" t="s">
        <v>343</v>
      </c>
      <c r="B1" t="s">
        <v>344</v>
      </c>
      <c r="C1" t="s">
        <v>345</v>
      </c>
    </row>
    <row r="2" spans="1:3" x14ac:dyDescent="0.25">
      <c r="A2" t="s">
        <v>13</v>
      </c>
      <c r="B2" t="s">
        <v>346</v>
      </c>
      <c r="C2" t="s">
        <v>44</v>
      </c>
    </row>
    <row r="3" spans="1:3" x14ac:dyDescent="0.25">
      <c r="A3" t="s">
        <v>32</v>
      </c>
      <c r="B3" t="s">
        <v>347</v>
      </c>
      <c r="C3" t="s">
        <v>44</v>
      </c>
    </row>
    <row r="4" spans="1:3" x14ac:dyDescent="0.25">
      <c r="A4" t="s">
        <v>54</v>
      </c>
      <c r="B4" t="s">
        <v>348</v>
      </c>
      <c r="C4" t="s">
        <v>44</v>
      </c>
    </row>
    <row r="5" spans="1:3" x14ac:dyDescent="0.25">
      <c r="A5" t="s">
        <v>349</v>
      </c>
      <c r="B5" t="s">
        <v>350</v>
      </c>
      <c r="C5" t="s">
        <v>14</v>
      </c>
    </row>
    <row r="6" spans="1:3" x14ac:dyDescent="0.25">
      <c r="A6" t="s">
        <v>351</v>
      </c>
      <c r="B6" t="s">
        <v>352</v>
      </c>
      <c r="C6" t="s">
        <v>44</v>
      </c>
    </row>
    <row r="7" spans="1:3" x14ac:dyDescent="0.25">
      <c r="A7" t="s">
        <v>75</v>
      </c>
      <c r="B7" t="s">
        <v>353</v>
      </c>
      <c r="C7" t="s">
        <v>44</v>
      </c>
    </row>
    <row r="8" spans="1:3" x14ac:dyDescent="0.25">
      <c r="A8" t="s">
        <v>323</v>
      </c>
      <c r="B8" t="s">
        <v>354</v>
      </c>
      <c r="C8" t="s">
        <v>44</v>
      </c>
    </row>
    <row r="9" spans="1:3" x14ac:dyDescent="0.25">
      <c r="A9" t="s">
        <v>103</v>
      </c>
      <c r="B9" t="s">
        <v>355</v>
      </c>
      <c r="C9" t="s">
        <v>44</v>
      </c>
    </row>
    <row r="10" spans="1:3" x14ac:dyDescent="0.25">
      <c r="A10" t="s">
        <v>77</v>
      </c>
      <c r="B10" t="s">
        <v>356</v>
      </c>
      <c r="C10" t="s">
        <v>44</v>
      </c>
    </row>
    <row r="11" spans="1:3" x14ac:dyDescent="0.25">
      <c r="A11" t="s">
        <v>25</v>
      </c>
      <c r="B11" t="s">
        <v>357</v>
      </c>
      <c r="C11" t="s">
        <v>44</v>
      </c>
    </row>
    <row r="12" spans="1:3" x14ac:dyDescent="0.25">
      <c r="A12" t="s">
        <v>358</v>
      </c>
      <c r="B12" t="s">
        <v>359</v>
      </c>
      <c r="C12" t="s">
        <v>44</v>
      </c>
    </row>
    <row r="13" spans="1:3" x14ac:dyDescent="0.25">
      <c r="A13" t="s">
        <v>360</v>
      </c>
      <c r="B13" t="s">
        <v>361</v>
      </c>
      <c r="C13" t="s">
        <v>14</v>
      </c>
    </row>
    <row r="14" spans="1:3" x14ac:dyDescent="0.25">
      <c r="A14" t="s">
        <v>305</v>
      </c>
      <c r="B14" t="s">
        <v>362</v>
      </c>
      <c r="C14" t="s">
        <v>14</v>
      </c>
    </row>
    <row r="15" spans="1:3" x14ac:dyDescent="0.25">
      <c r="A15" t="s">
        <v>363</v>
      </c>
      <c r="B15" t="s">
        <v>364</v>
      </c>
      <c r="C15" t="s">
        <v>14</v>
      </c>
    </row>
    <row r="16" spans="1:3" x14ac:dyDescent="0.25">
      <c r="A16" t="s">
        <v>43</v>
      </c>
      <c r="B16" t="s">
        <v>365</v>
      </c>
      <c r="C16" t="s">
        <v>14</v>
      </c>
    </row>
    <row r="17" spans="1:3" x14ac:dyDescent="0.25">
      <c r="A17" t="s">
        <v>34</v>
      </c>
      <c r="B17" t="s">
        <v>366</v>
      </c>
      <c r="C17" t="s">
        <v>44</v>
      </c>
    </row>
    <row r="18" spans="1:3" x14ac:dyDescent="0.25">
      <c r="A18" t="s">
        <v>36</v>
      </c>
      <c r="B18" t="s">
        <v>367</v>
      </c>
      <c r="C18" t="s">
        <v>44</v>
      </c>
    </row>
    <row r="19" spans="1:3" x14ac:dyDescent="0.25">
      <c r="A19" t="s">
        <v>368</v>
      </c>
      <c r="B19" t="s">
        <v>369</v>
      </c>
      <c r="C19" t="s">
        <v>44</v>
      </c>
    </row>
    <row r="20" spans="1:3" x14ac:dyDescent="0.25">
      <c r="A20" t="s">
        <v>309</v>
      </c>
      <c r="B20" t="s">
        <v>370</v>
      </c>
      <c r="C20" t="s">
        <v>14</v>
      </c>
    </row>
    <row r="21" spans="1:3" x14ac:dyDescent="0.25">
      <c r="A21" t="s">
        <v>105</v>
      </c>
      <c r="B21" t="s">
        <v>371</v>
      </c>
      <c r="C21" t="s">
        <v>14</v>
      </c>
    </row>
    <row r="22" spans="1:3" x14ac:dyDescent="0.25">
      <c r="A22" t="s">
        <v>372</v>
      </c>
      <c r="B22" t="s">
        <v>357</v>
      </c>
      <c r="C22" t="s">
        <v>44</v>
      </c>
    </row>
    <row r="23" spans="1:3" x14ac:dyDescent="0.25">
      <c r="A23" t="s">
        <v>373</v>
      </c>
      <c r="B23" t="s">
        <v>367</v>
      </c>
      <c r="C23" t="s">
        <v>44</v>
      </c>
    </row>
    <row r="24" spans="1:3" x14ac:dyDescent="0.25">
      <c r="A24" t="s">
        <v>374</v>
      </c>
      <c r="B24" t="s">
        <v>354</v>
      </c>
      <c r="C24" t="s">
        <v>44</v>
      </c>
    </row>
    <row r="25" spans="1:3" x14ac:dyDescent="0.25">
      <c r="A25" t="s">
        <v>375</v>
      </c>
      <c r="B25" t="s">
        <v>356</v>
      </c>
      <c r="C25" t="s">
        <v>44</v>
      </c>
    </row>
    <row r="26" spans="1:3" x14ac:dyDescent="0.25">
      <c r="A26" t="s">
        <v>376</v>
      </c>
      <c r="B26" t="s">
        <v>377</v>
      </c>
      <c r="C26" t="s">
        <v>44</v>
      </c>
    </row>
    <row r="27" spans="1:3" x14ac:dyDescent="0.25">
      <c r="A27" t="s">
        <v>378</v>
      </c>
      <c r="B27" t="s">
        <v>377</v>
      </c>
      <c r="C27" t="s">
        <v>44</v>
      </c>
    </row>
    <row r="28" spans="1:3" x14ac:dyDescent="0.25">
      <c r="A28" t="s">
        <v>755</v>
      </c>
      <c r="B28" t="s">
        <v>353</v>
      </c>
      <c r="C28" t="s">
        <v>44</v>
      </c>
    </row>
    <row r="29" spans="1:3" x14ac:dyDescent="0.25">
      <c r="A29" t="s">
        <v>400</v>
      </c>
      <c r="B29" t="s">
        <v>346</v>
      </c>
      <c r="C29" t="s">
        <v>44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1926F-BBD7-47D6-A529-3DDFEA188277}">
  <sheetPr>
    <tabColor theme="7" tint="0.39997558519241921"/>
  </sheetPr>
  <dimension ref="A1:E114"/>
  <sheetViews>
    <sheetView workbookViewId="0">
      <selection activeCell="AN11" sqref="AN11"/>
    </sheetView>
  </sheetViews>
  <sheetFormatPr defaultRowHeight="15" x14ac:dyDescent="0.25"/>
  <cols>
    <col min="1" max="1" width="26" bestFit="1" customWidth="1"/>
    <col min="2" max="2" width="54" bestFit="1" customWidth="1"/>
    <col min="3" max="3" width="77.28515625" bestFit="1" customWidth="1"/>
    <col min="4" max="4" width="81.140625" bestFit="1" customWidth="1"/>
    <col min="5" max="5" width="10.28515625" bestFit="1" customWidth="1"/>
  </cols>
  <sheetData>
    <row r="1" spans="1:5" x14ac:dyDescent="0.25">
      <c r="A1" t="s">
        <v>135</v>
      </c>
      <c r="B1" t="s">
        <v>136</v>
      </c>
      <c r="C1" t="s">
        <v>137</v>
      </c>
      <c r="D1" t="s">
        <v>188</v>
      </c>
      <c r="E1" t="s">
        <v>138</v>
      </c>
    </row>
    <row r="2" spans="1:5" x14ac:dyDescent="0.25">
      <c r="A2" t="s">
        <v>71</v>
      </c>
      <c r="B2" t="s">
        <v>72</v>
      </c>
      <c r="C2" t="s">
        <v>68</v>
      </c>
      <c r="D2" t="s">
        <v>189</v>
      </c>
      <c r="E2">
        <v>1</v>
      </c>
    </row>
    <row r="3" spans="1:5" x14ac:dyDescent="0.25">
      <c r="A3" t="s">
        <v>71</v>
      </c>
      <c r="B3" t="s">
        <v>72</v>
      </c>
      <c r="C3" t="s">
        <v>139</v>
      </c>
      <c r="D3" t="s">
        <v>190</v>
      </c>
      <c r="E3">
        <v>1</v>
      </c>
    </row>
    <row r="4" spans="1:5" x14ac:dyDescent="0.25">
      <c r="A4" t="s">
        <v>71</v>
      </c>
      <c r="B4" t="s">
        <v>72</v>
      </c>
      <c r="C4" t="s">
        <v>109</v>
      </c>
      <c r="D4" t="s">
        <v>191</v>
      </c>
      <c r="E4">
        <v>1</v>
      </c>
    </row>
    <row r="5" spans="1:5" x14ac:dyDescent="0.25">
      <c r="A5" t="s">
        <v>71</v>
      </c>
      <c r="B5" t="s">
        <v>72</v>
      </c>
      <c r="C5" t="s">
        <v>140</v>
      </c>
      <c r="D5" t="s">
        <v>192</v>
      </c>
      <c r="E5">
        <v>1</v>
      </c>
    </row>
    <row r="6" spans="1:5" x14ac:dyDescent="0.25">
      <c r="A6" t="s">
        <v>71</v>
      </c>
      <c r="B6" t="s">
        <v>72</v>
      </c>
      <c r="C6" t="s">
        <v>61</v>
      </c>
      <c r="D6" t="s">
        <v>193</v>
      </c>
      <c r="E6">
        <v>1</v>
      </c>
    </row>
    <row r="7" spans="1:5" x14ac:dyDescent="0.25">
      <c r="A7" t="s">
        <v>71</v>
      </c>
      <c r="B7" t="s">
        <v>141</v>
      </c>
      <c r="C7" t="s">
        <v>142</v>
      </c>
      <c r="D7" t="s">
        <v>194</v>
      </c>
      <c r="E7">
        <v>1</v>
      </c>
    </row>
    <row r="8" spans="1:5" x14ac:dyDescent="0.25">
      <c r="A8" t="s">
        <v>71</v>
      </c>
      <c r="B8" t="s">
        <v>141</v>
      </c>
      <c r="C8" t="s">
        <v>143</v>
      </c>
      <c r="D8" t="s">
        <v>195</v>
      </c>
      <c r="E8">
        <v>1</v>
      </c>
    </row>
    <row r="9" spans="1:5" x14ac:dyDescent="0.25">
      <c r="A9" t="s">
        <v>71</v>
      </c>
      <c r="B9" t="s">
        <v>141</v>
      </c>
      <c r="C9" t="s">
        <v>144</v>
      </c>
      <c r="D9" t="s">
        <v>196</v>
      </c>
      <c r="E9">
        <v>1</v>
      </c>
    </row>
    <row r="10" spans="1:5" x14ac:dyDescent="0.25">
      <c r="A10" t="s">
        <v>22</v>
      </c>
      <c r="B10" t="s">
        <v>33</v>
      </c>
      <c r="C10" t="s">
        <v>145</v>
      </c>
      <c r="D10" t="s">
        <v>197</v>
      </c>
      <c r="E10">
        <v>1</v>
      </c>
    </row>
    <row r="11" spans="1:5" x14ac:dyDescent="0.25">
      <c r="A11" t="s">
        <v>22</v>
      </c>
      <c r="B11" t="s">
        <v>33</v>
      </c>
      <c r="C11" t="s">
        <v>385</v>
      </c>
      <c r="D11" t="s">
        <v>506</v>
      </c>
      <c r="E11">
        <v>1</v>
      </c>
    </row>
    <row r="12" spans="1:5" x14ac:dyDescent="0.25">
      <c r="A12" t="s">
        <v>22</v>
      </c>
      <c r="B12" t="s">
        <v>73</v>
      </c>
      <c r="C12" t="s">
        <v>74</v>
      </c>
      <c r="D12" t="s">
        <v>198</v>
      </c>
      <c r="E12">
        <v>1</v>
      </c>
    </row>
    <row r="13" spans="1:5" x14ac:dyDescent="0.25">
      <c r="A13" t="s">
        <v>22</v>
      </c>
      <c r="B13" t="s">
        <v>87</v>
      </c>
      <c r="C13" t="s">
        <v>146</v>
      </c>
      <c r="D13" t="s">
        <v>199</v>
      </c>
      <c r="E13">
        <v>1</v>
      </c>
    </row>
    <row r="14" spans="1:5" x14ac:dyDescent="0.25">
      <c r="A14" t="s">
        <v>22</v>
      </c>
      <c r="B14" t="s">
        <v>60</v>
      </c>
      <c r="C14" t="s">
        <v>68</v>
      </c>
      <c r="D14" t="s">
        <v>200</v>
      </c>
      <c r="E14">
        <v>2</v>
      </c>
    </row>
    <row r="15" spans="1:5" x14ac:dyDescent="0.25">
      <c r="A15" t="s">
        <v>22</v>
      </c>
      <c r="B15" t="s">
        <v>73</v>
      </c>
      <c r="C15" t="s">
        <v>147</v>
      </c>
      <c r="D15" t="s">
        <v>201</v>
      </c>
      <c r="E15">
        <v>1</v>
      </c>
    </row>
    <row r="16" spans="1:5" x14ac:dyDescent="0.25">
      <c r="A16" t="s">
        <v>22</v>
      </c>
      <c r="B16" t="s">
        <v>23</v>
      </c>
      <c r="C16" t="s">
        <v>65</v>
      </c>
      <c r="D16" t="s">
        <v>202</v>
      </c>
      <c r="E16">
        <v>3</v>
      </c>
    </row>
    <row r="17" spans="1:5" x14ac:dyDescent="0.25">
      <c r="A17" t="s">
        <v>22</v>
      </c>
      <c r="B17" t="s">
        <v>60</v>
      </c>
      <c r="C17" t="s">
        <v>139</v>
      </c>
      <c r="D17" t="s">
        <v>203</v>
      </c>
      <c r="E17">
        <v>1</v>
      </c>
    </row>
    <row r="18" spans="1:5" x14ac:dyDescent="0.25">
      <c r="A18" t="s">
        <v>22</v>
      </c>
      <c r="B18" t="s">
        <v>23</v>
      </c>
      <c r="C18" t="s">
        <v>24</v>
      </c>
      <c r="D18" t="s">
        <v>204</v>
      </c>
      <c r="E18">
        <v>3</v>
      </c>
    </row>
    <row r="19" spans="1:5" x14ac:dyDescent="0.25">
      <c r="A19" t="s">
        <v>22</v>
      </c>
      <c r="B19" t="s">
        <v>73</v>
      </c>
      <c r="C19" t="s">
        <v>148</v>
      </c>
      <c r="D19" t="s">
        <v>205</v>
      </c>
      <c r="E19">
        <v>1</v>
      </c>
    </row>
    <row r="20" spans="1:5" x14ac:dyDescent="0.25">
      <c r="A20" t="s">
        <v>22</v>
      </c>
      <c r="B20" t="s">
        <v>23</v>
      </c>
      <c r="C20" t="s">
        <v>89</v>
      </c>
      <c r="D20" t="s">
        <v>206</v>
      </c>
      <c r="E20">
        <v>3</v>
      </c>
    </row>
    <row r="21" spans="1:5" x14ac:dyDescent="0.25">
      <c r="A21" t="s">
        <v>22</v>
      </c>
      <c r="B21" t="s">
        <v>73</v>
      </c>
      <c r="C21" t="s">
        <v>149</v>
      </c>
      <c r="D21" t="s">
        <v>207</v>
      </c>
      <c r="E21">
        <v>1</v>
      </c>
    </row>
    <row r="22" spans="1:5" x14ac:dyDescent="0.25">
      <c r="A22" t="s">
        <v>22</v>
      </c>
      <c r="B22" t="s">
        <v>73</v>
      </c>
      <c r="C22" t="s">
        <v>150</v>
      </c>
      <c r="D22" t="s">
        <v>208</v>
      </c>
      <c r="E22">
        <v>1</v>
      </c>
    </row>
    <row r="23" spans="1:5" x14ac:dyDescent="0.25">
      <c r="A23" t="s">
        <v>22</v>
      </c>
      <c r="B23" t="s">
        <v>73</v>
      </c>
      <c r="C23" t="s">
        <v>151</v>
      </c>
      <c r="D23" t="s">
        <v>209</v>
      </c>
      <c r="E23">
        <v>2</v>
      </c>
    </row>
    <row r="24" spans="1:5" x14ac:dyDescent="0.25">
      <c r="A24" t="s">
        <v>22</v>
      </c>
      <c r="B24" t="s">
        <v>73</v>
      </c>
      <c r="C24" t="s">
        <v>152</v>
      </c>
      <c r="D24" t="s">
        <v>210</v>
      </c>
      <c r="E24">
        <v>2</v>
      </c>
    </row>
    <row r="25" spans="1:5" x14ac:dyDescent="0.25">
      <c r="A25" t="s">
        <v>22</v>
      </c>
      <c r="B25" t="s">
        <v>73</v>
      </c>
      <c r="C25" t="s">
        <v>153</v>
      </c>
      <c r="D25" t="s">
        <v>211</v>
      </c>
      <c r="E25">
        <v>1</v>
      </c>
    </row>
    <row r="26" spans="1:5" x14ac:dyDescent="0.25">
      <c r="A26" t="s">
        <v>22</v>
      </c>
      <c r="B26" t="s">
        <v>23</v>
      </c>
      <c r="C26" t="s">
        <v>154</v>
      </c>
      <c r="D26" t="s">
        <v>212</v>
      </c>
      <c r="E26">
        <v>3</v>
      </c>
    </row>
    <row r="27" spans="1:5" x14ac:dyDescent="0.25">
      <c r="A27" t="s">
        <v>22</v>
      </c>
      <c r="B27" t="s">
        <v>23</v>
      </c>
      <c r="C27" t="s">
        <v>26</v>
      </c>
      <c r="D27" t="s">
        <v>213</v>
      </c>
      <c r="E27">
        <v>3</v>
      </c>
    </row>
    <row r="28" spans="1:5" x14ac:dyDescent="0.25">
      <c r="A28" t="s">
        <v>22</v>
      </c>
      <c r="B28" t="s">
        <v>87</v>
      </c>
      <c r="C28" t="s">
        <v>88</v>
      </c>
      <c r="D28" t="s">
        <v>214</v>
      </c>
      <c r="E28">
        <v>2</v>
      </c>
    </row>
    <row r="29" spans="1:5" x14ac:dyDescent="0.25">
      <c r="A29" t="s">
        <v>22</v>
      </c>
      <c r="B29" t="s">
        <v>23</v>
      </c>
      <c r="C29" t="s">
        <v>79</v>
      </c>
      <c r="D29" t="s">
        <v>215</v>
      </c>
      <c r="E29">
        <v>3</v>
      </c>
    </row>
    <row r="30" spans="1:5" x14ac:dyDescent="0.25">
      <c r="A30" t="s">
        <v>22</v>
      </c>
      <c r="B30" t="s">
        <v>87</v>
      </c>
      <c r="C30" t="s">
        <v>140</v>
      </c>
      <c r="D30" t="s">
        <v>216</v>
      </c>
      <c r="E30">
        <v>2</v>
      </c>
    </row>
    <row r="31" spans="1:5" x14ac:dyDescent="0.25">
      <c r="A31" t="s">
        <v>22</v>
      </c>
      <c r="B31" t="s">
        <v>23</v>
      </c>
      <c r="C31" t="s">
        <v>55</v>
      </c>
      <c r="D31" t="s">
        <v>217</v>
      </c>
      <c r="E31">
        <v>3</v>
      </c>
    </row>
    <row r="32" spans="1:5" x14ac:dyDescent="0.25">
      <c r="A32" t="s">
        <v>22</v>
      </c>
      <c r="B32" t="s">
        <v>23</v>
      </c>
      <c r="C32" t="s">
        <v>155</v>
      </c>
      <c r="D32" t="s">
        <v>218</v>
      </c>
      <c r="E32">
        <v>1</v>
      </c>
    </row>
    <row r="33" spans="1:5" x14ac:dyDescent="0.25">
      <c r="A33" t="s">
        <v>22</v>
      </c>
      <c r="B33" t="s">
        <v>87</v>
      </c>
      <c r="C33" t="s">
        <v>156</v>
      </c>
      <c r="D33" t="s">
        <v>219</v>
      </c>
      <c r="E33">
        <v>1</v>
      </c>
    </row>
    <row r="34" spans="1:5" x14ac:dyDescent="0.25">
      <c r="A34" t="s">
        <v>22</v>
      </c>
      <c r="B34" t="s">
        <v>60</v>
      </c>
      <c r="C34" t="s">
        <v>61</v>
      </c>
      <c r="D34" t="s">
        <v>220</v>
      </c>
      <c r="E34">
        <v>2</v>
      </c>
    </row>
    <row r="35" spans="1:5" x14ac:dyDescent="0.25">
      <c r="A35" t="s">
        <v>22</v>
      </c>
      <c r="B35" t="s">
        <v>33</v>
      </c>
      <c r="C35" t="s">
        <v>33</v>
      </c>
      <c r="D35" t="s">
        <v>221</v>
      </c>
      <c r="E35">
        <v>1</v>
      </c>
    </row>
    <row r="36" spans="1:5" x14ac:dyDescent="0.25">
      <c r="A36" t="s">
        <v>22</v>
      </c>
      <c r="B36" t="s">
        <v>60</v>
      </c>
      <c r="C36" t="s">
        <v>83</v>
      </c>
      <c r="D36" t="s">
        <v>222</v>
      </c>
      <c r="E36">
        <v>1</v>
      </c>
    </row>
    <row r="37" spans="1:5" x14ac:dyDescent="0.25">
      <c r="A37" t="s">
        <v>22</v>
      </c>
      <c r="B37" t="s">
        <v>87</v>
      </c>
      <c r="C37" t="s">
        <v>157</v>
      </c>
      <c r="D37" t="s">
        <v>223</v>
      </c>
      <c r="E37">
        <v>1</v>
      </c>
    </row>
    <row r="38" spans="1:5" x14ac:dyDescent="0.25">
      <c r="A38" t="s">
        <v>22</v>
      </c>
      <c r="B38" t="s">
        <v>73</v>
      </c>
      <c r="C38" t="s">
        <v>134</v>
      </c>
      <c r="D38" t="s">
        <v>224</v>
      </c>
      <c r="E38">
        <v>1</v>
      </c>
    </row>
    <row r="39" spans="1:5" x14ac:dyDescent="0.25">
      <c r="A39" t="s">
        <v>22</v>
      </c>
      <c r="B39" t="s">
        <v>87</v>
      </c>
      <c r="C39" t="s">
        <v>133</v>
      </c>
      <c r="D39" t="s">
        <v>225</v>
      </c>
      <c r="E39">
        <v>1</v>
      </c>
    </row>
    <row r="40" spans="1:5" x14ac:dyDescent="0.25">
      <c r="A40" t="s">
        <v>8</v>
      </c>
      <c r="B40" t="s">
        <v>28</v>
      </c>
      <c r="C40" t="s">
        <v>92</v>
      </c>
      <c r="D40" t="s">
        <v>226</v>
      </c>
      <c r="E40">
        <v>3</v>
      </c>
    </row>
    <row r="41" spans="1:5" x14ac:dyDescent="0.25">
      <c r="A41" t="s">
        <v>8</v>
      </c>
      <c r="B41" t="s">
        <v>158</v>
      </c>
      <c r="C41" t="s">
        <v>92</v>
      </c>
      <c r="D41" t="s">
        <v>227</v>
      </c>
      <c r="E41">
        <v>3</v>
      </c>
    </row>
    <row r="42" spans="1:5" x14ac:dyDescent="0.25">
      <c r="A42" t="s">
        <v>8</v>
      </c>
      <c r="B42" t="s">
        <v>28</v>
      </c>
      <c r="C42" t="s">
        <v>35</v>
      </c>
      <c r="D42" t="s">
        <v>228</v>
      </c>
      <c r="E42">
        <v>4</v>
      </c>
    </row>
    <row r="43" spans="1:5" x14ac:dyDescent="0.25">
      <c r="A43" t="s">
        <v>8</v>
      </c>
      <c r="B43" t="s">
        <v>158</v>
      </c>
      <c r="C43" t="s">
        <v>35</v>
      </c>
      <c r="D43" t="s">
        <v>229</v>
      </c>
      <c r="E43">
        <v>4</v>
      </c>
    </row>
    <row r="44" spans="1:5" x14ac:dyDescent="0.25">
      <c r="A44" t="s">
        <v>8</v>
      </c>
      <c r="B44" t="s">
        <v>28</v>
      </c>
      <c r="C44" t="s">
        <v>159</v>
      </c>
      <c r="D44" t="s">
        <v>230</v>
      </c>
      <c r="E44">
        <v>3</v>
      </c>
    </row>
    <row r="45" spans="1:5" x14ac:dyDescent="0.25">
      <c r="A45" t="s">
        <v>8</v>
      </c>
      <c r="B45" t="s">
        <v>158</v>
      </c>
      <c r="C45" t="s">
        <v>159</v>
      </c>
      <c r="D45" t="s">
        <v>231</v>
      </c>
      <c r="E45">
        <v>3</v>
      </c>
    </row>
    <row r="46" spans="1:5" x14ac:dyDescent="0.25">
      <c r="A46" t="s">
        <v>8</v>
      </c>
      <c r="B46" t="s">
        <v>15</v>
      </c>
      <c r="C46" t="s">
        <v>90</v>
      </c>
      <c r="D46" t="s">
        <v>232</v>
      </c>
      <c r="E46">
        <v>3</v>
      </c>
    </row>
    <row r="47" spans="1:5" x14ac:dyDescent="0.25">
      <c r="A47" t="s">
        <v>8</v>
      </c>
      <c r="B47" t="s">
        <v>10</v>
      </c>
      <c r="C47" t="s">
        <v>160</v>
      </c>
      <c r="D47" t="s">
        <v>233</v>
      </c>
      <c r="E47">
        <v>1</v>
      </c>
    </row>
    <row r="48" spans="1:5" x14ac:dyDescent="0.25">
      <c r="A48" t="s">
        <v>8</v>
      </c>
      <c r="B48" t="s">
        <v>10</v>
      </c>
      <c r="C48" t="s">
        <v>82</v>
      </c>
      <c r="D48" t="s">
        <v>234</v>
      </c>
      <c r="E48">
        <v>1</v>
      </c>
    </row>
    <row r="49" spans="1:5" x14ac:dyDescent="0.25">
      <c r="A49" t="s">
        <v>8</v>
      </c>
      <c r="B49" t="s">
        <v>10</v>
      </c>
      <c r="C49" t="s">
        <v>37</v>
      </c>
      <c r="D49" t="s">
        <v>235</v>
      </c>
      <c r="E49">
        <v>1</v>
      </c>
    </row>
    <row r="50" spans="1:5" x14ac:dyDescent="0.25">
      <c r="A50" t="s">
        <v>8</v>
      </c>
      <c r="B50" t="s">
        <v>28</v>
      </c>
      <c r="C50" t="s">
        <v>161</v>
      </c>
      <c r="D50" t="s">
        <v>236</v>
      </c>
      <c r="E50">
        <v>3</v>
      </c>
    </row>
    <row r="51" spans="1:5" x14ac:dyDescent="0.25">
      <c r="A51" t="s">
        <v>8</v>
      </c>
      <c r="B51" t="s">
        <v>158</v>
      </c>
      <c r="C51" t="s">
        <v>161</v>
      </c>
      <c r="D51" t="s">
        <v>237</v>
      </c>
      <c r="E51">
        <v>3</v>
      </c>
    </row>
    <row r="52" spans="1:5" x14ac:dyDescent="0.25">
      <c r="A52" t="s">
        <v>8</v>
      </c>
      <c r="B52" t="s">
        <v>30</v>
      </c>
      <c r="C52" t="s">
        <v>162</v>
      </c>
      <c r="D52" t="s">
        <v>238</v>
      </c>
      <c r="E52">
        <v>1</v>
      </c>
    </row>
    <row r="53" spans="1:5" x14ac:dyDescent="0.25">
      <c r="A53" t="s">
        <v>8</v>
      </c>
      <c r="B53" t="s">
        <v>30</v>
      </c>
      <c r="C53" t="s">
        <v>47</v>
      </c>
      <c r="D53" t="s">
        <v>239</v>
      </c>
      <c r="E53">
        <v>2</v>
      </c>
    </row>
    <row r="54" spans="1:5" x14ac:dyDescent="0.25">
      <c r="A54" t="s">
        <v>8</v>
      </c>
      <c r="B54" t="s">
        <v>10</v>
      </c>
      <c r="C54" t="s">
        <v>11</v>
      </c>
      <c r="D54" t="s">
        <v>240</v>
      </c>
      <c r="E54">
        <v>2</v>
      </c>
    </row>
    <row r="55" spans="1:5" x14ac:dyDescent="0.25">
      <c r="A55" t="s">
        <v>8</v>
      </c>
      <c r="B55" t="s">
        <v>15</v>
      </c>
      <c r="C55" t="s">
        <v>106</v>
      </c>
      <c r="D55" t="s">
        <v>241</v>
      </c>
      <c r="E55">
        <v>1</v>
      </c>
    </row>
    <row r="56" spans="1:5" x14ac:dyDescent="0.25">
      <c r="A56" t="s">
        <v>8</v>
      </c>
      <c r="B56" t="s">
        <v>15</v>
      </c>
      <c r="C56" t="s">
        <v>16</v>
      </c>
      <c r="D56" t="s">
        <v>242</v>
      </c>
      <c r="E56">
        <v>2</v>
      </c>
    </row>
    <row r="57" spans="1:5" x14ac:dyDescent="0.25">
      <c r="A57" t="s">
        <v>8</v>
      </c>
      <c r="B57" t="s">
        <v>15</v>
      </c>
      <c r="C57" t="s">
        <v>69</v>
      </c>
      <c r="D57" t="s">
        <v>243</v>
      </c>
      <c r="E57">
        <v>2</v>
      </c>
    </row>
    <row r="58" spans="1:5" x14ac:dyDescent="0.25">
      <c r="A58" t="s">
        <v>8</v>
      </c>
      <c r="B58" t="s">
        <v>28</v>
      </c>
      <c r="C58" t="s">
        <v>163</v>
      </c>
      <c r="D58" t="s">
        <v>244</v>
      </c>
      <c r="E58">
        <v>3</v>
      </c>
    </row>
    <row r="59" spans="1:5" x14ac:dyDescent="0.25">
      <c r="A59" t="s">
        <v>8</v>
      </c>
      <c r="B59" t="s">
        <v>158</v>
      </c>
      <c r="C59" t="s">
        <v>163</v>
      </c>
      <c r="D59" t="s">
        <v>245</v>
      </c>
      <c r="E59">
        <v>3</v>
      </c>
    </row>
    <row r="60" spans="1:5" x14ac:dyDescent="0.25">
      <c r="A60" t="s">
        <v>8</v>
      </c>
      <c r="B60" t="s">
        <v>30</v>
      </c>
      <c r="C60" t="s">
        <v>31</v>
      </c>
      <c r="D60" t="s">
        <v>246</v>
      </c>
      <c r="E60">
        <v>2</v>
      </c>
    </row>
    <row r="61" spans="1:5" x14ac:dyDescent="0.25">
      <c r="A61" t="s">
        <v>8</v>
      </c>
      <c r="B61" t="s">
        <v>28</v>
      </c>
      <c r="C61" t="s">
        <v>104</v>
      </c>
      <c r="D61" t="s">
        <v>247</v>
      </c>
      <c r="E61">
        <v>1</v>
      </c>
    </row>
    <row r="62" spans="1:5" x14ac:dyDescent="0.25">
      <c r="A62" t="s">
        <v>8</v>
      </c>
      <c r="B62" t="s">
        <v>158</v>
      </c>
      <c r="C62" t="s">
        <v>104</v>
      </c>
      <c r="D62" t="s">
        <v>248</v>
      </c>
      <c r="E62">
        <v>1</v>
      </c>
    </row>
    <row r="63" spans="1:5" x14ac:dyDescent="0.25">
      <c r="A63" t="s">
        <v>8</v>
      </c>
      <c r="B63" t="s">
        <v>28</v>
      </c>
      <c r="C63" t="s">
        <v>29</v>
      </c>
      <c r="D63" t="s">
        <v>249</v>
      </c>
      <c r="E63">
        <v>4</v>
      </c>
    </row>
    <row r="64" spans="1:5" x14ac:dyDescent="0.25">
      <c r="A64" t="s">
        <v>8</v>
      </c>
      <c r="B64" t="s">
        <v>158</v>
      </c>
      <c r="C64" t="s">
        <v>29</v>
      </c>
      <c r="D64" t="s">
        <v>250</v>
      </c>
      <c r="E64">
        <v>4</v>
      </c>
    </row>
    <row r="65" spans="1:5" x14ac:dyDescent="0.25">
      <c r="A65" t="s">
        <v>8</v>
      </c>
      <c r="B65" t="s">
        <v>10</v>
      </c>
      <c r="C65" t="s">
        <v>38</v>
      </c>
      <c r="D65" t="s">
        <v>251</v>
      </c>
      <c r="E65">
        <v>1</v>
      </c>
    </row>
    <row r="66" spans="1:5" x14ac:dyDescent="0.25">
      <c r="A66" t="s">
        <v>8</v>
      </c>
      <c r="B66" t="s">
        <v>28</v>
      </c>
      <c r="C66" t="s">
        <v>164</v>
      </c>
      <c r="D66" t="s">
        <v>252</v>
      </c>
      <c r="E66">
        <v>1</v>
      </c>
    </row>
    <row r="67" spans="1:5" x14ac:dyDescent="0.25">
      <c r="A67" t="s">
        <v>8</v>
      </c>
      <c r="B67" t="s">
        <v>158</v>
      </c>
      <c r="C67" t="s">
        <v>164</v>
      </c>
      <c r="D67" t="s">
        <v>253</v>
      </c>
      <c r="E67">
        <v>1</v>
      </c>
    </row>
    <row r="68" spans="1:5" x14ac:dyDescent="0.25">
      <c r="A68" t="s">
        <v>8</v>
      </c>
      <c r="B68" t="s">
        <v>28</v>
      </c>
      <c r="C68" t="s">
        <v>165</v>
      </c>
      <c r="D68" t="s">
        <v>254</v>
      </c>
      <c r="E68">
        <v>1</v>
      </c>
    </row>
    <row r="69" spans="1:5" x14ac:dyDescent="0.25">
      <c r="A69" t="s">
        <v>8</v>
      </c>
      <c r="B69" t="s">
        <v>158</v>
      </c>
      <c r="C69" t="s">
        <v>165</v>
      </c>
      <c r="D69" t="s">
        <v>255</v>
      </c>
      <c r="E69">
        <v>1</v>
      </c>
    </row>
    <row r="70" spans="1:5" x14ac:dyDescent="0.25">
      <c r="A70" t="s">
        <v>8</v>
      </c>
      <c r="B70" t="s">
        <v>10</v>
      </c>
      <c r="C70" t="s">
        <v>70</v>
      </c>
      <c r="D70" t="s">
        <v>256</v>
      </c>
      <c r="E70">
        <v>1</v>
      </c>
    </row>
    <row r="71" spans="1:5" x14ac:dyDescent="0.25">
      <c r="A71" t="s">
        <v>8</v>
      </c>
      <c r="B71" t="s">
        <v>10</v>
      </c>
      <c r="C71" t="s">
        <v>166</v>
      </c>
      <c r="D71" t="s">
        <v>257</v>
      </c>
      <c r="E71">
        <v>1</v>
      </c>
    </row>
    <row r="72" spans="1:5" x14ac:dyDescent="0.25">
      <c r="A72" t="s">
        <v>8</v>
      </c>
      <c r="B72" t="s">
        <v>28</v>
      </c>
      <c r="C72" t="s">
        <v>167</v>
      </c>
      <c r="D72" t="s">
        <v>258</v>
      </c>
      <c r="E72">
        <v>3</v>
      </c>
    </row>
    <row r="73" spans="1:5" x14ac:dyDescent="0.25">
      <c r="A73" t="s">
        <v>8</v>
      </c>
      <c r="B73" t="s">
        <v>158</v>
      </c>
      <c r="C73" t="s">
        <v>167</v>
      </c>
      <c r="D73" t="s">
        <v>259</v>
      </c>
      <c r="E73">
        <v>3</v>
      </c>
    </row>
    <row r="74" spans="1:5" x14ac:dyDescent="0.25">
      <c r="A74" t="s">
        <v>8</v>
      </c>
      <c r="B74" t="s">
        <v>28</v>
      </c>
      <c r="C74" t="s">
        <v>168</v>
      </c>
      <c r="D74" t="s">
        <v>260</v>
      </c>
      <c r="E74">
        <v>1</v>
      </c>
    </row>
    <row r="75" spans="1:5" x14ac:dyDescent="0.25">
      <c r="A75" t="s">
        <v>8</v>
      </c>
      <c r="B75" t="s">
        <v>158</v>
      </c>
      <c r="C75" t="s">
        <v>168</v>
      </c>
      <c r="D75" t="s">
        <v>261</v>
      </c>
      <c r="E75">
        <v>1</v>
      </c>
    </row>
    <row r="76" spans="1:5" x14ac:dyDescent="0.25">
      <c r="A76" t="s">
        <v>8</v>
      </c>
      <c r="B76" t="s">
        <v>30</v>
      </c>
      <c r="C76" t="s">
        <v>169</v>
      </c>
      <c r="D76" t="s">
        <v>262</v>
      </c>
      <c r="E76">
        <v>1</v>
      </c>
    </row>
    <row r="77" spans="1:5" x14ac:dyDescent="0.25">
      <c r="A77" t="s">
        <v>8</v>
      </c>
      <c r="B77" t="s">
        <v>10</v>
      </c>
      <c r="C77" t="s">
        <v>59</v>
      </c>
      <c r="D77" t="s">
        <v>263</v>
      </c>
      <c r="E77">
        <v>1</v>
      </c>
    </row>
    <row r="78" spans="1:5" x14ac:dyDescent="0.25">
      <c r="A78" t="s">
        <v>8</v>
      </c>
      <c r="B78" t="s">
        <v>15</v>
      </c>
      <c r="C78" t="s">
        <v>170</v>
      </c>
      <c r="D78" t="s">
        <v>264</v>
      </c>
      <c r="E78">
        <v>2</v>
      </c>
    </row>
    <row r="79" spans="1:5" x14ac:dyDescent="0.25">
      <c r="A79" t="s">
        <v>8</v>
      </c>
      <c r="B79" t="s">
        <v>15</v>
      </c>
      <c r="C79" t="s">
        <v>171</v>
      </c>
      <c r="D79" t="s">
        <v>265</v>
      </c>
      <c r="E79">
        <v>4</v>
      </c>
    </row>
    <row r="80" spans="1:5" x14ac:dyDescent="0.25">
      <c r="A80" t="s">
        <v>8</v>
      </c>
      <c r="B80" t="s">
        <v>15</v>
      </c>
      <c r="C80" t="s">
        <v>27</v>
      </c>
      <c r="D80" t="s">
        <v>266</v>
      </c>
      <c r="E80">
        <v>4</v>
      </c>
    </row>
    <row r="81" spans="1:5" x14ac:dyDescent="0.25">
      <c r="A81" t="s">
        <v>51</v>
      </c>
      <c r="B81" t="s">
        <v>52</v>
      </c>
      <c r="C81" t="s">
        <v>172</v>
      </c>
      <c r="D81" t="s">
        <v>267</v>
      </c>
      <c r="E81">
        <v>4</v>
      </c>
    </row>
    <row r="82" spans="1:5" x14ac:dyDescent="0.25">
      <c r="A82" t="s">
        <v>51</v>
      </c>
      <c r="B82" t="s">
        <v>52</v>
      </c>
      <c r="C82" t="s">
        <v>173</v>
      </c>
      <c r="D82" t="s">
        <v>268</v>
      </c>
      <c r="E82">
        <v>4</v>
      </c>
    </row>
    <row r="83" spans="1:5" x14ac:dyDescent="0.25">
      <c r="A83" t="s">
        <v>51</v>
      </c>
      <c r="B83" t="s">
        <v>52</v>
      </c>
      <c r="C83" t="s">
        <v>174</v>
      </c>
      <c r="D83" t="s">
        <v>269</v>
      </c>
      <c r="E83">
        <v>4</v>
      </c>
    </row>
    <row r="84" spans="1:5" x14ac:dyDescent="0.25">
      <c r="A84" t="s">
        <v>51</v>
      </c>
      <c r="B84" t="s">
        <v>80</v>
      </c>
      <c r="C84" t="s">
        <v>175</v>
      </c>
      <c r="D84" t="s">
        <v>270</v>
      </c>
      <c r="E84">
        <v>1</v>
      </c>
    </row>
    <row r="85" spans="1:5" x14ac:dyDescent="0.25">
      <c r="A85" t="s">
        <v>51</v>
      </c>
      <c r="B85" t="s">
        <v>52</v>
      </c>
      <c r="C85" t="s">
        <v>53</v>
      </c>
      <c r="D85" t="s">
        <v>271</v>
      </c>
      <c r="E85">
        <v>4</v>
      </c>
    </row>
    <row r="86" spans="1:5" x14ac:dyDescent="0.25">
      <c r="A86" t="s">
        <v>51</v>
      </c>
      <c r="B86" t="s">
        <v>80</v>
      </c>
      <c r="C86" t="s">
        <v>81</v>
      </c>
      <c r="D86" t="s">
        <v>272</v>
      </c>
      <c r="E86">
        <v>1</v>
      </c>
    </row>
    <row r="87" spans="1:5" x14ac:dyDescent="0.25">
      <c r="A87" t="s">
        <v>176</v>
      </c>
      <c r="B87" t="s">
        <v>177</v>
      </c>
      <c r="C87" t="s">
        <v>178</v>
      </c>
      <c r="D87" t="s">
        <v>273</v>
      </c>
      <c r="E87">
        <v>1</v>
      </c>
    </row>
    <row r="88" spans="1:5" x14ac:dyDescent="0.25">
      <c r="A88" t="s">
        <v>176</v>
      </c>
      <c r="B88" t="s">
        <v>179</v>
      </c>
      <c r="C88" t="s">
        <v>180</v>
      </c>
      <c r="D88" t="s">
        <v>274</v>
      </c>
      <c r="E88">
        <v>1</v>
      </c>
    </row>
    <row r="89" spans="1:5" x14ac:dyDescent="0.25">
      <c r="A89" t="s">
        <v>176</v>
      </c>
      <c r="B89" t="s">
        <v>179</v>
      </c>
      <c r="C89" t="s">
        <v>181</v>
      </c>
      <c r="D89" t="s">
        <v>275</v>
      </c>
      <c r="E89">
        <v>1</v>
      </c>
    </row>
    <row r="90" spans="1:5" x14ac:dyDescent="0.25">
      <c r="A90" t="s">
        <v>176</v>
      </c>
      <c r="B90" t="s">
        <v>179</v>
      </c>
      <c r="C90" t="s">
        <v>182</v>
      </c>
      <c r="D90" t="s">
        <v>276</v>
      </c>
      <c r="E90">
        <v>1</v>
      </c>
    </row>
    <row r="91" spans="1:5" x14ac:dyDescent="0.25">
      <c r="A91" t="s">
        <v>176</v>
      </c>
      <c r="B91" t="s">
        <v>179</v>
      </c>
      <c r="C91" t="s">
        <v>183</v>
      </c>
      <c r="D91" t="s">
        <v>277</v>
      </c>
      <c r="E91">
        <v>1</v>
      </c>
    </row>
    <row r="92" spans="1:5" x14ac:dyDescent="0.25">
      <c r="A92" t="s">
        <v>176</v>
      </c>
      <c r="B92" t="s">
        <v>179</v>
      </c>
      <c r="C92" t="s">
        <v>184</v>
      </c>
      <c r="D92" t="s">
        <v>278</v>
      </c>
      <c r="E92">
        <v>1</v>
      </c>
    </row>
    <row r="93" spans="1:5" x14ac:dyDescent="0.25">
      <c r="A93" t="s">
        <v>176</v>
      </c>
      <c r="B93" t="s">
        <v>177</v>
      </c>
      <c r="C93" t="s">
        <v>185</v>
      </c>
      <c r="D93" t="s">
        <v>279</v>
      </c>
      <c r="E93">
        <v>1</v>
      </c>
    </row>
    <row r="94" spans="1:5" x14ac:dyDescent="0.25">
      <c r="A94" t="s">
        <v>18</v>
      </c>
      <c r="B94" t="s">
        <v>19</v>
      </c>
      <c r="C94" t="s">
        <v>129</v>
      </c>
      <c r="D94" t="s">
        <v>280</v>
      </c>
      <c r="E94">
        <v>3</v>
      </c>
    </row>
    <row r="95" spans="1:5" x14ac:dyDescent="0.25">
      <c r="A95" t="s">
        <v>18</v>
      </c>
      <c r="B95" t="s">
        <v>19</v>
      </c>
      <c r="C95" t="s">
        <v>21</v>
      </c>
      <c r="D95" t="s">
        <v>281</v>
      </c>
      <c r="E95">
        <v>4</v>
      </c>
    </row>
    <row r="96" spans="1:5" x14ac:dyDescent="0.25">
      <c r="A96" t="s">
        <v>18</v>
      </c>
      <c r="B96" t="s">
        <v>19</v>
      </c>
      <c r="C96" t="s">
        <v>20</v>
      </c>
      <c r="D96" t="s">
        <v>282</v>
      </c>
      <c r="E96">
        <v>3</v>
      </c>
    </row>
    <row r="97" spans="1:5" x14ac:dyDescent="0.25">
      <c r="A97" t="s">
        <v>18</v>
      </c>
      <c r="B97" t="s">
        <v>19</v>
      </c>
      <c r="C97" t="s">
        <v>186</v>
      </c>
      <c r="D97" t="s">
        <v>283</v>
      </c>
      <c r="E97">
        <v>3</v>
      </c>
    </row>
    <row r="98" spans="1:5" x14ac:dyDescent="0.25">
      <c r="A98" t="s">
        <v>18</v>
      </c>
      <c r="B98" t="s">
        <v>19</v>
      </c>
      <c r="C98" t="s">
        <v>67</v>
      </c>
      <c r="D98" t="s">
        <v>284</v>
      </c>
      <c r="E98">
        <v>3</v>
      </c>
    </row>
    <row r="99" spans="1:5" x14ac:dyDescent="0.25">
      <c r="A99" t="s">
        <v>18</v>
      </c>
      <c r="B99" t="s">
        <v>19</v>
      </c>
      <c r="C99" t="s">
        <v>187</v>
      </c>
      <c r="D99" t="s">
        <v>285</v>
      </c>
      <c r="E99">
        <v>2</v>
      </c>
    </row>
    <row r="100" spans="1:5" x14ac:dyDescent="0.25">
      <c r="A100" t="s">
        <v>18</v>
      </c>
      <c r="B100" t="s">
        <v>19</v>
      </c>
      <c r="C100" t="s">
        <v>117</v>
      </c>
      <c r="D100" t="s">
        <v>519</v>
      </c>
      <c r="E100">
        <v>4</v>
      </c>
    </row>
    <row r="101" spans="1:5" x14ac:dyDescent="0.25">
      <c r="A101" t="s">
        <v>62</v>
      </c>
      <c r="B101" t="s">
        <v>63</v>
      </c>
      <c r="C101" t="s">
        <v>64</v>
      </c>
      <c r="D101" t="s">
        <v>516</v>
      </c>
      <c r="E101">
        <v>4</v>
      </c>
    </row>
    <row r="102" spans="1:5" x14ac:dyDescent="0.25">
      <c r="A102" t="s">
        <v>62</v>
      </c>
      <c r="B102" t="s">
        <v>93</v>
      </c>
      <c r="C102" t="s">
        <v>94</v>
      </c>
      <c r="D102" t="s">
        <v>511</v>
      </c>
      <c r="E102">
        <v>4</v>
      </c>
    </row>
    <row r="103" spans="1:5" x14ac:dyDescent="0.25">
      <c r="A103" t="s">
        <v>62</v>
      </c>
      <c r="B103" t="s">
        <v>101</v>
      </c>
      <c r="C103" t="s">
        <v>94</v>
      </c>
      <c r="D103" t="s">
        <v>709</v>
      </c>
      <c r="E103">
        <v>4</v>
      </c>
    </row>
    <row r="104" spans="1:5" x14ac:dyDescent="0.25">
      <c r="A104" t="s">
        <v>62</v>
      </c>
      <c r="B104" t="s">
        <v>114</v>
      </c>
      <c r="C104" t="s">
        <v>115</v>
      </c>
      <c r="D104" t="s">
        <v>507</v>
      </c>
      <c r="E104">
        <v>4</v>
      </c>
    </row>
    <row r="105" spans="1:5" x14ac:dyDescent="0.25">
      <c r="A105" t="s">
        <v>62</v>
      </c>
      <c r="B105" t="s">
        <v>122</v>
      </c>
      <c r="C105" t="s">
        <v>115</v>
      </c>
      <c r="D105" t="s">
        <v>509</v>
      </c>
      <c r="E105">
        <v>4</v>
      </c>
    </row>
    <row r="106" spans="1:5" x14ac:dyDescent="0.25">
      <c r="A106" t="s">
        <v>62</v>
      </c>
      <c r="B106" t="s">
        <v>93</v>
      </c>
      <c r="C106" t="s">
        <v>123</v>
      </c>
      <c r="D106" t="s">
        <v>512</v>
      </c>
      <c r="E106">
        <v>4</v>
      </c>
    </row>
    <row r="107" spans="1:5" x14ac:dyDescent="0.25">
      <c r="A107" t="s">
        <v>62</v>
      </c>
      <c r="B107" t="s">
        <v>317</v>
      </c>
      <c r="C107" t="s">
        <v>94</v>
      </c>
      <c r="D107" t="s">
        <v>515</v>
      </c>
      <c r="E107">
        <v>4</v>
      </c>
    </row>
    <row r="108" spans="1:5" x14ac:dyDescent="0.25">
      <c r="A108" t="s">
        <v>62</v>
      </c>
      <c r="B108" t="s">
        <v>463</v>
      </c>
      <c r="C108" t="s">
        <v>94</v>
      </c>
      <c r="D108" t="s">
        <v>518</v>
      </c>
      <c r="E108">
        <v>4</v>
      </c>
    </row>
    <row r="109" spans="1:5" x14ac:dyDescent="0.25">
      <c r="A109" t="s">
        <v>62</v>
      </c>
      <c r="B109" t="s">
        <v>122</v>
      </c>
      <c r="C109" t="s">
        <v>430</v>
      </c>
      <c r="D109" t="s">
        <v>513</v>
      </c>
      <c r="E109">
        <v>4</v>
      </c>
    </row>
    <row r="110" spans="1:5" x14ac:dyDescent="0.25">
      <c r="A110" t="s">
        <v>62</v>
      </c>
      <c r="B110" t="s">
        <v>461</v>
      </c>
      <c r="C110" t="s">
        <v>428</v>
      </c>
      <c r="D110" t="s">
        <v>517</v>
      </c>
      <c r="E110">
        <v>4</v>
      </c>
    </row>
    <row r="111" spans="1:5" x14ac:dyDescent="0.25">
      <c r="A111" t="s">
        <v>62</v>
      </c>
      <c r="B111" t="s">
        <v>122</v>
      </c>
      <c r="C111" t="s">
        <v>322</v>
      </c>
      <c r="D111" t="s">
        <v>520</v>
      </c>
      <c r="E111">
        <v>4</v>
      </c>
    </row>
    <row r="112" spans="1:5" x14ac:dyDescent="0.25">
      <c r="A112" t="s">
        <v>62</v>
      </c>
      <c r="B112" t="s">
        <v>317</v>
      </c>
      <c r="C112" t="s">
        <v>123</v>
      </c>
      <c r="D112" t="s">
        <v>508</v>
      </c>
      <c r="E112">
        <v>4</v>
      </c>
    </row>
    <row r="113" spans="1:5" x14ac:dyDescent="0.25">
      <c r="A113" t="s">
        <v>62</v>
      </c>
      <c r="B113" t="s">
        <v>335</v>
      </c>
      <c r="C113" t="s">
        <v>416</v>
      </c>
      <c r="D113" t="s">
        <v>510</v>
      </c>
      <c r="E113">
        <v>4</v>
      </c>
    </row>
    <row r="114" spans="1:5" x14ac:dyDescent="0.25">
      <c r="A114" t="s">
        <v>62</v>
      </c>
      <c r="B114" t="s">
        <v>93</v>
      </c>
      <c r="C114" t="s">
        <v>428</v>
      </c>
      <c r="D114" t="s">
        <v>514</v>
      </c>
      <c r="E114">
        <v>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B56A0-6422-41B4-8D0E-9DEBEF062ADF}">
  <sheetPr>
    <tabColor rgb="FFFF0000"/>
  </sheetPr>
  <dimension ref="A1:U1419"/>
  <sheetViews>
    <sheetView tabSelected="1" topLeftCell="A1375" zoomScale="85" zoomScaleNormal="85" workbookViewId="0">
      <selection activeCell="A1419" sqref="A1419"/>
    </sheetView>
  </sheetViews>
  <sheetFormatPr defaultColWidth="9.140625" defaultRowHeight="15" x14ac:dyDescent="0.25"/>
  <cols>
    <col min="1" max="1" width="18.140625" style="64" customWidth="1"/>
    <col min="2" max="2" width="50.28515625" style="64" bestFit="1" customWidth="1"/>
    <col min="3" max="3" width="26.42578125" style="64" bestFit="1" customWidth="1"/>
    <col min="4" max="4" width="17.140625" style="48" bestFit="1" customWidth="1"/>
    <col min="5" max="5" width="15.85546875" style="48" bestFit="1" customWidth="1"/>
    <col min="6" max="6" width="11" style="48" bestFit="1" customWidth="1"/>
    <col min="7" max="7" width="47.140625" style="48" bestFit="1" customWidth="1"/>
    <col min="8" max="8" width="53" style="48" bestFit="1" customWidth="1"/>
    <col min="9" max="9" width="16.140625" style="48" bestFit="1" customWidth="1"/>
    <col min="10" max="10" width="12.28515625" style="48" bestFit="1" customWidth="1"/>
    <col min="11" max="11" width="9.7109375" style="48" bestFit="1" customWidth="1"/>
    <col min="12" max="12" width="21.140625" style="71" bestFit="1" customWidth="1"/>
    <col min="13" max="13" width="19" style="48" bestFit="1" customWidth="1"/>
    <col min="14" max="14" width="11.7109375" style="48" bestFit="1" customWidth="1"/>
    <col min="15" max="15" width="60.28515625" style="48" bestFit="1" customWidth="1"/>
    <col min="16" max="16" width="8.42578125" style="65" bestFit="1" customWidth="1"/>
    <col min="17" max="17" width="12.85546875" style="65" bestFit="1" customWidth="1"/>
    <col min="18" max="18" width="7.85546875" style="65" bestFit="1" customWidth="1"/>
    <col min="19" max="19" width="16.85546875" style="65" bestFit="1" customWidth="1"/>
    <col min="20" max="20" width="14.28515625" style="65" bestFit="1" customWidth="1"/>
    <col min="21" max="21" width="10.5703125" style="65" bestFit="1" customWidth="1"/>
    <col min="22" max="16384" width="9.140625" style="48"/>
  </cols>
  <sheetData>
    <row r="1" spans="1:21" x14ac:dyDescent="0.25">
      <c r="A1" s="70" t="s">
        <v>534</v>
      </c>
      <c r="B1" s="70" t="s">
        <v>956</v>
      </c>
      <c r="C1" s="70" t="s">
        <v>4354</v>
      </c>
      <c r="D1" s="62" t="s">
        <v>4367</v>
      </c>
      <c r="E1" s="62" t="s">
        <v>4368</v>
      </c>
      <c r="F1" s="62" t="s">
        <v>4366</v>
      </c>
      <c r="G1" s="62" t="s">
        <v>4369</v>
      </c>
      <c r="H1" s="62" t="s">
        <v>751</v>
      </c>
      <c r="I1" s="62" t="s">
        <v>4370</v>
      </c>
      <c r="J1" s="62" t="s">
        <v>4371</v>
      </c>
      <c r="K1" s="62" t="s">
        <v>696</v>
      </c>
      <c r="L1" s="71" t="s">
        <v>502</v>
      </c>
      <c r="M1" s="62" t="s">
        <v>4365</v>
      </c>
      <c r="N1" s="62" t="s">
        <v>1682</v>
      </c>
      <c r="O1" s="62" t="s">
        <v>4372</v>
      </c>
      <c r="P1" s="63" t="s">
        <v>3035</v>
      </c>
      <c r="Q1" s="63" t="s">
        <v>523</v>
      </c>
      <c r="R1" s="63" t="s">
        <v>1680</v>
      </c>
      <c r="S1" s="63" t="s">
        <v>1602</v>
      </c>
      <c r="T1" s="63" t="s">
        <v>770</v>
      </c>
      <c r="U1" s="63" t="s">
        <v>1679</v>
      </c>
    </row>
    <row r="2" spans="1:21" x14ac:dyDescent="0.25">
      <c r="A2" s="71">
        <v>45689</v>
      </c>
      <c r="B2" s="71">
        <v>45698</v>
      </c>
      <c r="C2" s="71">
        <v>45689.423611111109</v>
      </c>
      <c r="D2" s="2" t="s">
        <v>952</v>
      </c>
      <c r="E2" s="2">
        <v>101580</v>
      </c>
      <c r="F2" s="2" t="s">
        <v>46</v>
      </c>
      <c r="G2" s="2" t="s">
        <v>36</v>
      </c>
      <c r="H2" s="2" t="s">
        <v>769</v>
      </c>
      <c r="I2" s="2">
        <v>1</v>
      </c>
      <c r="J2" s="2">
        <v>1</v>
      </c>
      <c r="K2" s="2" t="s">
        <v>6040</v>
      </c>
      <c r="L2" s="71">
        <v>45699</v>
      </c>
      <c r="M2" s="2">
        <v>-55892</v>
      </c>
      <c r="N2" s="2">
        <v>1</v>
      </c>
      <c r="O2" s="2" t="s">
        <v>5850</v>
      </c>
      <c r="P2" s="65">
        <f>2</f>
        <v>2</v>
      </c>
      <c r="Q2" s="65">
        <f>COUNTIFS($O$1:O2,base_seller!$O2)</f>
        <v>1</v>
      </c>
      <c r="R2" s="65" t="str">
        <f>IF(O2="","",IF(OR(base_seller!$Q2&gt;base_seller!$P2,base_seller!$Q2="0"),"Não","Sim"))</f>
        <v>Sim</v>
      </c>
      <c r="S2" s="65" t="str">
        <f>base_seller!$E2&amp;base_seller!$K2</f>
        <v>1015802025-02</v>
      </c>
      <c r="T2" s="65">
        <f>COUNTIFS($S$1:S2,base_seller!$S2)</f>
        <v>1</v>
      </c>
      <c r="U2" s="65" t="str">
        <f t="shared" ref="U2:U7" si="0">IF(T2&lt;4,"Range 1",IF(T2&lt;7,"Range 2",IF(T2&lt;10,"Range 3","Range 4")))</f>
        <v>Range 1</v>
      </c>
    </row>
    <row r="3" spans="1:21" x14ac:dyDescent="0.25">
      <c r="A3" s="71">
        <v>45689</v>
      </c>
      <c r="B3" s="71">
        <v>45689.394444444442</v>
      </c>
      <c r="C3" s="71">
        <v>45689.415277777778</v>
      </c>
      <c r="D3" s="2" t="s">
        <v>952</v>
      </c>
      <c r="E3" s="2">
        <v>101594</v>
      </c>
      <c r="F3" s="2" t="s">
        <v>46</v>
      </c>
      <c r="G3" s="2" t="s">
        <v>36</v>
      </c>
      <c r="H3" s="2" t="s">
        <v>761</v>
      </c>
      <c r="I3" s="2">
        <v>5</v>
      </c>
      <c r="J3" s="2">
        <v>2</v>
      </c>
      <c r="K3" s="2" t="s">
        <v>6040</v>
      </c>
      <c r="L3" s="71">
        <v>45691.394444444442</v>
      </c>
      <c r="M3" s="2">
        <v>-2</v>
      </c>
      <c r="N3" s="2">
        <v>1</v>
      </c>
      <c r="O3" s="2" t="s">
        <v>5851</v>
      </c>
      <c r="P3" s="65">
        <f>2</f>
        <v>2</v>
      </c>
      <c r="Q3" s="65">
        <f>COUNTIFS($O$1:O3,base_seller!$O3)</f>
        <v>1</v>
      </c>
      <c r="R3" s="65" t="str">
        <f>IF(O3="","",IF(OR(base_seller!$Q3&gt;base_seller!$P3,base_seller!$Q3="0"),"Não","Sim"))</f>
        <v>Sim</v>
      </c>
      <c r="S3" s="65" t="str">
        <f>base_seller!$E3&amp;base_seller!$K3</f>
        <v>1015942025-02</v>
      </c>
      <c r="T3" s="65">
        <f>COUNTIFS($S$1:S3,base_seller!$S3)</f>
        <v>1</v>
      </c>
      <c r="U3" s="65" t="str">
        <f t="shared" si="0"/>
        <v>Range 1</v>
      </c>
    </row>
    <row r="4" spans="1:21" x14ac:dyDescent="0.25">
      <c r="A4" s="71">
        <v>45689</v>
      </c>
      <c r="B4" s="71">
        <v>45688.707638888889</v>
      </c>
      <c r="C4" s="71">
        <v>45689.374305555553</v>
      </c>
      <c r="D4" s="2" t="s">
        <v>950</v>
      </c>
      <c r="E4" s="2">
        <v>99966</v>
      </c>
      <c r="F4" s="2" t="s">
        <v>46</v>
      </c>
      <c r="G4" s="2" t="s">
        <v>36</v>
      </c>
      <c r="H4" s="2" t="s">
        <v>762</v>
      </c>
      <c r="I4" s="2">
        <v>4</v>
      </c>
      <c r="J4" s="2">
        <v>3</v>
      </c>
      <c r="K4" s="2" t="s">
        <v>6040</v>
      </c>
      <c r="L4" s="71">
        <v>45691.707638888889</v>
      </c>
      <c r="M4" s="2">
        <v>-3</v>
      </c>
      <c r="N4" s="2">
        <v>1</v>
      </c>
      <c r="O4" s="2" t="s">
        <v>5847</v>
      </c>
      <c r="P4" s="65">
        <f>2</f>
        <v>2</v>
      </c>
      <c r="Q4" s="65">
        <f>COUNTIFS($O$1:O4,base_seller!$O4)</f>
        <v>1</v>
      </c>
      <c r="R4" s="65" t="str">
        <f>IF(O4="","",IF(OR(base_seller!$Q4&gt;base_seller!$P4,base_seller!$Q4="0"),"Não","Sim"))</f>
        <v>Sim</v>
      </c>
      <c r="S4" s="65" t="str">
        <f>base_seller!$E4&amp;base_seller!$K4</f>
        <v>999662025-02</v>
      </c>
      <c r="T4" s="65">
        <f>COUNTIFS($S$1:S4,base_seller!$S4)</f>
        <v>1</v>
      </c>
      <c r="U4" s="65" t="str">
        <f t="shared" si="0"/>
        <v>Range 1</v>
      </c>
    </row>
    <row r="5" spans="1:21" x14ac:dyDescent="0.25">
      <c r="A5" s="71">
        <v>45689</v>
      </c>
      <c r="B5" s="71">
        <v>45688.711805555547</v>
      </c>
      <c r="C5" s="71">
        <v>45689.378472222219</v>
      </c>
      <c r="D5" s="2" t="s">
        <v>950</v>
      </c>
      <c r="E5" s="2">
        <v>100924</v>
      </c>
      <c r="F5" s="2" t="s">
        <v>46</v>
      </c>
      <c r="G5" s="2" t="s">
        <v>36</v>
      </c>
      <c r="H5" s="2" t="s">
        <v>761</v>
      </c>
      <c r="I5" s="2">
        <v>4</v>
      </c>
      <c r="J5" s="2">
        <v>3</v>
      </c>
      <c r="K5" s="2" t="s">
        <v>6040</v>
      </c>
      <c r="L5" s="71">
        <v>45691.711805555547</v>
      </c>
      <c r="M5" s="2">
        <v>-3</v>
      </c>
      <c r="N5" s="2">
        <v>1</v>
      </c>
      <c r="O5" s="2" t="s">
        <v>5849</v>
      </c>
      <c r="P5" s="65">
        <f>2</f>
        <v>2</v>
      </c>
      <c r="Q5" s="65">
        <f>COUNTIFS($O$1:O5,base_seller!$O5)</f>
        <v>1</v>
      </c>
      <c r="R5" s="65" t="str">
        <f>IF(O5="","",IF(OR(base_seller!$Q5&gt;base_seller!$P5,base_seller!$Q5="0"),"Não","Sim"))</f>
        <v>Sim</v>
      </c>
      <c r="S5" s="65" t="str">
        <f>base_seller!$E5&amp;base_seller!$K5</f>
        <v>1009242025-02</v>
      </c>
      <c r="T5" s="65">
        <f>COUNTIFS($S$1:S5,base_seller!$S5)</f>
        <v>1</v>
      </c>
      <c r="U5" s="65" t="str">
        <f t="shared" si="0"/>
        <v>Range 1</v>
      </c>
    </row>
    <row r="6" spans="1:21" x14ac:dyDescent="0.25">
      <c r="A6" s="71">
        <v>45689</v>
      </c>
      <c r="B6" s="71">
        <v>45689.443055555559</v>
      </c>
      <c r="C6" s="71">
        <v>45689.445138888892</v>
      </c>
      <c r="D6" s="2" t="s">
        <v>950</v>
      </c>
      <c r="E6" s="2">
        <v>101622</v>
      </c>
      <c r="F6" s="2" t="s">
        <v>46</v>
      </c>
      <c r="G6" s="2" t="s">
        <v>36</v>
      </c>
      <c r="H6" s="2" t="s">
        <v>766</v>
      </c>
      <c r="I6" s="2">
        <v>5</v>
      </c>
      <c r="J6" s="2">
        <v>2</v>
      </c>
      <c r="K6" s="2" t="s">
        <v>6040</v>
      </c>
      <c r="L6" s="71">
        <v>45691.443055555559</v>
      </c>
      <c r="M6" s="2">
        <v>-2</v>
      </c>
      <c r="N6" s="2">
        <v>1</v>
      </c>
      <c r="O6" s="2" t="s">
        <v>5852</v>
      </c>
      <c r="P6" s="65">
        <f>2</f>
        <v>2</v>
      </c>
      <c r="Q6" s="65">
        <f>COUNTIFS($O$1:O6,base_seller!$O6)</f>
        <v>1</v>
      </c>
      <c r="R6" s="65" t="str">
        <f>IF(O6="","",IF(OR(base_seller!$Q6&gt;base_seller!$P6,base_seller!$Q6="0"),"Não","Sim"))</f>
        <v>Sim</v>
      </c>
      <c r="S6" s="65" t="str">
        <f>base_seller!$E6&amp;base_seller!$K6</f>
        <v>1016222025-02</v>
      </c>
      <c r="T6" s="65">
        <f>COUNTIFS($S$1:S6,base_seller!$S6)</f>
        <v>1</v>
      </c>
      <c r="U6" s="65" t="str">
        <f t="shared" si="0"/>
        <v>Range 1</v>
      </c>
    </row>
    <row r="7" spans="1:21" x14ac:dyDescent="0.25">
      <c r="A7" s="71">
        <v>45689</v>
      </c>
      <c r="B7" s="71">
        <v>45689.477777777778</v>
      </c>
      <c r="C7" s="71">
        <v>45689.481944444437</v>
      </c>
      <c r="D7" s="2" t="s">
        <v>950</v>
      </c>
      <c r="E7" s="2">
        <v>101639</v>
      </c>
      <c r="F7" s="2" t="s">
        <v>46</v>
      </c>
      <c r="G7" s="2" t="s">
        <v>36</v>
      </c>
      <c r="H7" s="2" t="s">
        <v>752</v>
      </c>
      <c r="I7" s="2">
        <v>5</v>
      </c>
      <c r="J7" s="2">
        <v>2</v>
      </c>
      <c r="K7" s="2" t="s">
        <v>6040</v>
      </c>
      <c r="L7" s="71">
        <v>45691.477777777778</v>
      </c>
      <c r="M7" s="2">
        <v>-2</v>
      </c>
      <c r="N7" s="2">
        <v>1</v>
      </c>
      <c r="O7" s="2" t="s">
        <v>5853</v>
      </c>
      <c r="P7" s="65">
        <f>2</f>
        <v>2</v>
      </c>
      <c r="Q7" s="65">
        <f>COUNTIFS($O$1:O7,base_seller!$O7)</f>
        <v>1</v>
      </c>
      <c r="R7" s="65" t="str">
        <f>IF(O7="","",IF(OR(base_seller!$Q7&gt;base_seller!$P7,base_seller!$Q7="0"),"Não","Sim"))</f>
        <v>Sim</v>
      </c>
      <c r="S7" s="65" t="str">
        <f>base_seller!$E7&amp;base_seller!$K7</f>
        <v>1016392025-02</v>
      </c>
      <c r="T7" s="65">
        <f>COUNTIFS($S$1:S7,base_seller!$S7)</f>
        <v>1</v>
      </c>
      <c r="U7" s="65" t="str">
        <f t="shared" si="0"/>
        <v>Range 1</v>
      </c>
    </row>
    <row r="8" spans="1:21" x14ac:dyDescent="0.25">
      <c r="A8" s="71">
        <v>45691</v>
      </c>
      <c r="B8" s="71">
        <v>45691.338194444441</v>
      </c>
      <c r="C8" s="71">
        <v>45691.379861111112</v>
      </c>
      <c r="D8" s="2" t="s">
        <v>950</v>
      </c>
      <c r="E8" s="2">
        <v>101829</v>
      </c>
      <c r="F8" s="2" t="s">
        <v>46</v>
      </c>
      <c r="G8" s="2" t="s">
        <v>36</v>
      </c>
      <c r="H8" s="2" t="s">
        <v>760</v>
      </c>
      <c r="I8" s="2">
        <v>0</v>
      </c>
      <c r="J8" s="2">
        <v>1</v>
      </c>
      <c r="K8" s="2" t="s">
        <v>6040</v>
      </c>
      <c r="L8" s="71">
        <v>45692.338194444441</v>
      </c>
      <c r="M8" s="2">
        <v>-1</v>
      </c>
      <c r="N8" s="2">
        <v>1</v>
      </c>
      <c r="O8" s="2" t="s">
        <v>5854</v>
      </c>
      <c r="P8" s="65">
        <f>2</f>
        <v>2</v>
      </c>
      <c r="Q8" s="65">
        <f>COUNTIFS($O$1:O8,base_seller!$O8)</f>
        <v>1</v>
      </c>
      <c r="R8" s="65" t="str">
        <f>IF(O8="","",IF(OR(base_seller!$Q8&gt;base_seller!$P8,base_seller!$Q8="0"),"Não","Sim"))</f>
        <v>Sim</v>
      </c>
      <c r="S8" s="65" t="str">
        <f>base_seller!$E8&amp;base_seller!$K8</f>
        <v>1018292025-02</v>
      </c>
      <c r="T8" s="65">
        <f>COUNTIFS($S$1:S8,base_seller!$S8)</f>
        <v>1</v>
      </c>
      <c r="U8" s="65" t="str">
        <f t="shared" ref="U8:U43" si="1">IF(T8&lt;4,"Range 1",IF(T8&lt;7,"Range 2",IF(T8&lt;10,"Range 3","Range 4")))</f>
        <v>Range 1</v>
      </c>
    </row>
    <row r="9" spans="1:21" x14ac:dyDescent="0.25">
      <c r="A9" s="71">
        <v>45691</v>
      </c>
      <c r="B9" s="71">
        <v>45691.361805555563</v>
      </c>
      <c r="C9" s="71">
        <v>45691.383333333331</v>
      </c>
      <c r="D9" s="2" t="s">
        <v>950</v>
      </c>
      <c r="E9" s="2">
        <v>101863</v>
      </c>
      <c r="F9" s="2" t="s">
        <v>46</v>
      </c>
      <c r="G9" s="2" t="s">
        <v>36</v>
      </c>
      <c r="H9" s="2" t="s">
        <v>752</v>
      </c>
      <c r="I9" s="2">
        <v>0</v>
      </c>
      <c r="J9" s="2">
        <v>1</v>
      </c>
      <c r="K9" s="2" t="s">
        <v>6040</v>
      </c>
      <c r="L9" s="71">
        <v>45692.361805555563</v>
      </c>
      <c r="M9" s="2">
        <v>-1</v>
      </c>
      <c r="N9" s="2">
        <v>1</v>
      </c>
      <c r="O9" s="2" t="s">
        <v>5855</v>
      </c>
      <c r="P9" s="65">
        <f>2</f>
        <v>2</v>
      </c>
      <c r="Q9" s="65">
        <f>COUNTIFS($O$1:O9,base_seller!$O9)</f>
        <v>1</v>
      </c>
      <c r="R9" s="65" t="str">
        <f>IF(O9="","",IF(OR(base_seller!$Q9&gt;base_seller!$P9,base_seller!$Q9="0"),"Não","Sim"))</f>
        <v>Sim</v>
      </c>
      <c r="S9" s="65" t="str">
        <f>base_seller!$E9&amp;base_seller!$K9</f>
        <v>1018632025-02</v>
      </c>
      <c r="T9" s="65">
        <f>COUNTIFS($S$1:S9,base_seller!$S9)</f>
        <v>1</v>
      </c>
      <c r="U9" s="65" t="str">
        <f t="shared" si="1"/>
        <v>Range 1</v>
      </c>
    </row>
    <row r="10" spans="1:21" x14ac:dyDescent="0.25">
      <c r="A10" s="71">
        <v>45691</v>
      </c>
      <c r="B10" s="71">
        <v>45691.405555555553</v>
      </c>
      <c r="C10" s="71">
        <v>45691.445833333331</v>
      </c>
      <c r="D10" s="2" t="s">
        <v>950</v>
      </c>
      <c r="E10" s="2">
        <v>101922</v>
      </c>
      <c r="F10" s="2" t="s">
        <v>46</v>
      </c>
      <c r="G10" s="2" t="s">
        <v>36</v>
      </c>
      <c r="H10" s="2" t="s">
        <v>5840</v>
      </c>
      <c r="I10" s="2">
        <v>0</v>
      </c>
      <c r="J10" s="2">
        <v>1</v>
      </c>
      <c r="K10" s="2" t="s">
        <v>6040</v>
      </c>
      <c r="L10" s="71">
        <v>45692.405555555553</v>
      </c>
      <c r="M10" s="2">
        <v>-1</v>
      </c>
      <c r="N10" s="2">
        <v>1</v>
      </c>
      <c r="O10" s="2" t="s">
        <v>5856</v>
      </c>
      <c r="P10" s="65">
        <f>2</f>
        <v>2</v>
      </c>
      <c r="Q10" s="65">
        <f>COUNTIFS($O$1:O10,base_seller!$O10)</f>
        <v>1</v>
      </c>
      <c r="R10" s="65" t="str">
        <f>IF(O10="","",IF(OR(base_seller!$Q10&gt;base_seller!$P10,base_seller!$Q10="0"),"Não","Sim"))</f>
        <v>Sim</v>
      </c>
      <c r="S10" s="65" t="str">
        <f>base_seller!$E10&amp;base_seller!$K10</f>
        <v>1019222025-02</v>
      </c>
      <c r="T10" s="65">
        <f>COUNTIFS($S$1:S10,base_seller!$S10)</f>
        <v>1</v>
      </c>
      <c r="U10" s="65" t="str">
        <f t="shared" si="1"/>
        <v>Range 1</v>
      </c>
    </row>
    <row r="11" spans="1:21" x14ac:dyDescent="0.25">
      <c r="A11" s="71">
        <v>45691</v>
      </c>
      <c r="B11" s="71">
        <v>45691.414583333331</v>
      </c>
      <c r="C11" s="71">
        <v>45691.456250000003</v>
      </c>
      <c r="D11" s="2" t="s">
        <v>950</v>
      </c>
      <c r="E11" s="2">
        <v>101928</v>
      </c>
      <c r="F11" s="2" t="s">
        <v>46</v>
      </c>
      <c r="G11" s="2" t="s">
        <v>36</v>
      </c>
      <c r="H11" s="2" t="s">
        <v>767</v>
      </c>
      <c r="I11" s="2">
        <v>0</v>
      </c>
      <c r="J11" s="2">
        <v>1</v>
      </c>
      <c r="K11" s="2" t="s">
        <v>6040</v>
      </c>
      <c r="L11" s="71">
        <v>45692.414583333331</v>
      </c>
      <c r="M11" s="2">
        <v>-1</v>
      </c>
      <c r="N11" s="2">
        <v>1</v>
      </c>
      <c r="O11" s="2" t="s">
        <v>5857</v>
      </c>
      <c r="P11" s="65">
        <f>2</f>
        <v>2</v>
      </c>
      <c r="Q11" s="65">
        <f>COUNTIFS($O$1:O11,base_seller!$O11)</f>
        <v>1</v>
      </c>
      <c r="R11" s="65" t="str">
        <f>IF(O11="","",IF(OR(base_seller!$Q11&gt;base_seller!$P11,base_seller!$Q11="0"),"Não","Sim"))</f>
        <v>Sim</v>
      </c>
      <c r="S11" s="65" t="str">
        <f>base_seller!$E11&amp;base_seller!$K11</f>
        <v>1019282025-02</v>
      </c>
      <c r="T11" s="65">
        <f>COUNTIFS($S$1:S11,base_seller!$S11)</f>
        <v>1</v>
      </c>
      <c r="U11" s="65" t="str">
        <f t="shared" si="1"/>
        <v>Range 1</v>
      </c>
    </row>
    <row r="12" spans="1:21" x14ac:dyDescent="0.25">
      <c r="A12" s="71">
        <v>45691</v>
      </c>
      <c r="B12" s="71">
        <v>45691.415277777778</v>
      </c>
      <c r="C12" s="71">
        <v>45691.456944444442</v>
      </c>
      <c r="D12" s="2" t="s">
        <v>950</v>
      </c>
      <c r="E12" s="2">
        <v>101930</v>
      </c>
      <c r="F12" s="2" t="s">
        <v>754</v>
      </c>
      <c r="G12" s="2" t="s">
        <v>755</v>
      </c>
      <c r="H12" s="2" t="s">
        <v>766</v>
      </c>
      <c r="I12" s="2">
        <v>0</v>
      </c>
      <c r="J12" s="2">
        <v>1</v>
      </c>
      <c r="K12" s="2" t="s">
        <v>6040</v>
      </c>
      <c r="L12" s="71">
        <v>45692.415277777778</v>
      </c>
      <c r="M12" s="2">
        <v>-1</v>
      </c>
      <c r="N12" s="2">
        <v>1</v>
      </c>
      <c r="O12" s="2"/>
      <c r="P12" s="65">
        <f>2</f>
        <v>2</v>
      </c>
      <c r="Q12" s="65">
        <f>COUNTIFS($O$1:O12,base_seller!$O12)</f>
        <v>0</v>
      </c>
      <c r="R12" s="65" t="str">
        <f>IF(O12="","",IF(OR(base_seller!$Q12&gt;base_seller!$P12,base_seller!$Q12="0"),"Não","Sim"))</f>
        <v/>
      </c>
      <c r="S12" s="65" t="str">
        <f>base_seller!$E12&amp;base_seller!$K12</f>
        <v>1019302025-02</v>
      </c>
      <c r="T12" s="65">
        <f>COUNTIFS($S$1:S12,base_seller!$S12)</f>
        <v>1</v>
      </c>
      <c r="U12" s="65" t="str">
        <f t="shared" si="1"/>
        <v>Range 1</v>
      </c>
    </row>
    <row r="13" spans="1:21" x14ac:dyDescent="0.25">
      <c r="A13" s="71">
        <v>45691</v>
      </c>
      <c r="B13" s="71">
        <v>45691.418749999997</v>
      </c>
      <c r="C13" s="71">
        <v>45691.457638888889</v>
      </c>
      <c r="D13" s="2" t="s">
        <v>950</v>
      </c>
      <c r="E13" s="2">
        <v>101941</v>
      </c>
      <c r="F13" s="2" t="s">
        <v>754</v>
      </c>
      <c r="G13" s="2" t="s">
        <v>755</v>
      </c>
      <c r="H13" s="2" t="s">
        <v>5840</v>
      </c>
      <c r="I13" s="2">
        <v>0</v>
      </c>
      <c r="J13" s="2">
        <v>1</v>
      </c>
      <c r="K13" s="2" t="s">
        <v>6040</v>
      </c>
      <c r="L13" s="71">
        <v>45692.418749999997</v>
      </c>
      <c r="M13" s="2">
        <v>-1</v>
      </c>
      <c r="N13" s="2">
        <v>1</v>
      </c>
      <c r="O13" s="2"/>
      <c r="P13" s="65">
        <f>2</f>
        <v>2</v>
      </c>
      <c r="Q13" s="65">
        <f>COUNTIFS($O$1:O13,base_seller!$O13)</f>
        <v>0</v>
      </c>
      <c r="R13" s="65" t="str">
        <f>IF(O13="","",IF(OR(base_seller!$Q13&gt;base_seller!$P13,base_seller!$Q13="0"),"Não","Sim"))</f>
        <v/>
      </c>
      <c r="S13" s="65" t="str">
        <f>base_seller!$E13&amp;base_seller!$K13</f>
        <v>1019412025-02</v>
      </c>
      <c r="T13" s="65">
        <f>COUNTIFS($S$1:S13,base_seller!$S13)</f>
        <v>1</v>
      </c>
      <c r="U13" s="65" t="str">
        <f t="shared" si="1"/>
        <v>Range 1</v>
      </c>
    </row>
    <row r="14" spans="1:21" x14ac:dyDescent="0.25">
      <c r="A14" s="71">
        <v>45691</v>
      </c>
      <c r="B14" s="71">
        <v>45691.455555555563</v>
      </c>
      <c r="C14" s="71">
        <v>45691.463194444441</v>
      </c>
      <c r="D14" s="2" t="s">
        <v>950</v>
      </c>
      <c r="E14" s="2">
        <v>101994</v>
      </c>
      <c r="F14" s="2" t="s">
        <v>46</v>
      </c>
      <c r="G14" s="2" t="s">
        <v>36</v>
      </c>
      <c r="H14" s="2" t="s">
        <v>767</v>
      </c>
      <c r="I14" s="2">
        <v>0</v>
      </c>
      <c r="J14" s="2">
        <v>1</v>
      </c>
      <c r="K14" s="2" t="s">
        <v>6040</v>
      </c>
      <c r="L14" s="71">
        <v>45692.455555555563</v>
      </c>
      <c r="M14" s="2">
        <v>-1</v>
      </c>
      <c r="N14" s="2">
        <v>1</v>
      </c>
      <c r="O14" s="2" t="s">
        <v>5858</v>
      </c>
      <c r="P14" s="65">
        <f>2</f>
        <v>2</v>
      </c>
      <c r="Q14" s="65">
        <f>COUNTIFS($O$1:O14,base_seller!$O14)</f>
        <v>1</v>
      </c>
      <c r="R14" s="65" t="str">
        <f>IF(O14="","",IF(OR(base_seller!$Q14&gt;base_seller!$P14,base_seller!$Q14="0"),"Não","Sim"))</f>
        <v>Sim</v>
      </c>
      <c r="S14" s="65" t="str">
        <f>base_seller!$E14&amp;base_seller!$K14</f>
        <v>1019942025-02</v>
      </c>
      <c r="T14" s="65">
        <f>COUNTIFS($S$1:S14,base_seller!$S14)</f>
        <v>1</v>
      </c>
      <c r="U14" s="65" t="str">
        <f t="shared" si="1"/>
        <v>Range 1</v>
      </c>
    </row>
    <row r="15" spans="1:21" x14ac:dyDescent="0.25">
      <c r="A15" s="71">
        <v>45691</v>
      </c>
      <c r="B15" s="71">
        <v>45691.518750000003</v>
      </c>
      <c r="C15" s="71">
        <v>45691.559027777781</v>
      </c>
      <c r="D15" s="2" t="s">
        <v>950</v>
      </c>
      <c r="E15" s="2">
        <v>102079</v>
      </c>
      <c r="F15" s="2" t="s">
        <v>46</v>
      </c>
      <c r="G15" s="2" t="s">
        <v>36</v>
      </c>
      <c r="H15" s="2" t="s">
        <v>769</v>
      </c>
      <c r="I15" s="2">
        <v>0</v>
      </c>
      <c r="J15" s="2">
        <v>1</v>
      </c>
      <c r="K15" s="2" t="s">
        <v>6040</v>
      </c>
      <c r="L15" s="71">
        <v>45692.518750000003</v>
      </c>
      <c r="M15" s="2">
        <v>-1</v>
      </c>
      <c r="N15" s="2">
        <v>1</v>
      </c>
      <c r="O15" s="2" t="s">
        <v>5859</v>
      </c>
      <c r="P15" s="65">
        <f>2</f>
        <v>2</v>
      </c>
      <c r="Q15" s="65">
        <f>COUNTIFS($O$1:O15,base_seller!$O15)</f>
        <v>1</v>
      </c>
      <c r="R15" s="65" t="str">
        <f>IF(O15="","",IF(OR(base_seller!$Q15&gt;base_seller!$P15,base_seller!$Q15="0"),"Não","Sim"))</f>
        <v>Sim</v>
      </c>
      <c r="S15" s="65" t="str">
        <f>base_seller!$E15&amp;base_seller!$K15</f>
        <v>1020792025-02</v>
      </c>
      <c r="T15" s="65">
        <f>COUNTIFS($S$1:S15,base_seller!$S15)</f>
        <v>1</v>
      </c>
      <c r="U15" s="65" t="str">
        <f t="shared" si="1"/>
        <v>Range 1</v>
      </c>
    </row>
    <row r="16" spans="1:21" x14ac:dyDescent="0.25">
      <c r="A16" s="71">
        <v>45691</v>
      </c>
      <c r="B16" s="71">
        <v>45691.519444444442</v>
      </c>
      <c r="C16" s="71">
        <v>45691.560416666667</v>
      </c>
      <c r="D16" s="2" t="s">
        <v>950</v>
      </c>
      <c r="E16" s="2">
        <v>102084</v>
      </c>
      <c r="F16" s="2" t="s">
        <v>46</v>
      </c>
      <c r="G16" s="2" t="s">
        <v>36</v>
      </c>
      <c r="H16" s="2" t="s">
        <v>758</v>
      </c>
      <c r="I16" s="2">
        <v>0</v>
      </c>
      <c r="J16" s="2">
        <v>1</v>
      </c>
      <c r="K16" s="2" t="s">
        <v>6040</v>
      </c>
      <c r="L16" s="71">
        <v>45692.519444444442</v>
      </c>
      <c r="M16" s="2">
        <v>-1</v>
      </c>
      <c r="N16" s="2">
        <v>1</v>
      </c>
      <c r="O16" s="2" t="s">
        <v>5860</v>
      </c>
      <c r="P16" s="65">
        <f>2</f>
        <v>2</v>
      </c>
      <c r="Q16" s="65">
        <f>COUNTIFS($O$1:O16,base_seller!$O16)</f>
        <v>1</v>
      </c>
      <c r="R16" s="65" t="str">
        <f>IF(O16="","",IF(OR(base_seller!$Q16&gt;base_seller!$P16,base_seller!$Q16="0"),"Não","Sim"))</f>
        <v>Sim</v>
      </c>
      <c r="S16" s="65" t="str">
        <f>base_seller!$E16&amp;base_seller!$K16</f>
        <v>1020842025-02</v>
      </c>
      <c r="T16" s="65">
        <f>COUNTIFS($S$1:S16,base_seller!$S16)</f>
        <v>1</v>
      </c>
      <c r="U16" s="65" t="str">
        <f t="shared" si="1"/>
        <v>Range 1</v>
      </c>
    </row>
    <row r="17" spans="1:21" x14ac:dyDescent="0.25">
      <c r="A17" s="71">
        <v>45691</v>
      </c>
      <c r="B17" s="71">
        <v>45691.527083333327</v>
      </c>
      <c r="C17" s="71">
        <v>45691.5625</v>
      </c>
      <c r="D17" s="2" t="s">
        <v>950</v>
      </c>
      <c r="E17" s="2">
        <v>102098</v>
      </c>
      <c r="F17" s="2" t="s">
        <v>46</v>
      </c>
      <c r="G17" s="2" t="s">
        <v>36</v>
      </c>
      <c r="H17" s="2" t="s">
        <v>765</v>
      </c>
      <c r="I17" s="2">
        <v>0</v>
      </c>
      <c r="J17" s="2">
        <v>1</v>
      </c>
      <c r="K17" s="2" t="s">
        <v>6040</v>
      </c>
      <c r="L17" s="71">
        <v>45692.527083333327</v>
      </c>
      <c r="M17" s="2">
        <v>-1</v>
      </c>
      <c r="N17" s="2">
        <v>1</v>
      </c>
      <c r="O17" s="2" t="s">
        <v>5861</v>
      </c>
      <c r="P17" s="65">
        <f>2</f>
        <v>2</v>
      </c>
      <c r="Q17" s="65">
        <f>COUNTIFS($O$1:O17,base_seller!$O17)</f>
        <v>1</v>
      </c>
      <c r="R17" s="65" t="str">
        <f>IF(O17="","",IF(OR(base_seller!$Q17&gt;base_seller!$P17,base_seller!$Q17="0"),"Não","Sim"))</f>
        <v>Sim</v>
      </c>
      <c r="S17" s="65" t="str">
        <f>base_seller!$E17&amp;base_seller!$K17</f>
        <v>1020982025-02</v>
      </c>
      <c r="T17" s="65">
        <f>COUNTIFS($S$1:S17,base_seller!$S17)</f>
        <v>1</v>
      </c>
      <c r="U17" s="65" t="str">
        <f t="shared" si="1"/>
        <v>Range 1</v>
      </c>
    </row>
    <row r="18" spans="1:21" x14ac:dyDescent="0.25">
      <c r="A18" s="71">
        <v>45691</v>
      </c>
      <c r="B18" s="71">
        <v>45691.540972222218</v>
      </c>
      <c r="C18" s="71">
        <v>45691.564583333333</v>
      </c>
      <c r="D18" s="2" t="s">
        <v>950</v>
      </c>
      <c r="E18" s="2">
        <v>102123</v>
      </c>
      <c r="F18" s="2" t="s">
        <v>46</v>
      </c>
      <c r="G18" s="2" t="s">
        <v>36</v>
      </c>
      <c r="H18" s="2" t="s">
        <v>758</v>
      </c>
      <c r="I18" s="2">
        <v>0</v>
      </c>
      <c r="J18" s="2">
        <v>1</v>
      </c>
      <c r="K18" s="2" t="s">
        <v>6040</v>
      </c>
      <c r="L18" s="71">
        <v>45692.540972222218</v>
      </c>
      <c r="M18" s="2">
        <v>-1</v>
      </c>
      <c r="N18" s="2">
        <v>1</v>
      </c>
      <c r="O18" s="2" t="s">
        <v>5862</v>
      </c>
      <c r="P18" s="65">
        <f>2</f>
        <v>2</v>
      </c>
      <c r="Q18" s="65">
        <f>COUNTIFS($O$1:O18,base_seller!$O18)</f>
        <v>1</v>
      </c>
      <c r="R18" s="65" t="str">
        <f>IF(O18="","",IF(OR(base_seller!$Q18&gt;base_seller!$P18,base_seller!$Q18="0"),"Não","Sim"))</f>
        <v>Sim</v>
      </c>
      <c r="S18" s="65" t="str">
        <f>base_seller!$E18&amp;base_seller!$K18</f>
        <v>1021232025-02</v>
      </c>
      <c r="T18" s="65">
        <f>COUNTIFS($S$1:S18,base_seller!$S18)</f>
        <v>1</v>
      </c>
      <c r="U18" s="65" t="str">
        <f t="shared" si="1"/>
        <v>Range 1</v>
      </c>
    </row>
    <row r="19" spans="1:21" x14ac:dyDescent="0.25">
      <c r="A19" s="71">
        <v>45691</v>
      </c>
      <c r="B19" s="71">
        <v>45691.54791666667</v>
      </c>
      <c r="C19" s="71">
        <v>45691.566666666673</v>
      </c>
      <c r="D19" s="2" t="s">
        <v>950</v>
      </c>
      <c r="E19" s="2">
        <v>102136</v>
      </c>
      <c r="F19" s="2" t="s">
        <v>46</v>
      </c>
      <c r="G19" s="2" t="s">
        <v>36</v>
      </c>
      <c r="H19" s="2" t="s">
        <v>763</v>
      </c>
      <c r="I19" s="2">
        <v>0</v>
      </c>
      <c r="J19" s="2">
        <v>1</v>
      </c>
      <c r="K19" s="2" t="s">
        <v>6040</v>
      </c>
      <c r="L19" s="71">
        <v>45692.54791666667</v>
      </c>
      <c r="M19" s="2">
        <v>-1</v>
      </c>
      <c r="N19" s="2">
        <v>1</v>
      </c>
      <c r="O19" s="2" t="s">
        <v>5863</v>
      </c>
      <c r="P19" s="65">
        <f>2</f>
        <v>2</v>
      </c>
      <c r="Q19" s="65">
        <f>COUNTIFS($O$1:O19,base_seller!$O19)</f>
        <v>1</v>
      </c>
      <c r="R19" s="65" t="str">
        <f>IF(O19="","",IF(OR(base_seller!$Q19&gt;base_seller!$P19,base_seller!$Q19="0"),"Não","Sim"))</f>
        <v>Sim</v>
      </c>
      <c r="S19" s="65" t="str">
        <f>base_seller!$E19&amp;base_seller!$K19</f>
        <v>1021362025-02</v>
      </c>
      <c r="T19" s="65">
        <f>COUNTIFS($S$1:S19,base_seller!$S19)</f>
        <v>1</v>
      </c>
      <c r="U19" s="65" t="str">
        <f t="shared" si="1"/>
        <v>Range 1</v>
      </c>
    </row>
    <row r="20" spans="1:21" x14ac:dyDescent="0.25">
      <c r="A20" s="71">
        <v>45691</v>
      </c>
      <c r="B20" s="71">
        <v>45691.561805555553</v>
      </c>
      <c r="C20" s="71">
        <v>45691.568055555559</v>
      </c>
      <c r="D20" s="2" t="s">
        <v>950</v>
      </c>
      <c r="E20" s="2">
        <v>102168</v>
      </c>
      <c r="F20" s="2" t="s">
        <v>716</v>
      </c>
      <c r="G20" s="2" t="s">
        <v>36</v>
      </c>
      <c r="H20" s="2" t="s">
        <v>762</v>
      </c>
      <c r="I20" s="2">
        <v>0</v>
      </c>
      <c r="J20" s="2">
        <v>1</v>
      </c>
      <c r="K20" s="2" t="s">
        <v>6040</v>
      </c>
      <c r="L20" s="71">
        <v>45692.561805555553</v>
      </c>
      <c r="M20" s="2">
        <v>-1</v>
      </c>
      <c r="N20" s="2">
        <v>1</v>
      </c>
      <c r="O20" s="2" t="s">
        <v>5864</v>
      </c>
      <c r="P20" s="65">
        <f>2</f>
        <v>2</v>
      </c>
      <c r="Q20" s="65">
        <f>COUNTIFS($O$1:O20,base_seller!$O20)</f>
        <v>1</v>
      </c>
      <c r="R20" s="65" t="str">
        <f>IF(O20="","",IF(OR(base_seller!$Q20&gt;base_seller!$P20,base_seller!$Q20="0"),"Não","Sim"))</f>
        <v>Sim</v>
      </c>
      <c r="S20" s="65" t="str">
        <f>base_seller!$E20&amp;base_seller!$K20</f>
        <v>1021682025-02</v>
      </c>
      <c r="T20" s="65">
        <f>COUNTIFS($S$1:S20,base_seller!$S20)</f>
        <v>1</v>
      </c>
      <c r="U20" s="65" t="str">
        <f t="shared" si="1"/>
        <v>Range 1</v>
      </c>
    </row>
    <row r="21" spans="1:21" x14ac:dyDescent="0.25">
      <c r="A21" s="71">
        <v>45691</v>
      </c>
      <c r="B21" s="71">
        <v>45691.571527777778</v>
      </c>
      <c r="C21" s="71">
        <v>45691.595138888893</v>
      </c>
      <c r="D21" s="2" t="s">
        <v>950</v>
      </c>
      <c r="E21" s="2">
        <v>102191</v>
      </c>
      <c r="F21" s="2" t="s">
        <v>46</v>
      </c>
      <c r="G21" s="2" t="s">
        <v>36</v>
      </c>
      <c r="H21" s="2" t="s">
        <v>760</v>
      </c>
      <c r="I21" s="2">
        <v>0</v>
      </c>
      <c r="J21" s="2">
        <v>1</v>
      </c>
      <c r="K21" s="2" t="s">
        <v>6040</v>
      </c>
      <c r="L21" s="71">
        <v>45692.571527777778</v>
      </c>
      <c r="M21" s="2">
        <v>-1</v>
      </c>
      <c r="N21" s="2">
        <v>1</v>
      </c>
      <c r="O21" s="2" t="s">
        <v>5865</v>
      </c>
      <c r="P21" s="65">
        <f>2</f>
        <v>2</v>
      </c>
      <c r="Q21" s="65">
        <f>COUNTIFS($O$1:O21,base_seller!$O21)</f>
        <v>1</v>
      </c>
      <c r="R21" s="65" t="str">
        <f>IF(O21="","",IF(OR(base_seller!$Q21&gt;base_seller!$P21,base_seller!$Q21="0"),"Não","Sim"))</f>
        <v>Sim</v>
      </c>
      <c r="S21" s="65" t="str">
        <f>base_seller!$E21&amp;base_seller!$K21</f>
        <v>1021912025-02</v>
      </c>
      <c r="T21" s="65">
        <f>COUNTIFS($S$1:S21,base_seller!$S21)</f>
        <v>1</v>
      </c>
      <c r="U21" s="65" t="str">
        <f t="shared" si="1"/>
        <v>Range 1</v>
      </c>
    </row>
    <row r="22" spans="1:21" x14ac:dyDescent="0.25">
      <c r="A22" s="71">
        <v>45691</v>
      </c>
      <c r="B22" s="71">
        <v>45691.575694444437</v>
      </c>
      <c r="C22" s="71">
        <v>45691.611111111109</v>
      </c>
      <c r="D22" s="2" t="s">
        <v>950</v>
      </c>
      <c r="E22" s="2">
        <v>102200</v>
      </c>
      <c r="F22" s="2" t="s">
        <v>46</v>
      </c>
      <c r="G22" s="2" t="s">
        <v>36</v>
      </c>
      <c r="H22" s="2" t="s">
        <v>767</v>
      </c>
      <c r="I22" s="2">
        <v>0</v>
      </c>
      <c r="J22" s="2">
        <v>1</v>
      </c>
      <c r="K22" s="2" t="s">
        <v>6040</v>
      </c>
      <c r="L22" s="71">
        <v>45692.575694444437</v>
      </c>
      <c r="M22" s="2">
        <v>-1</v>
      </c>
      <c r="N22" s="2">
        <v>1</v>
      </c>
      <c r="O22" s="2" t="s">
        <v>5866</v>
      </c>
      <c r="P22" s="65">
        <f>2</f>
        <v>2</v>
      </c>
      <c r="Q22" s="65">
        <f>COUNTIFS($O$1:O22,base_seller!$O22)</f>
        <v>1</v>
      </c>
      <c r="R22" s="65" t="str">
        <f>IF(O22="","",IF(OR(base_seller!$Q22&gt;base_seller!$P22,base_seller!$Q22="0"),"Não","Sim"))</f>
        <v>Sim</v>
      </c>
      <c r="S22" s="65" t="str">
        <f>base_seller!$E22&amp;base_seller!$K22</f>
        <v>1022002025-02</v>
      </c>
      <c r="T22" s="65">
        <f>COUNTIFS($S$1:S22,base_seller!$S22)</f>
        <v>1</v>
      </c>
      <c r="U22" s="65" t="str">
        <f t="shared" si="1"/>
        <v>Range 1</v>
      </c>
    </row>
    <row r="23" spans="1:21" x14ac:dyDescent="0.25">
      <c r="A23" s="71">
        <v>45691</v>
      </c>
      <c r="B23" s="71">
        <v>45691.595138888893</v>
      </c>
      <c r="C23" s="71">
        <v>45691.614583333343</v>
      </c>
      <c r="D23" s="2" t="s">
        <v>950</v>
      </c>
      <c r="E23" s="2">
        <v>102241</v>
      </c>
      <c r="F23" s="2" t="s">
        <v>46</v>
      </c>
      <c r="G23" s="2" t="s">
        <v>36</v>
      </c>
      <c r="H23" s="2" t="s">
        <v>5840</v>
      </c>
      <c r="I23" s="2">
        <v>0</v>
      </c>
      <c r="J23" s="2">
        <v>1</v>
      </c>
      <c r="K23" s="2" t="s">
        <v>6040</v>
      </c>
      <c r="L23" s="71">
        <v>45692.595138888893</v>
      </c>
      <c r="M23" s="2">
        <v>-1</v>
      </c>
      <c r="N23" s="2">
        <v>1</v>
      </c>
      <c r="O23" s="2" t="s">
        <v>5867</v>
      </c>
      <c r="P23" s="65">
        <f>2</f>
        <v>2</v>
      </c>
      <c r="Q23" s="65">
        <f>COUNTIFS($O$1:O23,base_seller!$O23)</f>
        <v>1</v>
      </c>
      <c r="R23" s="65" t="str">
        <f>IF(O23="","",IF(OR(base_seller!$Q23&gt;base_seller!$P23,base_seller!$Q23="0"),"Não","Sim"))</f>
        <v>Sim</v>
      </c>
      <c r="S23" s="65" t="str">
        <f>base_seller!$E23&amp;base_seller!$K23</f>
        <v>1022412025-02</v>
      </c>
      <c r="T23" s="65">
        <f>COUNTIFS($S$1:S23,base_seller!$S23)</f>
        <v>1</v>
      </c>
      <c r="U23" s="65" t="str">
        <f t="shared" si="1"/>
        <v>Range 1</v>
      </c>
    </row>
    <row r="24" spans="1:21" x14ac:dyDescent="0.25">
      <c r="A24" s="71">
        <v>45691</v>
      </c>
      <c r="B24" s="71">
        <v>45691.605555555558</v>
      </c>
      <c r="C24" s="71">
        <v>45691.629861111112</v>
      </c>
      <c r="D24" s="2" t="s">
        <v>950</v>
      </c>
      <c r="E24" s="2">
        <v>102258</v>
      </c>
      <c r="F24" s="2" t="s">
        <v>46</v>
      </c>
      <c r="G24" s="2" t="s">
        <v>36</v>
      </c>
      <c r="H24" s="2" t="s">
        <v>766</v>
      </c>
      <c r="I24" s="2">
        <v>0</v>
      </c>
      <c r="J24" s="2">
        <v>1</v>
      </c>
      <c r="K24" s="2" t="s">
        <v>6040</v>
      </c>
      <c r="L24" s="71">
        <v>45692.605555555558</v>
      </c>
      <c r="M24" s="2">
        <v>-1</v>
      </c>
      <c r="N24" s="2">
        <v>1</v>
      </c>
      <c r="O24" s="2" t="s">
        <v>5868</v>
      </c>
      <c r="P24" s="65">
        <f>2</f>
        <v>2</v>
      </c>
      <c r="Q24" s="65">
        <f>COUNTIFS($O$1:O24,base_seller!$O24)</f>
        <v>1</v>
      </c>
      <c r="R24" s="65" t="str">
        <f>IF(O24="","",IF(OR(base_seller!$Q24&gt;base_seller!$P24,base_seller!$Q24="0"),"Não","Sim"))</f>
        <v>Sim</v>
      </c>
      <c r="S24" s="65" t="str">
        <f>base_seller!$E24&amp;base_seller!$K24</f>
        <v>1022582025-02</v>
      </c>
      <c r="T24" s="65">
        <f>COUNTIFS($S$1:S24,base_seller!$S24)</f>
        <v>1</v>
      </c>
      <c r="U24" s="65" t="str">
        <f t="shared" si="1"/>
        <v>Range 1</v>
      </c>
    </row>
    <row r="25" spans="1:21" x14ac:dyDescent="0.25">
      <c r="A25" s="71">
        <v>45691</v>
      </c>
      <c r="B25" s="71">
        <v>45691.617361111108</v>
      </c>
      <c r="C25" s="71">
        <v>45691.631944444453</v>
      </c>
      <c r="D25" s="2" t="s">
        <v>950</v>
      </c>
      <c r="E25" s="2">
        <v>102292</v>
      </c>
      <c r="F25" s="2" t="s">
        <v>716</v>
      </c>
      <c r="G25" s="2" t="s">
        <v>36</v>
      </c>
      <c r="H25" s="2" t="s">
        <v>757</v>
      </c>
      <c r="I25" s="2">
        <v>0</v>
      </c>
      <c r="J25" s="2">
        <v>1</v>
      </c>
      <c r="K25" s="2" t="s">
        <v>6040</v>
      </c>
      <c r="L25" s="71">
        <v>45692.617361111108</v>
      </c>
      <c r="M25" s="2">
        <v>-1</v>
      </c>
      <c r="N25" s="2">
        <v>1</v>
      </c>
      <c r="O25" s="2" t="s">
        <v>5869</v>
      </c>
      <c r="P25" s="65">
        <f>2</f>
        <v>2</v>
      </c>
      <c r="Q25" s="65">
        <f>COUNTIFS($O$1:O25,base_seller!$O25)</f>
        <v>1</v>
      </c>
      <c r="R25" s="65" t="str">
        <f>IF(O25="","",IF(OR(base_seller!$Q25&gt;base_seller!$P25,base_seller!$Q25="0"),"Não","Sim"))</f>
        <v>Sim</v>
      </c>
      <c r="S25" s="65" t="str">
        <f>base_seller!$E25&amp;base_seller!$K25</f>
        <v>1022922025-02</v>
      </c>
      <c r="T25" s="65">
        <f>COUNTIFS($S$1:S25,base_seller!$S25)</f>
        <v>1</v>
      </c>
      <c r="U25" s="65" t="str">
        <f t="shared" si="1"/>
        <v>Range 1</v>
      </c>
    </row>
    <row r="26" spans="1:21" x14ac:dyDescent="0.25">
      <c r="A26" s="71">
        <v>45691</v>
      </c>
      <c r="B26" s="71">
        <v>45691.626388888893</v>
      </c>
      <c r="C26" s="71">
        <v>45691.634722222218</v>
      </c>
      <c r="D26" s="2" t="s">
        <v>950</v>
      </c>
      <c r="E26" s="2">
        <v>102306</v>
      </c>
      <c r="F26" s="2" t="s">
        <v>46</v>
      </c>
      <c r="G26" s="2" t="s">
        <v>36</v>
      </c>
      <c r="H26" s="2" t="s">
        <v>757</v>
      </c>
      <c r="I26" s="2">
        <v>0</v>
      </c>
      <c r="J26" s="2">
        <v>1</v>
      </c>
      <c r="K26" s="2" t="s">
        <v>6040</v>
      </c>
      <c r="L26" s="71">
        <v>45692.626388888893</v>
      </c>
      <c r="M26" s="2">
        <v>-1</v>
      </c>
      <c r="N26" s="2">
        <v>1</v>
      </c>
      <c r="O26" s="2" t="s">
        <v>5870</v>
      </c>
      <c r="P26" s="65">
        <f>2</f>
        <v>2</v>
      </c>
      <c r="Q26" s="65">
        <f>COUNTIFS($O$1:O26,base_seller!$O26)</f>
        <v>1</v>
      </c>
      <c r="R26" s="65" t="str">
        <f>IF(O26="","",IF(OR(base_seller!$Q26&gt;base_seller!$P26,base_seller!$Q26="0"),"Não","Sim"))</f>
        <v>Sim</v>
      </c>
      <c r="S26" s="65" t="str">
        <f>base_seller!$E26&amp;base_seller!$K26</f>
        <v>1023062025-02</v>
      </c>
      <c r="T26" s="65">
        <f>COUNTIFS($S$1:S26,base_seller!$S26)</f>
        <v>1</v>
      </c>
      <c r="U26" s="65" t="str">
        <f t="shared" si="1"/>
        <v>Range 1</v>
      </c>
    </row>
    <row r="27" spans="1:21" x14ac:dyDescent="0.25">
      <c r="A27" s="71">
        <v>45691</v>
      </c>
      <c r="B27" s="71">
        <v>45691.632638888892</v>
      </c>
      <c r="C27" s="71">
        <v>45691.637499999997</v>
      </c>
      <c r="D27" s="2" t="s">
        <v>950</v>
      </c>
      <c r="E27" s="2">
        <v>102316</v>
      </c>
      <c r="F27" s="2" t="s">
        <v>716</v>
      </c>
      <c r="G27" s="2" t="s">
        <v>36</v>
      </c>
      <c r="H27" s="2" t="s">
        <v>757</v>
      </c>
      <c r="I27" s="2">
        <v>0</v>
      </c>
      <c r="J27" s="2">
        <v>1</v>
      </c>
      <c r="K27" s="2" t="s">
        <v>6040</v>
      </c>
      <c r="L27" s="71">
        <v>45692.632638888892</v>
      </c>
      <c r="M27" s="2">
        <v>-1</v>
      </c>
      <c r="N27" s="2">
        <v>1</v>
      </c>
      <c r="O27" s="2" t="s">
        <v>5871</v>
      </c>
      <c r="P27" s="65">
        <f>2</f>
        <v>2</v>
      </c>
      <c r="Q27" s="65">
        <f>COUNTIFS($O$1:O27,base_seller!$O27)</f>
        <v>1</v>
      </c>
      <c r="R27" s="65" t="str">
        <f>IF(O27="","",IF(OR(base_seller!$Q27&gt;base_seller!$P27,base_seller!$Q27="0"),"Não","Sim"))</f>
        <v>Sim</v>
      </c>
      <c r="S27" s="65" t="str">
        <f>base_seller!$E27&amp;base_seller!$K27</f>
        <v>1023162025-02</v>
      </c>
      <c r="T27" s="65">
        <f>COUNTIFS($S$1:S27,base_seller!$S27)</f>
        <v>1</v>
      </c>
      <c r="U27" s="65" t="str">
        <f t="shared" si="1"/>
        <v>Range 1</v>
      </c>
    </row>
    <row r="28" spans="1:21" x14ac:dyDescent="0.25">
      <c r="A28" s="71">
        <v>45691</v>
      </c>
      <c r="B28" s="71">
        <v>45691.570138888892</v>
      </c>
      <c r="C28" s="71">
        <v>45691.594444444447</v>
      </c>
      <c r="D28" s="2" t="s">
        <v>952</v>
      </c>
      <c r="E28" s="2">
        <v>102185</v>
      </c>
      <c r="F28" s="2" t="s">
        <v>754</v>
      </c>
      <c r="G28" s="2" t="s">
        <v>755</v>
      </c>
      <c r="H28" s="2" t="s">
        <v>757</v>
      </c>
      <c r="I28" s="2">
        <v>0</v>
      </c>
      <c r="J28" s="2">
        <v>1</v>
      </c>
      <c r="K28" s="2" t="s">
        <v>6040</v>
      </c>
      <c r="L28" s="71">
        <v>45692.570138888892</v>
      </c>
      <c r="M28" s="2">
        <v>-1</v>
      </c>
      <c r="N28" s="2">
        <v>1</v>
      </c>
      <c r="O28" s="2"/>
      <c r="P28" s="65">
        <f>2</f>
        <v>2</v>
      </c>
      <c r="Q28" s="65">
        <f>COUNTIFS($O$1:O28,base_seller!$O28)</f>
        <v>0</v>
      </c>
      <c r="R28" s="65" t="str">
        <f>IF(O28="","",IF(OR(base_seller!$Q28&gt;base_seller!$P28,base_seller!$Q28="0"),"Não","Sim"))</f>
        <v/>
      </c>
      <c r="S28" s="65" t="str">
        <f>base_seller!$E28&amp;base_seller!$K28</f>
        <v>1021852025-02</v>
      </c>
      <c r="T28" s="65">
        <f>COUNTIFS($S$1:S28,base_seller!$S28)</f>
        <v>1</v>
      </c>
      <c r="U28" s="65" t="str">
        <f t="shared" si="1"/>
        <v>Range 1</v>
      </c>
    </row>
    <row r="29" spans="1:21" x14ac:dyDescent="0.25">
      <c r="A29" s="71">
        <v>45691</v>
      </c>
      <c r="B29" s="71">
        <v>45691.570833333331</v>
      </c>
      <c r="C29" s="71">
        <v>45691.595833333333</v>
      </c>
      <c r="D29" s="2" t="s">
        <v>952</v>
      </c>
      <c r="E29" s="2">
        <v>102188</v>
      </c>
      <c r="F29" s="2" t="s">
        <v>46</v>
      </c>
      <c r="G29" s="2" t="s">
        <v>36</v>
      </c>
      <c r="H29" s="2" t="s">
        <v>758</v>
      </c>
      <c r="I29" s="2">
        <v>0</v>
      </c>
      <c r="J29" s="2">
        <v>1</v>
      </c>
      <c r="K29" s="2" t="s">
        <v>6040</v>
      </c>
      <c r="L29" s="71">
        <v>45692.570833333331</v>
      </c>
      <c r="M29" s="2">
        <v>-1</v>
      </c>
      <c r="N29" s="2">
        <v>1</v>
      </c>
      <c r="O29" s="2" t="s">
        <v>5872</v>
      </c>
      <c r="P29" s="65">
        <f>2</f>
        <v>2</v>
      </c>
      <c r="Q29" s="65">
        <f>COUNTIFS($O$1:O29,base_seller!$O29)</f>
        <v>1</v>
      </c>
      <c r="R29" s="65" t="str">
        <f>IF(O29="","",IF(OR(base_seller!$Q29&gt;base_seller!$P29,base_seller!$Q29="0"),"Não","Sim"))</f>
        <v>Sim</v>
      </c>
      <c r="S29" s="65" t="str">
        <f>base_seller!$E29&amp;base_seller!$K29</f>
        <v>1021882025-02</v>
      </c>
      <c r="T29" s="65">
        <f>COUNTIFS($S$1:S29,base_seller!$S29)</f>
        <v>1</v>
      </c>
      <c r="U29" s="65" t="str">
        <f t="shared" si="1"/>
        <v>Range 1</v>
      </c>
    </row>
    <row r="30" spans="1:21" x14ac:dyDescent="0.25">
      <c r="A30" s="71">
        <v>45691</v>
      </c>
      <c r="B30" s="71">
        <v>45691.70208333333</v>
      </c>
      <c r="C30" s="71">
        <v>45691.713194444441</v>
      </c>
      <c r="D30" s="2" t="s">
        <v>952</v>
      </c>
      <c r="E30" s="2">
        <v>102413</v>
      </c>
      <c r="F30" s="2" t="s">
        <v>46</v>
      </c>
      <c r="G30" s="2" t="s">
        <v>36</v>
      </c>
      <c r="H30" s="2" t="s">
        <v>767</v>
      </c>
      <c r="I30" s="2">
        <v>0</v>
      </c>
      <c r="J30" s="2">
        <v>1</v>
      </c>
      <c r="K30" s="2" t="s">
        <v>6040</v>
      </c>
      <c r="L30" s="71">
        <v>45692.70208333333</v>
      </c>
      <c r="M30" s="2">
        <v>-1</v>
      </c>
      <c r="N30" s="2">
        <v>1</v>
      </c>
      <c r="O30" s="2" t="s">
        <v>5873</v>
      </c>
      <c r="P30" s="65">
        <f>2</f>
        <v>2</v>
      </c>
      <c r="Q30" s="65">
        <f>COUNTIFS($O$1:O30,base_seller!$O30)</f>
        <v>1</v>
      </c>
      <c r="R30" s="65" t="str">
        <f>IF(O30="","",IF(OR(base_seller!$Q30&gt;base_seller!$P30,base_seller!$Q30="0"),"Não","Sim"))</f>
        <v>Sim</v>
      </c>
      <c r="S30" s="65" t="str">
        <f>base_seller!$E30&amp;base_seller!$K30</f>
        <v>1024132025-02</v>
      </c>
      <c r="T30" s="65">
        <f>COUNTIFS($S$1:S30,base_seller!$S30)</f>
        <v>1</v>
      </c>
      <c r="U30" s="65" t="str">
        <f t="shared" si="1"/>
        <v>Range 1</v>
      </c>
    </row>
    <row r="31" spans="1:21" x14ac:dyDescent="0.25">
      <c r="A31" s="71">
        <v>45691</v>
      </c>
      <c r="B31" s="71">
        <v>45691.738888888889</v>
      </c>
      <c r="C31" s="71">
        <v>45691.742361111108</v>
      </c>
      <c r="D31" s="2" t="s">
        <v>952</v>
      </c>
      <c r="E31" s="2">
        <v>102457</v>
      </c>
      <c r="F31" s="2" t="s">
        <v>754</v>
      </c>
      <c r="G31" s="2" t="s">
        <v>755</v>
      </c>
      <c r="H31" s="2" t="s">
        <v>755</v>
      </c>
      <c r="I31" s="2">
        <v>0</v>
      </c>
      <c r="J31" s="2">
        <v>1</v>
      </c>
      <c r="K31" s="2" t="s">
        <v>6040</v>
      </c>
      <c r="L31" s="71">
        <v>45692.738888888889</v>
      </c>
      <c r="M31" s="2">
        <v>-1</v>
      </c>
      <c r="N31" s="2">
        <v>1</v>
      </c>
      <c r="O31" s="2"/>
      <c r="P31" s="65">
        <f>2</f>
        <v>2</v>
      </c>
      <c r="Q31" s="65">
        <f>COUNTIFS($O$1:O31,base_seller!$O31)</f>
        <v>0</v>
      </c>
      <c r="R31" s="65" t="str">
        <f>IF(O31="","",IF(OR(base_seller!$Q31&gt;base_seller!$P31,base_seller!$Q31="0"),"Não","Sim"))</f>
        <v/>
      </c>
      <c r="S31" s="65" t="str">
        <f>base_seller!$E31&amp;base_seller!$K31</f>
        <v>1024572025-02</v>
      </c>
      <c r="T31" s="65">
        <f>COUNTIFS($S$1:S31,base_seller!$S31)</f>
        <v>1</v>
      </c>
      <c r="U31" s="65" t="str">
        <f t="shared" si="1"/>
        <v>Range 1</v>
      </c>
    </row>
    <row r="32" spans="1:21" x14ac:dyDescent="0.25">
      <c r="A32" s="71">
        <v>45691</v>
      </c>
      <c r="B32" s="71">
        <v>45691.620138888888</v>
      </c>
      <c r="C32" s="71">
        <v>45691.648611111108</v>
      </c>
      <c r="D32" s="2" t="s">
        <v>951</v>
      </c>
      <c r="E32" s="2">
        <v>102295</v>
      </c>
      <c r="F32" s="2" t="s">
        <v>754</v>
      </c>
      <c r="G32" s="2" t="s">
        <v>755</v>
      </c>
      <c r="H32" s="2" t="s">
        <v>755</v>
      </c>
      <c r="I32" s="2">
        <v>0</v>
      </c>
      <c r="J32" s="2">
        <v>1</v>
      </c>
      <c r="K32" s="2" t="s">
        <v>6040</v>
      </c>
      <c r="L32" s="71">
        <v>45692.620138888888</v>
      </c>
      <c r="M32" s="2">
        <v>-1</v>
      </c>
      <c r="N32" s="2">
        <v>1</v>
      </c>
      <c r="O32" s="2"/>
      <c r="P32" s="65">
        <f>2</f>
        <v>2</v>
      </c>
      <c r="Q32" s="65">
        <f>COUNTIFS($O$1:O32,base_seller!$O32)</f>
        <v>0</v>
      </c>
      <c r="R32" s="65" t="str">
        <f>IF(O32="","",IF(OR(base_seller!$Q32&gt;base_seller!$P32,base_seller!$Q32="0"),"Não","Sim"))</f>
        <v/>
      </c>
      <c r="S32" s="65" t="str">
        <f>base_seller!$E32&amp;base_seller!$K32</f>
        <v>1022952025-02</v>
      </c>
      <c r="T32" s="65">
        <f>COUNTIFS($S$1:S32,base_seller!$S32)</f>
        <v>1</v>
      </c>
      <c r="U32" s="65" t="str">
        <f t="shared" si="1"/>
        <v>Range 1</v>
      </c>
    </row>
    <row r="33" spans="1:21" x14ac:dyDescent="0.25">
      <c r="A33" s="71">
        <v>45691</v>
      </c>
      <c r="B33" s="71">
        <v>45691.627083333333</v>
      </c>
      <c r="C33" s="71">
        <v>45691.652777777781</v>
      </c>
      <c r="D33" s="2" t="s">
        <v>951</v>
      </c>
      <c r="E33" s="2">
        <v>102309</v>
      </c>
      <c r="F33" s="2" t="s">
        <v>46</v>
      </c>
      <c r="G33" s="2" t="s">
        <v>36</v>
      </c>
      <c r="H33" s="2" t="s">
        <v>752</v>
      </c>
      <c r="I33" s="2">
        <v>0</v>
      </c>
      <c r="J33" s="2">
        <v>1</v>
      </c>
      <c r="K33" s="2" t="s">
        <v>6040</v>
      </c>
      <c r="L33" s="71">
        <v>45692.627083333333</v>
      </c>
      <c r="M33" s="2">
        <v>-1</v>
      </c>
      <c r="N33" s="2">
        <v>1</v>
      </c>
      <c r="O33" s="2" t="s">
        <v>5874</v>
      </c>
      <c r="P33" s="65">
        <f>2</f>
        <v>2</v>
      </c>
      <c r="Q33" s="65">
        <f>COUNTIFS($O$1:O33,base_seller!$O33)</f>
        <v>1</v>
      </c>
      <c r="R33" s="65" t="str">
        <f>IF(O33="","",IF(OR(base_seller!$Q33&gt;base_seller!$P33,base_seller!$Q33="0"),"Não","Sim"))</f>
        <v>Sim</v>
      </c>
      <c r="S33" s="65" t="str">
        <f>base_seller!$E33&amp;base_seller!$K33</f>
        <v>1023092025-02</v>
      </c>
      <c r="T33" s="65">
        <f>COUNTIFS($S$1:S33,base_seller!$S33)</f>
        <v>1</v>
      </c>
      <c r="U33" s="65" t="str">
        <f t="shared" si="1"/>
        <v>Range 1</v>
      </c>
    </row>
    <row r="34" spans="1:21" x14ac:dyDescent="0.25">
      <c r="A34" s="71">
        <v>45691</v>
      </c>
      <c r="B34" s="71">
        <v>45691.63958333333</v>
      </c>
      <c r="C34" s="71">
        <v>45691.684027777781</v>
      </c>
      <c r="D34" s="2" t="s">
        <v>951</v>
      </c>
      <c r="E34" s="2">
        <v>102327</v>
      </c>
      <c r="F34" s="2" t="s">
        <v>46</v>
      </c>
      <c r="G34" s="2" t="s">
        <v>36</v>
      </c>
      <c r="H34" s="2" t="s">
        <v>756</v>
      </c>
      <c r="I34" s="2">
        <v>0</v>
      </c>
      <c r="J34" s="2">
        <v>1</v>
      </c>
      <c r="K34" s="2" t="s">
        <v>6040</v>
      </c>
      <c r="L34" s="71">
        <v>45692.63958333333</v>
      </c>
      <c r="M34" s="2">
        <v>-1</v>
      </c>
      <c r="N34" s="2">
        <v>1</v>
      </c>
      <c r="O34" s="2" t="s">
        <v>5875</v>
      </c>
      <c r="P34" s="65">
        <f>2</f>
        <v>2</v>
      </c>
      <c r="Q34" s="65">
        <f>COUNTIFS($O$1:O34,base_seller!$O34)</f>
        <v>1</v>
      </c>
      <c r="R34" s="65" t="str">
        <f>IF(O34="","",IF(OR(base_seller!$Q34&gt;base_seller!$P34,base_seller!$Q34="0"),"Não","Sim"))</f>
        <v>Sim</v>
      </c>
      <c r="S34" s="65" t="str">
        <f>base_seller!$E34&amp;base_seller!$K34</f>
        <v>1023272025-02</v>
      </c>
      <c r="T34" s="65">
        <f>COUNTIFS($S$1:S34,base_seller!$S34)</f>
        <v>1</v>
      </c>
      <c r="U34" s="65" t="str">
        <f t="shared" si="1"/>
        <v>Range 1</v>
      </c>
    </row>
    <row r="35" spans="1:21" x14ac:dyDescent="0.25">
      <c r="A35" s="71">
        <v>45691</v>
      </c>
      <c r="B35" s="71">
        <v>45691.645833333343</v>
      </c>
      <c r="C35" s="71">
        <v>45691.69027777778</v>
      </c>
      <c r="D35" s="2" t="s">
        <v>951</v>
      </c>
      <c r="E35" s="2">
        <v>102333</v>
      </c>
      <c r="F35" s="2" t="s">
        <v>716</v>
      </c>
      <c r="G35" s="2" t="s">
        <v>36</v>
      </c>
      <c r="H35" s="2" t="s">
        <v>760</v>
      </c>
      <c r="I35" s="2">
        <v>0</v>
      </c>
      <c r="J35" s="2">
        <v>1</v>
      </c>
      <c r="K35" s="2" t="s">
        <v>6040</v>
      </c>
      <c r="L35" s="71">
        <v>45692.645833333343</v>
      </c>
      <c r="M35" s="2">
        <v>-1</v>
      </c>
      <c r="N35" s="2">
        <v>1</v>
      </c>
      <c r="O35" s="2" t="s">
        <v>5876</v>
      </c>
      <c r="P35" s="65">
        <f>2</f>
        <v>2</v>
      </c>
      <c r="Q35" s="65">
        <f>COUNTIFS($O$1:O35,base_seller!$O35)</f>
        <v>1</v>
      </c>
      <c r="R35" s="65" t="str">
        <f>IF(O35="","",IF(OR(base_seller!$Q35&gt;base_seller!$P35,base_seller!$Q35="0"),"Não","Sim"))</f>
        <v>Sim</v>
      </c>
      <c r="S35" s="65" t="str">
        <f>base_seller!$E35&amp;base_seller!$K35</f>
        <v>1023332025-02</v>
      </c>
      <c r="T35" s="65">
        <f>COUNTIFS($S$1:S35,base_seller!$S35)</f>
        <v>1</v>
      </c>
      <c r="U35" s="65" t="str">
        <f t="shared" si="1"/>
        <v>Range 1</v>
      </c>
    </row>
    <row r="36" spans="1:21" x14ac:dyDescent="0.25">
      <c r="A36" s="71">
        <v>45691</v>
      </c>
      <c r="B36" s="71">
        <v>45691.647222222222</v>
      </c>
      <c r="C36" s="71">
        <v>45691.695138888892</v>
      </c>
      <c r="D36" s="2" t="s">
        <v>951</v>
      </c>
      <c r="E36" s="2">
        <v>102336</v>
      </c>
      <c r="F36" s="2" t="s">
        <v>46</v>
      </c>
      <c r="G36" s="2" t="s">
        <v>36</v>
      </c>
      <c r="H36" s="2" t="s">
        <v>752</v>
      </c>
      <c r="I36" s="2">
        <v>0</v>
      </c>
      <c r="J36" s="2">
        <v>1</v>
      </c>
      <c r="K36" s="2" t="s">
        <v>6040</v>
      </c>
      <c r="L36" s="71">
        <v>45692.647222222222</v>
      </c>
      <c r="M36" s="2">
        <v>-1</v>
      </c>
      <c r="N36" s="2">
        <v>1</v>
      </c>
      <c r="O36" s="2" t="s">
        <v>5877</v>
      </c>
      <c r="P36" s="65">
        <f>2</f>
        <v>2</v>
      </c>
      <c r="Q36" s="65">
        <f>COUNTIFS($O$1:O36,base_seller!$O36)</f>
        <v>1</v>
      </c>
      <c r="R36" s="65" t="str">
        <f>IF(O36="","",IF(OR(base_seller!$Q36&gt;base_seller!$P36,base_seller!$Q36="0"),"Não","Sim"))</f>
        <v>Sim</v>
      </c>
      <c r="S36" s="65" t="str">
        <f>base_seller!$E36&amp;base_seller!$K36</f>
        <v>1023362025-02</v>
      </c>
      <c r="T36" s="65">
        <f>COUNTIFS($S$1:S36,base_seller!$S36)</f>
        <v>1</v>
      </c>
      <c r="U36" s="65" t="str">
        <f t="shared" si="1"/>
        <v>Range 1</v>
      </c>
    </row>
    <row r="37" spans="1:21" x14ac:dyDescent="0.25">
      <c r="A37" s="71">
        <v>45691</v>
      </c>
      <c r="B37" s="71">
        <v>45691.661111111112</v>
      </c>
      <c r="C37" s="71">
        <v>45691.697916666657</v>
      </c>
      <c r="D37" s="2" t="s">
        <v>951</v>
      </c>
      <c r="E37" s="2">
        <v>102354</v>
      </c>
      <c r="F37" s="2" t="s">
        <v>46</v>
      </c>
      <c r="G37" s="2" t="s">
        <v>36</v>
      </c>
      <c r="H37" s="2" t="s">
        <v>752</v>
      </c>
      <c r="I37" s="2">
        <v>0</v>
      </c>
      <c r="J37" s="2">
        <v>1</v>
      </c>
      <c r="K37" s="2" t="s">
        <v>6040</v>
      </c>
      <c r="L37" s="71">
        <v>45692.661111111112</v>
      </c>
      <c r="M37" s="2">
        <v>-1</v>
      </c>
      <c r="N37" s="2">
        <v>1</v>
      </c>
      <c r="O37" s="2" t="s">
        <v>5878</v>
      </c>
      <c r="P37" s="65">
        <f>2</f>
        <v>2</v>
      </c>
      <c r="Q37" s="65">
        <f>COUNTIFS($O$1:O37,base_seller!$O37)</f>
        <v>1</v>
      </c>
      <c r="R37" s="65" t="str">
        <f>IF(O37="","",IF(OR(base_seller!$Q37&gt;base_seller!$P37,base_seller!$Q37="0"),"Não","Sim"))</f>
        <v>Sim</v>
      </c>
      <c r="S37" s="65" t="str">
        <f>base_seller!$E37&amp;base_seller!$K37</f>
        <v>1023542025-02</v>
      </c>
      <c r="T37" s="65">
        <f>COUNTIFS($S$1:S37,base_seller!$S37)</f>
        <v>1</v>
      </c>
      <c r="U37" s="65" t="str">
        <f t="shared" si="1"/>
        <v>Range 1</v>
      </c>
    </row>
    <row r="38" spans="1:21" x14ac:dyDescent="0.25">
      <c r="A38" s="71">
        <v>45691</v>
      </c>
      <c r="B38" s="71">
        <v>45691.668749999997</v>
      </c>
      <c r="C38" s="71">
        <v>45691.70416666667</v>
      </c>
      <c r="D38" s="2" t="s">
        <v>951</v>
      </c>
      <c r="E38" s="2">
        <v>102362</v>
      </c>
      <c r="F38" s="2" t="s">
        <v>46</v>
      </c>
      <c r="G38" s="2" t="s">
        <v>36</v>
      </c>
      <c r="H38" s="2" t="s">
        <v>756</v>
      </c>
      <c r="I38" s="2">
        <v>0</v>
      </c>
      <c r="J38" s="2">
        <v>1</v>
      </c>
      <c r="K38" s="2" t="s">
        <v>6040</v>
      </c>
      <c r="L38" s="71">
        <v>45692.668749999997</v>
      </c>
      <c r="M38" s="2">
        <v>-1</v>
      </c>
      <c r="N38" s="2">
        <v>1</v>
      </c>
      <c r="O38" s="2" t="s">
        <v>5879</v>
      </c>
      <c r="P38" s="65">
        <f>2</f>
        <v>2</v>
      </c>
      <c r="Q38" s="65">
        <f>COUNTIFS($O$1:O38,base_seller!$O38)</f>
        <v>1</v>
      </c>
      <c r="R38" s="65" t="str">
        <f>IF(O38="","",IF(OR(base_seller!$Q38&gt;base_seller!$P38,base_seller!$Q38="0"),"Não","Sim"))</f>
        <v>Sim</v>
      </c>
      <c r="S38" s="65" t="str">
        <f>base_seller!$E38&amp;base_seller!$K38</f>
        <v>1023622025-02</v>
      </c>
      <c r="T38" s="65">
        <f>COUNTIFS($S$1:S38,base_seller!$S38)</f>
        <v>1</v>
      </c>
      <c r="U38" s="65" t="str">
        <f t="shared" si="1"/>
        <v>Range 1</v>
      </c>
    </row>
    <row r="39" spans="1:21" x14ac:dyDescent="0.25">
      <c r="A39" s="71">
        <v>45691</v>
      </c>
      <c r="B39" s="71">
        <v>45691.681250000001</v>
      </c>
      <c r="C39" s="71">
        <v>45691.704861111109</v>
      </c>
      <c r="D39" s="2" t="s">
        <v>951</v>
      </c>
      <c r="E39" s="2">
        <v>102384</v>
      </c>
      <c r="F39" s="2" t="s">
        <v>754</v>
      </c>
      <c r="G39" s="2" t="s">
        <v>755</v>
      </c>
      <c r="H39" s="2" t="s">
        <v>755</v>
      </c>
      <c r="I39" s="2">
        <v>0</v>
      </c>
      <c r="J39" s="2">
        <v>1</v>
      </c>
      <c r="K39" s="2" t="s">
        <v>6040</v>
      </c>
      <c r="L39" s="71">
        <v>45692.681250000001</v>
      </c>
      <c r="M39" s="2">
        <v>-1</v>
      </c>
      <c r="N39" s="2">
        <v>1</v>
      </c>
      <c r="O39" s="2"/>
      <c r="P39" s="65">
        <f>2</f>
        <v>2</v>
      </c>
      <c r="Q39" s="65">
        <f>COUNTIFS($O$1:O39,base_seller!$O39)</f>
        <v>0</v>
      </c>
      <c r="R39" s="65" t="str">
        <f>IF(O39="","",IF(OR(base_seller!$Q39&gt;base_seller!$P39,base_seller!$Q39="0"),"Não","Sim"))</f>
        <v/>
      </c>
      <c r="S39" s="65" t="str">
        <f>base_seller!$E39&amp;base_seller!$K39</f>
        <v>1023842025-02</v>
      </c>
      <c r="T39" s="65">
        <f>COUNTIFS($S$1:S39,base_seller!$S39)</f>
        <v>1</v>
      </c>
      <c r="U39" s="65" t="str">
        <f t="shared" si="1"/>
        <v>Range 1</v>
      </c>
    </row>
    <row r="40" spans="1:21" x14ac:dyDescent="0.25">
      <c r="A40" s="71">
        <v>45691</v>
      </c>
      <c r="B40" s="71">
        <v>45691.700694444437</v>
      </c>
      <c r="C40" s="71">
        <v>45691.707638888889</v>
      </c>
      <c r="D40" s="2" t="s">
        <v>951</v>
      </c>
      <c r="E40" s="2">
        <v>102409</v>
      </c>
      <c r="F40" s="2" t="s">
        <v>754</v>
      </c>
      <c r="G40" s="2" t="s">
        <v>755</v>
      </c>
      <c r="H40" s="2" t="s">
        <v>755</v>
      </c>
      <c r="I40" s="2">
        <v>0</v>
      </c>
      <c r="J40" s="2">
        <v>1</v>
      </c>
      <c r="K40" s="2" t="s">
        <v>6040</v>
      </c>
      <c r="L40" s="71">
        <v>45692.700694444437</v>
      </c>
      <c r="M40" s="2">
        <v>-1</v>
      </c>
      <c r="N40" s="2">
        <v>1</v>
      </c>
      <c r="O40" s="2"/>
      <c r="P40" s="65">
        <f>2</f>
        <v>2</v>
      </c>
      <c r="Q40" s="65">
        <f>COUNTIFS($O$1:O40,base_seller!$O40)</f>
        <v>0</v>
      </c>
      <c r="R40" s="65" t="str">
        <f>IF(O40="","",IF(OR(base_seller!$Q40&gt;base_seller!$P40,base_seller!$Q40="0"),"Não","Sim"))</f>
        <v/>
      </c>
      <c r="S40" s="65" t="str">
        <f>base_seller!$E40&amp;base_seller!$K40</f>
        <v>1024092025-02</v>
      </c>
      <c r="T40" s="65">
        <f>COUNTIFS($S$1:S40,base_seller!$S40)</f>
        <v>1</v>
      </c>
      <c r="U40" s="65" t="str">
        <f t="shared" si="1"/>
        <v>Range 1</v>
      </c>
    </row>
    <row r="41" spans="1:21" x14ac:dyDescent="0.25">
      <c r="A41" s="71">
        <v>45691</v>
      </c>
      <c r="B41" s="71">
        <v>45691.705555555563</v>
      </c>
      <c r="C41" s="71">
        <v>45691.711805555547</v>
      </c>
      <c r="D41" s="2" t="s">
        <v>951</v>
      </c>
      <c r="E41" s="2">
        <v>102419</v>
      </c>
      <c r="F41" s="2" t="s">
        <v>46</v>
      </c>
      <c r="G41" s="2" t="s">
        <v>36</v>
      </c>
      <c r="H41" s="2" t="s">
        <v>752</v>
      </c>
      <c r="I41" s="2">
        <v>0</v>
      </c>
      <c r="J41" s="2">
        <v>1</v>
      </c>
      <c r="K41" s="2" t="s">
        <v>6040</v>
      </c>
      <c r="L41" s="71">
        <v>45692.705555555563</v>
      </c>
      <c r="M41" s="2">
        <v>-1</v>
      </c>
      <c r="N41" s="2">
        <v>1</v>
      </c>
      <c r="O41" s="2" t="s">
        <v>5880</v>
      </c>
      <c r="P41" s="65">
        <f>2</f>
        <v>2</v>
      </c>
      <c r="Q41" s="65">
        <f>COUNTIFS($O$1:O41,base_seller!$O41)</f>
        <v>1</v>
      </c>
      <c r="R41" s="65" t="str">
        <f>IF(O41="","",IF(OR(base_seller!$Q41&gt;base_seller!$P41,base_seller!$Q41="0"),"Não","Sim"))</f>
        <v>Sim</v>
      </c>
      <c r="S41" s="65" t="str">
        <f>base_seller!$E41&amp;base_seller!$K41</f>
        <v>1024192025-02</v>
      </c>
      <c r="T41" s="65">
        <f>COUNTIFS($S$1:S41,base_seller!$S41)</f>
        <v>1</v>
      </c>
      <c r="U41" s="65" t="str">
        <f t="shared" si="1"/>
        <v>Range 1</v>
      </c>
    </row>
    <row r="42" spans="1:21" x14ac:dyDescent="0.25">
      <c r="A42" s="71">
        <v>45691</v>
      </c>
      <c r="B42" s="71">
        <v>45691.71597222222</v>
      </c>
      <c r="C42" s="71">
        <v>45691.727777777778</v>
      </c>
      <c r="D42" s="2" t="s">
        <v>951</v>
      </c>
      <c r="E42" s="2">
        <v>102428</v>
      </c>
      <c r="F42" s="2" t="s">
        <v>754</v>
      </c>
      <c r="G42" s="2" t="s">
        <v>755</v>
      </c>
      <c r="H42" s="2" t="s">
        <v>755</v>
      </c>
      <c r="I42" s="2">
        <v>0</v>
      </c>
      <c r="J42" s="2">
        <v>1</v>
      </c>
      <c r="K42" s="2" t="s">
        <v>6040</v>
      </c>
      <c r="L42" s="71">
        <v>45692.71597222222</v>
      </c>
      <c r="M42" s="2">
        <v>-1</v>
      </c>
      <c r="N42" s="2">
        <v>1</v>
      </c>
      <c r="O42" s="2"/>
      <c r="P42" s="65">
        <f>2</f>
        <v>2</v>
      </c>
      <c r="Q42" s="65">
        <f>COUNTIFS($O$1:O42,base_seller!$O42)</f>
        <v>0</v>
      </c>
      <c r="R42" s="65" t="str">
        <f>IF(O42="","",IF(OR(base_seller!$Q42&gt;base_seller!$P42,base_seller!$Q42="0"),"Não","Sim"))</f>
        <v/>
      </c>
      <c r="S42" s="65" t="str">
        <f>base_seller!$E42&amp;base_seller!$K42</f>
        <v>1024282025-02</v>
      </c>
      <c r="T42" s="65">
        <f>COUNTIFS($S$1:S42,base_seller!$S42)</f>
        <v>1</v>
      </c>
      <c r="U42" s="65" t="str">
        <f t="shared" si="1"/>
        <v>Range 1</v>
      </c>
    </row>
    <row r="43" spans="1:21" x14ac:dyDescent="0.25">
      <c r="A43" s="71">
        <v>45691</v>
      </c>
      <c r="B43" s="71">
        <v>45691.72152777778</v>
      </c>
      <c r="C43" s="71">
        <v>45691.734027777777</v>
      </c>
      <c r="D43" s="2" t="s">
        <v>951</v>
      </c>
      <c r="E43" s="2">
        <v>102436</v>
      </c>
      <c r="F43" s="2" t="s">
        <v>46</v>
      </c>
      <c r="G43" s="2" t="s">
        <v>36</v>
      </c>
      <c r="H43" s="2" t="s">
        <v>756</v>
      </c>
      <c r="I43" s="2">
        <v>0</v>
      </c>
      <c r="J43" s="2">
        <v>1</v>
      </c>
      <c r="K43" s="2" t="s">
        <v>6040</v>
      </c>
      <c r="L43" s="71">
        <v>45692.72152777778</v>
      </c>
      <c r="M43" s="2">
        <v>-1</v>
      </c>
      <c r="N43" s="2">
        <v>1</v>
      </c>
      <c r="O43" s="2" t="s">
        <v>5881</v>
      </c>
      <c r="P43" s="65">
        <f>2</f>
        <v>2</v>
      </c>
      <c r="Q43" s="65">
        <f>COUNTIFS($O$1:O43,base_seller!$O43)</f>
        <v>1</v>
      </c>
      <c r="R43" s="65" t="str">
        <f>IF(O43="","",IF(OR(base_seller!$Q43&gt;base_seller!$P43,base_seller!$Q43="0"),"Não","Sim"))</f>
        <v>Sim</v>
      </c>
      <c r="S43" s="65" t="str">
        <f>base_seller!$E43&amp;base_seller!$K43</f>
        <v>1024362025-02</v>
      </c>
      <c r="T43" s="65">
        <f>COUNTIFS($S$1:S43,base_seller!$S43)</f>
        <v>1</v>
      </c>
      <c r="U43" s="65" t="str">
        <f t="shared" si="1"/>
        <v>Range 1</v>
      </c>
    </row>
    <row r="44" spans="1:21" x14ac:dyDescent="0.25">
      <c r="A44" s="71">
        <v>45692</v>
      </c>
      <c r="B44" s="71">
        <v>45691.670138888891</v>
      </c>
      <c r="C44" s="71">
        <v>45692.378472222219</v>
      </c>
      <c r="D44" s="2" t="s">
        <v>950</v>
      </c>
      <c r="E44" s="2">
        <v>102316</v>
      </c>
      <c r="F44" s="2" t="s">
        <v>46</v>
      </c>
      <c r="G44" s="2" t="s">
        <v>36</v>
      </c>
      <c r="H44" s="2" t="s">
        <v>757</v>
      </c>
      <c r="I44" s="2">
        <v>0</v>
      </c>
      <c r="J44" s="2">
        <v>1</v>
      </c>
      <c r="K44" s="2" t="s">
        <v>6040</v>
      </c>
      <c r="L44" s="71">
        <v>45692.670138888891</v>
      </c>
      <c r="M44" s="2">
        <v>-1</v>
      </c>
      <c r="N44" s="2">
        <v>1</v>
      </c>
      <c r="O44" s="2" t="s">
        <v>5871</v>
      </c>
      <c r="P44" s="65">
        <f>2</f>
        <v>2</v>
      </c>
      <c r="Q44" s="65">
        <f>COUNTIFS($O$1:O44,base_seller!$O44)</f>
        <v>2</v>
      </c>
      <c r="R44" s="65" t="str">
        <f>IF(O44="","",IF(OR(base_seller!$Q44&gt;base_seller!$P44,base_seller!$Q44="0"),"Não","Sim"))</f>
        <v>Sim</v>
      </c>
      <c r="S44" s="65" t="str">
        <f>base_seller!$E44&amp;base_seller!$K44</f>
        <v>1023162025-02</v>
      </c>
      <c r="T44" s="65">
        <f>COUNTIFS($S$1:S44,base_seller!$S44)</f>
        <v>2</v>
      </c>
      <c r="U44" s="65" t="str">
        <f t="shared" ref="U44:U72" si="2">IF(T44&lt;4,"Range 1",IF(T44&lt;7,"Range 2",IF(T44&lt;10,"Range 3","Range 4")))</f>
        <v>Range 1</v>
      </c>
    </row>
    <row r="45" spans="1:21" x14ac:dyDescent="0.25">
      <c r="A45" s="71">
        <v>45692</v>
      </c>
      <c r="B45" s="71">
        <v>45691.672222222223</v>
      </c>
      <c r="C45" s="71">
        <v>45692.380555555559</v>
      </c>
      <c r="D45" s="2" t="s">
        <v>950</v>
      </c>
      <c r="E45" s="2">
        <v>102292</v>
      </c>
      <c r="F45" s="2" t="s">
        <v>46</v>
      </c>
      <c r="G45" s="2" t="s">
        <v>36</v>
      </c>
      <c r="H45" s="2" t="s">
        <v>757</v>
      </c>
      <c r="I45" s="2">
        <v>0</v>
      </c>
      <c r="J45" s="2">
        <v>1</v>
      </c>
      <c r="K45" s="2" t="s">
        <v>6040</v>
      </c>
      <c r="L45" s="71">
        <v>45692.672222222223</v>
      </c>
      <c r="M45" s="2">
        <v>-1</v>
      </c>
      <c r="N45" s="2">
        <v>1</v>
      </c>
      <c r="O45" s="2" t="s">
        <v>5869</v>
      </c>
      <c r="P45" s="65">
        <f>2</f>
        <v>2</v>
      </c>
      <c r="Q45" s="65">
        <f>COUNTIFS($O$1:O45,base_seller!$O45)</f>
        <v>2</v>
      </c>
      <c r="R45" s="65" t="str">
        <f>IF(O45="","",IF(OR(base_seller!$Q45&gt;base_seller!$P45,base_seller!$Q45="0"),"Não","Sim"))</f>
        <v>Sim</v>
      </c>
      <c r="S45" s="65" t="str">
        <f>base_seller!$E45&amp;base_seller!$K45</f>
        <v>1022922025-02</v>
      </c>
      <c r="T45" s="65">
        <f>COUNTIFS($S$1:S45,base_seller!$S45)</f>
        <v>2</v>
      </c>
      <c r="U45" s="65" t="str">
        <f t="shared" si="2"/>
        <v>Range 1</v>
      </c>
    </row>
    <row r="46" spans="1:21" x14ac:dyDescent="0.25">
      <c r="A46" s="71">
        <v>45692</v>
      </c>
      <c r="B46" s="71">
        <v>45692.366666666669</v>
      </c>
      <c r="C46" s="71">
        <v>45692.384722222218</v>
      </c>
      <c r="D46" s="2" t="s">
        <v>950</v>
      </c>
      <c r="E46" s="2">
        <v>102584</v>
      </c>
      <c r="F46" s="2" t="s">
        <v>46</v>
      </c>
      <c r="G46" s="2" t="s">
        <v>36</v>
      </c>
      <c r="H46" s="2" t="s">
        <v>757</v>
      </c>
      <c r="I46" s="2">
        <v>1</v>
      </c>
      <c r="J46" s="2">
        <v>1</v>
      </c>
      <c r="K46" s="2" t="s">
        <v>6040</v>
      </c>
      <c r="L46" s="71">
        <v>45693.366666666669</v>
      </c>
      <c r="M46" s="2">
        <v>-1</v>
      </c>
      <c r="N46" s="2">
        <v>1</v>
      </c>
      <c r="O46" s="2" t="s">
        <v>5882</v>
      </c>
      <c r="P46" s="65">
        <f>2</f>
        <v>2</v>
      </c>
      <c r="Q46" s="65">
        <f>COUNTIFS($O$1:O46,base_seller!$O46)</f>
        <v>1</v>
      </c>
      <c r="R46" s="65" t="str">
        <f>IF(O46="","",IF(OR(base_seller!$Q46&gt;base_seller!$P46,base_seller!$Q46="0"),"Não","Sim"))</f>
        <v>Sim</v>
      </c>
      <c r="S46" s="65" t="str">
        <f>base_seller!$E46&amp;base_seller!$K46</f>
        <v>1025842025-02</v>
      </c>
      <c r="T46" s="65">
        <f>COUNTIFS($S$1:S46,base_seller!$S46)</f>
        <v>1</v>
      </c>
      <c r="U46" s="65" t="str">
        <f t="shared" si="2"/>
        <v>Range 1</v>
      </c>
    </row>
    <row r="47" spans="1:21" x14ac:dyDescent="0.25">
      <c r="A47" s="71">
        <v>45692</v>
      </c>
      <c r="B47" s="71">
        <v>45692.348611111112</v>
      </c>
      <c r="C47" s="71">
        <v>45692.390277777777</v>
      </c>
      <c r="D47" s="2" t="s">
        <v>950</v>
      </c>
      <c r="E47" s="2">
        <v>102615</v>
      </c>
      <c r="F47" s="2" t="s">
        <v>46</v>
      </c>
      <c r="G47" s="2" t="s">
        <v>36</v>
      </c>
      <c r="H47" s="2" t="s">
        <v>752</v>
      </c>
      <c r="I47" s="2">
        <v>1</v>
      </c>
      <c r="J47" s="2">
        <v>1</v>
      </c>
      <c r="K47" s="2" t="s">
        <v>6040</v>
      </c>
      <c r="L47" s="71">
        <v>45693.348611111112</v>
      </c>
      <c r="M47" s="2">
        <v>-1</v>
      </c>
      <c r="N47" s="2">
        <v>1</v>
      </c>
      <c r="O47" s="2" t="s">
        <v>5883</v>
      </c>
      <c r="P47" s="65">
        <f>2</f>
        <v>2</v>
      </c>
      <c r="Q47" s="65">
        <f>COUNTIFS($O$1:O47,base_seller!$O47)</f>
        <v>1</v>
      </c>
      <c r="R47" s="65" t="str">
        <f>IF(O47="","",IF(OR(base_seller!$Q47&gt;base_seller!$P47,base_seller!$Q47="0"),"Não","Sim"))</f>
        <v>Sim</v>
      </c>
      <c r="S47" s="65" t="str">
        <f>base_seller!$E47&amp;base_seller!$K47</f>
        <v>1026152025-02</v>
      </c>
      <c r="T47" s="65">
        <f>COUNTIFS($S$1:S47,base_seller!$S47)</f>
        <v>1</v>
      </c>
      <c r="U47" s="65" t="str">
        <f t="shared" si="2"/>
        <v>Range 1</v>
      </c>
    </row>
    <row r="48" spans="1:21" x14ac:dyDescent="0.25">
      <c r="A48" s="71">
        <v>45692</v>
      </c>
      <c r="B48" s="71">
        <v>45692.375</v>
      </c>
      <c r="C48" s="71">
        <v>45692.392361111109</v>
      </c>
      <c r="D48" s="2" t="s">
        <v>950</v>
      </c>
      <c r="E48" s="2">
        <v>102594</v>
      </c>
      <c r="F48" s="2" t="s">
        <v>716</v>
      </c>
      <c r="G48" s="2" t="s">
        <v>36</v>
      </c>
      <c r="H48" s="2" t="s">
        <v>765</v>
      </c>
      <c r="I48" s="2">
        <v>1</v>
      </c>
      <c r="J48" s="2">
        <v>1</v>
      </c>
      <c r="K48" s="2" t="s">
        <v>6040</v>
      </c>
      <c r="L48" s="71">
        <v>45693.375</v>
      </c>
      <c r="M48" s="2">
        <v>-1</v>
      </c>
      <c r="N48" s="2">
        <v>1</v>
      </c>
      <c r="O48" s="2" t="s">
        <v>5884</v>
      </c>
      <c r="P48" s="65">
        <f>2</f>
        <v>2</v>
      </c>
      <c r="Q48" s="65">
        <f>COUNTIFS($O$1:O48,base_seller!$O48)</f>
        <v>1</v>
      </c>
      <c r="R48" s="65" t="str">
        <f>IF(O48="","",IF(OR(base_seller!$Q48&gt;base_seller!$P48,base_seller!$Q48="0"),"Não","Sim"))</f>
        <v>Sim</v>
      </c>
      <c r="S48" s="65" t="str">
        <f>base_seller!$E48&amp;base_seller!$K48</f>
        <v>1025942025-02</v>
      </c>
      <c r="T48" s="65">
        <f>COUNTIFS($S$1:S48,base_seller!$S48)</f>
        <v>1</v>
      </c>
      <c r="U48" s="65" t="str">
        <f t="shared" si="2"/>
        <v>Range 1</v>
      </c>
    </row>
    <row r="49" spans="1:21" x14ac:dyDescent="0.25">
      <c r="A49" s="71">
        <v>45692</v>
      </c>
      <c r="B49" s="71">
        <v>45692.354166666657</v>
      </c>
      <c r="C49" s="71">
        <v>45692.395833333343</v>
      </c>
      <c r="D49" s="2" t="s">
        <v>950</v>
      </c>
      <c r="E49" s="2">
        <v>102543</v>
      </c>
      <c r="F49" s="2" t="s">
        <v>46</v>
      </c>
      <c r="G49" s="2" t="s">
        <v>36</v>
      </c>
      <c r="H49" s="2" t="s">
        <v>752</v>
      </c>
      <c r="I49" s="2">
        <v>1</v>
      </c>
      <c r="J49" s="2">
        <v>1</v>
      </c>
      <c r="K49" s="2" t="s">
        <v>6040</v>
      </c>
      <c r="L49" s="71">
        <v>45693.354166666657</v>
      </c>
      <c r="M49" s="2">
        <v>-1</v>
      </c>
      <c r="N49" s="2">
        <v>1</v>
      </c>
      <c r="O49" s="2" t="s">
        <v>5885</v>
      </c>
      <c r="P49" s="65">
        <f>2</f>
        <v>2</v>
      </c>
      <c r="Q49" s="65">
        <f>COUNTIFS($O$1:O49,base_seller!$O49)</f>
        <v>1</v>
      </c>
      <c r="R49" s="65" t="str">
        <f>IF(O49="","",IF(OR(base_seller!$Q49&gt;base_seller!$P49,base_seller!$Q49="0"),"Não","Sim"))</f>
        <v>Sim</v>
      </c>
      <c r="S49" s="65" t="str">
        <f>base_seller!$E49&amp;base_seller!$K49</f>
        <v>1025432025-02</v>
      </c>
      <c r="T49" s="65">
        <f>COUNTIFS($S$1:S49,base_seller!$S49)</f>
        <v>1</v>
      </c>
      <c r="U49" s="65" t="str">
        <f t="shared" si="2"/>
        <v>Range 1</v>
      </c>
    </row>
    <row r="50" spans="1:21" x14ac:dyDescent="0.25">
      <c r="A50" s="71">
        <v>45692</v>
      </c>
      <c r="B50" s="71">
        <v>45692.354861111111</v>
      </c>
      <c r="C50" s="71">
        <v>45692.396527777782</v>
      </c>
      <c r="D50" s="2" t="s">
        <v>950</v>
      </c>
      <c r="E50" s="2">
        <v>102545</v>
      </c>
      <c r="F50" s="2" t="s">
        <v>754</v>
      </c>
      <c r="G50" s="2" t="s">
        <v>755</v>
      </c>
      <c r="H50" s="2" t="s">
        <v>752</v>
      </c>
      <c r="I50" s="2">
        <v>1</v>
      </c>
      <c r="J50" s="2">
        <v>1</v>
      </c>
      <c r="K50" s="2" t="s">
        <v>6040</v>
      </c>
      <c r="L50" s="71">
        <v>45693.354861111111</v>
      </c>
      <c r="M50" s="2">
        <v>-1</v>
      </c>
      <c r="N50" s="2">
        <v>1</v>
      </c>
      <c r="O50" s="2"/>
      <c r="P50" s="65">
        <f>2</f>
        <v>2</v>
      </c>
      <c r="Q50" s="65">
        <f>COUNTIFS($O$1:O50,base_seller!$O50)</f>
        <v>0</v>
      </c>
      <c r="R50" s="65" t="str">
        <f>IF(O50="","",IF(OR(base_seller!$Q50&gt;base_seller!$P50,base_seller!$Q50="0"),"Não","Sim"))</f>
        <v/>
      </c>
      <c r="S50" s="65" t="str">
        <f>base_seller!$E50&amp;base_seller!$K50</f>
        <v>1025452025-02</v>
      </c>
      <c r="T50" s="65">
        <f>COUNTIFS($S$1:S50,base_seller!$S50)</f>
        <v>1</v>
      </c>
      <c r="U50" s="65" t="str">
        <f t="shared" si="2"/>
        <v>Range 1</v>
      </c>
    </row>
    <row r="51" spans="1:21" x14ac:dyDescent="0.25">
      <c r="A51" s="71">
        <v>45692</v>
      </c>
      <c r="B51" s="71">
        <v>45692.356944444437</v>
      </c>
      <c r="C51" s="71">
        <v>45692.398611111108</v>
      </c>
      <c r="D51" s="2" t="s">
        <v>950</v>
      </c>
      <c r="E51" s="2">
        <v>102549</v>
      </c>
      <c r="F51" s="2" t="s">
        <v>46</v>
      </c>
      <c r="G51" s="2" t="s">
        <v>36</v>
      </c>
      <c r="H51" s="2" t="s">
        <v>760</v>
      </c>
      <c r="I51" s="2">
        <v>1</v>
      </c>
      <c r="J51" s="2">
        <v>1</v>
      </c>
      <c r="K51" s="2" t="s">
        <v>6040</v>
      </c>
      <c r="L51" s="71">
        <v>45693.356944444437</v>
      </c>
      <c r="M51" s="2">
        <v>-1</v>
      </c>
      <c r="N51" s="2">
        <v>1</v>
      </c>
      <c r="O51" s="2" t="s">
        <v>5886</v>
      </c>
      <c r="P51" s="65">
        <f>2</f>
        <v>2</v>
      </c>
      <c r="Q51" s="65">
        <f>COUNTIFS($O$1:O51,base_seller!$O51)</f>
        <v>1</v>
      </c>
      <c r="R51" s="65" t="str">
        <f>IF(O51="","",IF(OR(base_seller!$Q51&gt;base_seller!$P51,base_seller!$Q51="0"),"Não","Sim"))</f>
        <v>Sim</v>
      </c>
      <c r="S51" s="65" t="str">
        <f>base_seller!$E51&amp;base_seller!$K51</f>
        <v>1025492025-02</v>
      </c>
      <c r="T51" s="65">
        <f>COUNTIFS($S$1:S51,base_seller!$S51)</f>
        <v>1</v>
      </c>
      <c r="U51" s="65" t="str">
        <f t="shared" si="2"/>
        <v>Range 1</v>
      </c>
    </row>
    <row r="52" spans="1:21" x14ac:dyDescent="0.25">
      <c r="A52" s="71">
        <v>45692</v>
      </c>
      <c r="B52" s="71">
        <v>45692.361805555563</v>
      </c>
      <c r="C52" s="71">
        <v>45692.40347222222</v>
      </c>
      <c r="D52" s="2" t="s">
        <v>950</v>
      </c>
      <c r="E52" s="2">
        <v>102563</v>
      </c>
      <c r="F52" s="2" t="s">
        <v>46</v>
      </c>
      <c r="G52" s="2" t="s">
        <v>36</v>
      </c>
      <c r="H52" s="2" t="s">
        <v>752</v>
      </c>
      <c r="I52" s="2">
        <v>1</v>
      </c>
      <c r="J52" s="2">
        <v>1</v>
      </c>
      <c r="K52" s="2" t="s">
        <v>6040</v>
      </c>
      <c r="L52" s="71">
        <v>45693.361805555563</v>
      </c>
      <c r="M52" s="2">
        <v>-1</v>
      </c>
      <c r="N52" s="2">
        <v>1</v>
      </c>
      <c r="O52" s="2" t="s">
        <v>5887</v>
      </c>
      <c r="P52" s="65">
        <f>2</f>
        <v>2</v>
      </c>
      <c r="Q52" s="65">
        <f>COUNTIFS($O$1:O52,base_seller!$O52)</f>
        <v>1</v>
      </c>
      <c r="R52" s="65" t="str">
        <f>IF(O52="","",IF(OR(base_seller!$Q52&gt;base_seller!$P52,base_seller!$Q52="0"),"Não","Sim"))</f>
        <v>Sim</v>
      </c>
      <c r="S52" s="65" t="str">
        <f>base_seller!$E52&amp;base_seller!$K52</f>
        <v>1025632025-02</v>
      </c>
      <c r="T52" s="65">
        <f>COUNTIFS($S$1:S52,base_seller!$S52)</f>
        <v>1</v>
      </c>
      <c r="U52" s="65" t="str">
        <f t="shared" si="2"/>
        <v>Range 1</v>
      </c>
    </row>
    <row r="53" spans="1:21" x14ac:dyDescent="0.25">
      <c r="A53" s="71">
        <v>45692</v>
      </c>
      <c r="B53" s="71">
        <v>45692.366666666669</v>
      </c>
      <c r="C53" s="71">
        <v>45692.408333333333</v>
      </c>
      <c r="D53" s="2" t="s">
        <v>950</v>
      </c>
      <c r="E53" s="2">
        <v>102564</v>
      </c>
      <c r="F53" s="2" t="s">
        <v>46</v>
      </c>
      <c r="G53" s="2" t="s">
        <v>36</v>
      </c>
      <c r="H53" s="2" t="s">
        <v>757</v>
      </c>
      <c r="I53" s="2">
        <v>1</v>
      </c>
      <c r="J53" s="2">
        <v>1</v>
      </c>
      <c r="K53" s="2" t="s">
        <v>6040</v>
      </c>
      <c r="L53" s="71">
        <v>45693.366666666669</v>
      </c>
      <c r="M53" s="2">
        <v>-1</v>
      </c>
      <c r="N53" s="2">
        <v>1</v>
      </c>
      <c r="O53" s="2" t="s">
        <v>5888</v>
      </c>
      <c r="P53" s="65">
        <f>2</f>
        <v>2</v>
      </c>
      <c r="Q53" s="65">
        <f>COUNTIFS($O$1:O53,base_seller!$O53)</f>
        <v>1</v>
      </c>
      <c r="R53" s="65" t="str">
        <f>IF(O53="","",IF(OR(base_seller!$Q53&gt;base_seller!$P53,base_seller!$Q53="0"),"Não","Sim"))</f>
        <v>Sim</v>
      </c>
      <c r="S53" s="65" t="str">
        <f>base_seller!$E53&amp;base_seller!$K53</f>
        <v>1025642025-02</v>
      </c>
      <c r="T53" s="65">
        <f>COUNTIFS($S$1:S53,base_seller!$S53)</f>
        <v>1</v>
      </c>
      <c r="U53" s="65" t="str">
        <f t="shared" si="2"/>
        <v>Range 1</v>
      </c>
    </row>
    <row r="54" spans="1:21" x14ac:dyDescent="0.25">
      <c r="A54" s="71">
        <v>45692</v>
      </c>
      <c r="B54" s="71">
        <v>45692.369444444441</v>
      </c>
      <c r="C54" s="71">
        <v>45692.411111111112</v>
      </c>
      <c r="D54" s="2" t="s">
        <v>950</v>
      </c>
      <c r="E54" s="2">
        <v>102576</v>
      </c>
      <c r="F54" s="2" t="s">
        <v>46</v>
      </c>
      <c r="G54" s="2" t="s">
        <v>36</v>
      </c>
      <c r="H54" s="2" t="s">
        <v>766</v>
      </c>
      <c r="I54" s="2">
        <v>1</v>
      </c>
      <c r="J54" s="2">
        <v>1</v>
      </c>
      <c r="K54" s="2" t="s">
        <v>6040</v>
      </c>
      <c r="L54" s="71">
        <v>45693.369444444441</v>
      </c>
      <c r="M54" s="2">
        <v>-1</v>
      </c>
      <c r="N54" s="2">
        <v>1</v>
      </c>
      <c r="O54" s="2" t="s">
        <v>5889</v>
      </c>
      <c r="P54" s="65">
        <f>2</f>
        <v>2</v>
      </c>
      <c r="Q54" s="65">
        <f>COUNTIFS($O$1:O54,base_seller!$O54)</f>
        <v>1</v>
      </c>
      <c r="R54" s="65" t="str">
        <f>IF(O54="","",IF(OR(base_seller!$Q54&gt;base_seller!$P54,base_seller!$Q54="0"),"Não","Sim"))</f>
        <v>Sim</v>
      </c>
      <c r="S54" s="65" t="str">
        <f>base_seller!$E54&amp;base_seller!$K54</f>
        <v>1025762025-02</v>
      </c>
      <c r="T54" s="65">
        <f>COUNTIFS($S$1:S54,base_seller!$S54)</f>
        <v>1</v>
      </c>
      <c r="U54" s="65" t="str">
        <f t="shared" si="2"/>
        <v>Range 1</v>
      </c>
    </row>
    <row r="55" spans="1:21" x14ac:dyDescent="0.25">
      <c r="A55" s="71">
        <v>45692</v>
      </c>
      <c r="B55" s="71">
        <v>45692.374305555553</v>
      </c>
      <c r="C55" s="71">
        <v>45692.412499999999</v>
      </c>
      <c r="D55" s="2" t="s">
        <v>950</v>
      </c>
      <c r="E55" s="2">
        <v>102594</v>
      </c>
      <c r="F55" s="2" t="s">
        <v>46</v>
      </c>
      <c r="G55" s="2" t="s">
        <v>36</v>
      </c>
      <c r="H55" s="2" t="s">
        <v>765</v>
      </c>
      <c r="I55" s="2">
        <v>1</v>
      </c>
      <c r="J55" s="2">
        <v>1</v>
      </c>
      <c r="K55" s="2" t="s">
        <v>6040</v>
      </c>
      <c r="L55" s="71">
        <v>45693.374305555553</v>
      </c>
      <c r="M55" s="2">
        <v>-1</v>
      </c>
      <c r="N55" s="2">
        <v>1</v>
      </c>
      <c r="O55" s="2" t="s">
        <v>5884</v>
      </c>
      <c r="P55" s="65">
        <f>2</f>
        <v>2</v>
      </c>
      <c r="Q55" s="65">
        <f>COUNTIFS($O$1:O55,base_seller!$O55)</f>
        <v>2</v>
      </c>
      <c r="R55" s="65" t="str">
        <f>IF(O55="","",IF(OR(base_seller!$Q55&gt;base_seller!$P55,base_seller!$Q55="0"),"Não","Sim"))</f>
        <v>Sim</v>
      </c>
      <c r="S55" s="65" t="str">
        <f>base_seller!$E55&amp;base_seller!$K55</f>
        <v>1025942025-02</v>
      </c>
      <c r="T55" s="65">
        <f>COUNTIFS($S$1:S55,base_seller!$S55)</f>
        <v>2</v>
      </c>
      <c r="U55" s="65" t="str">
        <f t="shared" si="2"/>
        <v>Range 1</v>
      </c>
    </row>
    <row r="56" spans="1:21" x14ac:dyDescent="0.25">
      <c r="A56" s="71">
        <v>45692</v>
      </c>
      <c r="B56" s="71">
        <v>45692.413194444453</v>
      </c>
      <c r="C56" s="71">
        <v>45692.414583333331</v>
      </c>
      <c r="D56" s="2" t="s">
        <v>950</v>
      </c>
      <c r="E56" s="2">
        <v>102654</v>
      </c>
      <c r="F56" s="2" t="s">
        <v>46</v>
      </c>
      <c r="G56" s="2" t="s">
        <v>36</v>
      </c>
      <c r="H56" s="2" t="s">
        <v>760</v>
      </c>
      <c r="I56" s="2">
        <v>1</v>
      </c>
      <c r="J56" s="2">
        <v>1</v>
      </c>
      <c r="K56" s="2" t="s">
        <v>6040</v>
      </c>
      <c r="L56" s="71">
        <v>45693.413194444453</v>
      </c>
      <c r="M56" s="2">
        <v>-1</v>
      </c>
      <c r="N56" s="2">
        <v>1</v>
      </c>
      <c r="O56" s="2" t="s">
        <v>5890</v>
      </c>
      <c r="P56" s="65">
        <f>2</f>
        <v>2</v>
      </c>
      <c r="Q56" s="65">
        <f>COUNTIFS($O$1:O56,base_seller!$O56)</f>
        <v>1</v>
      </c>
      <c r="R56" s="65" t="str">
        <f>IF(O56="","",IF(OR(base_seller!$Q56&gt;base_seller!$P56,base_seller!$Q56="0"),"Não","Sim"))</f>
        <v>Sim</v>
      </c>
      <c r="S56" s="65" t="str">
        <f>base_seller!$E56&amp;base_seller!$K56</f>
        <v>1026542025-02</v>
      </c>
      <c r="T56" s="65">
        <f>COUNTIFS($S$1:S56,base_seller!$S56)</f>
        <v>1</v>
      </c>
      <c r="U56" s="65" t="str">
        <f t="shared" si="2"/>
        <v>Range 1</v>
      </c>
    </row>
    <row r="57" spans="1:21" x14ac:dyDescent="0.25">
      <c r="A57" s="71">
        <v>45692</v>
      </c>
      <c r="B57" s="71">
        <v>45692.415277777778</v>
      </c>
      <c r="C57" s="71">
        <v>45692.416666666657</v>
      </c>
      <c r="D57" s="2" t="s">
        <v>950</v>
      </c>
      <c r="E57" s="2">
        <v>102659</v>
      </c>
      <c r="F57" s="2" t="s">
        <v>716</v>
      </c>
      <c r="G57" s="2" t="s">
        <v>36</v>
      </c>
      <c r="H57" s="2" t="s">
        <v>760</v>
      </c>
      <c r="I57" s="2">
        <v>1</v>
      </c>
      <c r="J57" s="2">
        <v>1</v>
      </c>
      <c r="K57" s="2" t="s">
        <v>6040</v>
      </c>
      <c r="L57" s="71">
        <v>45693.415277777778</v>
      </c>
      <c r="M57" s="2">
        <v>-1</v>
      </c>
      <c r="N57" s="2">
        <v>1</v>
      </c>
      <c r="O57" s="2" t="s">
        <v>5891</v>
      </c>
      <c r="P57" s="65">
        <f>2</f>
        <v>2</v>
      </c>
      <c r="Q57" s="65">
        <f>COUNTIFS($O$1:O57,base_seller!$O57)</f>
        <v>1</v>
      </c>
      <c r="R57" s="65" t="str">
        <f>IF(O57="","",IF(OR(base_seller!$Q57&gt;base_seller!$P57,base_seller!$Q57="0"),"Não","Sim"))</f>
        <v>Sim</v>
      </c>
      <c r="S57" s="65" t="str">
        <f>base_seller!$E57&amp;base_seller!$K57</f>
        <v>1026592025-02</v>
      </c>
      <c r="T57" s="65">
        <f>COUNTIFS($S$1:S57,base_seller!$S57)</f>
        <v>1</v>
      </c>
      <c r="U57" s="65" t="str">
        <f t="shared" si="2"/>
        <v>Range 1</v>
      </c>
    </row>
    <row r="58" spans="1:21" x14ac:dyDescent="0.25">
      <c r="A58" s="71">
        <v>45692</v>
      </c>
      <c r="B58" s="71">
        <v>45692.402083333327</v>
      </c>
      <c r="C58" s="71">
        <v>45692.417361111111</v>
      </c>
      <c r="D58" s="2" t="s">
        <v>950</v>
      </c>
      <c r="E58" s="2">
        <v>102638</v>
      </c>
      <c r="F58" s="2" t="s">
        <v>46</v>
      </c>
      <c r="G58" s="2" t="s">
        <v>36</v>
      </c>
      <c r="H58" s="2" t="s">
        <v>766</v>
      </c>
      <c r="I58" s="2">
        <v>1</v>
      </c>
      <c r="J58" s="2">
        <v>1</v>
      </c>
      <c r="K58" s="2" t="s">
        <v>6040</v>
      </c>
      <c r="L58" s="71">
        <v>45693.402083333327</v>
      </c>
      <c r="M58" s="2">
        <v>-1</v>
      </c>
      <c r="N58" s="2">
        <v>1</v>
      </c>
      <c r="O58" s="2" t="s">
        <v>5892</v>
      </c>
      <c r="P58" s="65">
        <f>2</f>
        <v>2</v>
      </c>
      <c r="Q58" s="65">
        <f>COUNTIFS($O$1:O58,base_seller!$O58)</f>
        <v>1</v>
      </c>
      <c r="R58" s="65" t="str">
        <f>IF(O58="","",IF(OR(base_seller!$Q58&gt;base_seller!$P58,base_seller!$Q58="0"),"Não","Sim"))</f>
        <v>Sim</v>
      </c>
      <c r="S58" s="65" t="str">
        <f>base_seller!$E58&amp;base_seller!$K58</f>
        <v>1026382025-02</v>
      </c>
      <c r="T58" s="65">
        <f>COUNTIFS($S$1:S58,base_seller!$S58)</f>
        <v>1</v>
      </c>
      <c r="U58" s="65" t="str">
        <f t="shared" si="2"/>
        <v>Range 1</v>
      </c>
    </row>
    <row r="59" spans="1:21" x14ac:dyDescent="0.25">
      <c r="A59" s="71">
        <v>45692</v>
      </c>
      <c r="B59" s="71">
        <v>45692.455555555563</v>
      </c>
      <c r="C59" s="71">
        <v>45692.477777777778</v>
      </c>
      <c r="D59" s="2" t="s">
        <v>950</v>
      </c>
      <c r="E59" s="2">
        <v>102965</v>
      </c>
      <c r="F59" s="2" t="s">
        <v>754</v>
      </c>
      <c r="G59" s="2" t="s">
        <v>755</v>
      </c>
      <c r="H59" s="2" t="s">
        <v>768</v>
      </c>
      <c r="I59" s="2">
        <v>1</v>
      </c>
      <c r="J59" s="2">
        <v>1</v>
      </c>
      <c r="K59" s="2" t="s">
        <v>6040</v>
      </c>
      <c r="L59" s="71">
        <v>45693.455555555563</v>
      </c>
      <c r="M59" s="2">
        <v>-1</v>
      </c>
      <c r="N59" s="2">
        <v>1</v>
      </c>
      <c r="O59" s="2"/>
      <c r="P59" s="65">
        <f>2</f>
        <v>2</v>
      </c>
      <c r="Q59" s="65">
        <f>COUNTIFS($O$1:O59,base_seller!$O59)</f>
        <v>0</v>
      </c>
      <c r="R59" s="65" t="str">
        <f>IF(O59="","",IF(OR(base_seller!$Q59&gt;base_seller!$P59,base_seller!$Q59="0"),"Não","Sim"))</f>
        <v/>
      </c>
      <c r="S59" s="65" t="str">
        <f>base_seller!$E59&amp;base_seller!$K59</f>
        <v>1029652025-02</v>
      </c>
      <c r="T59" s="65">
        <f>COUNTIFS($S$1:S59,base_seller!$S59)</f>
        <v>1</v>
      </c>
      <c r="U59" s="65" t="str">
        <f t="shared" si="2"/>
        <v>Range 1</v>
      </c>
    </row>
    <row r="60" spans="1:21" x14ac:dyDescent="0.25">
      <c r="A60" s="71">
        <v>45692</v>
      </c>
      <c r="B60" s="71">
        <v>45692.48541666667</v>
      </c>
      <c r="C60" s="71">
        <v>45692.490277777782</v>
      </c>
      <c r="D60" s="2" t="s">
        <v>950</v>
      </c>
      <c r="E60" s="2">
        <v>103008</v>
      </c>
      <c r="F60" s="2" t="s">
        <v>754</v>
      </c>
      <c r="G60" s="2" t="s">
        <v>755</v>
      </c>
      <c r="H60" s="2" t="s">
        <v>760</v>
      </c>
      <c r="I60" s="2">
        <v>1</v>
      </c>
      <c r="J60" s="2">
        <v>1</v>
      </c>
      <c r="K60" s="2" t="s">
        <v>6040</v>
      </c>
      <c r="L60" s="71">
        <v>45693.48541666667</v>
      </c>
      <c r="M60" s="2">
        <v>-1</v>
      </c>
      <c r="N60" s="2">
        <v>1</v>
      </c>
      <c r="O60" s="2"/>
      <c r="P60" s="65">
        <f>2</f>
        <v>2</v>
      </c>
      <c r="Q60" s="65">
        <f>COUNTIFS($O$1:O60,base_seller!$O60)</f>
        <v>0</v>
      </c>
      <c r="R60" s="65" t="str">
        <f>IF(O60="","",IF(OR(base_seller!$Q60&gt;base_seller!$P60,base_seller!$Q60="0"),"Não","Sim"))</f>
        <v/>
      </c>
      <c r="S60" s="65" t="str">
        <f>base_seller!$E60&amp;base_seller!$K60</f>
        <v>1030082025-02</v>
      </c>
      <c r="T60" s="65">
        <f>COUNTIFS($S$1:S60,base_seller!$S60)</f>
        <v>1</v>
      </c>
      <c r="U60" s="65" t="str">
        <f t="shared" si="2"/>
        <v>Range 1</v>
      </c>
    </row>
    <row r="61" spans="1:21" x14ac:dyDescent="0.25">
      <c r="A61" s="71">
        <v>45692</v>
      </c>
      <c r="B61" s="71">
        <v>45692.495138888888</v>
      </c>
      <c r="C61" s="71">
        <v>45692.525000000001</v>
      </c>
      <c r="D61" s="2" t="s">
        <v>950</v>
      </c>
      <c r="E61" s="2">
        <v>103021</v>
      </c>
      <c r="F61" s="2" t="s">
        <v>46</v>
      </c>
      <c r="G61" s="2" t="s">
        <v>36</v>
      </c>
      <c r="H61" s="2" t="s">
        <v>758</v>
      </c>
      <c r="I61" s="2">
        <v>1</v>
      </c>
      <c r="J61" s="2">
        <v>1</v>
      </c>
      <c r="K61" s="2" t="s">
        <v>6040</v>
      </c>
      <c r="L61" s="71">
        <v>45693.495138888888</v>
      </c>
      <c r="M61" s="2">
        <v>-1</v>
      </c>
      <c r="N61" s="2">
        <v>1</v>
      </c>
      <c r="O61" s="2" t="s">
        <v>5893</v>
      </c>
      <c r="P61" s="65">
        <f>2</f>
        <v>2</v>
      </c>
      <c r="Q61" s="65">
        <f>COUNTIFS($O$1:O61,base_seller!$O61)</f>
        <v>1</v>
      </c>
      <c r="R61" s="65" t="str">
        <f>IF(O61="","",IF(OR(base_seller!$Q61&gt;base_seller!$P61,base_seller!$Q61="0"),"Não","Sim"))</f>
        <v>Sim</v>
      </c>
      <c r="S61" s="65" t="str">
        <f>base_seller!$E61&amp;base_seller!$K61</f>
        <v>1030212025-02</v>
      </c>
      <c r="T61" s="65">
        <f>COUNTIFS($S$1:S61,base_seller!$S61)</f>
        <v>1</v>
      </c>
      <c r="U61" s="65" t="str">
        <f t="shared" si="2"/>
        <v>Range 1</v>
      </c>
    </row>
    <row r="62" spans="1:21" x14ac:dyDescent="0.25">
      <c r="A62" s="71">
        <v>45692</v>
      </c>
      <c r="B62" s="71">
        <v>45692.556944444441</v>
      </c>
      <c r="C62" s="71">
        <v>45692.598611111112</v>
      </c>
      <c r="D62" s="2" t="s">
        <v>950</v>
      </c>
      <c r="E62" s="2">
        <v>103066</v>
      </c>
      <c r="F62" s="2" t="s">
        <v>46</v>
      </c>
      <c r="G62" s="2" t="s">
        <v>36</v>
      </c>
      <c r="H62" s="2" t="s">
        <v>767</v>
      </c>
      <c r="I62" s="2">
        <v>1</v>
      </c>
      <c r="J62" s="2">
        <v>1</v>
      </c>
      <c r="K62" s="2" t="s">
        <v>6040</v>
      </c>
      <c r="L62" s="71">
        <v>45693.556944444441</v>
      </c>
      <c r="M62" s="2">
        <v>-1</v>
      </c>
      <c r="N62" s="2">
        <v>1</v>
      </c>
      <c r="O62" s="2" t="s">
        <v>5894</v>
      </c>
      <c r="P62" s="65">
        <f>2</f>
        <v>2</v>
      </c>
      <c r="Q62" s="65">
        <f>COUNTIFS($O$1:O62,base_seller!$O62)</f>
        <v>1</v>
      </c>
      <c r="R62" s="65" t="str">
        <f>IF(O62="","",IF(OR(base_seller!$Q62&gt;base_seller!$P62,base_seller!$Q62="0"),"Não","Sim"))</f>
        <v>Sim</v>
      </c>
      <c r="S62" s="65" t="str">
        <f>base_seller!$E62&amp;base_seller!$K62</f>
        <v>1030662025-02</v>
      </c>
      <c r="T62" s="65">
        <f>COUNTIFS($S$1:S62,base_seller!$S62)</f>
        <v>1</v>
      </c>
      <c r="U62" s="65" t="str">
        <f t="shared" si="2"/>
        <v>Range 1</v>
      </c>
    </row>
    <row r="63" spans="1:21" x14ac:dyDescent="0.25">
      <c r="A63" s="71">
        <v>45692</v>
      </c>
      <c r="B63" s="71">
        <v>45692.556944444441</v>
      </c>
      <c r="C63" s="71">
        <v>45692.598611111112</v>
      </c>
      <c r="D63" s="2" t="s">
        <v>950</v>
      </c>
      <c r="E63" s="2">
        <v>103077</v>
      </c>
      <c r="F63" s="2" t="s">
        <v>46</v>
      </c>
      <c r="G63" s="2" t="s">
        <v>36</v>
      </c>
      <c r="H63" s="2" t="s">
        <v>767</v>
      </c>
      <c r="I63" s="2">
        <v>1</v>
      </c>
      <c r="J63" s="2">
        <v>1</v>
      </c>
      <c r="K63" s="2" t="s">
        <v>6040</v>
      </c>
      <c r="L63" s="71">
        <v>45693.556944444441</v>
      </c>
      <c r="M63" s="2">
        <v>-1</v>
      </c>
      <c r="N63" s="2">
        <v>1</v>
      </c>
      <c r="O63" s="2" t="s">
        <v>5895</v>
      </c>
      <c r="P63" s="65">
        <f>2</f>
        <v>2</v>
      </c>
      <c r="Q63" s="65">
        <f>COUNTIFS($O$1:O63,base_seller!$O63)</f>
        <v>1</v>
      </c>
      <c r="R63" s="65" t="str">
        <f>IF(O63="","",IF(OR(base_seller!$Q63&gt;base_seller!$P63,base_seller!$Q63="0"),"Não","Sim"))</f>
        <v>Sim</v>
      </c>
      <c r="S63" s="65" t="str">
        <f>base_seller!$E63&amp;base_seller!$K63</f>
        <v>1030772025-02</v>
      </c>
      <c r="T63" s="65">
        <f>COUNTIFS($S$1:S63,base_seller!$S63)</f>
        <v>1</v>
      </c>
      <c r="U63" s="65" t="str">
        <f t="shared" si="2"/>
        <v>Range 1</v>
      </c>
    </row>
    <row r="64" spans="1:21" x14ac:dyDescent="0.25">
      <c r="A64" s="71">
        <v>45692</v>
      </c>
      <c r="B64" s="71">
        <v>45692.558333333327</v>
      </c>
      <c r="C64" s="71">
        <v>45692.6</v>
      </c>
      <c r="D64" s="2" t="s">
        <v>950</v>
      </c>
      <c r="E64" s="2">
        <v>103084</v>
      </c>
      <c r="F64" s="2" t="s">
        <v>46</v>
      </c>
      <c r="G64" s="2" t="s">
        <v>36</v>
      </c>
      <c r="H64" s="2" t="s">
        <v>760</v>
      </c>
      <c r="I64" s="2">
        <v>1</v>
      </c>
      <c r="J64" s="2">
        <v>1</v>
      </c>
      <c r="K64" s="2" t="s">
        <v>6040</v>
      </c>
      <c r="L64" s="71">
        <v>45693.558333333327</v>
      </c>
      <c r="M64" s="2">
        <v>-1</v>
      </c>
      <c r="N64" s="2">
        <v>1</v>
      </c>
      <c r="O64" s="2" t="s">
        <v>5896</v>
      </c>
      <c r="P64" s="65">
        <f>2</f>
        <v>2</v>
      </c>
      <c r="Q64" s="65">
        <f>COUNTIFS($O$1:O64,base_seller!$O64)</f>
        <v>1</v>
      </c>
      <c r="R64" s="65" t="str">
        <f>IF(O64="","",IF(OR(base_seller!$Q64&gt;base_seller!$P64,base_seller!$Q64="0"),"Não","Sim"))</f>
        <v>Sim</v>
      </c>
      <c r="S64" s="65" t="str">
        <f>base_seller!$E64&amp;base_seller!$K64</f>
        <v>1030842025-02</v>
      </c>
      <c r="T64" s="65">
        <f>COUNTIFS($S$1:S64,base_seller!$S64)</f>
        <v>1</v>
      </c>
      <c r="U64" s="65" t="str">
        <f t="shared" si="2"/>
        <v>Range 1</v>
      </c>
    </row>
    <row r="65" spans="1:21" x14ac:dyDescent="0.25">
      <c r="A65" s="71">
        <v>45692</v>
      </c>
      <c r="B65" s="71">
        <v>45692.605555555558</v>
      </c>
      <c r="C65" s="71">
        <v>45692.60833333333</v>
      </c>
      <c r="D65" s="2" t="s">
        <v>950</v>
      </c>
      <c r="E65" s="2">
        <v>103218</v>
      </c>
      <c r="F65" s="2" t="s">
        <v>46</v>
      </c>
      <c r="G65" s="2" t="s">
        <v>36</v>
      </c>
      <c r="H65" s="2" t="s">
        <v>766</v>
      </c>
      <c r="I65" s="2">
        <v>1</v>
      </c>
      <c r="J65" s="2">
        <v>1</v>
      </c>
      <c r="K65" s="2" t="s">
        <v>6040</v>
      </c>
      <c r="L65" s="71">
        <v>45693.605555555558</v>
      </c>
      <c r="M65" s="2">
        <v>-1</v>
      </c>
      <c r="N65" s="2">
        <v>1</v>
      </c>
      <c r="O65" s="2" t="s">
        <v>5897</v>
      </c>
      <c r="P65" s="65">
        <f>2</f>
        <v>2</v>
      </c>
      <c r="Q65" s="65">
        <f>COUNTIFS($O$1:O65,base_seller!$O65)</f>
        <v>1</v>
      </c>
      <c r="R65" s="65" t="str">
        <f>IF(O65="","",IF(OR(base_seller!$Q65&gt;base_seller!$P65,base_seller!$Q65="0"),"Não","Sim"))</f>
        <v>Sim</v>
      </c>
      <c r="S65" s="65" t="str">
        <f>base_seller!$E65&amp;base_seller!$K65</f>
        <v>1032182025-02</v>
      </c>
      <c r="T65" s="65">
        <f>COUNTIFS($S$1:S65,base_seller!$S65)</f>
        <v>1</v>
      </c>
      <c r="U65" s="65" t="str">
        <f t="shared" si="2"/>
        <v>Range 1</v>
      </c>
    </row>
    <row r="66" spans="1:21" x14ac:dyDescent="0.25">
      <c r="A66" s="71">
        <v>45692</v>
      </c>
      <c r="B66" s="71">
        <v>45692.611111111109</v>
      </c>
      <c r="C66" s="71">
        <v>45692.67291666667</v>
      </c>
      <c r="D66" s="2" t="s">
        <v>951</v>
      </c>
      <c r="E66" s="2">
        <v>103232</v>
      </c>
      <c r="F66" s="2" t="s">
        <v>46</v>
      </c>
      <c r="G66" s="2" t="s">
        <v>36</v>
      </c>
      <c r="H66" s="2" t="s">
        <v>773</v>
      </c>
      <c r="I66" s="2">
        <v>1</v>
      </c>
      <c r="J66" s="2">
        <v>1</v>
      </c>
      <c r="K66" s="2" t="s">
        <v>6040</v>
      </c>
      <c r="L66" s="71">
        <v>45693.611111111109</v>
      </c>
      <c r="M66" s="2">
        <v>-1</v>
      </c>
      <c r="N66" s="2">
        <v>1</v>
      </c>
      <c r="O66" s="2" t="s">
        <v>5898</v>
      </c>
      <c r="P66" s="65">
        <f>2</f>
        <v>2</v>
      </c>
      <c r="Q66" s="65">
        <f>COUNTIFS($O$1:O66,base_seller!$O66)</f>
        <v>1</v>
      </c>
      <c r="R66" s="65" t="str">
        <f>IF(O66="","",IF(OR(base_seller!$Q66&gt;base_seller!$P66,base_seller!$Q66="0"),"Não","Sim"))</f>
        <v>Sim</v>
      </c>
      <c r="S66" s="65" t="str">
        <f>base_seller!$E66&amp;base_seller!$K66</f>
        <v>1032322025-02</v>
      </c>
      <c r="T66" s="65">
        <f>COUNTIFS($S$1:S66,base_seller!$S66)</f>
        <v>1</v>
      </c>
      <c r="U66" s="65" t="str">
        <f t="shared" si="2"/>
        <v>Range 1</v>
      </c>
    </row>
    <row r="67" spans="1:21" x14ac:dyDescent="0.25">
      <c r="A67" s="71">
        <v>45692</v>
      </c>
      <c r="B67" s="71">
        <v>45692.626388888893</v>
      </c>
      <c r="C67" s="71">
        <v>45692.677777777782</v>
      </c>
      <c r="D67" s="2" t="s">
        <v>951</v>
      </c>
      <c r="E67" s="2">
        <v>103269</v>
      </c>
      <c r="F67" s="2" t="s">
        <v>46</v>
      </c>
      <c r="G67" s="2" t="s">
        <v>36</v>
      </c>
      <c r="H67" s="2" t="s">
        <v>757</v>
      </c>
      <c r="I67" s="2">
        <v>1</v>
      </c>
      <c r="J67" s="2">
        <v>1</v>
      </c>
      <c r="K67" s="2" t="s">
        <v>6040</v>
      </c>
      <c r="L67" s="71">
        <v>45693.626388888893</v>
      </c>
      <c r="M67" s="2">
        <v>-1</v>
      </c>
      <c r="N67" s="2">
        <v>1</v>
      </c>
      <c r="O67" s="2" t="s">
        <v>5899</v>
      </c>
      <c r="P67" s="65">
        <f>2</f>
        <v>2</v>
      </c>
      <c r="Q67" s="65">
        <f>COUNTIFS($O$1:O67,base_seller!$O67)</f>
        <v>1</v>
      </c>
      <c r="R67" s="65" t="str">
        <f>IF(O67="","",IF(OR(base_seller!$Q67&gt;base_seller!$P67,base_seller!$Q67="0"),"Não","Sim"))</f>
        <v>Sim</v>
      </c>
      <c r="S67" s="65" t="str">
        <f>base_seller!$E67&amp;base_seller!$K67</f>
        <v>1032692025-02</v>
      </c>
      <c r="T67" s="65">
        <f>COUNTIFS($S$1:S67,base_seller!$S67)</f>
        <v>1</v>
      </c>
      <c r="U67" s="65" t="str">
        <f t="shared" si="2"/>
        <v>Range 1</v>
      </c>
    </row>
    <row r="68" spans="1:21" x14ac:dyDescent="0.25">
      <c r="A68" s="71">
        <v>45692</v>
      </c>
      <c r="B68" s="71">
        <v>45692.634027777778</v>
      </c>
      <c r="C68" s="71">
        <v>45692.682638888888</v>
      </c>
      <c r="D68" s="2" t="s">
        <v>951</v>
      </c>
      <c r="E68" s="2">
        <v>103273</v>
      </c>
      <c r="F68" s="2" t="s">
        <v>754</v>
      </c>
      <c r="G68" s="2" t="s">
        <v>755</v>
      </c>
      <c r="H68" s="2" t="s">
        <v>755</v>
      </c>
      <c r="I68" s="2">
        <v>1</v>
      </c>
      <c r="J68" s="2">
        <v>1</v>
      </c>
      <c r="K68" s="2" t="s">
        <v>6040</v>
      </c>
      <c r="L68" s="71">
        <v>45693.634027777778</v>
      </c>
      <c r="M68" s="2">
        <v>-1</v>
      </c>
      <c r="N68" s="2">
        <v>1</v>
      </c>
      <c r="O68" s="2"/>
      <c r="P68" s="65">
        <f>2</f>
        <v>2</v>
      </c>
      <c r="Q68" s="65">
        <f>COUNTIFS($O$1:O68,base_seller!$O68)</f>
        <v>0</v>
      </c>
      <c r="R68" s="65" t="str">
        <f>IF(O68="","",IF(OR(base_seller!$Q68&gt;base_seller!$P68,base_seller!$Q68="0"),"Não","Sim"))</f>
        <v/>
      </c>
      <c r="S68" s="65" t="str">
        <f>base_seller!$E68&amp;base_seller!$K68</f>
        <v>1032732025-02</v>
      </c>
      <c r="T68" s="65">
        <f>COUNTIFS($S$1:S68,base_seller!$S68)</f>
        <v>1</v>
      </c>
      <c r="U68" s="65" t="str">
        <f t="shared" si="2"/>
        <v>Range 1</v>
      </c>
    </row>
    <row r="69" spans="1:21" x14ac:dyDescent="0.25">
      <c r="A69" s="71">
        <v>45692</v>
      </c>
      <c r="B69" s="71">
        <v>45692.65347222222</v>
      </c>
      <c r="C69" s="71">
        <v>45692.68472222222</v>
      </c>
      <c r="D69" s="2" t="s">
        <v>951</v>
      </c>
      <c r="E69" s="2">
        <v>103300</v>
      </c>
      <c r="F69" s="2" t="s">
        <v>46</v>
      </c>
      <c r="G69" s="2" t="s">
        <v>36</v>
      </c>
      <c r="H69" s="2" t="s">
        <v>760</v>
      </c>
      <c r="I69" s="2">
        <v>1</v>
      </c>
      <c r="J69" s="2">
        <v>1</v>
      </c>
      <c r="K69" s="2" t="s">
        <v>6040</v>
      </c>
      <c r="L69" s="71">
        <v>45693.65347222222</v>
      </c>
      <c r="M69" s="2">
        <v>-1</v>
      </c>
      <c r="N69" s="2">
        <v>1</v>
      </c>
      <c r="O69" s="2" t="s">
        <v>5900</v>
      </c>
      <c r="P69" s="65">
        <f>2</f>
        <v>2</v>
      </c>
      <c r="Q69" s="65">
        <f>COUNTIFS($O$1:O69,base_seller!$O69)</f>
        <v>1</v>
      </c>
      <c r="R69" s="65" t="str">
        <f>IF(O69="","",IF(OR(base_seller!$Q69&gt;base_seller!$P69,base_seller!$Q69="0"),"Não","Sim"))</f>
        <v>Sim</v>
      </c>
      <c r="S69" s="65" t="str">
        <f>base_seller!$E69&amp;base_seller!$K69</f>
        <v>1033002025-02</v>
      </c>
      <c r="T69" s="65">
        <f>COUNTIFS($S$1:S69,base_seller!$S69)</f>
        <v>1</v>
      </c>
      <c r="U69" s="65" t="str">
        <f t="shared" si="2"/>
        <v>Range 1</v>
      </c>
    </row>
    <row r="70" spans="1:21" x14ac:dyDescent="0.25">
      <c r="A70" s="71">
        <v>45692</v>
      </c>
      <c r="B70" s="71">
        <v>45692.686111111107</v>
      </c>
      <c r="C70" s="71">
        <v>45692.723611111112</v>
      </c>
      <c r="D70" s="2" t="s">
        <v>951</v>
      </c>
      <c r="E70" s="2">
        <v>103344</v>
      </c>
      <c r="F70" s="2" t="s">
        <v>46</v>
      </c>
      <c r="G70" s="2" t="s">
        <v>36</v>
      </c>
      <c r="H70" s="2" t="s">
        <v>767</v>
      </c>
      <c r="I70" s="2">
        <v>1</v>
      </c>
      <c r="J70" s="2">
        <v>1</v>
      </c>
      <c r="K70" s="2" t="s">
        <v>6040</v>
      </c>
      <c r="L70" s="71">
        <v>45693.686111111107</v>
      </c>
      <c r="M70" s="2">
        <v>-1</v>
      </c>
      <c r="N70" s="2">
        <v>1</v>
      </c>
      <c r="O70" s="2" t="s">
        <v>5901</v>
      </c>
      <c r="P70" s="65">
        <f>2</f>
        <v>2</v>
      </c>
      <c r="Q70" s="65">
        <f>COUNTIFS($O$1:O70,base_seller!$O70)</f>
        <v>1</v>
      </c>
      <c r="R70" s="65" t="str">
        <f>IF(O70="","",IF(OR(base_seller!$Q70&gt;base_seller!$P70,base_seller!$Q70="0"),"Não","Sim"))</f>
        <v>Sim</v>
      </c>
      <c r="S70" s="65" t="str">
        <f>base_seller!$E70&amp;base_seller!$K70</f>
        <v>1033442025-02</v>
      </c>
      <c r="T70" s="65">
        <f>COUNTIFS($S$1:S70,base_seller!$S70)</f>
        <v>1</v>
      </c>
      <c r="U70" s="65" t="str">
        <f t="shared" si="2"/>
        <v>Range 1</v>
      </c>
    </row>
    <row r="71" spans="1:21" x14ac:dyDescent="0.25">
      <c r="A71" s="71">
        <v>45692</v>
      </c>
      <c r="B71" s="71">
        <v>45692.711805555547</v>
      </c>
      <c r="C71" s="71">
        <v>45692.727083333331</v>
      </c>
      <c r="D71" s="2" t="s">
        <v>951</v>
      </c>
      <c r="E71" s="2">
        <v>103380</v>
      </c>
      <c r="F71" s="2" t="s">
        <v>754</v>
      </c>
      <c r="G71" s="2" t="s">
        <v>755</v>
      </c>
      <c r="H71" s="2" t="s">
        <v>755</v>
      </c>
      <c r="I71" s="2">
        <v>1</v>
      </c>
      <c r="J71" s="2">
        <v>1</v>
      </c>
      <c r="K71" s="2" t="s">
        <v>6040</v>
      </c>
      <c r="L71" s="71">
        <v>45693.711805555547</v>
      </c>
      <c r="M71" s="2">
        <v>-1</v>
      </c>
      <c r="N71" s="2">
        <v>1</v>
      </c>
      <c r="O71" s="2"/>
      <c r="P71" s="65">
        <f>2</f>
        <v>2</v>
      </c>
      <c r="Q71" s="65">
        <f>COUNTIFS($O$1:O71,base_seller!$O71)</f>
        <v>0</v>
      </c>
      <c r="R71" s="65" t="str">
        <f>IF(O71="","",IF(OR(base_seller!$Q71&gt;base_seller!$P71,base_seller!$Q71="0"),"Não","Sim"))</f>
        <v/>
      </c>
      <c r="S71" s="65" t="str">
        <f>base_seller!$E71&amp;base_seller!$K71</f>
        <v>1033802025-02</v>
      </c>
      <c r="T71" s="65">
        <f>COUNTIFS($S$1:S71,base_seller!$S71)</f>
        <v>1</v>
      </c>
      <c r="U71" s="65" t="str">
        <f t="shared" si="2"/>
        <v>Range 1</v>
      </c>
    </row>
    <row r="72" spans="1:21" x14ac:dyDescent="0.25">
      <c r="A72" s="71">
        <v>45692</v>
      </c>
      <c r="B72" s="71">
        <v>45692.736805555563</v>
      </c>
      <c r="C72" s="71">
        <v>45692.761111111111</v>
      </c>
      <c r="D72" s="2" t="s">
        <v>951</v>
      </c>
      <c r="E72" s="2">
        <v>103403</v>
      </c>
      <c r="F72" s="2" t="s">
        <v>46</v>
      </c>
      <c r="G72" s="2" t="s">
        <v>36</v>
      </c>
      <c r="H72" s="2" t="s">
        <v>752</v>
      </c>
      <c r="I72" s="2">
        <v>1</v>
      </c>
      <c r="J72" s="2">
        <v>1</v>
      </c>
      <c r="K72" s="2" t="s">
        <v>6040</v>
      </c>
      <c r="L72" s="71">
        <v>45693.736805555563</v>
      </c>
      <c r="M72" s="2">
        <v>-1</v>
      </c>
      <c r="N72" s="2">
        <v>1</v>
      </c>
      <c r="O72" s="2" t="s">
        <v>5902</v>
      </c>
      <c r="P72" s="65">
        <f>2</f>
        <v>2</v>
      </c>
      <c r="Q72" s="65">
        <f>COUNTIFS($O$1:O72,base_seller!$O72)</f>
        <v>1</v>
      </c>
      <c r="R72" s="65" t="str">
        <f>IF(O72="","",IF(OR(base_seller!$Q72&gt;base_seller!$P72,base_seller!$Q72="0"),"Não","Sim"))</f>
        <v>Sim</v>
      </c>
      <c r="S72" s="65" t="str">
        <f>base_seller!$E72&amp;base_seller!$K72</f>
        <v>1034032025-02</v>
      </c>
      <c r="T72" s="65">
        <f>COUNTIFS($S$1:S72,base_seller!$S72)</f>
        <v>1</v>
      </c>
      <c r="U72" s="65" t="str">
        <f t="shared" si="2"/>
        <v>Range 1</v>
      </c>
    </row>
    <row r="73" spans="1:21" x14ac:dyDescent="0.25">
      <c r="A73" s="71">
        <v>45693</v>
      </c>
      <c r="B73" s="71">
        <v>45692.802083333343</v>
      </c>
      <c r="C73" s="71">
        <v>45693.385416666657</v>
      </c>
      <c r="D73" s="2" t="s">
        <v>950</v>
      </c>
      <c r="E73" s="2">
        <v>103445</v>
      </c>
      <c r="F73" s="2" t="s">
        <v>46</v>
      </c>
      <c r="G73" s="2" t="s">
        <v>36</v>
      </c>
      <c r="H73" s="2" t="s">
        <v>760</v>
      </c>
      <c r="I73" s="2">
        <v>1</v>
      </c>
      <c r="J73" s="2">
        <v>1</v>
      </c>
      <c r="K73" s="2" t="s">
        <v>6040</v>
      </c>
      <c r="L73" s="71">
        <v>45693.802083333343</v>
      </c>
      <c r="M73" s="2">
        <v>-1</v>
      </c>
      <c r="N73" s="2">
        <v>1</v>
      </c>
      <c r="O73" s="2" t="s">
        <v>5903</v>
      </c>
      <c r="P73" s="65">
        <f>2</f>
        <v>2</v>
      </c>
      <c r="Q73" s="65">
        <f>COUNTIFS($O$1:O73,base_seller!$O73)</f>
        <v>1</v>
      </c>
      <c r="R73" s="65" t="str">
        <f>IF(O73="","",IF(OR(base_seller!$Q73&gt;base_seller!$P73,base_seller!$Q73="0"),"Não","Sim"))</f>
        <v>Sim</v>
      </c>
      <c r="S73" s="65" t="str">
        <f>base_seller!$E73&amp;base_seller!$K73</f>
        <v>1034452025-02</v>
      </c>
      <c r="T73" s="65">
        <f>COUNTIFS($S$1:S73,base_seller!$S73)</f>
        <v>1</v>
      </c>
      <c r="U73" s="65" t="str">
        <f t="shared" ref="U73:U113" si="3">IF(T73&lt;4,"Range 1",IF(T73&lt;7,"Range 2",IF(T73&lt;10,"Range 3","Range 4")))</f>
        <v>Range 1</v>
      </c>
    </row>
    <row r="74" spans="1:21" x14ac:dyDescent="0.25">
      <c r="A74" s="71">
        <v>45693</v>
      </c>
      <c r="B74" s="71">
        <v>45692.804861111108</v>
      </c>
      <c r="C74" s="71">
        <v>45693.388194444437</v>
      </c>
      <c r="D74" s="2" t="s">
        <v>950</v>
      </c>
      <c r="E74" s="2">
        <v>103446</v>
      </c>
      <c r="F74" s="2" t="s">
        <v>46</v>
      </c>
      <c r="G74" s="2" t="s">
        <v>36</v>
      </c>
      <c r="H74" s="2" t="s">
        <v>760</v>
      </c>
      <c r="I74" s="2">
        <v>1</v>
      </c>
      <c r="J74" s="2">
        <v>1</v>
      </c>
      <c r="K74" s="2" t="s">
        <v>6040</v>
      </c>
      <c r="L74" s="71">
        <v>45693.804861111108</v>
      </c>
      <c r="M74" s="2">
        <v>-1</v>
      </c>
      <c r="N74" s="2">
        <v>1</v>
      </c>
      <c r="O74" s="2" t="s">
        <v>5904</v>
      </c>
      <c r="P74" s="65">
        <f>2</f>
        <v>2</v>
      </c>
      <c r="Q74" s="65">
        <f>COUNTIFS($O$1:O74,base_seller!$O74)</f>
        <v>1</v>
      </c>
      <c r="R74" s="65" t="str">
        <f>IF(O74="","",IF(OR(base_seller!$Q74&gt;base_seller!$P74,base_seller!$Q74="0"),"Não","Sim"))</f>
        <v>Sim</v>
      </c>
      <c r="S74" s="65" t="str">
        <f>base_seller!$E74&amp;base_seller!$K74</f>
        <v>1034462025-02</v>
      </c>
      <c r="T74" s="65">
        <f>COUNTIFS($S$1:S74,base_seller!$S74)</f>
        <v>1</v>
      </c>
      <c r="U74" s="65" t="str">
        <f t="shared" si="3"/>
        <v>Range 1</v>
      </c>
    </row>
    <row r="75" spans="1:21" x14ac:dyDescent="0.25">
      <c r="A75" s="71">
        <v>45693</v>
      </c>
      <c r="B75" s="71">
        <v>45692.900694444441</v>
      </c>
      <c r="C75" s="71">
        <v>45693.400694444441</v>
      </c>
      <c r="D75" s="2" t="s">
        <v>950</v>
      </c>
      <c r="E75" s="2">
        <v>103467</v>
      </c>
      <c r="F75" s="2" t="s">
        <v>46</v>
      </c>
      <c r="G75" s="2" t="s">
        <v>36</v>
      </c>
      <c r="H75" s="2" t="s">
        <v>752</v>
      </c>
      <c r="I75" s="2">
        <v>1</v>
      </c>
      <c r="J75" s="2">
        <v>1</v>
      </c>
      <c r="K75" s="2" t="s">
        <v>6040</v>
      </c>
      <c r="L75" s="71">
        <v>45693.900694444441</v>
      </c>
      <c r="M75" s="2">
        <v>-1</v>
      </c>
      <c r="N75" s="2">
        <v>1</v>
      </c>
      <c r="O75" s="2" t="s">
        <v>5905</v>
      </c>
      <c r="P75" s="65">
        <f>2</f>
        <v>2</v>
      </c>
      <c r="Q75" s="65">
        <f>COUNTIFS($O$1:O75,base_seller!$O75)</f>
        <v>1</v>
      </c>
      <c r="R75" s="65" t="str">
        <f>IF(O75="","",IF(OR(base_seller!$Q75&gt;base_seller!$P75,base_seller!$Q75="0"),"Não","Sim"))</f>
        <v>Sim</v>
      </c>
      <c r="S75" s="65" t="str">
        <f>base_seller!$E75&amp;base_seller!$K75</f>
        <v>1034672025-02</v>
      </c>
      <c r="T75" s="65">
        <f>COUNTIFS($S$1:S75,base_seller!$S75)</f>
        <v>1</v>
      </c>
      <c r="U75" s="65" t="str">
        <f t="shared" si="3"/>
        <v>Range 1</v>
      </c>
    </row>
    <row r="76" spans="1:21" x14ac:dyDescent="0.25">
      <c r="A76" s="71">
        <v>45693</v>
      </c>
      <c r="B76" s="71">
        <v>45692.902777777781</v>
      </c>
      <c r="C76" s="71">
        <v>45693.402777777781</v>
      </c>
      <c r="D76" s="2" t="s">
        <v>950</v>
      </c>
      <c r="E76" s="2">
        <v>103475</v>
      </c>
      <c r="F76" s="2" t="s">
        <v>754</v>
      </c>
      <c r="G76" s="2" t="s">
        <v>755</v>
      </c>
      <c r="H76" s="2" t="s">
        <v>766</v>
      </c>
      <c r="I76" s="2">
        <v>1</v>
      </c>
      <c r="J76" s="2">
        <v>1</v>
      </c>
      <c r="K76" s="2" t="s">
        <v>6040</v>
      </c>
      <c r="L76" s="71">
        <v>45693.902777777781</v>
      </c>
      <c r="M76" s="2">
        <v>-1</v>
      </c>
      <c r="N76" s="2">
        <v>1</v>
      </c>
      <c r="O76" s="2"/>
      <c r="P76" s="65">
        <f>2</f>
        <v>2</v>
      </c>
      <c r="Q76" s="65">
        <f>COUNTIFS($O$1:O76,base_seller!$O76)</f>
        <v>0</v>
      </c>
      <c r="R76" s="65" t="str">
        <f>IF(O76="","",IF(OR(base_seller!$Q76&gt;base_seller!$P76,base_seller!$Q76="0"),"Não","Sim"))</f>
        <v/>
      </c>
      <c r="S76" s="65" t="str">
        <f>base_seller!$E76&amp;base_seller!$K76</f>
        <v>1034752025-02</v>
      </c>
      <c r="T76" s="65">
        <f>COUNTIFS($S$1:S76,base_seller!$S76)</f>
        <v>1</v>
      </c>
      <c r="U76" s="65" t="str">
        <f t="shared" si="3"/>
        <v>Range 1</v>
      </c>
    </row>
    <row r="77" spans="1:21" x14ac:dyDescent="0.25">
      <c r="A77" s="71">
        <v>45693</v>
      </c>
      <c r="B77" s="71">
        <v>45692.944444444453</v>
      </c>
      <c r="C77" s="71">
        <v>45693.405555555553</v>
      </c>
      <c r="D77" s="2" t="s">
        <v>950</v>
      </c>
      <c r="E77" s="2">
        <v>103484</v>
      </c>
      <c r="F77" s="2" t="s">
        <v>716</v>
      </c>
      <c r="G77" s="2" t="s">
        <v>36</v>
      </c>
      <c r="H77" s="2" t="s">
        <v>768</v>
      </c>
      <c r="I77" s="2">
        <v>1</v>
      </c>
      <c r="J77" s="2">
        <v>1</v>
      </c>
      <c r="K77" s="2" t="s">
        <v>6040</v>
      </c>
      <c r="L77" s="71">
        <v>45693.944444444453</v>
      </c>
      <c r="M77" s="2">
        <v>-1</v>
      </c>
      <c r="N77" s="2">
        <v>1</v>
      </c>
      <c r="O77" s="2" t="s">
        <v>5906</v>
      </c>
      <c r="P77" s="65">
        <f>2</f>
        <v>2</v>
      </c>
      <c r="Q77" s="65">
        <f>COUNTIFS($O$1:O77,base_seller!$O77)</f>
        <v>1</v>
      </c>
      <c r="R77" s="65" t="str">
        <f>IF(O77="","",IF(OR(base_seller!$Q77&gt;base_seller!$P77,base_seller!$Q77="0"),"Não","Sim"))</f>
        <v>Sim</v>
      </c>
      <c r="S77" s="65" t="str">
        <f>base_seller!$E77&amp;base_seller!$K77</f>
        <v>1034842025-02</v>
      </c>
      <c r="T77" s="65">
        <f>COUNTIFS($S$1:S77,base_seller!$S77)</f>
        <v>1</v>
      </c>
      <c r="U77" s="65" t="str">
        <f t="shared" si="3"/>
        <v>Range 1</v>
      </c>
    </row>
    <row r="78" spans="1:21" x14ac:dyDescent="0.25">
      <c r="A78" s="71">
        <v>45693</v>
      </c>
      <c r="B78" s="71">
        <v>45692.995833333327</v>
      </c>
      <c r="C78" s="71">
        <v>45693.412499999999</v>
      </c>
      <c r="D78" s="2" t="s">
        <v>950</v>
      </c>
      <c r="E78" s="2">
        <v>103488</v>
      </c>
      <c r="F78" s="2" t="s">
        <v>46</v>
      </c>
      <c r="G78" s="2" t="s">
        <v>36</v>
      </c>
      <c r="H78" s="2" t="s">
        <v>752</v>
      </c>
      <c r="I78" s="2">
        <v>1</v>
      </c>
      <c r="J78" s="2">
        <v>1</v>
      </c>
      <c r="K78" s="2" t="s">
        <v>6040</v>
      </c>
      <c r="L78" s="71">
        <v>45693.995833333327</v>
      </c>
      <c r="M78" s="2">
        <v>-1</v>
      </c>
      <c r="N78" s="2">
        <v>1</v>
      </c>
      <c r="O78" s="2" t="s">
        <v>5907</v>
      </c>
      <c r="P78" s="65">
        <f>2</f>
        <v>2</v>
      </c>
      <c r="Q78" s="65">
        <f>COUNTIFS($O$1:O78,base_seller!$O78)</f>
        <v>1</v>
      </c>
      <c r="R78" s="65" t="str">
        <f>IF(O78="","",IF(OR(base_seller!$Q78&gt;base_seller!$P78,base_seller!$Q78="0"),"Não","Sim"))</f>
        <v>Sim</v>
      </c>
      <c r="S78" s="65" t="str">
        <f>base_seller!$E78&amp;base_seller!$K78</f>
        <v>1034882025-02</v>
      </c>
      <c r="T78" s="65">
        <f>COUNTIFS($S$1:S78,base_seller!$S78)</f>
        <v>1</v>
      </c>
      <c r="U78" s="65" t="str">
        <f t="shared" si="3"/>
        <v>Range 1</v>
      </c>
    </row>
    <row r="79" spans="1:21" x14ac:dyDescent="0.25">
      <c r="A79" s="71">
        <v>45693</v>
      </c>
      <c r="B79" s="71">
        <v>45693.040972222218</v>
      </c>
      <c r="C79" s="71">
        <v>45693.415972222218</v>
      </c>
      <c r="D79" s="2" t="s">
        <v>950</v>
      </c>
      <c r="E79" s="2">
        <v>103491</v>
      </c>
      <c r="F79" s="2" t="s">
        <v>716</v>
      </c>
      <c r="G79" s="2" t="s">
        <v>36</v>
      </c>
      <c r="H79" s="2" t="s">
        <v>757</v>
      </c>
      <c r="I79" s="2">
        <v>2</v>
      </c>
      <c r="J79" s="2">
        <v>1</v>
      </c>
      <c r="K79" s="2" t="s">
        <v>6040</v>
      </c>
      <c r="L79" s="71">
        <v>45694.040972222218</v>
      </c>
      <c r="M79" s="2">
        <v>-1</v>
      </c>
      <c r="N79" s="2">
        <v>1</v>
      </c>
      <c r="O79" s="2" t="s">
        <v>5908</v>
      </c>
      <c r="P79" s="65">
        <f>2</f>
        <v>2</v>
      </c>
      <c r="Q79" s="65">
        <f>COUNTIFS($O$1:O79,base_seller!$O79)</f>
        <v>1</v>
      </c>
      <c r="R79" s="65" t="str">
        <f>IF(O79="","",IF(OR(base_seller!$Q79&gt;base_seller!$P79,base_seller!$Q79="0"),"Não","Sim"))</f>
        <v>Sim</v>
      </c>
      <c r="S79" s="65" t="str">
        <f>base_seller!$E79&amp;base_seller!$K79</f>
        <v>1034912025-02</v>
      </c>
      <c r="T79" s="65">
        <f>COUNTIFS($S$1:S79,base_seller!$S79)</f>
        <v>1</v>
      </c>
      <c r="U79" s="65" t="str">
        <f t="shared" si="3"/>
        <v>Range 1</v>
      </c>
    </row>
    <row r="80" spans="1:21" x14ac:dyDescent="0.25">
      <c r="A80" s="71">
        <v>45693</v>
      </c>
      <c r="B80" s="71">
        <v>45693.260416666657</v>
      </c>
      <c r="C80" s="71">
        <v>45693.427083333343</v>
      </c>
      <c r="D80" s="2" t="s">
        <v>950</v>
      </c>
      <c r="E80" s="2">
        <v>103496</v>
      </c>
      <c r="F80" s="2" t="s">
        <v>46</v>
      </c>
      <c r="G80" s="2" t="s">
        <v>36</v>
      </c>
      <c r="H80" s="2" t="s">
        <v>752</v>
      </c>
      <c r="I80" s="2">
        <v>2</v>
      </c>
      <c r="J80" s="2">
        <v>1</v>
      </c>
      <c r="K80" s="2" t="s">
        <v>6040</v>
      </c>
      <c r="L80" s="71">
        <v>45694.260416666657</v>
      </c>
      <c r="M80" s="2">
        <v>-1</v>
      </c>
      <c r="N80" s="2">
        <v>1</v>
      </c>
      <c r="O80" s="2" t="s">
        <v>5909</v>
      </c>
      <c r="P80" s="65">
        <f>2</f>
        <v>2</v>
      </c>
      <c r="Q80" s="65">
        <f>COUNTIFS($O$1:O80,base_seller!$O80)</f>
        <v>1</v>
      </c>
      <c r="R80" s="65" t="str">
        <f>IF(O80="","",IF(OR(base_seller!$Q80&gt;base_seller!$P80,base_seller!$Q80="0"),"Não","Sim"))</f>
        <v>Sim</v>
      </c>
      <c r="S80" s="65" t="str">
        <f>base_seller!$E80&amp;base_seller!$K80</f>
        <v>1034962025-02</v>
      </c>
      <c r="T80" s="65">
        <f>COUNTIFS($S$1:S80,base_seller!$S80)</f>
        <v>1</v>
      </c>
      <c r="U80" s="65" t="str">
        <f t="shared" si="3"/>
        <v>Range 1</v>
      </c>
    </row>
    <row r="81" spans="1:21" x14ac:dyDescent="0.25">
      <c r="A81" s="71">
        <v>45693</v>
      </c>
      <c r="B81" s="71">
        <v>45693.34652777778</v>
      </c>
      <c r="C81" s="71">
        <v>45693.429861111108</v>
      </c>
      <c r="D81" s="2" t="s">
        <v>950</v>
      </c>
      <c r="E81" s="2">
        <v>103513</v>
      </c>
      <c r="F81" s="2" t="s">
        <v>46</v>
      </c>
      <c r="G81" s="2" t="s">
        <v>36</v>
      </c>
      <c r="H81" s="2" t="s">
        <v>752</v>
      </c>
      <c r="I81" s="2">
        <v>2</v>
      </c>
      <c r="J81" s="2">
        <v>1</v>
      </c>
      <c r="K81" s="2" t="s">
        <v>6040</v>
      </c>
      <c r="L81" s="71">
        <v>45694.34652777778</v>
      </c>
      <c r="M81" s="2">
        <v>-1</v>
      </c>
      <c r="N81" s="2">
        <v>1</v>
      </c>
      <c r="O81" s="2" t="s">
        <v>5910</v>
      </c>
      <c r="P81" s="65">
        <f>2</f>
        <v>2</v>
      </c>
      <c r="Q81" s="65">
        <f>COUNTIFS($O$1:O81,base_seller!$O81)</f>
        <v>1</v>
      </c>
      <c r="R81" s="65" t="str">
        <f>IF(O81="","",IF(OR(base_seller!$Q81&gt;base_seller!$P81,base_seller!$Q81="0"),"Não","Sim"))</f>
        <v>Sim</v>
      </c>
      <c r="S81" s="65" t="str">
        <f>base_seller!$E81&amp;base_seller!$K81</f>
        <v>1035132025-02</v>
      </c>
      <c r="T81" s="65">
        <f>COUNTIFS($S$1:S81,base_seller!$S81)</f>
        <v>1</v>
      </c>
      <c r="U81" s="65" t="str">
        <f t="shared" si="3"/>
        <v>Range 1</v>
      </c>
    </row>
    <row r="82" spans="1:21" x14ac:dyDescent="0.25">
      <c r="A82" s="71">
        <v>45693</v>
      </c>
      <c r="B82" s="71">
        <v>45693.38958333333</v>
      </c>
      <c r="C82" s="71">
        <v>45693.431250000001</v>
      </c>
      <c r="D82" s="2" t="s">
        <v>950</v>
      </c>
      <c r="E82" s="2">
        <v>103534</v>
      </c>
      <c r="F82" s="2" t="s">
        <v>46</v>
      </c>
      <c r="G82" s="2" t="s">
        <v>36</v>
      </c>
      <c r="H82" s="2" t="s">
        <v>763</v>
      </c>
      <c r="I82" s="2">
        <v>2</v>
      </c>
      <c r="J82" s="2">
        <v>1</v>
      </c>
      <c r="K82" s="2" t="s">
        <v>6040</v>
      </c>
      <c r="L82" s="71">
        <v>45694.38958333333</v>
      </c>
      <c r="M82" s="2">
        <v>-1</v>
      </c>
      <c r="N82" s="2">
        <v>1</v>
      </c>
      <c r="O82" s="2" t="s">
        <v>5911</v>
      </c>
      <c r="P82" s="65">
        <f>2</f>
        <v>2</v>
      </c>
      <c r="Q82" s="65">
        <f>COUNTIFS($O$1:O82,base_seller!$O82)</f>
        <v>1</v>
      </c>
      <c r="R82" s="65" t="str">
        <f>IF(O82="","",IF(OR(base_seller!$Q82&gt;base_seller!$P82,base_seller!$Q82="0"),"Não","Sim"))</f>
        <v>Sim</v>
      </c>
      <c r="S82" s="65" t="str">
        <f>base_seller!$E82&amp;base_seller!$K82</f>
        <v>1035342025-02</v>
      </c>
      <c r="T82" s="65">
        <f>COUNTIFS($S$1:S82,base_seller!$S82)</f>
        <v>1</v>
      </c>
      <c r="U82" s="65" t="str">
        <f t="shared" si="3"/>
        <v>Range 1</v>
      </c>
    </row>
    <row r="83" spans="1:21" x14ac:dyDescent="0.25">
      <c r="A83" s="71">
        <v>45693</v>
      </c>
      <c r="B83" s="71">
        <v>45693.392361111109</v>
      </c>
      <c r="C83" s="71">
        <v>45693.434027777781</v>
      </c>
      <c r="D83" s="2" t="s">
        <v>950</v>
      </c>
      <c r="E83" s="2">
        <v>103569</v>
      </c>
      <c r="F83" s="2" t="s">
        <v>46</v>
      </c>
      <c r="G83" s="2" t="s">
        <v>36</v>
      </c>
      <c r="H83" s="2" t="s">
        <v>752</v>
      </c>
      <c r="I83" s="2">
        <v>2</v>
      </c>
      <c r="J83" s="2">
        <v>1</v>
      </c>
      <c r="K83" s="2" t="s">
        <v>6040</v>
      </c>
      <c r="L83" s="71">
        <v>45694.392361111109</v>
      </c>
      <c r="M83" s="2">
        <v>-1</v>
      </c>
      <c r="N83" s="2">
        <v>1</v>
      </c>
      <c r="O83" s="2" t="s">
        <v>5912</v>
      </c>
      <c r="P83" s="65">
        <f>2</f>
        <v>2</v>
      </c>
      <c r="Q83" s="65">
        <f>COUNTIFS($O$1:O83,base_seller!$O83)</f>
        <v>1</v>
      </c>
      <c r="R83" s="65" t="str">
        <f>IF(O83="","",IF(OR(base_seller!$Q83&gt;base_seller!$P83,base_seller!$Q83="0"),"Não","Sim"))</f>
        <v>Sim</v>
      </c>
      <c r="S83" s="65" t="str">
        <f>base_seller!$E83&amp;base_seller!$K83</f>
        <v>1035692025-02</v>
      </c>
      <c r="T83" s="65">
        <f>COUNTIFS($S$1:S83,base_seller!$S83)</f>
        <v>1</v>
      </c>
      <c r="U83" s="65" t="str">
        <f t="shared" si="3"/>
        <v>Range 1</v>
      </c>
    </row>
    <row r="84" spans="1:21" x14ac:dyDescent="0.25">
      <c r="A84" s="71">
        <v>45693</v>
      </c>
      <c r="B84" s="71">
        <v>45693.413194444453</v>
      </c>
      <c r="C84" s="71">
        <v>45693.438888888893</v>
      </c>
      <c r="D84" s="2" t="s">
        <v>950</v>
      </c>
      <c r="E84" s="2">
        <v>103609</v>
      </c>
      <c r="F84" s="2" t="s">
        <v>46</v>
      </c>
      <c r="G84" s="2" t="s">
        <v>36</v>
      </c>
      <c r="H84" s="2" t="s">
        <v>757</v>
      </c>
      <c r="I84" s="2">
        <v>2</v>
      </c>
      <c r="J84" s="2">
        <v>1</v>
      </c>
      <c r="K84" s="2" t="s">
        <v>6040</v>
      </c>
      <c r="L84" s="71">
        <v>45694.413194444453</v>
      </c>
      <c r="M84" s="2">
        <v>-1</v>
      </c>
      <c r="N84" s="2">
        <v>1</v>
      </c>
      <c r="O84" s="2" t="s">
        <v>5913</v>
      </c>
      <c r="P84" s="65">
        <f>2</f>
        <v>2</v>
      </c>
      <c r="Q84" s="65">
        <f>COUNTIFS($O$1:O84,base_seller!$O84)</f>
        <v>1</v>
      </c>
      <c r="R84" s="65" t="str">
        <f>IF(O84="","",IF(OR(base_seller!$Q84&gt;base_seller!$P84,base_seller!$Q84="0"),"Não","Sim"))</f>
        <v>Sim</v>
      </c>
      <c r="S84" s="65" t="str">
        <f>base_seller!$E84&amp;base_seller!$K84</f>
        <v>1036092025-02</v>
      </c>
      <c r="T84" s="65">
        <f>COUNTIFS($S$1:S84,base_seller!$S84)</f>
        <v>1</v>
      </c>
      <c r="U84" s="65" t="str">
        <f t="shared" si="3"/>
        <v>Range 1</v>
      </c>
    </row>
    <row r="85" spans="1:21" x14ac:dyDescent="0.25">
      <c r="A85" s="71">
        <v>45693</v>
      </c>
      <c r="B85" s="71">
        <v>45693.432638888888</v>
      </c>
      <c r="C85" s="71">
        <v>45693.44027777778</v>
      </c>
      <c r="D85" s="2" t="s">
        <v>950</v>
      </c>
      <c r="E85" s="2">
        <v>103484</v>
      </c>
      <c r="F85" s="2" t="s">
        <v>754</v>
      </c>
      <c r="G85" s="2" t="s">
        <v>755</v>
      </c>
      <c r="H85" s="2" t="s">
        <v>768</v>
      </c>
      <c r="I85" s="2">
        <v>2</v>
      </c>
      <c r="J85" s="2">
        <v>1</v>
      </c>
      <c r="K85" s="2" t="s">
        <v>6040</v>
      </c>
      <c r="L85" s="71">
        <v>45694.432638888888</v>
      </c>
      <c r="M85" s="2">
        <v>-1</v>
      </c>
      <c r="N85" s="2">
        <v>1</v>
      </c>
      <c r="O85" s="2"/>
      <c r="P85" s="65">
        <f>2</f>
        <v>2</v>
      </c>
      <c r="Q85" s="65">
        <f>COUNTIFS($O$1:O85,base_seller!$O85)</f>
        <v>0</v>
      </c>
      <c r="R85" s="65" t="str">
        <f>IF(O85="","",IF(OR(base_seller!$Q85&gt;base_seller!$P85,base_seller!$Q85="0"),"Não","Sim"))</f>
        <v/>
      </c>
      <c r="S85" s="65" t="str">
        <f>base_seller!$E85&amp;base_seller!$K85</f>
        <v>1034842025-02</v>
      </c>
      <c r="T85" s="65">
        <f>COUNTIFS($S$1:S85,base_seller!$S85)</f>
        <v>2</v>
      </c>
      <c r="U85" s="65" t="str">
        <f t="shared" si="3"/>
        <v>Range 1</v>
      </c>
    </row>
    <row r="86" spans="1:21" x14ac:dyDescent="0.25">
      <c r="A86" s="71">
        <v>45693</v>
      </c>
      <c r="B86" s="71">
        <v>45693.422222222223</v>
      </c>
      <c r="C86" s="71">
        <v>45693.442361111112</v>
      </c>
      <c r="D86" s="2" t="s">
        <v>950</v>
      </c>
      <c r="E86" s="2">
        <v>103620</v>
      </c>
      <c r="F86" s="2" t="s">
        <v>46</v>
      </c>
      <c r="G86" s="2" t="s">
        <v>36</v>
      </c>
      <c r="H86" s="2" t="s">
        <v>760</v>
      </c>
      <c r="I86" s="2">
        <v>2</v>
      </c>
      <c r="J86" s="2">
        <v>1</v>
      </c>
      <c r="K86" s="2" t="s">
        <v>6040</v>
      </c>
      <c r="L86" s="71">
        <v>45694.422222222223</v>
      </c>
      <c r="M86" s="2">
        <v>-1</v>
      </c>
      <c r="N86" s="2">
        <v>1</v>
      </c>
      <c r="O86" s="2" t="s">
        <v>5914</v>
      </c>
      <c r="P86" s="65">
        <f>2</f>
        <v>2</v>
      </c>
      <c r="Q86" s="65">
        <f>COUNTIFS($O$1:O86,base_seller!$O86)</f>
        <v>1</v>
      </c>
      <c r="R86" s="65" t="str">
        <f>IF(O86="","",IF(OR(base_seller!$Q86&gt;base_seller!$P86,base_seller!$Q86="0"),"Não","Sim"))</f>
        <v>Sim</v>
      </c>
      <c r="S86" s="65" t="str">
        <f>base_seller!$E86&amp;base_seller!$K86</f>
        <v>1036202025-02</v>
      </c>
      <c r="T86" s="65">
        <f>COUNTIFS($S$1:S86,base_seller!$S86)</f>
        <v>1</v>
      </c>
      <c r="U86" s="65" t="str">
        <f t="shared" si="3"/>
        <v>Range 1</v>
      </c>
    </row>
    <row r="87" spans="1:21" x14ac:dyDescent="0.25">
      <c r="A87" s="71">
        <v>45693</v>
      </c>
      <c r="B87" s="71">
        <v>45693.42291666667</v>
      </c>
      <c r="C87" s="71">
        <v>45693.445833333331</v>
      </c>
      <c r="D87" s="2" t="s">
        <v>950</v>
      </c>
      <c r="E87" s="2">
        <v>103622</v>
      </c>
      <c r="F87" s="2" t="s">
        <v>716</v>
      </c>
      <c r="G87" s="2" t="s">
        <v>36</v>
      </c>
      <c r="H87" s="2" t="s">
        <v>758</v>
      </c>
      <c r="I87" s="2">
        <v>2</v>
      </c>
      <c r="J87" s="2">
        <v>1</v>
      </c>
      <c r="K87" s="2" t="s">
        <v>6040</v>
      </c>
      <c r="L87" s="71">
        <v>45694.42291666667</v>
      </c>
      <c r="M87" s="2">
        <v>-1</v>
      </c>
      <c r="N87" s="2">
        <v>1</v>
      </c>
      <c r="O87" s="2" t="s">
        <v>5915</v>
      </c>
      <c r="P87" s="65">
        <f>2</f>
        <v>2</v>
      </c>
      <c r="Q87" s="65">
        <f>COUNTIFS($O$1:O87,base_seller!$O87)</f>
        <v>1</v>
      </c>
      <c r="R87" s="65" t="str">
        <f>IF(O87="","",IF(OR(base_seller!$Q87&gt;base_seller!$P87,base_seller!$Q87="0"),"Não","Sim"))</f>
        <v>Sim</v>
      </c>
      <c r="S87" s="65" t="str">
        <f>base_seller!$E87&amp;base_seller!$K87</f>
        <v>1036222025-02</v>
      </c>
      <c r="T87" s="65">
        <f>COUNTIFS($S$1:S87,base_seller!$S87)</f>
        <v>1</v>
      </c>
      <c r="U87" s="65" t="str">
        <f t="shared" si="3"/>
        <v>Range 1</v>
      </c>
    </row>
    <row r="88" spans="1:21" x14ac:dyDescent="0.25">
      <c r="A88" s="71">
        <v>45693</v>
      </c>
      <c r="B88" s="71">
        <v>45693.429861111108</v>
      </c>
      <c r="C88" s="71">
        <v>45693.447222222218</v>
      </c>
      <c r="D88" s="2" t="s">
        <v>950</v>
      </c>
      <c r="E88" s="2">
        <v>103630</v>
      </c>
      <c r="F88" s="2" t="s">
        <v>716</v>
      </c>
      <c r="G88" s="2" t="s">
        <v>36</v>
      </c>
      <c r="H88" s="2" t="s">
        <v>752</v>
      </c>
      <c r="I88" s="2">
        <v>2</v>
      </c>
      <c r="J88" s="2">
        <v>1</v>
      </c>
      <c r="K88" s="2" t="s">
        <v>6040</v>
      </c>
      <c r="L88" s="71">
        <v>45694.429861111108</v>
      </c>
      <c r="M88" s="2">
        <v>-1</v>
      </c>
      <c r="N88" s="2">
        <v>1</v>
      </c>
      <c r="O88" s="2" t="s">
        <v>5916</v>
      </c>
      <c r="P88" s="65">
        <f>2</f>
        <v>2</v>
      </c>
      <c r="Q88" s="65">
        <f>COUNTIFS($O$1:O88,base_seller!$O88)</f>
        <v>1</v>
      </c>
      <c r="R88" s="65" t="str">
        <f>IF(O88="","",IF(OR(base_seller!$Q88&gt;base_seller!$P88,base_seller!$Q88="0"),"Não","Sim"))</f>
        <v>Sim</v>
      </c>
      <c r="S88" s="65" t="str">
        <f>base_seller!$E88&amp;base_seller!$K88</f>
        <v>1036302025-02</v>
      </c>
      <c r="T88" s="65">
        <f>COUNTIFS($S$1:S88,base_seller!$S88)</f>
        <v>1</v>
      </c>
      <c r="U88" s="65" t="str">
        <f t="shared" si="3"/>
        <v>Range 1</v>
      </c>
    </row>
    <row r="89" spans="1:21" x14ac:dyDescent="0.25">
      <c r="A89" s="71">
        <v>45693</v>
      </c>
      <c r="B89" s="71">
        <v>45693.463194444441</v>
      </c>
      <c r="C89" s="71">
        <v>45693.504861111112</v>
      </c>
      <c r="D89" s="2" t="s">
        <v>950</v>
      </c>
      <c r="E89" s="2">
        <v>103661</v>
      </c>
      <c r="F89" s="2" t="s">
        <v>46</v>
      </c>
      <c r="G89" s="2" t="s">
        <v>36</v>
      </c>
      <c r="H89" s="2" t="s">
        <v>752</v>
      </c>
      <c r="I89" s="2">
        <v>2</v>
      </c>
      <c r="J89" s="2">
        <v>1</v>
      </c>
      <c r="K89" s="2" t="s">
        <v>6040</v>
      </c>
      <c r="L89" s="71">
        <v>45694.463194444441</v>
      </c>
      <c r="M89" s="2">
        <v>-1</v>
      </c>
      <c r="N89" s="2">
        <v>1</v>
      </c>
      <c r="O89" s="2" t="s">
        <v>5917</v>
      </c>
      <c r="P89" s="65">
        <f>2</f>
        <v>2</v>
      </c>
      <c r="Q89" s="65">
        <f>COUNTIFS($O$1:O89,base_seller!$O89)</f>
        <v>1</v>
      </c>
      <c r="R89" s="65" t="str">
        <f>IF(O89="","",IF(OR(base_seller!$Q89&gt;base_seller!$P89,base_seller!$Q89="0"),"Não","Sim"))</f>
        <v>Sim</v>
      </c>
      <c r="S89" s="65" t="str">
        <f>base_seller!$E89&amp;base_seller!$K89</f>
        <v>1036612025-02</v>
      </c>
      <c r="T89" s="65">
        <f>COUNTIFS($S$1:S89,base_seller!$S89)</f>
        <v>1</v>
      </c>
      <c r="U89" s="65" t="str">
        <f t="shared" si="3"/>
        <v>Range 1</v>
      </c>
    </row>
    <row r="90" spans="1:21" x14ac:dyDescent="0.25">
      <c r="A90" s="71">
        <v>45693</v>
      </c>
      <c r="B90" s="71">
        <v>45693.466666666667</v>
      </c>
      <c r="C90" s="71">
        <v>45693.508333333331</v>
      </c>
      <c r="D90" s="2" t="s">
        <v>950</v>
      </c>
      <c r="E90" s="2">
        <v>103667</v>
      </c>
      <c r="F90" s="2" t="s">
        <v>46</v>
      </c>
      <c r="G90" s="2" t="s">
        <v>36</v>
      </c>
      <c r="H90" s="2" t="s">
        <v>765</v>
      </c>
      <c r="I90" s="2">
        <v>2</v>
      </c>
      <c r="J90" s="2">
        <v>1</v>
      </c>
      <c r="K90" s="2" t="s">
        <v>6040</v>
      </c>
      <c r="L90" s="71">
        <v>45694.466666666667</v>
      </c>
      <c r="M90" s="2">
        <v>-1</v>
      </c>
      <c r="N90" s="2">
        <v>1</v>
      </c>
      <c r="O90" s="2" t="s">
        <v>5918</v>
      </c>
      <c r="P90" s="65">
        <f>2</f>
        <v>2</v>
      </c>
      <c r="Q90" s="65">
        <f>COUNTIFS($O$1:O90,base_seller!$O90)</f>
        <v>1</v>
      </c>
      <c r="R90" s="65" t="str">
        <f>IF(O90="","",IF(OR(base_seller!$Q90&gt;base_seller!$P90,base_seller!$Q90="0"),"Não","Sim"))</f>
        <v>Sim</v>
      </c>
      <c r="S90" s="65" t="str">
        <f>base_seller!$E90&amp;base_seller!$K90</f>
        <v>1036672025-02</v>
      </c>
      <c r="T90" s="65">
        <f>COUNTIFS($S$1:S90,base_seller!$S90)</f>
        <v>1</v>
      </c>
      <c r="U90" s="65" t="str">
        <f t="shared" si="3"/>
        <v>Range 1</v>
      </c>
    </row>
    <row r="91" spans="1:21" x14ac:dyDescent="0.25">
      <c r="A91" s="71">
        <v>45693</v>
      </c>
      <c r="B91" s="71">
        <v>45693.496527777781</v>
      </c>
      <c r="C91" s="71">
        <v>45693.511111111111</v>
      </c>
      <c r="D91" s="2" t="s">
        <v>950</v>
      </c>
      <c r="E91" s="2">
        <v>103714</v>
      </c>
      <c r="F91" s="2" t="s">
        <v>46</v>
      </c>
      <c r="G91" s="2" t="s">
        <v>36</v>
      </c>
      <c r="H91" s="2" t="s">
        <v>768</v>
      </c>
      <c r="I91" s="2">
        <v>2</v>
      </c>
      <c r="J91" s="2">
        <v>1</v>
      </c>
      <c r="K91" s="2" t="s">
        <v>6040</v>
      </c>
      <c r="L91" s="71">
        <v>45694.496527777781</v>
      </c>
      <c r="M91" s="2">
        <v>-1</v>
      </c>
      <c r="N91" s="2">
        <v>1</v>
      </c>
      <c r="O91" s="2" t="s">
        <v>5919</v>
      </c>
      <c r="P91" s="65">
        <f>2</f>
        <v>2</v>
      </c>
      <c r="Q91" s="65">
        <f>COUNTIFS($O$1:O91,base_seller!$O91)</f>
        <v>1</v>
      </c>
      <c r="R91" s="65" t="str">
        <f>IF(O91="","",IF(OR(base_seller!$Q91&gt;base_seller!$P91,base_seller!$Q91="0"),"Não","Sim"))</f>
        <v>Sim</v>
      </c>
      <c r="S91" s="65" t="str">
        <f>base_seller!$E91&amp;base_seller!$K91</f>
        <v>1037142025-02</v>
      </c>
      <c r="T91" s="65">
        <f>COUNTIFS($S$1:S91,base_seller!$S91)</f>
        <v>1</v>
      </c>
      <c r="U91" s="65" t="str">
        <f t="shared" si="3"/>
        <v>Range 1</v>
      </c>
    </row>
    <row r="92" spans="1:21" x14ac:dyDescent="0.25">
      <c r="A92" s="71">
        <v>45693</v>
      </c>
      <c r="B92" s="71">
        <v>45693.522222222222</v>
      </c>
      <c r="C92" s="71">
        <v>45693.540972222218</v>
      </c>
      <c r="D92" s="2" t="s">
        <v>950</v>
      </c>
      <c r="E92" s="2">
        <v>103748</v>
      </c>
      <c r="F92" s="2" t="s">
        <v>46</v>
      </c>
      <c r="G92" s="2" t="s">
        <v>36</v>
      </c>
      <c r="H92" s="2" t="s">
        <v>752</v>
      </c>
      <c r="I92" s="2">
        <v>2</v>
      </c>
      <c r="J92" s="2">
        <v>1</v>
      </c>
      <c r="K92" s="2" t="s">
        <v>6040</v>
      </c>
      <c r="L92" s="71">
        <v>45694.522222222222</v>
      </c>
      <c r="M92" s="2">
        <v>-1</v>
      </c>
      <c r="N92" s="2">
        <v>1</v>
      </c>
      <c r="O92" s="2" t="s">
        <v>5920</v>
      </c>
      <c r="P92" s="65">
        <f>2</f>
        <v>2</v>
      </c>
      <c r="Q92" s="65">
        <f>COUNTIFS($O$1:O92,base_seller!$O92)</f>
        <v>1</v>
      </c>
      <c r="R92" s="65" t="str">
        <f>IF(O92="","",IF(OR(base_seller!$Q92&gt;base_seller!$P92,base_seller!$Q92="0"),"Não","Sim"))</f>
        <v>Sim</v>
      </c>
      <c r="S92" s="65" t="str">
        <f>base_seller!$E92&amp;base_seller!$K92</f>
        <v>1037482025-02</v>
      </c>
      <c r="T92" s="65">
        <f>COUNTIFS($S$1:S92,base_seller!$S92)</f>
        <v>1</v>
      </c>
      <c r="U92" s="65" t="str">
        <f t="shared" si="3"/>
        <v>Range 1</v>
      </c>
    </row>
    <row r="93" spans="1:21" x14ac:dyDescent="0.25">
      <c r="A93" s="71">
        <v>45693</v>
      </c>
      <c r="B93" s="71">
        <v>45693.568749999999</v>
      </c>
      <c r="C93" s="71">
        <v>45693.61041666667</v>
      </c>
      <c r="D93" s="2" t="s">
        <v>950</v>
      </c>
      <c r="E93" s="2">
        <v>103491</v>
      </c>
      <c r="F93" s="2" t="s">
        <v>716</v>
      </c>
      <c r="G93" s="2" t="s">
        <v>36</v>
      </c>
      <c r="H93" s="2" t="s">
        <v>757</v>
      </c>
      <c r="I93" s="2">
        <v>2</v>
      </c>
      <c r="J93" s="2">
        <v>1</v>
      </c>
      <c r="K93" s="2" t="s">
        <v>6040</v>
      </c>
      <c r="L93" s="71">
        <v>45694.568749999999</v>
      </c>
      <c r="M93" s="2">
        <v>-1</v>
      </c>
      <c r="N93" s="2">
        <v>1</v>
      </c>
      <c r="O93" s="2" t="s">
        <v>5908</v>
      </c>
      <c r="P93" s="65">
        <f>2</f>
        <v>2</v>
      </c>
      <c r="Q93" s="65">
        <f>COUNTIFS($O$1:O93,base_seller!$O93)</f>
        <v>2</v>
      </c>
      <c r="R93" s="65" t="str">
        <f>IF(O93="","",IF(OR(base_seller!$Q93&gt;base_seller!$P93,base_seller!$Q93="0"),"Não","Sim"))</f>
        <v>Sim</v>
      </c>
      <c r="S93" s="65" t="str">
        <f>base_seller!$E93&amp;base_seller!$K93</f>
        <v>1034912025-02</v>
      </c>
      <c r="T93" s="65">
        <f>COUNTIFS($S$1:S93,base_seller!$S93)</f>
        <v>2</v>
      </c>
      <c r="U93" s="65" t="str">
        <f t="shared" si="3"/>
        <v>Range 1</v>
      </c>
    </row>
    <row r="94" spans="1:21" x14ac:dyDescent="0.25">
      <c r="A94" s="71">
        <v>45693</v>
      </c>
      <c r="B94" s="71">
        <v>45693.536805555559</v>
      </c>
      <c r="C94" s="71">
        <v>45693.595138888893</v>
      </c>
      <c r="D94" s="2" t="s">
        <v>951</v>
      </c>
      <c r="E94" s="2">
        <v>103779</v>
      </c>
      <c r="F94" s="2" t="s">
        <v>46</v>
      </c>
      <c r="G94" s="2" t="s">
        <v>36</v>
      </c>
      <c r="H94" s="2" t="s">
        <v>767</v>
      </c>
      <c r="I94" s="2">
        <v>2</v>
      </c>
      <c r="J94" s="2">
        <v>1</v>
      </c>
      <c r="K94" s="2" t="s">
        <v>6040</v>
      </c>
      <c r="L94" s="71">
        <v>45694.536805555559</v>
      </c>
      <c r="M94" s="2">
        <v>-1</v>
      </c>
      <c r="N94" s="2">
        <v>1</v>
      </c>
      <c r="O94" s="2" t="s">
        <v>5921</v>
      </c>
      <c r="P94" s="65">
        <f>2</f>
        <v>2</v>
      </c>
      <c r="Q94" s="65">
        <f>COUNTIFS($O$1:O94,base_seller!$O94)</f>
        <v>1</v>
      </c>
      <c r="R94" s="65" t="str">
        <f>IF(O94="","",IF(OR(base_seller!$Q94&gt;base_seller!$P94,base_seller!$Q94="0"),"Não","Sim"))</f>
        <v>Sim</v>
      </c>
      <c r="S94" s="65" t="str">
        <f>base_seller!$E94&amp;base_seller!$K94</f>
        <v>1037792025-02</v>
      </c>
      <c r="T94" s="65">
        <f>COUNTIFS($S$1:S94,base_seller!$S94)</f>
        <v>1</v>
      </c>
      <c r="U94" s="65" t="str">
        <f t="shared" si="3"/>
        <v>Range 1</v>
      </c>
    </row>
    <row r="95" spans="1:21" x14ac:dyDescent="0.25">
      <c r="A95" s="71">
        <v>45693</v>
      </c>
      <c r="B95" s="71">
        <v>45693.561805555553</v>
      </c>
      <c r="C95" s="71">
        <v>45693.59652777778</v>
      </c>
      <c r="D95" s="2" t="s">
        <v>951</v>
      </c>
      <c r="E95" s="2">
        <v>103818</v>
      </c>
      <c r="F95" s="2" t="s">
        <v>754</v>
      </c>
      <c r="G95" s="2" t="s">
        <v>755</v>
      </c>
      <c r="H95" s="2" t="s">
        <v>755</v>
      </c>
      <c r="I95" s="2">
        <v>2</v>
      </c>
      <c r="J95" s="2">
        <v>1</v>
      </c>
      <c r="K95" s="2" t="s">
        <v>6040</v>
      </c>
      <c r="L95" s="71">
        <v>45694.561805555553</v>
      </c>
      <c r="M95" s="2">
        <v>-1</v>
      </c>
      <c r="N95" s="2">
        <v>1</v>
      </c>
      <c r="O95" s="2"/>
      <c r="P95" s="65">
        <f>2</f>
        <v>2</v>
      </c>
      <c r="Q95" s="65">
        <f>COUNTIFS($O$1:O95,base_seller!$O95)</f>
        <v>0</v>
      </c>
      <c r="R95" s="65" t="str">
        <f>IF(O95="","",IF(OR(base_seller!$Q95&gt;base_seller!$P95,base_seller!$Q95="0"),"Não","Sim"))</f>
        <v/>
      </c>
      <c r="S95" s="65" t="str">
        <f>base_seller!$E95&amp;base_seller!$K95</f>
        <v>1038182025-02</v>
      </c>
      <c r="T95" s="65">
        <f>COUNTIFS($S$1:S95,base_seller!$S95)</f>
        <v>1</v>
      </c>
      <c r="U95" s="65" t="str">
        <f t="shared" si="3"/>
        <v>Range 1</v>
      </c>
    </row>
    <row r="96" spans="1:21" x14ac:dyDescent="0.25">
      <c r="A96" s="71">
        <v>45693</v>
      </c>
      <c r="B96" s="71">
        <v>45693.563194444447</v>
      </c>
      <c r="C96" s="71">
        <v>45693.598611111112</v>
      </c>
      <c r="D96" s="2" t="s">
        <v>951</v>
      </c>
      <c r="E96" s="2">
        <v>103824</v>
      </c>
      <c r="F96" s="2" t="s">
        <v>46</v>
      </c>
      <c r="G96" s="2" t="s">
        <v>36</v>
      </c>
      <c r="H96" s="2" t="s">
        <v>760</v>
      </c>
      <c r="I96" s="2">
        <v>2</v>
      </c>
      <c r="J96" s="2">
        <v>1</v>
      </c>
      <c r="K96" s="2" t="s">
        <v>6040</v>
      </c>
      <c r="L96" s="71">
        <v>45694.563194444447</v>
      </c>
      <c r="M96" s="2">
        <v>-1</v>
      </c>
      <c r="N96" s="2">
        <v>1</v>
      </c>
      <c r="O96" s="2" t="s">
        <v>5922</v>
      </c>
      <c r="P96" s="65">
        <f>2</f>
        <v>2</v>
      </c>
      <c r="Q96" s="65">
        <f>COUNTIFS($O$1:O96,base_seller!$O96)</f>
        <v>1</v>
      </c>
      <c r="R96" s="65" t="str">
        <f>IF(O96="","",IF(OR(base_seller!$Q96&gt;base_seller!$P96,base_seller!$Q96="0"),"Não","Sim"))</f>
        <v>Sim</v>
      </c>
      <c r="S96" s="65" t="str">
        <f>base_seller!$E96&amp;base_seller!$K96</f>
        <v>1038242025-02</v>
      </c>
      <c r="T96" s="65">
        <f>COUNTIFS($S$1:S96,base_seller!$S96)</f>
        <v>1</v>
      </c>
      <c r="U96" s="65" t="str">
        <f t="shared" si="3"/>
        <v>Range 1</v>
      </c>
    </row>
    <row r="97" spans="1:21" x14ac:dyDescent="0.25">
      <c r="A97" s="71">
        <v>45693</v>
      </c>
      <c r="B97" s="71">
        <v>45693.563888888893</v>
      </c>
      <c r="C97" s="71">
        <v>45693.600694444453</v>
      </c>
      <c r="D97" s="2" t="s">
        <v>951</v>
      </c>
      <c r="E97" s="2">
        <v>103828</v>
      </c>
      <c r="F97" s="2" t="s">
        <v>754</v>
      </c>
      <c r="G97" s="2" t="s">
        <v>755</v>
      </c>
      <c r="H97" s="2" t="s">
        <v>755</v>
      </c>
      <c r="I97" s="2">
        <v>2</v>
      </c>
      <c r="J97" s="2">
        <v>1</v>
      </c>
      <c r="K97" s="2" t="s">
        <v>6040</v>
      </c>
      <c r="L97" s="71">
        <v>45694.563888888893</v>
      </c>
      <c r="M97" s="2">
        <v>-1</v>
      </c>
      <c r="N97" s="2">
        <v>1</v>
      </c>
      <c r="O97" s="2"/>
      <c r="P97" s="65">
        <f>2</f>
        <v>2</v>
      </c>
      <c r="Q97" s="65">
        <f>COUNTIFS($O$1:O97,base_seller!$O97)</f>
        <v>0</v>
      </c>
      <c r="R97" s="65" t="str">
        <f>IF(O97="","",IF(OR(base_seller!$Q97&gt;base_seller!$P97,base_seller!$Q97="0"),"Não","Sim"))</f>
        <v/>
      </c>
      <c r="S97" s="65" t="str">
        <f>base_seller!$E97&amp;base_seller!$K97</f>
        <v>1038282025-02</v>
      </c>
      <c r="T97" s="65">
        <f>COUNTIFS($S$1:S97,base_seller!$S97)</f>
        <v>1</v>
      </c>
      <c r="U97" s="65" t="str">
        <f t="shared" si="3"/>
        <v>Range 1</v>
      </c>
    </row>
    <row r="98" spans="1:21" x14ac:dyDescent="0.25">
      <c r="A98" s="71">
        <v>45693</v>
      </c>
      <c r="B98" s="71">
        <v>45693.574999999997</v>
      </c>
      <c r="C98" s="71">
        <v>45693.603472222218</v>
      </c>
      <c r="D98" s="2" t="s">
        <v>951</v>
      </c>
      <c r="E98" s="2">
        <v>103855</v>
      </c>
      <c r="F98" s="2" t="s">
        <v>754</v>
      </c>
      <c r="G98" s="2" t="s">
        <v>755</v>
      </c>
      <c r="H98" s="2" t="s">
        <v>755</v>
      </c>
      <c r="I98" s="2">
        <v>2</v>
      </c>
      <c r="J98" s="2">
        <v>1</v>
      </c>
      <c r="K98" s="2" t="s">
        <v>6040</v>
      </c>
      <c r="L98" s="71">
        <v>45694.574999999997</v>
      </c>
      <c r="M98" s="2">
        <v>-1</v>
      </c>
      <c r="N98" s="2">
        <v>1</v>
      </c>
      <c r="O98" s="2"/>
      <c r="P98" s="65">
        <f>2</f>
        <v>2</v>
      </c>
      <c r="Q98" s="65">
        <f>COUNTIFS($O$1:O98,base_seller!$O98)</f>
        <v>0</v>
      </c>
      <c r="R98" s="65" t="str">
        <f>IF(O98="","",IF(OR(base_seller!$Q98&gt;base_seller!$P98,base_seller!$Q98="0"),"Não","Sim"))</f>
        <v/>
      </c>
      <c r="S98" s="65" t="str">
        <f>base_seller!$E98&amp;base_seller!$K98</f>
        <v>1038552025-02</v>
      </c>
      <c r="T98" s="65">
        <f>COUNTIFS($S$1:S98,base_seller!$S98)</f>
        <v>1</v>
      </c>
      <c r="U98" s="65" t="str">
        <f t="shared" si="3"/>
        <v>Range 1</v>
      </c>
    </row>
    <row r="99" spans="1:21" x14ac:dyDescent="0.25">
      <c r="A99" s="71">
        <v>45693</v>
      </c>
      <c r="B99" s="71">
        <v>45693.620833333327</v>
      </c>
      <c r="C99" s="71">
        <v>45693.646527777782</v>
      </c>
      <c r="D99" s="2" t="s">
        <v>951</v>
      </c>
      <c r="E99" s="2">
        <v>103940</v>
      </c>
      <c r="F99" s="2" t="s">
        <v>754</v>
      </c>
      <c r="G99" s="2" t="s">
        <v>755</v>
      </c>
      <c r="H99" s="2" t="s">
        <v>755</v>
      </c>
      <c r="I99" s="2">
        <v>2</v>
      </c>
      <c r="J99" s="2">
        <v>1</v>
      </c>
      <c r="K99" s="2" t="s">
        <v>6040</v>
      </c>
      <c r="L99" s="71">
        <v>45694.620833333327</v>
      </c>
      <c r="M99" s="2">
        <v>-1</v>
      </c>
      <c r="N99" s="2">
        <v>1</v>
      </c>
      <c r="O99" s="2"/>
      <c r="P99" s="65">
        <f>2</f>
        <v>2</v>
      </c>
      <c r="Q99" s="65">
        <f>COUNTIFS($O$1:O99,base_seller!$O99)</f>
        <v>0</v>
      </c>
      <c r="R99" s="65" t="str">
        <f>IF(O99="","",IF(OR(base_seller!$Q99&gt;base_seller!$P99,base_seller!$Q99="0"),"Não","Sim"))</f>
        <v/>
      </c>
      <c r="S99" s="65" t="str">
        <f>base_seller!$E99&amp;base_seller!$K99</f>
        <v>1039402025-02</v>
      </c>
      <c r="T99" s="65">
        <f>COUNTIFS($S$1:S99,base_seller!$S99)</f>
        <v>1</v>
      </c>
      <c r="U99" s="65" t="str">
        <f t="shared" si="3"/>
        <v>Range 1</v>
      </c>
    </row>
    <row r="100" spans="1:21" x14ac:dyDescent="0.25">
      <c r="A100" s="71">
        <v>45693</v>
      </c>
      <c r="B100" s="71">
        <v>45693.625</v>
      </c>
      <c r="C100" s="71">
        <v>45693.652777777781</v>
      </c>
      <c r="D100" s="2" t="s">
        <v>951</v>
      </c>
      <c r="E100" s="2">
        <v>104214</v>
      </c>
      <c r="F100" s="2" t="s">
        <v>46</v>
      </c>
      <c r="G100" s="2" t="s">
        <v>36</v>
      </c>
      <c r="H100" s="2" t="s">
        <v>752</v>
      </c>
      <c r="I100" s="2">
        <v>2</v>
      </c>
      <c r="J100" s="2">
        <v>1</v>
      </c>
      <c r="K100" s="2" t="s">
        <v>6040</v>
      </c>
      <c r="L100" s="71">
        <v>45694.625</v>
      </c>
      <c r="M100" s="2">
        <v>-1</v>
      </c>
      <c r="N100" s="2">
        <v>1</v>
      </c>
      <c r="O100" s="2" t="s">
        <v>5923</v>
      </c>
      <c r="P100" s="65">
        <f>2</f>
        <v>2</v>
      </c>
      <c r="Q100" s="65">
        <f>COUNTIFS($O$1:O100,base_seller!$O100)</f>
        <v>1</v>
      </c>
      <c r="R100" s="65" t="str">
        <f>IF(O100="","",IF(OR(base_seller!$Q100&gt;base_seller!$P100,base_seller!$Q100="0"),"Não","Sim"))</f>
        <v>Sim</v>
      </c>
      <c r="S100" s="65" t="str">
        <f>base_seller!$E100&amp;base_seller!$K100</f>
        <v>1042142025-02</v>
      </c>
      <c r="T100" s="65">
        <f>COUNTIFS($S$1:S100,base_seller!$S100)</f>
        <v>1</v>
      </c>
      <c r="U100" s="65" t="str">
        <f t="shared" si="3"/>
        <v>Range 1</v>
      </c>
    </row>
    <row r="101" spans="1:21" x14ac:dyDescent="0.25">
      <c r="A101" s="71">
        <v>45693</v>
      </c>
      <c r="B101" s="71">
        <v>45693.625694444447</v>
      </c>
      <c r="C101" s="71">
        <v>45693.655555555553</v>
      </c>
      <c r="D101" s="2" t="s">
        <v>951</v>
      </c>
      <c r="E101" s="2">
        <v>104216</v>
      </c>
      <c r="F101" s="2" t="s">
        <v>716</v>
      </c>
      <c r="G101" s="2" t="s">
        <v>36</v>
      </c>
      <c r="H101" s="2" t="s">
        <v>752</v>
      </c>
      <c r="I101" s="2">
        <v>2</v>
      </c>
      <c r="J101" s="2">
        <v>1</v>
      </c>
      <c r="K101" s="2" t="s">
        <v>6040</v>
      </c>
      <c r="L101" s="71">
        <v>45694.625694444447</v>
      </c>
      <c r="M101" s="2">
        <v>-1</v>
      </c>
      <c r="N101" s="2">
        <v>1</v>
      </c>
      <c r="O101" s="2" t="s">
        <v>5924</v>
      </c>
      <c r="P101" s="65">
        <f>2</f>
        <v>2</v>
      </c>
      <c r="Q101" s="65">
        <f>COUNTIFS($O$1:O101,base_seller!$O101)</f>
        <v>1</v>
      </c>
      <c r="R101" s="65" t="str">
        <f>IF(O101="","",IF(OR(base_seller!$Q101&gt;base_seller!$P101,base_seller!$Q101="0"),"Não","Sim"))</f>
        <v>Sim</v>
      </c>
      <c r="S101" s="65" t="str">
        <f>base_seller!$E101&amp;base_seller!$K101</f>
        <v>1042162025-02</v>
      </c>
      <c r="T101" s="65">
        <f>COUNTIFS($S$1:S101,base_seller!$S101)</f>
        <v>1</v>
      </c>
      <c r="U101" s="65" t="str">
        <f t="shared" si="3"/>
        <v>Range 1</v>
      </c>
    </row>
    <row r="102" spans="1:21" x14ac:dyDescent="0.25">
      <c r="A102" s="71">
        <v>45693</v>
      </c>
      <c r="B102" s="71">
        <v>45693.636111111111</v>
      </c>
      <c r="C102" s="71">
        <v>45693.657638888893</v>
      </c>
      <c r="D102" s="2" t="s">
        <v>951</v>
      </c>
      <c r="E102" s="2">
        <v>104235</v>
      </c>
      <c r="F102" s="2" t="s">
        <v>716</v>
      </c>
      <c r="G102" s="2" t="s">
        <v>36</v>
      </c>
      <c r="H102" s="2" t="s">
        <v>760</v>
      </c>
      <c r="I102" s="2">
        <v>2</v>
      </c>
      <c r="J102" s="2">
        <v>1</v>
      </c>
      <c r="K102" s="2" t="s">
        <v>6040</v>
      </c>
      <c r="L102" s="71">
        <v>45694.636111111111</v>
      </c>
      <c r="M102" s="2">
        <v>-1</v>
      </c>
      <c r="N102" s="2">
        <v>1</v>
      </c>
      <c r="O102" s="2" t="s">
        <v>5925</v>
      </c>
      <c r="P102" s="65">
        <f>2</f>
        <v>2</v>
      </c>
      <c r="Q102" s="65">
        <f>COUNTIFS($O$1:O102,base_seller!$O102)</f>
        <v>1</v>
      </c>
      <c r="R102" s="65" t="str">
        <f>IF(O102="","",IF(OR(base_seller!$Q102&gt;base_seller!$P102,base_seller!$Q102="0"),"Não","Sim"))</f>
        <v>Sim</v>
      </c>
      <c r="S102" s="65" t="str">
        <f>base_seller!$E102&amp;base_seller!$K102</f>
        <v>1042352025-02</v>
      </c>
      <c r="T102" s="65">
        <f>COUNTIFS($S$1:S102,base_seller!$S102)</f>
        <v>1</v>
      </c>
      <c r="U102" s="65" t="str">
        <f t="shared" si="3"/>
        <v>Range 1</v>
      </c>
    </row>
    <row r="103" spans="1:21" x14ac:dyDescent="0.25">
      <c r="A103" s="71">
        <v>45693</v>
      </c>
      <c r="B103" s="71">
        <v>45680.734027777777</v>
      </c>
      <c r="C103" s="71">
        <v>45693.697916666657</v>
      </c>
      <c r="D103" s="2" t="s">
        <v>951</v>
      </c>
      <c r="E103" s="2">
        <v>95375</v>
      </c>
      <c r="F103" s="2" t="s">
        <v>46</v>
      </c>
      <c r="G103" s="2" t="s">
        <v>36</v>
      </c>
      <c r="H103" s="2" t="s">
        <v>772</v>
      </c>
      <c r="I103" s="2">
        <v>3</v>
      </c>
      <c r="J103" s="2">
        <v>1</v>
      </c>
      <c r="K103" s="2" t="s">
        <v>6040</v>
      </c>
      <c r="L103" s="71">
        <v>45681.734027777777</v>
      </c>
      <c r="M103" s="72">
        <v>-1</v>
      </c>
      <c r="N103" s="72">
        <v>1</v>
      </c>
      <c r="O103" s="2" t="s">
        <v>5845</v>
      </c>
      <c r="P103" s="65">
        <f>2</f>
        <v>2</v>
      </c>
      <c r="Q103" s="65">
        <f>COUNTIFS($O$1:O103,base_seller!$O103)</f>
        <v>1</v>
      </c>
      <c r="R103" s="65" t="str">
        <f>IF(O103="","",IF(OR(base_seller!$Q103&gt;base_seller!$P103,base_seller!$Q103="0"),"Não","Sim"))</f>
        <v>Sim</v>
      </c>
      <c r="S103" s="65" t="str">
        <f>base_seller!$E103&amp;base_seller!$K103</f>
        <v>953752025-02</v>
      </c>
      <c r="T103" s="65">
        <f>COUNTIFS($S$1:S103,base_seller!$S103)</f>
        <v>1</v>
      </c>
      <c r="U103" s="65" t="str">
        <f t="shared" si="3"/>
        <v>Range 1</v>
      </c>
    </row>
    <row r="104" spans="1:21" x14ac:dyDescent="0.25">
      <c r="A104" s="71">
        <v>45693</v>
      </c>
      <c r="B104" s="71">
        <v>45693.739583333343</v>
      </c>
      <c r="C104" s="71">
        <v>45693.704861111109</v>
      </c>
      <c r="D104" s="2" t="s">
        <v>951</v>
      </c>
      <c r="E104" s="2">
        <v>103269</v>
      </c>
      <c r="F104" s="2" t="s">
        <v>46</v>
      </c>
      <c r="G104" s="2" t="s">
        <v>36</v>
      </c>
      <c r="H104" s="2" t="s">
        <v>757</v>
      </c>
      <c r="I104" s="2">
        <v>2</v>
      </c>
      <c r="J104" s="2">
        <v>1</v>
      </c>
      <c r="K104" s="2" t="s">
        <v>6040</v>
      </c>
      <c r="L104" s="71">
        <v>45694.739583333343</v>
      </c>
      <c r="M104" s="2">
        <v>-2</v>
      </c>
      <c r="N104" s="2">
        <v>1</v>
      </c>
      <c r="O104" s="2" t="s">
        <v>5899</v>
      </c>
      <c r="P104" s="65">
        <f>2</f>
        <v>2</v>
      </c>
      <c r="Q104" s="65">
        <f>COUNTIFS($O$1:O104,base_seller!$O104)</f>
        <v>2</v>
      </c>
      <c r="R104" s="65" t="str">
        <f>IF(O104="","",IF(OR(base_seller!$Q104&gt;base_seller!$P104,base_seller!$Q104="0"),"Não","Sim"))</f>
        <v>Sim</v>
      </c>
      <c r="S104" s="65" t="str">
        <f>base_seller!$E104&amp;base_seller!$K104</f>
        <v>1032692025-02</v>
      </c>
      <c r="T104" s="65">
        <f>COUNTIFS($S$1:S104,base_seller!$S104)</f>
        <v>2</v>
      </c>
      <c r="U104" s="65" t="str">
        <f t="shared" si="3"/>
        <v>Range 1</v>
      </c>
    </row>
    <row r="105" spans="1:21" x14ac:dyDescent="0.25">
      <c r="A105" s="71">
        <v>45693</v>
      </c>
      <c r="B105" s="71">
        <v>45678.465277777781</v>
      </c>
      <c r="C105" s="71">
        <v>45693.707638888889</v>
      </c>
      <c r="D105" s="2" t="s">
        <v>951</v>
      </c>
      <c r="E105" s="2">
        <v>92669</v>
      </c>
      <c r="F105" s="2" t="s">
        <v>46</v>
      </c>
      <c r="G105" s="2" t="s">
        <v>36</v>
      </c>
      <c r="H105" s="2" t="s">
        <v>760</v>
      </c>
      <c r="I105" s="2">
        <v>1</v>
      </c>
      <c r="J105" s="2">
        <v>1</v>
      </c>
      <c r="K105" s="2" t="s">
        <v>6040</v>
      </c>
      <c r="L105" s="71">
        <v>45679.465277777781</v>
      </c>
      <c r="M105" s="72">
        <v>-1</v>
      </c>
      <c r="N105" s="72">
        <v>1</v>
      </c>
      <c r="O105" s="2" t="s">
        <v>5926</v>
      </c>
      <c r="P105" s="65">
        <f>2</f>
        <v>2</v>
      </c>
      <c r="Q105" s="65">
        <f>COUNTIFS($O$1:O105,base_seller!$O105)</f>
        <v>1</v>
      </c>
      <c r="R105" s="65" t="str">
        <f>IF(O105="","",IF(OR(base_seller!$Q105&gt;base_seller!$P105,base_seller!$Q105="0"),"Não","Sim"))</f>
        <v>Sim</v>
      </c>
      <c r="S105" s="65" t="str">
        <f>base_seller!$E105&amp;base_seller!$K105</f>
        <v>926692025-02</v>
      </c>
      <c r="T105" s="65">
        <f>COUNTIFS($S$1:S105,base_seller!$S105)</f>
        <v>1</v>
      </c>
      <c r="U105" s="65" t="str">
        <f t="shared" si="3"/>
        <v>Range 1</v>
      </c>
    </row>
    <row r="106" spans="1:21" x14ac:dyDescent="0.25">
      <c r="A106" s="71">
        <v>45693</v>
      </c>
      <c r="B106" s="71">
        <v>45677.728472222218</v>
      </c>
      <c r="C106" s="71">
        <v>45693.709722222222</v>
      </c>
      <c r="D106" s="2" t="s">
        <v>951</v>
      </c>
      <c r="E106" s="2">
        <v>92433</v>
      </c>
      <c r="F106" s="2" t="s">
        <v>46</v>
      </c>
      <c r="G106" s="2" t="s">
        <v>36</v>
      </c>
      <c r="H106" s="2" t="s">
        <v>752</v>
      </c>
      <c r="I106" s="2">
        <v>0</v>
      </c>
      <c r="J106" s="2">
        <v>1</v>
      </c>
      <c r="K106" s="2" t="s">
        <v>6040</v>
      </c>
      <c r="L106" s="71">
        <v>45678.728472222218</v>
      </c>
      <c r="M106" s="72">
        <v>-1</v>
      </c>
      <c r="N106" s="72">
        <v>1</v>
      </c>
      <c r="O106" s="2" t="s">
        <v>5927</v>
      </c>
      <c r="P106" s="65">
        <f>2</f>
        <v>2</v>
      </c>
      <c r="Q106" s="65">
        <f>COUNTIFS($O$1:O106,base_seller!$O106)</f>
        <v>1</v>
      </c>
      <c r="R106" s="65" t="str">
        <f>IF(O106="","",IF(OR(base_seller!$Q106&gt;base_seller!$P106,base_seller!$Q106="0"),"Não","Sim"))</f>
        <v>Sim</v>
      </c>
      <c r="S106" s="65" t="str">
        <f>base_seller!$E106&amp;base_seller!$K106</f>
        <v>924332025-02</v>
      </c>
      <c r="T106" s="65">
        <f>COUNTIFS($S$1:S106,base_seller!$S106)</f>
        <v>1</v>
      </c>
      <c r="U106" s="65" t="str">
        <f t="shared" si="3"/>
        <v>Range 1</v>
      </c>
    </row>
    <row r="107" spans="1:21" x14ac:dyDescent="0.25">
      <c r="A107" s="71">
        <v>45693</v>
      </c>
      <c r="B107" s="71">
        <v>46009.636111111111</v>
      </c>
      <c r="C107" s="71">
        <v>45693.715277777781</v>
      </c>
      <c r="D107" s="2" t="s">
        <v>951</v>
      </c>
      <c r="E107" s="2">
        <v>71692</v>
      </c>
      <c r="F107" s="2" t="s">
        <v>46</v>
      </c>
      <c r="G107" s="2" t="s">
        <v>36</v>
      </c>
      <c r="H107" s="2" t="s">
        <v>752</v>
      </c>
      <c r="I107" s="2">
        <v>2</v>
      </c>
      <c r="J107" s="2">
        <v>1</v>
      </c>
      <c r="K107" s="2" t="s">
        <v>6040</v>
      </c>
      <c r="L107" s="71">
        <v>45645.636111111111</v>
      </c>
      <c r="M107" s="2">
        <v>48</v>
      </c>
      <c r="N107" s="2">
        <v>0</v>
      </c>
      <c r="O107" s="2" t="s">
        <v>5842</v>
      </c>
      <c r="P107" s="65">
        <f>2</f>
        <v>2</v>
      </c>
      <c r="Q107" s="65">
        <f>COUNTIFS($O$1:O107,base_seller!$O107)</f>
        <v>1</v>
      </c>
      <c r="R107" s="65" t="str">
        <f>IF(O107="","",IF(OR(base_seller!$Q107&gt;base_seller!$P107,base_seller!$Q107="0"),"Não","Sim"))</f>
        <v>Sim</v>
      </c>
      <c r="S107" s="65" t="str">
        <f>base_seller!$E107&amp;base_seller!$K107</f>
        <v>716922025-02</v>
      </c>
      <c r="T107" s="65">
        <f>COUNTIFS($S$1:S107,base_seller!$S107)</f>
        <v>1</v>
      </c>
      <c r="U107" s="65" t="str">
        <f t="shared" si="3"/>
        <v>Range 1</v>
      </c>
    </row>
    <row r="108" spans="1:21" x14ac:dyDescent="0.25">
      <c r="A108" s="71">
        <v>45693</v>
      </c>
      <c r="B108" s="71">
        <v>45968.618055555555</v>
      </c>
      <c r="C108" s="71">
        <v>45693.730555555558</v>
      </c>
      <c r="D108" s="2" t="s">
        <v>951</v>
      </c>
      <c r="E108" s="2">
        <v>39589</v>
      </c>
      <c r="F108" s="2" t="s">
        <v>46</v>
      </c>
      <c r="G108" s="2" t="s">
        <v>36</v>
      </c>
      <c r="H108" s="2" t="s">
        <v>752</v>
      </c>
      <c r="I108" s="2">
        <v>3</v>
      </c>
      <c r="J108" s="2">
        <v>1</v>
      </c>
      <c r="K108" s="2" t="s">
        <v>6040</v>
      </c>
      <c r="L108" s="71">
        <v>45604.618055555547</v>
      </c>
      <c r="M108" s="2">
        <v>89</v>
      </c>
      <c r="N108" s="2">
        <v>0</v>
      </c>
      <c r="O108" s="2" t="s">
        <v>5928</v>
      </c>
      <c r="P108" s="65">
        <f>2</f>
        <v>2</v>
      </c>
      <c r="Q108" s="65">
        <f>COUNTIFS($O$1:O108,base_seller!$O108)</f>
        <v>1</v>
      </c>
      <c r="R108" s="65" t="str">
        <f>IF(O108="","",IF(OR(base_seller!$Q108&gt;base_seller!$P108,base_seller!$Q108="0"),"Não","Sim"))</f>
        <v>Sim</v>
      </c>
      <c r="S108" s="65" t="str">
        <f>base_seller!$E108&amp;base_seller!$K108</f>
        <v>395892025-02</v>
      </c>
      <c r="T108" s="65">
        <f>COUNTIFS($S$1:S108,base_seller!$S108)</f>
        <v>1</v>
      </c>
      <c r="U108" s="65" t="str">
        <f t="shared" si="3"/>
        <v>Range 1</v>
      </c>
    </row>
    <row r="109" spans="1:21" x14ac:dyDescent="0.25">
      <c r="A109" s="71">
        <v>45693</v>
      </c>
      <c r="B109" s="71">
        <v>45693.586805555547</v>
      </c>
      <c r="C109" s="71">
        <v>45693.598611111112</v>
      </c>
      <c r="D109" s="2" t="s">
        <v>952</v>
      </c>
      <c r="E109" s="2">
        <v>103873</v>
      </c>
      <c r="F109" s="2" t="s">
        <v>46</v>
      </c>
      <c r="G109" s="2" t="s">
        <v>36</v>
      </c>
      <c r="H109" s="2" t="s">
        <v>752</v>
      </c>
      <c r="I109" s="2">
        <v>2</v>
      </c>
      <c r="J109" s="2">
        <v>1</v>
      </c>
      <c r="K109" s="2" t="s">
        <v>6040</v>
      </c>
      <c r="L109" s="71">
        <v>45694.586805555547</v>
      </c>
      <c r="M109" s="2">
        <v>-1</v>
      </c>
      <c r="N109" s="2">
        <v>1</v>
      </c>
      <c r="O109" s="2" t="s">
        <v>5929</v>
      </c>
      <c r="P109" s="65">
        <f>2</f>
        <v>2</v>
      </c>
      <c r="Q109" s="65">
        <f>COUNTIFS($O$1:O109,base_seller!$O109)</f>
        <v>1</v>
      </c>
      <c r="R109" s="65" t="str">
        <f>IF(O109="","",IF(OR(base_seller!$Q109&gt;base_seller!$P109,base_seller!$Q109="0"),"Não","Sim"))</f>
        <v>Sim</v>
      </c>
      <c r="S109" s="65" t="str">
        <f>base_seller!$E109&amp;base_seller!$K109</f>
        <v>1038732025-02</v>
      </c>
      <c r="T109" s="65">
        <f>COUNTIFS($S$1:S109,base_seller!$S109)</f>
        <v>1</v>
      </c>
      <c r="U109" s="65" t="str">
        <f t="shared" si="3"/>
        <v>Range 1</v>
      </c>
    </row>
    <row r="110" spans="1:21" x14ac:dyDescent="0.25">
      <c r="A110" s="71">
        <v>45693</v>
      </c>
      <c r="B110" s="71">
        <v>45693.585416666669</v>
      </c>
      <c r="C110" s="71">
        <v>45693.600694444453</v>
      </c>
      <c r="D110" s="2" t="s">
        <v>952</v>
      </c>
      <c r="E110" s="2">
        <v>103872</v>
      </c>
      <c r="F110" s="2" t="s">
        <v>716</v>
      </c>
      <c r="G110" s="2" t="s">
        <v>36</v>
      </c>
      <c r="H110" s="2" t="s">
        <v>752</v>
      </c>
      <c r="I110" s="2">
        <v>2</v>
      </c>
      <c r="J110" s="2">
        <v>1</v>
      </c>
      <c r="K110" s="2" t="s">
        <v>6040</v>
      </c>
      <c r="L110" s="71">
        <v>45694.585416666669</v>
      </c>
      <c r="M110" s="2">
        <v>-1</v>
      </c>
      <c r="N110" s="2">
        <v>1</v>
      </c>
      <c r="O110" s="2" t="s">
        <v>5930</v>
      </c>
      <c r="P110" s="65">
        <f>2</f>
        <v>2</v>
      </c>
      <c r="Q110" s="65">
        <f>COUNTIFS($O$1:O110,base_seller!$O110)</f>
        <v>1</v>
      </c>
      <c r="R110" s="65" t="str">
        <f>IF(O110="","",IF(OR(base_seller!$Q110&gt;base_seller!$P110,base_seller!$Q110="0"),"Não","Sim"))</f>
        <v>Sim</v>
      </c>
      <c r="S110" s="65" t="str">
        <f>base_seller!$E110&amp;base_seller!$K110</f>
        <v>1038722025-02</v>
      </c>
      <c r="T110" s="65">
        <f>COUNTIFS($S$1:S110,base_seller!$S110)</f>
        <v>1</v>
      </c>
      <c r="U110" s="65" t="str">
        <f t="shared" si="3"/>
        <v>Range 1</v>
      </c>
    </row>
    <row r="111" spans="1:21" x14ac:dyDescent="0.25">
      <c r="A111" s="71">
        <v>45693</v>
      </c>
      <c r="B111" s="71">
        <v>45693.679166666669</v>
      </c>
      <c r="C111" s="71">
        <v>45693.711805555547</v>
      </c>
      <c r="D111" s="2" t="s">
        <v>952</v>
      </c>
      <c r="E111" s="2">
        <v>104299</v>
      </c>
      <c r="F111" s="2" t="s">
        <v>754</v>
      </c>
      <c r="G111" s="2" t="s">
        <v>755</v>
      </c>
      <c r="H111" s="2" t="s">
        <v>755</v>
      </c>
      <c r="I111" s="2">
        <v>2</v>
      </c>
      <c r="J111" s="2">
        <v>1</v>
      </c>
      <c r="K111" s="2" t="s">
        <v>6040</v>
      </c>
      <c r="L111" s="71">
        <v>45694.679166666669</v>
      </c>
      <c r="M111" s="2">
        <v>-1</v>
      </c>
      <c r="N111" s="2">
        <v>1</v>
      </c>
      <c r="O111" s="2"/>
      <c r="P111" s="65">
        <f>2</f>
        <v>2</v>
      </c>
      <c r="Q111" s="65">
        <f>COUNTIFS($O$1:O111,base_seller!$O111)</f>
        <v>0</v>
      </c>
      <c r="R111" s="65" t="str">
        <f>IF(O111="","",IF(OR(base_seller!$Q111&gt;base_seller!$P111,base_seller!$Q111="0"),"Não","Sim"))</f>
        <v/>
      </c>
      <c r="S111" s="65" t="str">
        <f>base_seller!$E111&amp;base_seller!$K111</f>
        <v>1042992025-02</v>
      </c>
      <c r="T111" s="65">
        <f>COUNTIFS($S$1:S111,base_seller!$S111)</f>
        <v>1</v>
      </c>
      <c r="U111" s="65" t="str">
        <f t="shared" si="3"/>
        <v>Range 1</v>
      </c>
    </row>
    <row r="112" spans="1:21" x14ac:dyDescent="0.25">
      <c r="A112" s="71">
        <v>45693</v>
      </c>
      <c r="B112" s="71">
        <v>45693.705555555563</v>
      </c>
      <c r="C112" s="71">
        <v>45693.713194444441</v>
      </c>
      <c r="D112" s="2" t="s">
        <v>952</v>
      </c>
      <c r="E112" s="2">
        <v>104330</v>
      </c>
      <c r="F112" s="2" t="s">
        <v>754</v>
      </c>
      <c r="G112" s="2" t="s">
        <v>755</v>
      </c>
      <c r="H112" s="2" t="s">
        <v>755</v>
      </c>
      <c r="I112" s="2">
        <v>2</v>
      </c>
      <c r="J112" s="2">
        <v>1</v>
      </c>
      <c r="K112" s="2" t="s">
        <v>6040</v>
      </c>
      <c r="L112" s="71">
        <v>45694.705555555563</v>
      </c>
      <c r="M112" s="2">
        <v>-1</v>
      </c>
      <c r="N112" s="2">
        <v>1</v>
      </c>
      <c r="O112" s="2"/>
      <c r="P112" s="65">
        <f>2</f>
        <v>2</v>
      </c>
      <c r="Q112" s="65">
        <f>COUNTIFS($O$1:O112,base_seller!$O112)</f>
        <v>0</v>
      </c>
      <c r="R112" s="65" t="str">
        <f>IF(O112="","",IF(OR(base_seller!$Q112&gt;base_seller!$P112,base_seller!$Q112="0"),"Não","Sim"))</f>
        <v/>
      </c>
      <c r="S112" s="65" t="str">
        <f>base_seller!$E112&amp;base_seller!$K112</f>
        <v>1043302025-02</v>
      </c>
      <c r="T112" s="65">
        <f>COUNTIFS($S$1:S112,base_seller!$S112)</f>
        <v>1</v>
      </c>
      <c r="U112" s="65" t="str">
        <f t="shared" si="3"/>
        <v>Range 1</v>
      </c>
    </row>
    <row r="113" spans="1:21" x14ac:dyDescent="0.25">
      <c r="A113" s="71">
        <v>45693</v>
      </c>
      <c r="B113" s="71">
        <v>45692.256944444453</v>
      </c>
      <c r="C113" s="71">
        <v>45693.729861111111</v>
      </c>
      <c r="D113" s="2" t="s">
        <v>952</v>
      </c>
      <c r="E113" s="2">
        <v>94796</v>
      </c>
      <c r="F113" s="2" t="s">
        <v>754</v>
      </c>
      <c r="G113" s="2" t="s">
        <v>755</v>
      </c>
      <c r="H113" s="2" t="s">
        <v>755</v>
      </c>
      <c r="I113" s="2">
        <v>1</v>
      </c>
      <c r="J113" s="2">
        <v>1</v>
      </c>
      <c r="K113" s="2" t="s">
        <v>6040</v>
      </c>
      <c r="L113" s="71">
        <v>45693.256944444453</v>
      </c>
      <c r="M113" s="2">
        <v>0</v>
      </c>
      <c r="N113" s="2">
        <v>0</v>
      </c>
      <c r="O113" s="2"/>
      <c r="P113" s="65">
        <f>2</f>
        <v>2</v>
      </c>
      <c r="Q113" s="65">
        <f>COUNTIFS($O$1:O113,base_seller!$O113)</f>
        <v>0</v>
      </c>
      <c r="R113" s="65" t="str">
        <f>IF(O113="","",IF(OR(base_seller!$Q113&gt;base_seller!$P113,base_seller!$Q113="0"),"Não","Sim"))</f>
        <v/>
      </c>
      <c r="S113" s="65" t="str">
        <f>base_seller!$E113&amp;base_seller!$K113</f>
        <v>947962025-02</v>
      </c>
      <c r="T113" s="65">
        <f>COUNTIFS($S$1:S113,base_seller!$S113)</f>
        <v>1</v>
      </c>
      <c r="U113" s="65" t="str">
        <f t="shared" si="3"/>
        <v>Range 1</v>
      </c>
    </row>
    <row r="114" spans="1:21" x14ac:dyDescent="0.25">
      <c r="A114" s="71">
        <v>45694</v>
      </c>
      <c r="B114" s="71">
        <v>45688.570138888892</v>
      </c>
      <c r="C114" s="71">
        <v>45694.37777777778</v>
      </c>
      <c r="D114" s="2" t="s">
        <v>950</v>
      </c>
      <c r="E114" s="2">
        <v>100146</v>
      </c>
      <c r="F114" s="2" t="s">
        <v>46</v>
      </c>
      <c r="G114" s="2" t="s">
        <v>36</v>
      </c>
      <c r="H114" s="2" t="s">
        <v>757</v>
      </c>
      <c r="I114" s="2">
        <v>4</v>
      </c>
      <c r="J114" s="2">
        <v>3</v>
      </c>
      <c r="K114" s="2" t="s">
        <v>6040</v>
      </c>
      <c r="L114" s="71">
        <v>45691.570138888892</v>
      </c>
      <c r="M114" s="2">
        <v>2</v>
      </c>
      <c r="N114" s="2">
        <v>0</v>
      </c>
      <c r="O114" s="2" t="s">
        <v>5848</v>
      </c>
      <c r="P114" s="65">
        <f>2</f>
        <v>2</v>
      </c>
      <c r="Q114" s="65">
        <f>COUNTIFS($O$1:O114,base_seller!$O114)</f>
        <v>1</v>
      </c>
      <c r="R114" s="65" t="str">
        <f>IF(O114="","",IF(OR(base_seller!$Q114&gt;base_seller!$P114,base_seller!$Q114="0"),"Não","Sim"))</f>
        <v>Sim</v>
      </c>
      <c r="S114" s="65" t="str">
        <f>base_seller!$E114&amp;base_seller!$K114</f>
        <v>1001462025-02</v>
      </c>
      <c r="T114" s="65">
        <f>COUNTIFS($S$1:S114,base_seller!$S114)</f>
        <v>1</v>
      </c>
      <c r="U114" s="65" t="str">
        <f t="shared" ref="U114:U142" si="4">IF(T114&lt;4,"Range 1",IF(T114&lt;7,"Range 2",IF(T114&lt;10,"Range 3","Range 4")))</f>
        <v>Range 1</v>
      </c>
    </row>
    <row r="115" spans="1:21" x14ac:dyDescent="0.25">
      <c r="A115" s="71">
        <v>45694</v>
      </c>
      <c r="B115" s="71">
        <v>45693.813194444447</v>
      </c>
      <c r="C115" s="71">
        <v>45694.396527777782</v>
      </c>
      <c r="D115" s="2" t="s">
        <v>950</v>
      </c>
      <c r="E115" s="2">
        <v>104390</v>
      </c>
      <c r="F115" s="2" t="s">
        <v>46</v>
      </c>
      <c r="G115" s="2" t="s">
        <v>36</v>
      </c>
      <c r="H115" s="2" t="s">
        <v>760</v>
      </c>
      <c r="I115" s="2">
        <v>2</v>
      </c>
      <c r="J115" s="2">
        <v>1</v>
      </c>
      <c r="K115" s="2" t="s">
        <v>6040</v>
      </c>
      <c r="L115" s="71">
        <v>45694.813194444447</v>
      </c>
      <c r="M115" s="2">
        <v>-1</v>
      </c>
      <c r="N115" s="2">
        <v>1</v>
      </c>
      <c r="O115" s="2" t="s">
        <v>5931</v>
      </c>
      <c r="P115" s="65">
        <f>2</f>
        <v>2</v>
      </c>
      <c r="Q115" s="65">
        <f>COUNTIFS($O$1:O115,base_seller!$O115)</f>
        <v>1</v>
      </c>
      <c r="R115" s="65" t="str">
        <f>IF(O115="","",IF(OR(base_seller!$Q115&gt;base_seller!$P115,base_seller!$Q115="0"),"Não","Sim"))</f>
        <v>Sim</v>
      </c>
      <c r="S115" s="65" t="str">
        <f>base_seller!$E115&amp;base_seller!$K115</f>
        <v>1043902025-02</v>
      </c>
      <c r="T115" s="65">
        <f>COUNTIFS($S$1:S115,base_seller!$S115)</f>
        <v>1</v>
      </c>
      <c r="U115" s="65" t="str">
        <f t="shared" si="4"/>
        <v>Range 1</v>
      </c>
    </row>
    <row r="116" spans="1:21" x14ac:dyDescent="0.25">
      <c r="A116" s="71">
        <v>45694</v>
      </c>
      <c r="B116" s="71">
        <v>45693.900694444441</v>
      </c>
      <c r="C116" s="71">
        <v>45694.400694444441</v>
      </c>
      <c r="D116" s="2" t="s">
        <v>950</v>
      </c>
      <c r="E116" s="2">
        <v>104416</v>
      </c>
      <c r="F116" s="2" t="s">
        <v>46</v>
      </c>
      <c r="G116" s="2" t="s">
        <v>36</v>
      </c>
      <c r="H116" s="2" t="s">
        <v>762</v>
      </c>
      <c r="I116" s="2">
        <v>2</v>
      </c>
      <c r="J116" s="2">
        <v>1</v>
      </c>
      <c r="K116" s="2" t="s">
        <v>6040</v>
      </c>
      <c r="L116" s="71">
        <v>45694.900694444441</v>
      </c>
      <c r="M116" s="2">
        <v>-1</v>
      </c>
      <c r="N116" s="2">
        <v>1</v>
      </c>
      <c r="O116" s="2" t="s">
        <v>5932</v>
      </c>
      <c r="P116" s="65">
        <f>2</f>
        <v>2</v>
      </c>
      <c r="Q116" s="65">
        <f>COUNTIFS($O$1:O116,base_seller!$O116)</f>
        <v>1</v>
      </c>
      <c r="R116" s="65" t="str">
        <f>IF(O116="","",IF(OR(base_seller!$Q116&gt;base_seller!$P116,base_seller!$Q116="0"),"Não","Sim"))</f>
        <v>Sim</v>
      </c>
      <c r="S116" s="65" t="str">
        <f>base_seller!$E116&amp;base_seller!$K116</f>
        <v>1044162025-02</v>
      </c>
      <c r="T116" s="65">
        <f>COUNTIFS($S$1:S116,base_seller!$S116)</f>
        <v>1</v>
      </c>
      <c r="U116" s="65" t="str">
        <f t="shared" si="4"/>
        <v>Range 1</v>
      </c>
    </row>
    <row r="117" spans="1:21" x14ac:dyDescent="0.25">
      <c r="A117" s="71">
        <v>45694</v>
      </c>
      <c r="B117" s="71">
        <v>45693.902777777781</v>
      </c>
      <c r="C117" s="71">
        <v>45694.402777777781</v>
      </c>
      <c r="D117" s="2" t="s">
        <v>950</v>
      </c>
      <c r="E117" s="2">
        <v>104418</v>
      </c>
      <c r="F117" s="2" t="s">
        <v>46</v>
      </c>
      <c r="G117" s="2" t="s">
        <v>36</v>
      </c>
      <c r="H117" s="2" t="s">
        <v>768</v>
      </c>
      <c r="I117" s="2">
        <v>2</v>
      </c>
      <c r="J117" s="2">
        <v>1</v>
      </c>
      <c r="K117" s="2" t="s">
        <v>6040</v>
      </c>
      <c r="L117" s="71">
        <v>45694.902777777781</v>
      </c>
      <c r="M117" s="2">
        <v>-1</v>
      </c>
      <c r="N117" s="2">
        <v>1</v>
      </c>
      <c r="O117" s="2" t="s">
        <v>5933</v>
      </c>
      <c r="P117" s="65">
        <f>2</f>
        <v>2</v>
      </c>
      <c r="Q117" s="65">
        <f>COUNTIFS($O$1:O117,base_seller!$O117)</f>
        <v>1</v>
      </c>
      <c r="R117" s="65" t="str">
        <f>IF(O117="","",IF(OR(base_seller!$Q117&gt;base_seller!$P117,base_seller!$Q117="0"),"Não","Sim"))</f>
        <v>Sim</v>
      </c>
      <c r="S117" s="65" t="str">
        <f>base_seller!$E117&amp;base_seller!$K117</f>
        <v>1044182025-02</v>
      </c>
      <c r="T117" s="65">
        <f>COUNTIFS($S$1:S117,base_seller!$S117)</f>
        <v>1</v>
      </c>
      <c r="U117" s="65" t="str">
        <f t="shared" si="4"/>
        <v>Range 1</v>
      </c>
    </row>
    <row r="118" spans="1:21" x14ac:dyDescent="0.25">
      <c r="A118" s="71">
        <v>45694</v>
      </c>
      <c r="B118" s="71">
        <v>45694.040972222218</v>
      </c>
      <c r="C118" s="71">
        <v>45694.415972222218</v>
      </c>
      <c r="D118" s="2" t="s">
        <v>950</v>
      </c>
      <c r="E118" s="2">
        <v>104438</v>
      </c>
      <c r="F118" s="2" t="s">
        <v>46</v>
      </c>
      <c r="G118" s="2" t="s">
        <v>36</v>
      </c>
      <c r="H118" s="2" t="s">
        <v>752</v>
      </c>
      <c r="I118" s="2">
        <v>3</v>
      </c>
      <c r="J118" s="2">
        <v>1</v>
      </c>
      <c r="K118" s="2" t="s">
        <v>6040</v>
      </c>
      <c r="L118" s="71">
        <v>45695.040972222218</v>
      </c>
      <c r="M118" s="2">
        <v>-1</v>
      </c>
      <c r="N118" s="2">
        <v>1</v>
      </c>
      <c r="O118" s="2" t="s">
        <v>5934</v>
      </c>
      <c r="P118" s="65">
        <f>2</f>
        <v>2</v>
      </c>
      <c r="Q118" s="65">
        <f>COUNTIFS($O$1:O118,base_seller!$O118)</f>
        <v>1</v>
      </c>
      <c r="R118" s="65" t="str">
        <f>IF(O118="","",IF(OR(base_seller!$Q118&gt;base_seller!$P118,base_seller!$Q118="0"),"Não","Sim"))</f>
        <v>Sim</v>
      </c>
      <c r="S118" s="65" t="str">
        <f>base_seller!$E118&amp;base_seller!$K118</f>
        <v>1044382025-02</v>
      </c>
      <c r="T118" s="65">
        <f>COUNTIFS($S$1:S118,base_seller!$S118)</f>
        <v>1</v>
      </c>
      <c r="U118" s="65" t="str">
        <f t="shared" si="4"/>
        <v>Range 1</v>
      </c>
    </row>
    <row r="119" spans="1:21" x14ac:dyDescent="0.25">
      <c r="A119" s="71">
        <v>45694</v>
      </c>
      <c r="B119" s="71">
        <v>45694.40902777778</v>
      </c>
      <c r="C119" s="71">
        <v>45694.418055555558</v>
      </c>
      <c r="D119" s="2" t="s">
        <v>950</v>
      </c>
      <c r="E119" s="2">
        <v>104517</v>
      </c>
      <c r="F119" s="2" t="s">
        <v>46</v>
      </c>
      <c r="G119" s="2" t="s">
        <v>36</v>
      </c>
      <c r="H119" s="2" t="s">
        <v>768</v>
      </c>
      <c r="I119" s="2">
        <v>3</v>
      </c>
      <c r="J119" s="2">
        <v>1</v>
      </c>
      <c r="K119" s="2" t="s">
        <v>6040</v>
      </c>
      <c r="L119" s="71">
        <v>45695.40902777778</v>
      </c>
      <c r="M119" s="2">
        <v>-1</v>
      </c>
      <c r="N119" s="2">
        <v>1</v>
      </c>
      <c r="O119" s="2" t="s">
        <v>5935</v>
      </c>
      <c r="P119" s="65">
        <f>2</f>
        <v>2</v>
      </c>
      <c r="Q119" s="65">
        <f>COUNTIFS($O$1:O119,base_seller!$O119)</f>
        <v>1</v>
      </c>
      <c r="R119" s="65" t="str">
        <f>IF(O119="","",IF(OR(base_seller!$Q119&gt;base_seller!$P119,base_seller!$Q119="0"),"Não","Sim"))</f>
        <v>Sim</v>
      </c>
      <c r="S119" s="65" t="str">
        <f>base_seller!$E119&amp;base_seller!$K119</f>
        <v>1045172025-02</v>
      </c>
      <c r="T119" s="65">
        <f>COUNTIFS($S$1:S119,base_seller!$S119)</f>
        <v>1</v>
      </c>
      <c r="U119" s="65" t="str">
        <f t="shared" si="4"/>
        <v>Range 1</v>
      </c>
    </row>
    <row r="120" spans="1:21" x14ac:dyDescent="0.25">
      <c r="A120" s="71">
        <v>45694</v>
      </c>
      <c r="B120" s="71">
        <v>45694.345833333333</v>
      </c>
      <c r="C120" s="71">
        <v>45694.429166666669</v>
      </c>
      <c r="D120" s="2" t="s">
        <v>950</v>
      </c>
      <c r="E120" s="2">
        <v>104442</v>
      </c>
      <c r="F120" s="2" t="s">
        <v>46</v>
      </c>
      <c r="G120" s="2" t="s">
        <v>36</v>
      </c>
      <c r="H120" s="2" t="s">
        <v>752</v>
      </c>
      <c r="I120" s="2">
        <v>3</v>
      </c>
      <c r="J120" s="2">
        <v>1</v>
      </c>
      <c r="K120" s="2" t="s">
        <v>6040</v>
      </c>
      <c r="L120" s="71">
        <v>45695.345833333333</v>
      </c>
      <c r="M120" s="2">
        <v>-1</v>
      </c>
      <c r="N120" s="2">
        <v>1</v>
      </c>
      <c r="O120" s="2" t="s">
        <v>5936</v>
      </c>
      <c r="P120" s="65">
        <f>2</f>
        <v>2</v>
      </c>
      <c r="Q120" s="65">
        <f>COUNTIFS($O$1:O120,base_seller!$O120)</f>
        <v>1</v>
      </c>
      <c r="R120" s="65" t="str">
        <f>IF(O120="","",IF(OR(base_seller!$Q120&gt;base_seller!$P120,base_seller!$Q120="0"),"Não","Sim"))</f>
        <v>Sim</v>
      </c>
      <c r="S120" s="65" t="str">
        <f>base_seller!$E120&amp;base_seller!$K120</f>
        <v>1044422025-02</v>
      </c>
      <c r="T120" s="65">
        <f>COUNTIFS($S$1:S120,base_seller!$S120)</f>
        <v>1</v>
      </c>
      <c r="U120" s="65" t="str">
        <f t="shared" si="4"/>
        <v>Range 1</v>
      </c>
    </row>
    <row r="121" spans="1:21" x14ac:dyDescent="0.25">
      <c r="A121" s="71">
        <v>45694</v>
      </c>
      <c r="B121" s="71">
        <v>45694.404861111107</v>
      </c>
      <c r="C121" s="71">
        <v>45694.432638888888</v>
      </c>
      <c r="D121" s="2" t="s">
        <v>950</v>
      </c>
      <c r="E121" s="2">
        <v>104512</v>
      </c>
      <c r="F121" s="2" t="s">
        <v>46</v>
      </c>
      <c r="G121" s="2" t="s">
        <v>36</v>
      </c>
      <c r="H121" s="2" t="s">
        <v>766</v>
      </c>
      <c r="I121" s="2">
        <v>3</v>
      </c>
      <c r="J121" s="2">
        <v>1</v>
      </c>
      <c r="K121" s="2" t="s">
        <v>6040</v>
      </c>
      <c r="L121" s="71">
        <v>45695.404861111107</v>
      </c>
      <c r="M121" s="2">
        <v>-1</v>
      </c>
      <c r="N121" s="2">
        <v>1</v>
      </c>
      <c r="O121" s="2" t="s">
        <v>5937</v>
      </c>
      <c r="P121" s="65">
        <f>2</f>
        <v>2</v>
      </c>
      <c r="Q121" s="65">
        <f>COUNTIFS($O$1:O121,base_seller!$O121)</f>
        <v>1</v>
      </c>
      <c r="R121" s="65" t="str">
        <f>IF(O121="","",IF(OR(base_seller!$Q121&gt;base_seller!$P121,base_seller!$Q121="0"),"Não","Sim"))</f>
        <v>Sim</v>
      </c>
      <c r="S121" s="65" t="str">
        <f>base_seller!$E121&amp;base_seller!$K121</f>
        <v>1045122025-02</v>
      </c>
      <c r="T121" s="65">
        <f>COUNTIFS($S$1:S121,base_seller!$S121)</f>
        <v>1</v>
      </c>
      <c r="U121" s="65" t="str">
        <f t="shared" si="4"/>
        <v>Range 1</v>
      </c>
    </row>
    <row r="122" spans="1:21" x14ac:dyDescent="0.25">
      <c r="A122" s="71">
        <v>45694</v>
      </c>
      <c r="B122" s="71">
        <v>45694.404861111107</v>
      </c>
      <c r="C122" s="71">
        <v>45694.436111111107</v>
      </c>
      <c r="D122" s="2" t="s">
        <v>950</v>
      </c>
      <c r="E122" s="2">
        <v>104513</v>
      </c>
      <c r="F122" s="2" t="s">
        <v>716</v>
      </c>
      <c r="G122" s="2" t="s">
        <v>36</v>
      </c>
      <c r="H122" s="2" t="s">
        <v>761</v>
      </c>
      <c r="I122" s="2">
        <v>3</v>
      </c>
      <c r="J122" s="2">
        <v>1</v>
      </c>
      <c r="K122" s="2" t="s">
        <v>6040</v>
      </c>
      <c r="L122" s="71">
        <v>45695.404861111107</v>
      </c>
      <c r="M122" s="2">
        <v>-1</v>
      </c>
      <c r="N122" s="2">
        <v>1</v>
      </c>
      <c r="O122" s="2" t="s">
        <v>5938</v>
      </c>
      <c r="P122" s="65">
        <f>2</f>
        <v>2</v>
      </c>
      <c r="Q122" s="65">
        <f>COUNTIFS($O$1:O122,base_seller!$O122)</f>
        <v>1</v>
      </c>
      <c r="R122" s="65" t="str">
        <f>IF(O122="","",IF(OR(base_seller!$Q122&gt;base_seller!$P122,base_seller!$Q122="0"),"Não","Sim"))</f>
        <v>Sim</v>
      </c>
      <c r="S122" s="65" t="str">
        <f>base_seller!$E122&amp;base_seller!$K122</f>
        <v>1045132025-02</v>
      </c>
      <c r="T122" s="65">
        <f>COUNTIFS($S$1:S122,base_seller!$S122)</f>
        <v>1</v>
      </c>
      <c r="U122" s="65" t="str">
        <f t="shared" si="4"/>
        <v>Range 1</v>
      </c>
    </row>
    <row r="123" spans="1:21" x14ac:dyDescent="0.25">
      <c r="A123" s="71">
        <v>45694</v>
      </c>
      <c r="B123" s="71">
        <v>45694.408333333333</v>
      </c>
      <c r="C123" s="71">
        <v>45694.438194444447</v>
      </c>
      <c r="D123" s="2" t="s">
        <v>950</v>
      </c>
      <c r="E123" s="2">
        <v>104515</v>
      </c>
      <c r="F123" s="2" t="s">
        <v>754</v>
      </c>
      <c r="G123" s="2" t="s">
        <v>755</v>
      </c>
      <c r="H123" s="2" t="s">
        <v>5840</v>
      </c>
      <c r="I123" s="2">
        <v>3</v>
      </c>
      <c r="J123" s="2">
        <v>1</v>
      </c>
      <c r="K123" s="2" t="s">
        <v>6040</v>
      </c>
      <c r="L123" s="71">
        <v>45695.408333333333</v>
      </c>
      <c r="M123" s="2">
        <v>-1</v>
      </c>
      <c r="N123" s="2">
        <v>1</v>
      </c>
      <c r="O123" s="2"/>
      <c r="P123" s="65">
        <f>2</f>
        <v>2</v>
      </c>
      <c r="Q123" s="65">
        <f>COUNTIFS($O$1:O123,base_seller!$O123)</f>
        <v>0</v>
      </c>
      <c r="R123" s="65" t="str">
        <f>IF(O123="","",IF(OR(base_seller!$Q123&gt;base_seller!$P123,base_seller!$Q123="0"),"Não","Sim"))</f>
        <v/>
      </c>
      <c r="S123" s="65" t="str">
        <f>base_seller!$E123&amp;base_seller!$K123</f>
        <v>1045152025-02</v>
      </c>
      <c r="T123" s="65">
        <f>COUNTIFS($S$1:S123,base_seller!$S123)</f>
        <v>1</v>
      </c>
      <c r="U123" s="65" t="str">
        <f t="shared" si="4"/>
        <v>Range 1</v>
      </c>
    </row>
    <row r="124" spans="1:21" x14ac:dyDescent="0.25">
      <c r="A124" s="71">
        <v>45694</v>
      </c>
      <c r="B124" s="71">
        <v>45694.315972222219</v>
      </c>
      <c r="C124" s="71">
        <v>45694.440972222219</v>
      </c>
      <c r="D124" s="2" t="s">
        <v>950</v>
      </c>
      <c r="E124" s="2">
        <v>104442</v>
      </c>
      <c r="F124" s="2" t="s">
        <v>46</v>
      </c>
      <c r="G124" s="2" t="s">
        <v>36</v>
      </c>
      <c r="H124" s="2" t="s">
        <v>752</v>
      </c>
      <c r="I124" s="2">
        <v>3</v>
      </c>
      <c r="J124" s="2">
        <v>1</v>
      </c>
      <c r="K124" s="2" t="s">
        <v>6040</v>
      </c>
      <c r="L124" s="71">
        <v>45695.315972222219</v>
      </c>
      <c r="M124" s="2">
        <v>-1</v>
      </c>
      <c r="N124" s="2">
        <v>1</v>
      </c>
      <c r="O124" s="2" t="s">
        <v>5936</v>
      </c>
      <c r="P124" s="65">
        <f>2</f>
        <v>2</v>
      </c>
      <c r="Q124" s="65">
        <f>COUNTIFS($O$1:O124,base_seller!$O124)</f>
        <v>2</v>
      </c>
      <c r="R124" s="65" t="str">
        <f>IF(O124="","",IF(OR(base_seller!$Q124&gt;base_seller!$P124,base_seller!$Q124="0"),"Não","Sim"))</f>
        <v>Sim</v>
      </c>
      <c r="S124" s="65" t="str">
        <f>base_seller!$E124&amp;base_seller!$K124</f>
        <v>1044422025-02</v>
      </c>
      <c r="T124" s="65">
        <f>COUNTIFS($S$1:S124,base_seller!$S124)</f>
        <v>2</v>
      </c>
      <c r="U124" s="65" t="str">
        <f t="shared" si="4"/>
        <v>Range 1</v>
      </c>
    </row>
    <row r="125" spans="1:21" x14ac:dyDescent="0.25">
      <c r="A125" s="71">
        <v>45694</v>
      </c>
      <c r="B125" s="71">
        <v>45694.436111111107</v>
      </c>
      <c r="C125" s="71">
        <v>45694.443055555559</v>
      </c>
      <c r="D125" s="2" t="s">
        <v>950</v>
      </c>
      <c r="E125" s="2">
        <v>104552</v>
      </c>
      <c r="F125" s="2" t="s">
        <v>46</v>
      </c>
      <c r="G125" s="2" t="s">
        <v>36</v>
      </c>
      <c r="H125" s="2" t="s">
        <v>766</v>
      </c>
      <c r="I125" s="2">
        <v>3</v>
      </c>
      <c r="J125" s="2">
        <v>1</v>
      </c>
      <c r="K125" s="2" t="s">
        <v>6040</v>
      </c>
      <c r="L125" s="71">
        <v>45695.436111111107</v>
      </c>
      <c r="M125" s="2">
        <v>-1</v>
      </c>
      <c r="N125" s="2">
        <v>1</v>
      </c>
      <c r="O125" s="2" t="s">
        <v>5939</v>
      </c>
      <c r="P125" s="65">
        <f>2</f>
        <v>2</v>
      </c>
      <c r="Q125" s="65">
        <f>COUNTIFS($O$1:O125,base_seller!$O125)</f>
        <v>1</v>
      </c>
      <c r="R125" s="65" t="str">
        <f>IF(O125="","",IF(OR(base_seller!$Q125&gt;base_seller!$P125,base_seller!$Q125="0"),"Não","Sim"))</f>
        <v>Sim</v>
      </c>
      <c r="S125" s="65" t="str">
        <f>base_seller!$E125&amp;base_seller!$K125</f>
        <v>1045522025-02</v>
      </c>
      <c r="T125" s="65">
        <f>COUNTIFS($S$1:S125,base_seller!$S125)</f>
        <v>1</v>
      </c>
      <c r="U125" s="65" t="str">
        <f t="shared" si="4"/>
        <v>Range 1</v>
      </c>
    </row>
    <row r="126" spans="1:21" x14ac:dyDescent="0.25">
      <c r="A126" s="71">
        <v>45694</v>
      </c>
      <c r="B126" s="71">
        <v>45694.448611111111</v>
      </c>
      <c r="C126" s="71">
        <v>45694.465277777781</v>
      </c>
      <c r="D126" s="2" t="s">
        <v>950</v>
      </c>
      <c r="E126" s="2">
        <v>104571</v>
      </c>
      <c r="F126" s="2" t="s">
        <v>46</v>
      </c>
      <c r="G126" s="2" t="s">
        <v>36</v>
      </c>
      <c r="H126" s="2" t="s">
        <v>752</v>
      </c>
      <c r="I126" s="2">
        <v>3</v>
      </c>
      <c r="J126" s="2">
        <v>1</v>
      </c>
      <c r="K126" s="2" t="s">
        <v>6040</v>
      </c>
      <c r="L126" s="71">
        <v>45695.448611111111</v>
      </c>
      <c r="M126" s="2">
        <v>-1</v>
      </c>
      <c r="N126" s="2">
        <v>1</v>
      </c>
      <c r="O126" s="2" t="s">
        <v>5940</v>
      </c>
      <c r="P126" s="65">
        <f>2</f>
        <v>2</v>
      </c>
      <c r="Q126" s="65">
        <f>COUNTIFS($O$1:O126,base_seller!$O126)</f>
        <v>1</v>
      </c>
      <c r="R126" s="65" t="str">
        <f>IF(O126="","",IF(OR(base_seller!$Q126&gt;base_seller!$P126,base_seller!$Q126="0"),"Não","Sim"))</f>
        <v>Sim</v>
      </c>
      <c r="S126" s="65" t="str">
        <f>base_seller!$E126&amp;base_seller!$K126</f>
        <v>1045712025-02</v>
      </c>
      <c r="T126" s="65">
        <f>COUNTIFS($S$1:S126,base_seller!$S126)</f>
        <v>1</v>
      </c>
      <c r="U126" s="65" t="str">
        <f t="shared" si="4"/>
        <v>Range 1</v>
      </c>
    </row>
    <row r="127" spans="1:21" x14ac:dyDescent="0.25">
      <c r="A127" s="71">
        <v>45694</v>
      </c>
      <c r="B127" s="71">
        <v>45694.455555555563</v>
      </c>
      <c r="C127" s="71">
        <v>45694.46875</v>
      </c>
      <c r="D127" s="2" t="s">
        <v>950</v>
      </c>
      <c r="E127" s="2">
        <v>104574</v>
      </c>
      <c r="F127" s="2" t="s">
        <v>46</v>
      </c>
      <c r="G127" s="2" t="s">
        <v>36</v>
      </c>
      <c r="H127" s="2" t="s">
        <v>757</v>
      </c>
      <c r="I127" s="2">
        <v>3</v>
      </c>
      <c r="J127" s="2">
        <v>1</v>
      </c>
      <c r="K127" s="2" t="s">
        <v>6040</v>
      </c>
      <c r="L127" s="71">
        <v>45695.455555555563</v>
      </c>
      <c r="M127" s="2">
        <v>-1</v>
      </c>
      <c r="N127" s="2">
        <v>1</v>
      </c>
      <c r="O127" s="2" t="s">
        <v>5941</v>
      </c>
      <c r="P127" s="65">
        <f>2</f>
        <v>2</v>
      </c>
      <c r="Q127" s="65">
        <f>COUNTIFS($O$1:O127,base_seller!$O127)</f>
        <v>1</v>
      </c>
      <c r="R127" s="65" t="str">
        <f>IF(O127="","",IF(OR(base_seller!$Q127&gt;base_seller!$P127,base_seller!$Q127="0"),"Não","Sim"))</f>
        <v>Sim</v>
      </c>
      <c r="S127" s="65" t="str">
        <f>base_seller!$E127&amp;base_seller!$K127</f>
        <v>1045742025-02</v>
      </c>
      <c r="T127" s="65">
        <f>COUNTIFS($S$1:S127,base_seller!$S127)</f>
        <v>1</v>
      </c>
      <c r="U127" s="65" t="str">
        <f t="shared" si="4"/>
        <v>Range 1</v>
      </c>
    </row>
    <row r="128" spans="1:21" x14ac:dyDescent="0.25">
      <c r="A128" s="71">
        <v>45694</v>
      </c>
      <c r="B128" s="71">
        <v>45694.452777777777</v>
      </c>
      <c r="C128" s="71">
        <v>45694.470833333333</v>
      </c>
      <c r="D128" s="2" t="s">
        <v>950</v>
      </c>
      <c r="E128" s="2">
        <v>104574</v>
      </c>
      <c r="F128" s="2" t="s">
        <v>46</v>
      </c>
      <c r="G128" s="2" t="s">
        <v>36</v>
      </c>
      <c r="H128" s="2" t="s">
        <v>757</v>
      </c>
      <c r="I128" s="2">
        <v>3</v>
      </c>
      <c r="J128" s="2">
        <v>1</v>
      </c>
      <c r="K128" s="2" t="s">
        <v>6040</v>
      </c>
      <c r="L128" s="71">
        <v>45695.452777777777</v>
      </c>
      <c r="M128" s="2">
        <v>-1</v>
      </c>
      <c r="N128" s="2">
        <v>1</v>
      </c>
      <c r="O128" s="2" t="s">
        <v>5941</v>
      </c>
      <c r="P128" s="65">
        <f>2</f>
        <v>2</v>
      </c>
      <c r="Q128" s="65">
        <f>COUNTIFS($O$1:O128,base_seller!$O128)</f>
        <v>2</v>
      </c>
      <c r="R128" s="65" t="str">
        <f>IF(O128="","",IF(OR(base_seller!$Q128&gt;base_seller!$P128,base_seller!$Q128="0"),"Não","Sim"))</f>
        <v>Sim</v>
      </c>
      <c r="S128" s="65" t="str">
        <f>base_seller!$E128&amp;base_seller!$K128</f>
        <v>1045742025-02</v>
      </c>
      <c r="T128" s="65">
        <f>COUNTIFS($S$1:S128,base_seller!$S128)</f>
        <v>2</v>
      </c>
      <c r="U128" s="65" t="str">
        <f t="shared" si="4"/>
        <v>Range 1</v>
      </c>
    </row>
    <row r="129" spans="1:21" x14ac:dyDescent="0.25">
      <c r="A129" s="71">
        <v>45694</v>
      </c>
      <c r="B129" s="71">
        <v>45694.45208333333</v>
      </c>
      <c r="C129" s="71">
        <v>45694.484027777777</v>
      </c>
      <c r="D129" s="2" t="s">
        <v>950</v>
      </c>
      <c r="E129" s="2">
        <v>104574</v>
      </c>
      <c r="F129" s="2" t="s">
        <v>46</v>
      </c>
      <c r="G129" s="2" t="s">
        <v>36</v>
      </c>
      <c r="H129" s="2" t="s">
        <v>757</v>
      </c>
      <c r="I129" s="2">
        <v>3</v>
      </c>
      <c r="J129" s="2">
        <v>1</v>
      </c>
      <c r="K129" s="2" t="s">
        <v>6040</v>
      </c>
      <c r="L129" s="71">
        <v>45695.45208333333</v>
      </c>
      <c r="M129" s="2">
        <v>-1</v>
      </c>
      <c r="N129" s="2">
        <v>1</v>
      </c>
      <c r="O129" s="2" t="s">
        <v>5941</v>
      </c>
      <c r="P129" s="65">
        <f>2</f>
        <v>2</v>
      </c>
      <c r="Q129" s="65">
        <f>COUNTIFS($O$1:O129,base_seller!$O129)</f>
        <v>3</v>
      </c>
      <c r="R129" s="65" t="str">
        <f>IF(O129="","",IF(OR(base_seller!$Q129&gt;base_seller!$P129,base_seller!$Q129="0"),"Não","Sim"))</f>
        <v>Não</v>
      </c>
      <c r="S129" s="65" t="str">
        <f>base_seller!$E129&amp;base_seller!$K129</f>
        <v>1045742025-02</v>
      </c>
      <c r="T129" s="65">
        <f>COUNTIFS($S$1:S129,base_seller!$S129)</f>
        <v>3</v>
      </c>
      <c r="U129" s="65" t="str">
        <f t="shared" si="4"/>
        <v>Range 1</v>
      </c>
    </row>
    <row r="130" spans="1:21" x14ac:dyDescent="0.25">
      <c r="A130" s="71">
        <v>45694</v>
      </c>
      <c r="B130" s="71">
        <v>45694.556944444441</v>
      </c>
      <c r="C130" s="71">
        <v>45694.598611111112</v>
      </c>
      <c r="D130" s="2" t="s">
        <v>950</v>
      </c>
      <c r="E130" s="2">
        <v>104712</v>
      </c>
      <c r="F130" s="2" t="s">
        <v>754</v>
      </c>
      <c r="G130" s="2" t="s">
        <v>755</v>
      </c>
      <c r="H130" s="2" t="s">
        <v>760</v>
      </c>
      <c r="I130" s="2">
        <v>3</v>
      </c>
      <c r="J130" s="2">
        <v>1</v>
      </c>
      <c r="K130" s="2" t="s">
        <v>6040</v>
      </c>
      <c r="L130" s="71">
        <v>45695.556944444441</v>
      </c>
      <c r="M130" s="2">
        <v>-1</v>
      </c>
      <c r="N130" s="2">
        <v>1</v>
      </c>
      <c r="O130" s="2"/>
      <c r="P130" s="65">
        <f>2</f>
        <v>2</v>
      </c>
      <c r="Q130" s="65">
        <f>COUNTIFS($O$1:O130,base_seller!$O130)</f>
        <v>0</v>
      </c>
      <c r="R130" s="65" t="str">
        <f>IF(O130="","",IF(OR(base_seller!$Q130&gt;base_seller!$P130,base_seller!$Q130="0"),"Não","Sim"))</f>
        <v/>
      </c>
      <c r="S130" s="65" t="str">
        <f>base_seller!$E130&amp;base_seller!$K130</f>
        <v>1047122025-02</v>
      </c>
      <c r="T130" s="65">
        <f>COUNTIFS($S$1:S130,base_seller!$S130)</f>
        <v>1</v>
      </c>
      <c r="U130" s="65" t="str">
        <f t="shared" si="4"/>
        <v>Range 1</v>
      </c>
    </row>
    <row r="131" spans="1:21" x14ac:dyDescent="0.25">
      <c r="A131" s="71">
        <v>45694</v>
      </c>
      <c r="B131" s="71">
        <v>45694.579861111109</v>
      </c>
      <c r="C131" s="71">
        <v>45694.599305555559</v>
      </c>
      <c r="D131" s="2" t="s">
        <v>950</v>
      </c>
      <c r="E131" s="2">
        <v>104803</v>
      </c>
      <c r="F131" s="2" t="s">
        <v>754</v>
      </c>
      <c r="G131" s="2" t="s">
        <v>755</v>
      </c>
      <c r="H131" s="2" t="s">
        <v>794</v>
      </c>
      <c r="I131" s="2">
        <v>3</v>
      </c>
      <c r="J131" s="2">
        <v>1</v>
      </c>
      <c r="K131" s="2" t="s">
        <v>6040</v>
      </c>
      <c r="L131" s="71">
        <v>45695.579861111109</v>
      </c>
      <c r="M131" s="2">
        <v>-1</v>
      </c>
      <c r="N131" s="2">
        <v>1</v>
      </c>
      <c r="O131" s="2"/>
      <c r="P131" s="65">
        <f>2</f>
        <v>2</v>
      </c>
      <c r="Q131" s="65">
        <f>COUNTIFS($O$1:O131,base_seller!$O131)</f>
        <v>0</v>
      </c>
      <c r="R131" s="65" t="str">
        <f>IF(O131="","",IF(OR(base_seller!$Q131&gt;base_seller!$P131,base_seller!$Q131="0"),"Não","Sim"))</f>
        <v/>
      </c>
      <c r="S131" s="65" t="str">
        <f>base_seller!$E131&amp;base_seller!$K131</f>
        <v>1048032025-02</v>
      </c>
      <c r="T131" s="65">
        <f>COUNTIFS($S$1:S131,base_seller!$S131)</f>
        <v>1</v>
      </c>
      <c r="U131" s="65" t="str">
        <f t="shared" si="4"/>
        <v>Range 1</v>
      </c>
    </row>
    <row r="132" spans="1:21" x14ac:dyDescent="0.25">
      <c r="A132" s="71">
        <v>45694</v>
      </c>
      <c r="B132" s="71">
        <v>45694.590277777781</v>
      </c>
      <c r="C132" s="71">
        <v>45694.606249999997</v>
      </c>
      <c r="D132" s="2" t="s">
        <v>950</v>
      </c>
      <c r="E132" s="2">
        <v>104821</v>
      </c>
      <c r="F132" s="2" t="s">
        <v>46</v>
      </c>
      <c r="G132" s="2" t="s">
        <v>36</v>
      </c>
      <c r="H132" s="2" t="s">
        <v>752</v>
      </c>
      <c r="I132" s="2">
        <v>3</v>
      </c>
      <c r="J132" s="2">
        <v>1</v>
      </c>
      <c r="K132" s="2" t="s">
        <v>6040</v>
      </c>
      <c r="L132" s="71">
        <v>45695.590277777781</v>
      </c>
      <c r="M132" s="2">
        <v>-1</v>
      </c>
      <c r="N132" s="2">
        <v>1</v>
      </c>
      <c r="O132" s="2" t="s">
        <v>5942</v>
      </c>
      <c r="P132" s="65">
        <f>2</f>
        <v>2</v>
      </c>
      <c r="Q132" s="65">
        <f>COUNTIFS($O$1:O132,base_seller!$O132)</f>
        <v>1</v>
      </c>
      <c r="R132" s="65" t="str">
        <f>IF(O132="","",IF(OR(base_seller!$Q132&gt;base_seller!$P132,base_seller!$Q132="0"),"Não","Sim"))</f>
        <v>Sim</v>
      </c>
      <c r="S132" s="65" t="str">
        <f>base_seller!$E132&amp;base_seller!$K132</f>
        <v>1048212025-02</v>
      </c>
      <c r="T132" s="65">
        <f>COUNTIFS($S$1:S132,base_seller!$S132)</f>
        <v>1</v>
      </c>
      <c r="U132" s="65" t="str">
        <f t="shared" si="4"/>
        <v>Range 1</v>
      </c>
    </row>
    <row r="133" spans="1:21" x14ac:dyDescent="0.25">
      <c r="A133" s="71">
        <v>45694</v>
      </c>
      <c r="B133" s="71">
        <v>45694.595138888893</v>
      </c>
      <c r="C133" s="71">
        <v>45694.61041666667</v>
      </c>
      <c r="D133" s="2" t="s">
        <v>950</v>
      </c>
      <c r="E133" s="2">
        <v>104828</v>
      </c>
      <c r="F133" s="2" t="s">
        <v>46</v>
      </c>
      <c r="G133" s="2" t="s">
        <v>36</v>
      </c>
      <c r="H133" s="2" t="s">
        <v>767</v>
      </c>
      <c r="I133" s="2">
        <v>3</v>
      </c>
      <c r="J133" s="2">
        <v>1</v>
      </c>
      <c r="K133" s="2" t="s">
        <v>6040</v>
      </c>
      <c r="L133" s="71">
        <v>45695.595138888893</v>
      </c>
      <c r="M133" s="2">
        <v>-1</v>
      </c>
      <c r="N133" s="2">
        <v>1</v>
      </c>
      <c r="O133" s="2" t="s">
        <v>5943</v>
      </c>
      <c r="P133" s="65">
        <f>2</f>
        <v>2</v>
      </c>
      <c r="Q133" s="65">
        <f>COUNTIFS($O$1:O133,base_seller!$O133)</f>
        <v>1</v>
      </c>
      <c r="R133" s="65" t="str">
        <f>IF(O133="","",IF(OR(base_seller!$Q133&gt;base_seller!$P133,base_seller!$Q133="0"),"Não","Sim"))</f>
        <v>Sim</v>
      </c>
      <c r="S133" s="65" t="str">
        <f>base_seller!$E133&amp;base_seller!$K133</f>
        <v>1048282025-02</v>
      </c>
      <c r="T133" s="65">
        <f>COUNTIFS($S$1:S133,base_seller!$S133)</f>
        <v>1</v>
      </c>
      <c r="U133" s="65" t="str">
        <f t="shared" si="4"/>
        <v>Range 1</v>
      </c>
    </row>
    <row r="134" spans="1:21" x14ac:dyDescent="0.25">
      <c r="A134" s="71">
        <v>45694</v>
      </c>
      <c r="B134" s="71">
        <v>45691.706944444442</v>
      </c>
      <c r="C134" s="71">
        <v>45694.504861111112</v>
      </c>
      <c r="D134" s="2" t="s">
        <v>951</v>
      </c>
      <c r="E134" s="2">
        <v>102336</v>
      </c>
      <c r="F134" s="2" t="s">
        <v>46</v>
      </c>
      <c r="G134" s="2" t="s">
        <v>36</v>
      </c>
      <c r="H134" s="2" t="s">
        <v>752</v>
      </c>
      <c r="I134" s="2">
        <v>0</v>
      </c>
      <c r="J134" s="2">
        <v>1</v>
      </c>
      <c r="K134" s="2" t="s">
        <v>6040</v>
      </c>
      <c r="L134" s="71">
        <v>45692.706944444442</v>
      </c>
      <c r="M134" s="2">
        <v>1</v>
      </c>
      <c r="N134" s="2">
        <v>0</v>
      </c>
      <c r="O134" s="2" t="s">
        <v>5877</v>
      </c>
      <c r="P134" s="65">
        <f>2</f>
        <v>2</v>
      </c>
      <c r="Q134" s="65">
        <f>COUNTIFS($O$1:O134,base_seller!$O134)</f>
        <v>2</v>
      </c>
      <c r="R134" s="65" t="str">
        <f>IF(O134="","",IF(OR(base_seller!$Q134&gt;base_seller!$P134,base_seller!$Q134="0"),"Não","Sim"))</f>
        <v>Sim</v>
      </c>
      <c r="S134" s="65" t="str">
        <f>base_seller!$E134&amp;base_seller!$K134</f>
        <v>1023362025-02</v>
      </c>
      <c r="T134" s="65">
        <f>COUNTIFS($S$1:S134,base_seller!$S134)</f>
        <v>2</v>
      </c>
      <c r="U134" s="65" t="str">
        <f t="shared" si="4"/>
        <v>Range 1</v>
      </c>
    </row>
    <row r="135" spans="1:21" x14ac:dyDescent="0.25">
      <c r="A135" s="71">
        <v>45694</v>
      </c>
      <c r="B135" s="71">
        <v>45694.500694444447</v>
      </c>
      <c r="C135" s="71">
        <v>45694.546527777777</v>
      </c>
      <c r="D135" s="2" t="s">
        <v>951</v>
      </c>
      <c r="E135" s="2">
        <v>104623</v>
      </c>
      <c r="F135" s="2" t="s">
        <v>46</v>
      </c>
      <c r="G135" s="2" t="s">
        <v>36</v>
      </c>
      <c r="H135" s="2" t="s">
        <v>761</v>
      </c>
      <c r="I135" s="2">
        <v>3</v>
      </c>
      <c r="J135" s="2">
        <v>1</v>
      </c>
      <c r="K135" s="2" t="s">
        <v>6040</v>
      </c>
      <c r="L135" s="71">
        <v>45695.500694444447</v>
      </c>
      <c r="M135" s="2">
        <v>-1</v>
      </c>
      <c r="N135" s="2">
        <v>1</v>
      </c>
      <c r="O135" s="2" t="s">
        <v>5944</v>
      </c>
      <c r="P135" s="65">
        <f>2</f>
        <v>2</v>
      </c>
      <c r="Q135" s="65">
        <f>COUNTIFS($O$1:O135,base_seller!$O135)</f>
        <v>1</v>
      </c>
      <c r="R135" s="65" t="str">
        <f>IF(O135="","",IF(OR(base_seller!$Q135&gt;base_seller!$P135,base_seller!$Q135="0"),"Não","Sim"))</f>
        <v>Sim</v>
      </c>
      <c r="S135" s="65" t="str">
        <f>base_seller!$E135&amp;base_seller!$K135</f>
        <v>1046232025-02</v>
      </c>
      <c r="T135" s="65">
        <f>COUNTIFS($S$1:S135,base_seller!$S135)</f>
        <v>1</v>
      </c>
      <c r="U135" s="65" t="str">
        <f t="shared" si="4"/>
        <v>Range 1</v>
      </c>
    </row>
    <row r="136" spans="1:21" x14ac:dyDescent="0.25">
      <c r="A136" s="71">
        <v>45694</v>
      </c>
      <c r="B136" s="71">
        <v>45694.624305555553</v>
      </c>
      <c r="C136" s="71">
        <v>45694.671527777777</v>
      </c>
      <c r="D136" s="2" t="s">
        <v>952</v>
      </c>
      <c r="E136" s="2">
        <v>104881</v>
      </c>
      <c r="F136" s="2" t="s">
        <v>46</v>
      </c>
      <c r="G136" s="2" t="s">
        <v>36</v>
      </c>
      <c r="H136" s="2" t="s">
        <v>767</v>
      </c>
      <c r="I136" s="2">
        <v>3</v>
      </c>
      <c r="J136" s="2">
        <v>1</v>
      </c>
      <c r="K136" s="2" t="s">
        <v>6040</v>
      </c>
      <c r="L136" s="71">
        <v>45695.624305555553</v>
      </c>
      <c r="M136" s="2">
        <v>-1</v>
      </c>
      <c r="N136" s="2">
        <v>1</v>
      </c>
      <c r="O136" s="2" t="s">
        <v>5945</v>
      </c>
      <c r="P136" s="65">
        <f>2</f>
        <v>2</v>
      </c>
      <c r="Q136" s="65">
        <f>COUNTIFS($O$1:O136,base_seller!$O136)</f>
        <v>1</v>
      </c>
      <c r="R136" s="65" t="str">
        <f>IF(O136="","",IF(OR(base_seller!$Q136&gt;base_seller!$P136,base_seller!$Q136="0"),"Não","Sim"))</f>
        <v>Sim</v>
      </c>
      <c r="S136" s="65" t="str">
        <f>base_seller!$E136&amp;base_seller!$K136</f>
        <v>1048812025-02</v>
      </c>
      <c r="T136" s="65">
        <f>COUNTIFS($S$1:S136,base_seller!$S136)</f>
        <v>1</v>
      </c>
      <c r="U136" s="65" t="str">
        <f t="shared" si="4"/>
        <v>Range 1</v>
      </c>
    </row>
    <row r="137" spans="1:21" x14ac:dyDescent="0.25">
      <c r="A137" s="71">
        <v>45694</v>
      </c>
      <c r="B137" s="71">
        <v>45694.640972222223</v>
      </c>
      <c r="C137" s="71">
        <v>45694.640972222223</v>
      </c>
      <c r="D137" s="2" t="s">
        <v>952</v>
      </c>
      <c r="E137" s="2">
        <v>104901</v>
      </c>
      <c r="F137" s="2" t="s">
        <v>46</v>
      </c>
      <c r="G137" s="2" t="s">
        <v>36</v>
      </c>
      <c r="H137" s="2" t="s">
        <v>752</v>
      </c>
      <c r="I137" s="2">
        <v>3</v>
      </c>
      <c r="J137" s="2">
        <v>1</v>
      </c>
      <c r="K137" s="2" t="s">
        <v>6040</v>
      </c>
      <c r="L137" s="71">
        <v>45695.640972222223</v>
      </c>
      <c r="M137" s="2">
        <v>-1</v>
      </c>
      <c r="N137" s="2">
        <v>1</v>
      </c>
      <c r="O137" s="2" t="s">
        <v>5946</v>
      </c>
      <c r="P137" s="65">
        <f>2</f>
        <v>2</v>
      </c>
      <c r="Q137" s="65">
        <f>COUNTIFS($O$1:O137,base_seller!$O137)</f>
        <v>1</v>
      </c>
      <c r="R137" s="65" t="str">
        <f>IF(O137="","",IF(OR(base_seller!$Q137&gt;base_seller!$P137,base_seller!$Q137="0"),"Não","Sim"))</f>
        <v>Sim</v>
      </c>
      <c r="S137" s="65" t="str">
        <f>base_seller!$E137&amp;base_seller!$K137</f>
        <v>1049012025-02</v>
      </c>
      <c r="T137" s="65">
        <f>COUNTIFS($S$1:S137,base_seller!$S137)</f>
        <v>1</v>
      </c>
      <c r="U137" s="65" t="str">
        <f t="shared" si="4"/>
        <v>Range 1</v>
      </c>
    </row>
    <row r="138" spans="1:21" x14ac:dyDescent="0.25">
      <c r="A138" s="71">
        <v>45694</v>
      </c>
      <c r="B138" s="71">
        <v>45694.652083333327</v>
      </c>
      <c r="C138" s="71">
        <v>45694.673611111109</v>
      </c>
      <c r="D138" s="2" t="s">
        <v>952</v>
      </c>
      <c r="E138" s="2">
        <v>104922</v>
      </c>
      <c r="F138" s="2" t="s">
        <v>754</v>
      </c>
      <c r="G138" s="2" t="s">
        <v>755</v>
      </c>
      <c r="H138" s="2" t="s">
        <v>755</v>
      </c>
      <c r="I138" s="2">
        <v>3</v>
      </c>
      <c r="J138" s="2">
        <v>1</v>
      </c>
      <c r="K138" s="2" t="s">
        <v>6040</v>
      </c>
      <c r="L138" s="71">
        <v>45695.652083333327</v>
      </c>
      <c r="M138" s="2">
        <v>-1</v>
      </c>
      <c r="N138" s="2">
        <v>1</v>
      </c>
      <c r="O138" s="2"/>
      <c r="P138" s="65">
        <f>2</f>
        <v>2</v>
      </c>
      <c r="Q138" s="65">
        <f>COUNTIFS($O$1:O138,base_seller!$O138)</f>
        <v>0</v>
      </c>
      <c r="R138" s="65" t="str">
        <f>IF(O138="","",IF(OR(base_seller!$Q138&gt;base_seller!$P138,base_seller!$Q138="0"),"Não","Sim"))</f>
        <v/>
      </c>
      <c r="S138" s="65" t="str">
        <f>base_seller!$E138&amp;base_seller!$K138</f>
        <v>1049222025-02</v>
      </c>
      <c r="T138" s="65">
        <f>COUNTIFS($S$1:S138,base_seller!$S138)</f>
        <v>1</v>
      </c>
      <c r="U138" s="65" t="str">
        <f t="shared" si="4"/>
        <v>Range 1</v>
      </c>
    </row>
    <row r="139" spans="1:21" x14ac:dyDescent="0.25">
      <c r="A139" s="71">
        <v>45694</v>
      </c>
      <c r="B139" s="71">
        <v>45694.665277777778</v>
      </c>
      <c r="C139" s="71">
        <v>45694.675694444442</v>
      </c>
      <c r="D139" s="2" t="s">
        <v>952</v>
      </c>
      <c r="E139" s="2">
        <v>104943</v>
      </c>
      <c r="F139" s="2" t="s">
        <v>46</v>
      </c>
      <c r="G139" s="2" t="s">
        <v>36</v>
      </c>
      <c r="H139" s="2" t="s">
        <v>768</v>
      </c>
      <c r="I139" s="2">
        <v>3</v>
      </c>
      <c r="J139" s="2">
        <v>1</v>
      </c>
      <c r="K139" s="2" t="s">
        <v>6040</v>
      </c>
      <c r="L139" s="71">
        <v>45695.665277777778</v>
      </c>
      <c r="M139" s="2">
        <v>-1</v>
      </c>
      <c r="N139" s="2">
        <v>1</v>
      </c>
      <c r="O139" s="2" t="s">
        <v>5947</v>
      </c>
      <c r="P139" s="65">
        <f>2</f>
        <v>2</v>
      </c>
      <c r="Q139" s="65">
        <f>COUNTIFS($O$1:O139,base_seller!$O139)</f>
        <v>1</v>
      </c>
      <c r="R139" s="65" t="str">
        <f>IF(O139="","",IF(OR(base_seller!$Q139&gt;base_seller!$P139,base_seller!$Q139="0"),"Não","Sim"))</f>
        <v>Sim</v>
      </c>
      <c r="S139" s="65" t="str">
        <f>base_seller!$E139&amp;base_seller!$K139</f>
        <v>1049432025-02</v>
      </c>
      <c r="T139" s="65">
        <f>COUNTIFS($S$1:S139,base_seller!$S139)</f>
        <v>1</v>
      </c>
      <c r="U139" s="65" t="str">
        <f t="shared" si="4"/>
        <v>Range 1</v>
      </c>
    </row>
    <row r="140" spans="1:21" x14ac:dyDescent="0.25">
      <c r="A140" s="71">
        <v>45694</v>
      </c>
      <c r="B140" s="71">
        <v>45694.67083333333</v>
      </c>
      <c r="C140" s="71">
        <v>45694.678472222222</v>
      </c>
      <c r="D140" s="2" t="s">
        <v>952</v>
      </c>
      <c r="E140" s="2">
        <v>104953</v>
      </c>
      <c r="F140" s="2" t="s">
        <v>46</v>
      </c>
      <c r="G140" s="2" t="s">
        <v>36</v>
      </c>
      <c r="H140" s="2" t="s">
        <v>767</v>
      </c>
      <c r="I140" s="2">
        <v>3</v>
      </c>
      <c r="J140" s="2">
        <v>1</v>
      </c>
      <c r="K140" s="2" t="s">
        <v>6040</v>
      </c>
      <c r="L140" s="71">
        <v>45695.67083333333</v>
      </c>
      <c r="M140" s="2">
        <v>-1</v>
      </c>
      <c r="N140" s="2">
        <v>1</v>
      </c>
      <c r="O140" s="2" t="s">
        <v>5948</v>
      </c>
      <c r="P140" s="65">
        <f>2</f>
        <v>2</v>
      </c>
      <c r="Q140" s="65">
        <f>COUNTIFS($O$1:O140,base_seller!$O140)</f>
        <v>1</v>
      </c>
      <c r="R140" s="65" t="str">
        <f>IF(O140="","",IF(OR(base_seller!$Q140&gt;base_seller!$P140,base_seller!$Q140="0"),"Não","Sim"))</f>
        <v>Sim</v>
      </c>
      <c r="S140" s="65" t="str">
        <f>base_seller!$E140&amp;base_seller!$K140</f>
        <v>1049532025-02</v>
      </c>
      <c r="T140" s="65">
        <f>COUNTIFS($S$1:S140,base_seller!$S140)</f>
        <v>1</v>
      </c>
      <c r="U140" s="65" t="str">
        <f t="shared" si="4"/>
        <v>Range 1</v>
      </c>
    </row>
    <row r="141" spans="1:21" x14ac:dyDescent="0.25">
      <c r="A141" s="71">
        <v>45694</v>
      </c>
      <c r="B141" s="71">
        <v>45694.680555555555</v>
      </c>
      <c r="C141" s="71">
        <v>45694.69027777778</v>
      </c>
      <c r="D141" s="2" t="s">
        <v>952</v>
      </c>
      <c r="E141" s="2">
        <v>104953</v>
      </c>
      <c r="F141" s="2" t="s">
        <v>46</v>
      </c>
      <c r="G141" s="2" t="s">
        <v>36</v>
      </c>
      <c r="H141" s="2" t="s">
        <v>767</v>
      </c>
      <c r="I141" s="2">
        <v>1</v>
      </c>
      <c r="J141" s="2">
        <v>1</v>
      </c>
      <c r="K141" s="2" t="s">
        <v>6040</v>
      </c>
      <c r="L141" s="71">
        <v>45695.680555555555</v>
      </c>
      <c r="M141" s="2">
        <v>-1</v>
      </c>
      <c r="N141" s="2">
        <v>1</v>
      </c>
      <c r="O141" s="2" t="s">
        <v>5948</v>
      </c>
      <c r="P141" s="65">
        <f>2</f>
        <v>2</v>
      </c>
      <c r="Q141" s="65">
        <f>COUNTIFS($O$1:O141,base_seller!$O141)</f>
        <v>2</v>
      </c>
      <c r="R141" s="65" t="str">
        <f>IF(O141="","",IF(OR(base_seller!$Q141&gt;base_seller!$P141,base_seller!$Q141="0"),"Não","Sim"))</f>
        <v>Sim</v>
      </c>
      <c r="S141" s="65" t="str">
        <f>base_seller!$E141&amp;base_seller!$K141</f>
        <v>1049532025-02</v>
      </c>
      <c r="T141" s="65">
        <f>COUNTIFS($S$1:S141,base_seller!$S141)</f>
        <v>2</v>
      </c>
      <c r="U141" s="65" t="str">
        <f t="shared" si="4"/>
        <v>Range 1</v>
      </c>
    </row>
    <row r="142" spans="1:21" x14ac:dyDescent="0.25">
      <c r="A142" s="71">
        <v>45694</v>
      </c>
      <c r="B142" s="71">
        <v>45694.69027777778</v>
      </c>
      <c r="C142" s="71">
        <v>45694.69027777778</v>
      </c>
      <c r="D142" s="2" t="s">
        <v>952</v>
      </c>
      <c r="E142" s="2">
        <v>104973</v>
      </c>
      <c r="F142" s="2" t="s">
        <v>46</v>
      </c>
      <c r="G142" s="2" t="s">
        <v>36</v>
      </c>
      <c r="H142" s="2" t="s">
        <v>758</v>
      </c>
      <c r="I142" s="2">
        <v>3</v>
      </c>
      <c r="J142" s="2">
        <v>1</v>
      </c>
      <c r="K142" s="2" t="s">
        <v>6040</v>
      </c>
      <c r="L142" s="71">
        <v>45695.69027777778</v>
      </c>
      <c r="M142" s="2">
        <v>-1</v>
      </c>
      <c r="N142" s="2">
        <v>1</v>
      </c>
      <c r="O142" s="2" t="s">
        <v>5949</v>
      </c>
      <c r="P142" s="65">
        <f>2</f>
        <v>2</v>
      </c>
      <c r="Q142" s="65">
        <f>COUNTIFS($O$1:O142,base_seller!$O142)</f>
        <v>1</v>
      </c>
      <c r="R142" s="65" t="str">
        <f>IF(O142="","",IF(OR(base_seller!$Q142&gt;base_seller!$P142,base_seller!$Q142="0"),"Não","Sim"))</f>
        <v>Sim</v>
      </c>
      <c r="S142" s="65" t="str">
        <f>base_seller!$E142&amp;base_seller!$K142</f>
        <v>1049732025-02</v>
      </c>
      <c r="T142" s="65">
        <f>COUNTIFS($S$1:S142,base_seller!$S142)</f>
        <v>1</v>
      </c>
      <c r="U142" s="65" t="str">
        <f t="shared" si="4"/>
        <v>Range 1</v>
      </c>
    </row>
    <row r="143" spans="1:21" x14ac:dyDescent="0.25">
      <c r="A143" s="71">
        <v>45695</v>
      </c>
      <c r="B143" s="71">
        <v>45695.390277777777</v>
      </c>
      <c r="C143" s="71">
        <v>45695.40625</v>
      </c>
      <c r="D143" s="2" t="s">
        <v>950</v>
      </c>
      <c r="E143" s="2">
        <v>104552</v>
      </c>
      <c r="F143" s="2" t="s">
        <v>46</v>
      </c>
      <c r="G143" s="2" t="s">
        <v>36</v>
      </c>
      <c r="H143" s="2" t="s">
        <v>766</v>
      </c>
      <c r="I143" s="2">
        <v>4</v>
      </c>
      <c r="J143" s="2">
        <v>3</v>
      </c>
      <c r="K143" s="2" t="s">
        <v>6040</v>
      </c>
      <c r="L143" s="71">
        <v>45698.390277777777</v>
      </c>
      <c r="M143" s="2">
        <v>-3</v>
      </c>
      <c r="N143" s="2">
        <v>1</v>
      </c>
      <c r="O143" s="2" t="s">
        <v>5939</v>
      </c>
      <c r="P143" s="65">
        <f>2</f>
        <v>2</v>
      </c>
      <c r="Q143" s="65">
        <f>COUNTIFS($O$1:O143,base_seller!$O143)</f>
        <v>2</v>
      </c>
      <c r="R143" s="65" t="str">
        <f>IF(O143="","",IF(OR(base_seller!$Q143&gt;base_seller!$P143,base_seller!$Q143="0"),"Não","Sim"))</f>
        <v>Sim</v>
      </c>
      <c r="S143" s="65" t="str">
        <f>base_seller!$E143&amp;base_seller!$K143</f>
        <v>1045522025-02</v>
      </c>
      <c r="T143" s="65">
        <f>COUNTIFS($S$1:S143,base_seller!$S143)</f>
        <v>2</v>
      </c>
      <c r="U143" s="65" t="str">
        <f t="shared" ref="U143:U158" si="5">IF(T143&lt;4,"Range 1",IF(T143&lt;7,"Range 2",IF(T143&lt;10,"Range 3","Range 4")))</f>
        <v>Range 1</v>
      </c>
    </row>
    <row r="144" spans="1:21" x14ac:dyDescent="0.25">
      <c r="A144" s="71">
        <v>45695</v>
      </c>
      <c r="B144" s="71">
        <v>45695.367361111108</v>
      </c>
      <c r="C144" s="71">
        <v>45695.40902777778</v>
      </c>
      <c r="D144" s="2" t="s">
        <v>950</v>
      </c>
      <c r="E144" s="2">
        <v>105181</v>
      </c>
      <c r="F144" s="2" t="s">
        <v>46</v>
      </c>
      <c r="G144" s="2" t="s">
        <v>36</v>
      </c>
      <c r="H144" s="2" t="s">
        <v>752</v>
      </c>
      <c r="I144" s="2">
        <v>4</v>
      </c>
      <c r="J144" s="2">
        <v>3</v>
      </c>
      <c r="K144" s="2" t="s">
        <v>6040</v>
      </c>
      <c r="L144" s="71">
        <v>45698.367361111108</v>
      </c>
      <c r="M144" s="2">
        <v>-3</v>
      </c>
      <c r="N144" s="2">
        <v>1</v>
      </c>
      <c r="O144" s="2" t="s">
        <v>5950</v>
      </c>
      <c r="P144" s="65">
        <f>2</f>
        <v>2</v>
      </c>
      <c r="Q144" s="65">
        <f>COUNTIFS($O$1:O144,base_seller!$O144)</f>
        <v>1</v>
      </c>
      <c r="R144" s="65" t="str">
        <f>IF(O144="","",IF(OR(base_seller!$Q144&gt;base_seller!$P144,base_seller!$Q144="0"),"Não","Sim"))</f>
        <v>Sim</v>
      </c>
      <c r="S144" s="65" t="str">
        <f>base_seller!$E144&amp;base_seller!$K144</f>
        <v>1051812025-02</v>
      </c>
      <c r="T144" s="65">
        <f>COUNTIFS($S$1:S144,base_seller!$S144)</f>
        <v>1</v>
      </c>
      <c r="U144" s="65" t="str">
        <f t="shared" si="5"/>
        <v>Range 1</v>
      </c>
    </row>
    <row r="145" spans="1:21" x14ac:dyDescent="0.25">
      <c r="A145" s="71">
        <v>45695</v>
      </c>
      <c r="B145" s="71">
        <v>45694.869444444441</v>
      </c>
      <c r="C145" s="71">
        <v>45695.411111111112</v>
      </c>
      <c r="D145" s="2" t="s">
        <v>950</v>
      </c>
      <c r="E145" s="2">
        <v>105123</v>
      </c>
      <c r="F145" s="2" t="s">
        <v>46</v>
      </c>
      <c r="G145" s="2" t="s">
        <v>36</v>
      </c>
      <c r="H145" s="2" t="s">
        <v>794</v>
      </c>
      <c r="I145" s="2">
        <v>3</v>
      </c>
      <c r="J145" s="2">
        <v>1</v>
      </c>
      <c r="K145" s="2" t="s">
        <v>6040</v>
      </c>
      <c r="L145" s="71">
        <v>45695.869444444441</v>
      </c>
      <c r="M145" s="2">
        <v>-1</v>
      </c>
      <c r="N145" s="2">
        <v>1</v>
      </c>
      <c r="O145" s="2" t="s">
        <v>5951</v>
      </c>
      <c r="P145" s="65">
        <f>2</f>
        <v>2</v>
      </c>
      <c r="Q145" s="65">
        <f>COUNTIFS($O$1:O145,base_seller!$O145)</f>
        <v>1</v>
      </c>
      <c r="R145" s="65" t="str">
        <f>IF(O145="","",IF(OR(base_seller!$Q145&gt;base_seller!$P145,base_seller!$Q145="0"),"Não","Sim"))</f>
        <v>Sim</v>
      </c>
      <c r="S145" s="65" t="str">
        <f>base_seller!$E145&amp;base_seller!$K145</f>
        <v>1051232025-02</v>
      </c>
      <c r="T145" s="65">
        <f>COUNTIFS($S$1:S145,base_seller!$S145)</f>
        <v>1</v>
      </c>
      <c r="U145" s="65" t="str">
        <f t="shared" si="5"/>
        <v>Range 1</v>
      </c>
    </row>
    <row r="146" spans="1:21" x14ac:dyDescent="0.25">
      <c r="A146" s="71">
        <v>45695</v>
      </c>
      <c r="B146" s="71">
        <v>45695.371527777781</v>
      </c>
      <c r="C146" s="71">
        <v>45695.413194444453</v>
      </c>
      <c r="D146" s="2" t="s">
        <v>950</v>
      </c>
      <c r="E146" s="2">
        <v>105161</v>
      </c>
      <c r="F146" s="2" t="s">
        <v>46</v>
      </c>
      <c r="G146" s="2" t="s">
        <v>36</v>
      </c>
      <c r="H146" s="2" t="s">
        <v>761</v>
      </c>
      <c r="I146" s="2">
        <v>4</v>
      </c>
      <c r="J146" s="2">
        <v>3</v>
      </c>
      <c r="K146" s="2" t="s">
        <v>6040</v>
      </c>
      <c r="L146" s="71">
        <v>45698.371527777781</v>
      </c>
      <c r="M146" s="2">
        <v>-3</v>
      </c>
      <c r="N146" s="2">
        <v>1</v>
      </c>
      <c r="O146" s="2" t="s">
        <v>5952</v>
      </c>
      <c r="P146" s="65">
        <f>2</f>
        <v>2</v>
      </c>
      <c r="Q146" s="65">
        <f>COUNTIFS($O$1:O146,base_seller!$O146)</f>
        <v>1</v>
      </c>
      <c r="R146" s="65" t="str">
        <f>IF(O146="","",IF(OR(base_seller!$Q146&gt;base_seller!$P146,base_seller!$Q146="0"),"Não","Sim"))</f>
        <v>Sim</v>
      </c>
      <c r="S146" s="65" t="str">
        <f>base_seller!$E146&amp;base_seller!$K146</f>
        <v>1051612025-02</v>
      </c>
      <c r="T146" s="65">
        <f>COUNTIFS($S$1:S146,base_seller!$S146)</f>
        <v>1</v>
      </c>
      <c r="U146" s="65" t="str">
        <f t="shared" si="5"/>
        <v>Range 1</v>
      </c>
    </row>
    <row r="147" spans="1:21" x14ac:dyDescent="0.25">
      <c r="A147" s="71">
        <v>45695</v>
      </c>
      <c r="B147" s="71">
        <v>45695.375</v>
      </c>
      <c r="C147" s="71">
        <v>45695.416666666657</v>
      </c>
      <c r="D147" s="2" t="s">
        <v>950</v>
      </c>
      <c r="E147" s="2">
        <v>105188</v>
      </c>
      <c r="F147" s="2" t="s">
        <v>46</v>
      </c>
      <c r="G147" s="2" t="s">
        <v>36</v>
      </c>
      <c r="H147" s="2" t="s">
        <v>767</v>
      </c>
      <c r="I147" s="2">
        <v>4</v>
      </c>
      <c r="J147" s="2">
        <v>3</v>
      </c>
      <c r="K147" s="2" t="s">
        <v>6040</v>
      </c>
      <c r="L147" s="71">
        <v>45698.375</v>
      </c>
      <c r="M147" s="2">
        <v>-3</v>
      </c>
      <c r="N147" s="2">
        <v>1</v>
      </c>
      <c r="O147" s="2" t="s">
        <v>5953</v>
      </c>
      <c r="P147" s="65">
        <f>2</f>
        <v>2</v>
      </c>
      <c r="Q147" s="65">
        <f>COUNTIFS($O$1:O147,base_seller!$O147)</f>
        <v>1</v>
      </c>
      <c r="R147" s="65" t="str">
        <f>IF(O147="","",IF(OR(base_seller!$Q147&gt;base_seller!$P147,base_seller!$Q147="0"),"Não","Sim"))</f>
        <v>Sim</v>
      </c>
      <c r="S147" s="65" t="str">
        <f>base_seller!$E147&amp;base_seller!$K147</f>
        <v>1051882025-02</v>
      </c>
      <c r="T147" s="65">
        <f>COUNTIFS($S$1:S147,base_seller!$S147)</f>
        <v>1</v>
      </c>
      <c r="U147" s="65" t="str">
        <f t="shared" si="5"/>
        <v>Range 1</v>
      </c>
    </row>
    <row r="148" spans="1:21" x14ac:dyDescent="0.25">
      <c r="A148" s="71">
        <v>45695</v>
      </c>
      <c r="B148" s="71">
        <v>45695.388194444437</v>
      </c>
      <c r="C148" s="71">
        <v>45695.425694444442</v>
      </c>
      <c r="D148" s="2" t="s">
        <v>950</v>
      </c>
      <c r="E148" s="2">
        <v>105209</v>
      </c>
      <c r="F148" s="2" t="s">
        <v>46</v>
      </c>
      <c r="G148" s="2" t="s">
        <v>36</v>
      </c>
      <c r="H148" s="2" t="s">
        <v>759</v>
      </c>
      <c r="I148" s="2">
        <v>4</v>
      </c>
      <c r="J148" s="2">
        <v>3</v>
      </c>
      <c r="K148" s="2" t="s">
        <v>6040</v>
      </c>
      <c r="L148" s="71">
        <v>45698.388194444437</v>
      </c>
      <c r="M148" s="2">
        <v>-3</v>
      </c>
      <c r="N148" s="2">
        <v>1</v>
      </c>
      <c r="O148" s="2" t="s">
        <v>5954</v>
      </c>
      <c r="P148" s="65">
        <f>2</f>
        <v>2</v>
      </c>
      <c r="Q148" s="65">
        <f>COUNTIFS($O$1:O148,base_seller!$O148)</f>
        <v>1</v>
      </c>
      <c r="R148" s="65" t="str">
        <f>IF(O148="","",IF(OR(base_seller!$Q148&gt;base_seller!$P148,base_seller!$Q148="0"),"Não","Sim"))</f>
        <v>Sim</v>
      </c>
      <c r="S148" s="65" t="str">
        <f>base_seller!$E148&amp;base_seller!$K148</f>
        <v>1052092025-02</v>
      </c>
      <c r="T148" s="65">
        <f>COUNTIFS($S$1:S148,base_seller!$S148)</f>
        <v>1</v>
      </c>
      <c r="U148" s="65" t="str">
        <f t="shared" si="5"/>
        <v>Range 1</v>
      </c>
    </row>
    <row r="149" spans="1:21" x14ac:dyDescent="0.25">
      <c r="A149" s="71">
        <v>45695</v>
      </c>
      <c r="B149" s="71">
        <v>45695.398611111108</v>
      </c>
      <c r="C149" s="71">
        <v>45695.430555555547</v>
      </c>
      <c r="D149" s="2" t="s">
        <v>950</v>
      </c>
      <c r="E149" s="2">
        <v>105221</v>
      </c>
      <c r="F149" s="2" t="s">
        <v>46</v>
      </c>
      <c r="G149" s="2" t="s">
        <v>36</v>
      </c>
      <c r="H149" s="2" t="s">
        <v>769</v>
      </c>
      <c r="I149" s="2">
        <v>4</v>
      </c>
      <c r="J149" s="2">
        <v>3</v>
      </c>
      <c r="K149" s="2" t="s">
        <v>6040</v>
      </c>
      <c r="L149" s="71">
        <v>45698.398611111108</v>
      </c>
      <c r="M149" s="2">
        <v>-3</v>
      </c>
      <c r="N149" s="2">
        <v>1</v>
      </c>
      <c r="O149" s="2" t="s">
        <v>5955</v>
      </c>
      <c r="P149" s="65">
        <f>2</f>
        <v>2</v>
      </c>
      <c r="Q149" s="65">
        <f>COUNTIFS($O$1:O149,base_seller!$O149)</f>
        <v>1</v>
      </c>
      <c r="R149" s="65" t="str">
        <f>IF(O149="","",IF(OR(base_seller!$Q149&gt;base_seller!$P149,base_seller!$Q149="0"),"Não","Sim"))</f>
        <v>Sim</v>
      </c>
      <c r="S149" s="65" t="str">
        <f>base_seller!$E149&amp;base_seller!$K149</f>
        <v>1052212025-02</v>
      </c>
      <c r="T149" s="65">
        <f>COUNTIFS($S$1:S149,base_seller!$S149)</f>
        <v>1</v>
      </c>
      <c r="U149" s="65" t="str">
        <f t="shared" si="5"/>
        <v>Range 1</v>
      </c>
    </row>
    <row r="150" spans="1:21" x14ac:dyDescent="0.25">
      <c r="A150" s="71">
        <v>45695</v>
      </c>
      <c r="B150" s="71">
        <v>45695.40347222222</v>
      </c>
      <c r="C150" s="71">
        <v>45695.435416666667</v>
      </c>
      <c r="D150" s="2" t="s">
        <v>950</v>
      </c>
      <c r="E150" s="2">
        <v>105230</v>
      </c>
      <c r="F150" s="2" t="s">
        <v>46</v>
      </c>
      <c r="G150" s="2" t="s">
        <v>36</v>
      </c>
      <c r="H150" s="2" t="s">
        <v>767</v>
      </c>
      <c r="I150" s="2">
        <v>4</v>
      </c>
      <c r="J150" s="2">
        <v>3</v>
      </c>
      <c r="K150" s="2" t="s">
        <v>6040</v>
      </c>
      <c r="L150" s="71">
        <v>45698.40347222222</v>
      </c>
      <c r="M150" s="2">
        <v>-3</v>
      </c>
      <c r="N150" s="2">
        <v>1</v>
      </c>
      <c r="O150" s="2" t="s">
        <v>5956</v>
      </c>
      <c r="P150" s="65">
        <f>2</f>
        <v>2</v>
      </c>
      <c r="Q150" s="65">
        <f>COUNTIFS($O$1:O150,base_seller!$O150)</f>
        <v>1</v>
      </c>
      <c r="R150" s="65" t="str">
        <f>IF(O150="","",IF(OR(base_seller!$Q150&gt;base_seller!$P150,base_seller!$Q150="0"),"Não","Sim"))</f>
        <v>Sim</v>
      </c>
      <c r="S150" s="65" t="str">
        <f>base_seller!$E150&amp;base_seller!$K150</f>
        <v>1052302025-02</v>
      </c>
      <c r="T150" s="65">
        <f>COUNTIFS($S$1:S150,base_seller!$S150)</f>
        <v>1</v>
      </c>
      <c r="U150" s="65" t="str">
        <f t="shared" si="5"/>
        <v>Range 1</v>
      </c>
    </row>
    <row r="151" spans="1:21" x14ac:dyDescent="0.25">
      <c r="A151" s="71">
        <v>45695</v>
      </c>
      <c r="B151" s="71">
        <v>45695.429166666669</v>
      </c>
      <c r="C151" s="71">
        <v>45695.439583333333</v>
      </c>
      <c r="D151" s="2" t="s">
        <v>950</v>
      </c>
      <c r="E151" s="2">
        <v>105258</v>
      </c>
      <c r="F151" s="2" t="s">
        <v>46</v>
      </c>
      <c r="G151" s="2" t="s">
        <v>36</v>
      </c>
      <c r="H151" s="2" t="s">
        <v>759</v>
      </c>
      <c r="I151" s="2">
        <v>4</v>
      </c>
      <c r="J151" s="2">
        <v>3</v>
      </c>
      <c r="K151" s="2" t="s">
        <v>6040</v>
      </c>
      <c r="L151" s="71">
        <v>45698.429166666669</v>
      </c>
      <c r="M151" s="2">
        <v>-3</v>
      </c>
      <c r="N151" s="2">
        <v>1</v>
      </c>
      <c r="O151" s="2" t="s">
        <v>5957</v>
      </c>
      <c r="P151" s="65">
        <f>2</f>
        <v>2</v>
      </c>
      <c r="Q151" s="65">
        <f>COUNTIFS($O$1:O151,base_seller!$O151)</f>
        <v>1</v>
      </c>
      <c r="R151" s="65" t="str">
        <f>IF(O151="","",IF(OR(base_seller!$Q151&gt;base_seller!$P151,base_seller!$Q151="0"),"Não","Sim"))</f>
        <v>Sim</v>
      </c>
      <c r="S151" s="65" t="str">
        <f>base_seller!$E151&amp;base_seller!$K151</f>
        <v>1052582025-02</v>
      </c>
      <c r="T151" s="65">
        <f>COUNTIFS($S$1:S151,base_seller!$S151)</f>
        <v>1</v>
      </c>
      <c r="U151" s="65" t="str">
        <f t="shared" si="5"/>
        <v>Range 1</v>
      </c>
    </row>
    <row r="152" spans="1:21" x14ac:dyDescent="0.25">
      <c r="A152" s="71">
        <v>45695</v>
      </c>
      <c r="B152" s="71">
        <v>45695.456250000003</v>
      </c>
      <c r="C152" s="71">
        <v>45695.441666666673</v>
      </c>
      <c r="D152" s="2" t="s">
        <v>950</v>
      </c>
      <c r="E152" s="2">
        <v>105265</v>
      </c>
      <c r="F152" s="2" t="s">
        <v>46</v>
      </c>
      <c r="G152" s="2" t="s">
        <v>36</v>
      </c>
      <c r="H152" s="2" t="s">
        <v>752</v>
      </c>
      <c r="I152" s="2">
        <v>4</v>
      </c>
      <c r="J152" s="2">
        <v>3</v>
      </c>
      <c r="K152" s="2" t="s">
        <v>6040</v>
      </c>
      <c r="L152" s="71">
        <v>45698.456250000003</v>
      </c>
      <c r="M152" s="2">
        <v>-4</v>
      </c>
      <c r="N152" s="2">
        <v>1</v>
      </c>
      <c r="O152" s="2" t="s">
        <v>5958</v>
      </c>
      <c r="P152" s="65">
        <f>2</f>
        <v>2</v>
      </c>
      <c r="Q152" s="65">
        <f>COUNTIFS($O$1:O152,base_seller!$O152)</f>
        <v>1</v>
      </c>
      <c r="R152" s="65" t="str">
        <f>IF(O152="","",IF(OR(base_seller!$Q152&gt;base_seller!$P152,base_seller!$Q152="0"),"Não","Sim"))</f>
        <v>Sim</v>
      </c>
      <c r="S152" s="65" t="str">
        <f>base_seller!$E152&amp;base_seller!$K152</f>
        <v>1052652025-02</v>
      </c>
      <c r="T152" s="65">
        <f>COUNTIFS($S$1:S152,base_seller!$S152)</f>
        <v>1</v>
      </c>
      <c r="U152" s="65" t="str">
        <f t="shared" si="5"/>
        <v>Range 1</v>
      </c>
    </row>
    <row r="153" spans="1:21" x14ac:dyDescent="0.25">
      <c r="A153" s="71">
        <v>45695</v>
      </c>
      <c r="B153" s="71">
        <v>45695.65625</v>
      </c>
      <c r="C153" s="71">
        <v>45695.696527777778</v>
      </c>
      <c r="D153" s="2" t="s">
        <v>952</v>
      </c>
      <c r="E153" s="2">
        <v>105678</v>
      </c>
      <c r="F153" s="2" t="s">
        <v>754</v>
      </c>
      <c r="G153" s="2" t="s">
        <v>755</v>
      </c>
      <c r="H153" s="2" t="s">
        <v>755</v>
      </c>
      <c r="I153" s="2">
        <v>4</v>
      </c>
      <c r="J153" s="2">
        <v>3</v>
      </c>
      <c r="K153" s="2" t="s">
        <v>6040</v>
      </c>
      <c r="L153" s="71">
        <v>45698.65625</v>
      </c>
      <c r="M153" s="2">
        <v>-3</v>
      </c>
      <c r="N153" s="2">
        <v>1</v>
      </c>
      <c r="O153" s="2"/>
      <c r="P153" s="65">
        <f>2</f>
        <v>2</v>
      </c>
      <c r="Q153" s="65">
        <f>COUNTIFS($O$1:O153,base_seller!$O153)</f>
        <v>0</v>
      </c>
      <c r="R153" s="65" t="str">
        <f>IF(O153="","",IF(OR(base_seller!$Q153&gt;base_seller!$P153,base_seller!$Q153="0"),"Não","Sim"))</f>
        <v/>
      </c>
      <c r="S153" s="65" t="str">
        <f>base_seller!$E153&amp;base_seller!$K153</f>
        <v>1056782025-02</v>
      </c>
      <c r="T153" s="65">
        <f>COUNTIFS($S$1:S153,base_seller!$S153)</f>
        <v>1</v>
      </c>
      <c r="U153" s="65" t="str">
        <f t="shared" si="5"/>
        <v>Range 1</v>
      </c>
    </row>
    <row r="154" spans="1:21" x14ac:dyDescent="0.25">
      <c r="A154" s="71">
        <v>45695</v>
      </c>
      <c r="B154" s="71">
        <v>45695.711805555547</v>
      </c>
      <c r="C154" s="71">
        <v>45695.762499999997</v>
      </c>
      <c r="D154" s="2" t="s">
        <v>951</v>
      </c>
      <c r="E154" s="2">
        <v>105787</v>
      </c>
      <c r="F154" s="2" t="s">
        <v>46</v>
      </c>
      <c r="G154" s="2" t="s">
        <v>36</v>
      </c>
      <c r="H154" s="2" t="s">
        <v>752</v>
      </c>
      <c r="I154" s="2">
        <v>4</v>
      </c>
      <c r="J154" s="2">
        <v>3</v>
      </c>
      <c r="K154" s="2" t="s">
        <v>6040</v>
      </c>
      <c r="L154" s="71">
        <v>45698.711805555547</v>
      </c>
      <c r="M154" s="2">
        <v>-3</v>
      </c>
      <c r="N154" s="2">
        <v>1</v>
      </c>
      <c r="O154" s="2" t="s">
        <v>5959</v>
      </c>
      <c r="P154" s="65">
        <f>2</f>
        <v>2</v>
      </c>
      <c r="Q154" s="65">
        <f>COUNTIFS($O$1:O154,base_seller!$O154)</f>
        <v>1</v>
      </c>
      <c r="R154" s="65" t="str">
        <f>IF(O154="","",IF(OR(base_seller!$Q154&gt;base_seller!$P154,base_seller!$Q154="0"),"Não","Sim"))</f>
        <v>Sim</v>
      </c>
      <c r="S154" s="65" t="str">
        <f>base_seller!$E154&amp;base_seller!$K154</f>
        <v>1057872025-02</v>
      </c>
      <c r="T154" s="65">
        <f>COUNTIFS($S$1:S154,base_seller!$S154)</f>
        <v>1</v>
      </c>
      <c r="U154" s="65" t="str">
        <f t="shared" si="5"/>
        <v>Range 1</v>
      </c>
    </row>
    <row r="155" spans="1:21" x14ac:dyDescent="0.25">
      <c r="A155" s="71">
        <v>45696</v>
      </c>
      <c r="B155" s="71">
        <v>45696.053472222222</v>
      </c>
      <c r="C155" s="71">
        <v>45696.386805555558</v>
      </c>
      <c r="D155" s="2" t="s">
        <v>950</v>
      </c>
      <c r="E155" s="2">
        <v>105884</v>
      </c>
      <c r="F155" s="2" t="s">
        <v>46</v>
      </c>
      <c r="G155" s="2" t="s">
        <v>36</v>
      </c>
      <c r="H155" s="2" t="s">
        <v>758</v>
      </c>
      <c r="I155" s="2">
        <v>5</v>
      </c>
      <c r="J155" s="2">
        <v>2</v>
      </c>
      <c r="K155" s="2" t="s">
        <v>6040</v>
      </c>
      <c r="L155" s="71">
        <v>45698.053472222222</v>
      </c>
      <c r="M155" s="2">
        <v>-2</v>
      </c>
      <c r="N155" s="2">
        <v>1</v>
      </c>
      <c r="O155" s="2" t="s">
        <v>5960</v>
      </c>
      <c r="P155" s="65">
        <f>2</f>
        <v>2</v>
      </c>
      <c r="Q155" s="65">
        <f>COUNTIFS($O$1:O155,base_seller!$O155)</f>
        <v>1</v>
      </c>
      <c r="R155" s="65" t="str">
        <f>IF(O155="","",IF(OR(base_seller!$Q155&gt;base_seller!$P155,base_seller!$Q155="0"),"Não","Sim"))</f>
        <v>Sim</v>
      </c>
      <c r="S155" s="65" t="str">
        <f>base_seller!$E155&amp;base_seller!$K155</f>
        <v>1058842025-02</v>
      </c>
      <c r="T155" s="65">
        <f>COUNTIFS($S$1:S155,base_seller!$S155)</f>
        <v>1</v>
      </c>
      <c r="U155" s="65" t="str">
        <f t="shared" si="5"/>
        <v>Range 1</v>
      </c>
    </row>
    <row r="156" spans="1:21" x14ac:dyDescent="0.25">
      <c r="A156" s="71">
        <v>45696</v>
      </c>
      <c r="B156" s="71">
        <v>45696.402777777781</v>
      </c>
      <c r="C156" s="71">
        <v>45696.431250000001</v>
      </c>
      <c r="D156" s="2" t="s">
        <v>950</v>
      </c>
      <c r="E156" s="2">
        <v>105913</v>
      </c>
      <c r="F156" s="2" t="s">
        <v>46</v>
      </c>
      <c r="G156" s="2" t="s">
        <v>36</v>
      </c>
      <c r="H156" s="2" t="s">
        <v>752</v>
      </c>
      <c r="I156" s="2">
        <v>5</v>
      </c>
      <c r="J156" s="2">
        <v>2</v>
      </c>
      <c r="K156" s="2" t="s">
        <v>6040</v>
      </c>
      <c r="L156" s="71">
        <v>45698.402777777781</v>
      </c>
      <c r="M156" s="2">
        <v>-2</v>
      </c>
      <c r="N156" s="2">
        <v>1</v>
      </c>
      <c r="O156" s="2" t="s">
        <v>5961</v>
      </c>
      <c r="P156" s="65">
        <f>2</f>
        <v>2</v>
      </c>
      <c r="Q156" s="65">
        <f>COUNTIFS($O$1:O156,base_seller!$O156)</f>
        <v>1</v>
      </c>
      <c r="R156" s="65" t="str">
        <f>IF(O156="","",IF(OR(base_seller!$Q156&gt;base_seller!$P156,base_seller!$Q156="0"),"Não","Sim"))</f>
        <v>Sim</v>
      </c>
      <c r="S156" s="65" t="str">
        <f>base_seller!$E156&amp;base_seller!$K156</f>
        <v>1059132025-02</v>
      </c>
      <c r="T156" s="65">
        <f>COUNTIFS($S$1:S156,base_seller!$S156)</f>
        <v>1</v>
      </c>
      <c r="U156" s="65" t="str">
        <f t="shared" si="5"/>
        <v>Range 1</v>
      </c>
    </row>
    <row r="157" spans="1:21" x14ac:dyDescent="0.25">
      <c r="A157" s="71">
        <v>45696</v>
      </c>
      <c r="B157" s="71">
        <v>45691.645833333343</v>
      </c>
      <c r="C157" s="71">
        <v>45696.447222222218</v>
      </c>
      <c r="D157" s="2" t="s">
        <v>952</v>
      </c>
      <c r="E157" s="2">
        <v>102333</v>
      </c>
      <c r="F157" s="2" t="s">
        <v>716</v>
      </c>
      <c r="G157" s="2" t="s">
        <v>36</v>
      </c>
      <c r="H157" s="2" t="s">
        <v>768</v>
      </c>
      <c r="I157" s="2">
        <v>0</v>
      </c>
      <c r="J157" s="2">
        <v>1</v>
      </c>
      <c r="K157" s="2" t="s">
        <v>6040</v>
      </c>
      <c r="L157" s="71">
        <v>45692.645833333343</v>
      </c>
      <c r="M157" s="2">
        <v>3</v>
      </c>
      <c r="N157" s="2">
        <v>0</v>
      </c>
      <c r="O157" s="2" t="s">
        <v>5962</v>
      </c>
      <c r="P157" s="65">
        <f>2</f>
        <v>2</v>
      </c>
      <c r="Q157" s="65">
        <f>COUNTIFS($O$1:O157,base_seller!$O157)</f>
        <v>1</v>
      </c>
      <c r="R157" s="65" t="str">
        <f>IF(O157="","",IF(OR(base_seller!$Q157&gt;base_seller!$P157,base_seller!$Q157="0"),"Não","Sim"))</f>
        <v>Sim</v>
      </c>
      <c r="S157" s="65" t="str">
        <f>base_seller!$E157&amp;base_seller!$K157</f>
        <v>1023332025-02</v>
      </c>
      <c r="T157" s="65">
        <f>COUNTIFS($S$1:S157,base_seller!$S157)</f>
        <v>2</v>
      </c>
      <c r="U157" s="65" t="str">
        <f t="shared" si="5"/>
        <v>Range 1</v>
      </c>
    </row>
    <row r="158" spans="1:21" x14ac:dyDescent="0.25">
      <c r="A158" s="71">
        <v>45697</v>
      </c>
      <c r="B158" s="71">
        <v>45697.490277777782</v>
      </c>
      <c r="C158" s="71">
        <v>45697.515972222223</v>
      </c>
      <c r="D158" s="2" t="s">
        <v>951</v>
      </c>
      <c r="E158" s="2">
        <v>106102</v>
      </c>
      <c r="F158" s="2" t="s">
        <v>754</v>
      </c>
      <c r="G158" s="2" t="s">
        <v>755</v>
      </c>
      <c r="H158" s="2" t="s">
        <v>755</v>
      </c>
      <c r="I158" s="2">
        <v>6</v>
      </c>
      <c r="J158" s="2">
        <v>1</v>
      </c>
      <c r="K158" s="2" t="s">
        <v>6040</v>
      </c>
      <c r="L158" s="71">
        <v>45698.490277777782</v>
      </c>
      <c r="M158" s="2">
        <v>-1</v>
      </c>
      <c r="N158" s="2">
        <v>1</v>
      </c>
      <c r="O158" s="2"/>
      <c r="P158" s="65">
        <f>2</f>
        <v>2</v>
      </c>
      <c r="Q158" s="65">
        <f>COUNTIFS($O$1:O158,base_seller!$O158)</f>
        <v>0</v>
      </c>
      <c r="R158" s="65" t="str">
        <f>IF(O158="","",IF(OR(base_seller!$Q158&gt;base_seller!$P158,base_seller!$Q158="0"),"Não","Sim"))</f>
        <v/>
      </c>
      <c r="S158" s="65" t="str">
        <f>base_seller!$E158&amp;base_seller!$K158</f>
        <v>1061022025-02</v>
      </c>
      <c r="T158" s="65">
        <f>COUNTIFS($S$1:S158,base_seller!$S158)</f>
        <v>1</v>
      </c>
      <c r="U158" s="65" t="str">
        <f t="shared" si="5"/>
        <v>Range 1</v>
      </c>
    </row>
    <row r="159" spans="1:21" x14ac:dyDescent="0.25">
      <c r="A159" s="71">
        <v>45698</v>
      </c>
      <c r="B159" s="71">
        <v>45698.417361111111</v>
      </c>
      <c r="C159" s="71">
        <v>45698.459027777782</v>
      </c>
      <c r="D159" s="2" t="s">
        <v>950</v>
      </c>
      <c r="E159" s="2">
        <v>106210</v>
      </c>
      <c r="F159" s="2" t="s">
        <v>754</v>
      </c>
      <c r="G159" s="2" t="s">
        <v>755</v>
      </c>
      <c r="H159" s="2" t="s">
        <v>766</v>
      </c>
      <c r="I159" s="2">
        <v>0</v>
      </c>
      <c r="J159" s="2">
        <v>1</v>
      </c>
      <c r="K159" s="2" t="s">
        <v>6040</v>
      </c>
      <c r="L159" s="71">
        <v>45699.417361111111</v>
      </c>
      <c r="M159" s="2">
        <v>-1</v>
      </c>
      <c r="N159" s="2">
        <v>1</v>
      </c>
      <c r="O159" s="2"/>
      <c r="P159" s="65">
        <f>2</f>
        <v>2</v>
      </c>
      <c r="Q159" s="65">
        <f>COUNTIFS($O$1:O159,base_seller!$O159)</f>
        <v>0</v>
      </c>
      <c r="R159" s="65" t="str">
        <f>IF(O159="","",IF(OR(base_seller!$Q159&gt;base_seller!$P159,base_seller!$Q159="0"),"Não","Sim"))</f>
        <v/>
      </c>
      <c r="S159" s="65" t="str">
        <f>base_seller!$E159&amp;base_seller!$K159</f>
        <v>1062102025-02</v>
      </c>
      <c r="T159" s="65">
        <f>COUNTIFS($S$1:S159,base_seller!$S159)</f>
        <v>1</v>
      </c>
      <c r="U159" s="65" t="str">
        <f t="shared" ref="U159:U177" si="6">IF(T159&lt;4,"Range 1",IF(T159&lt;7,"Range 2",IF(T159&lt;10,"Range 3","Range 4")))</f>
        <v>Range 1</v>
      </c>
    </row>
    <row r="160" spans="1:21" x14ac:dyDescent="0.25">
      <c r="A160" s="71">
        <v>45698</v>
      </c>
      <c r="B160" s="71">
        <v>45698.418055555558</v>
      </c>
      <c r="C160" s="71">
        <v>45698.459722222222</v>
      </c>
      <c r="D160" s="2" t="s">
        <v>950</v>
      </c>
      <c r="E160" s="2">
        <v>106248</v>
      </c>
      <c r="F160" s="2" t="s">
        <v>754</v>
      </c>
      <c r="G160" s="2" t="s">
        <v>755</v>
      </c>
      <c r="H160" s="2" t="s">
        <v>5840</v>
      </c>
      <c r="I160" s="2">
        <v>0</v>
      </c>
      <c r="J160" s="2">
        <v>1</v>
      </c>
      <c r="K160" s="2" t="s">
        <v>6040</v>
      </c>
      <c r="L160" s="71">
        <v>45699.418055555558</v>
      </c>
      <c r="M160" s="2">
        <v>-1</v>
      </c>
      <c r="N160" s="2">
        <v>1</v>
      </c>
      <c r="O160" s="2"/>
      <c r="P160" s="65">
        <f>2</f>
        <v>2</v>
      </c>
      <c r="Q160" s="65">
        <f>COUNTIFS($O$1:O160,base_seller!$O160)</f>
        <v>0</v>
      </c>
      <c r="R160" s="65" t="str">
        <f>IF(O160="","",IF(OR(base_seller!$Q160&gt;base_seller!$P160,base_seller!$Q160="0"),"Não","Sim"))</f>
        <v/>
      </c>
      <c r="S160" s="65" t="str">
        <f>base_seller!$E160&amp;base_seller!$K160</f>
        <v>1062482025-02</v>
      </c>
      <c r="T160" s="65">
        <f>COUNTIFS($S$1:S160,base_seller!$S160)</f>
        <v>1</v>
      </c>
      <c r="U160" s="65" t="str">
        <f t="shared" si="6"/>
        <v>Range 1</v>
      </c>
    </row>
    <row r="161" spans="1:21" x14ac:dyDescent="0.25">
      <c r="A161" s="71">
        <v>45698</v>
      </c>
      <c r="B161" s="71">
        <v>45698.418749999997</v>
      </c>
      <c r="C161" s="71">
        <v>45698.460416666669</v>
      </c>
      <c r="D161" s="2" t="s">
        <v>950</v>
      </c>
      <c r="E161" s="2">
        <v>106257</v>
      </c>
      <c r="F161" s="2" t="s">
        <v>754</v>
      </c>
      <c r="G161" s="2" t="s">
        <v>755</v>
      </c>
      <c r="H161" s="2" t="s">
        <v>5840</v>
      </c>
      <c r="I161" s="2">
        <v>0</v>
      </c>
      <c r="J161" s="2">
        <v>1</v>
      </c>
      <c r="K161" s="2" t="s">
        <v>6040</v>
      </c>
      <c r="L161" s="71">
        <v>45699.418749999997</v>
      </c>
      <c r="M161" s="2">
        <v>-1</v>
      </c>
      <c r="N161" s="2">
        <v>1</v>
      </c>
      <c r="O161" s="2"/>
      <c r="P161" s="65">
        <f>2</f>
        <v>2</v>
      </c>
      <c r="Q161" s="65">
        <f>COUNTIFS($O$1:O161,base_seller!$O161)</f>
        <v>0</v>
      </c>
      <c r="R161" s="65" t="str">
        <f>IF(O161="","",IF(OR(base_seller!$Q161&gt;base_seller!$P161,base_seller!$Q161="0"),"Não","Sim"))</f>
        <v/>
      </c>
      <c r="S161" s="65" t="str">
        <f>base_seller!$E161&amp;base_seller!$K161</f>
        <v>1062572025-02</v>
      </c>
      <c r="T161" s="65">
        <f>COUNTIFS($S$1:S161,base_seller!$S161)</f>
        <v>1</v>
      </c>
      <c r="U161" s="65" t="str">
        <f t="shared" si="6"/>
        <v>Range 1</v>
      </c>
    </row>
    <row r="162" spans="1:21" x14ac:dyDescent="0.25">
      <c r="A162" s="71">
        <v>45698</v>
      </c>
      <c r="B162" s="71">
        <v>45698.451388888891</v>
      </c>
      <c r="C162" s="71">
        <v>45698.463888888888</v>
      </c>
      <c r="D162" s="2" t="s">
        <v>950</v>
      </c>
      <c r="E162" s="2">
        <v>106306</v>
      </c>
      <c r="F162" s="2" t="s">
        <v>46</v>
      </c>
      <c r="G162" s="2" t="s">
        <v>36</v>
      </c>
      <c r="H162" s="2" t="s">
        <v>771</v>
      </c>
      <c r="I162" s="2">
        <v>0</v>
      </c>
      <c r="J162" s="2">
        <v>1</v>
      </c>
      <c r="K162" s="2" t="s">
        <v>6040</v>
      </c>
      <c r="L162" s="71">
        <v>45699.451388888891</v>
      </c>
      <c r="M162" s="2">
        <v>-1</v>
      </c>
      <c r="N162" s="2">
        <v>1</v>
      </c>
      <c r="O162" s="2" t="s">
        <v>5963</v>
      </c>
      <c r="P162" s="65">
        <f>2</f>
        <v>2</v>
      </c>
      <c r="Q162" s="65">
        <f>COUNTIFS($O$1:O162,base_seller!$O162)</f>
        <v>1</v>
      </c>
      <c r="R162" s="65" t="str">
        <f>IF(O162="","",IF(OR(base_seller!$Q162&gt;base_seller!$P162,base_seller!$Q162="0"),"Não","Sim"))</f>
        <v>Sim</v>
      </c>
      <c r="S162" s="65" t="str">
        <f>base_seller!$E162&amp;base_seller!$K162</f>
        <v>1063062025-02</v>
      </c>
      <c r="T162" s="65">
        <f>COUNTIFS($S$1:S162,base_seller!$S162)</f>
        <v>1</v>
      </c>
      <c r="U162" s="65" t="str">
        <f t="shared" si="6"/>
        <v>Range 1</v>
      </c>
    </row>
    <row r="163" spans="1:21" x14ac:dyDescent="0.25">
      <c r="A163" s="71">
        <v>45698</v>
      </c>
      <c r="B163" s="71">
        <v>45698.45416666667</v>
      </c>
      <c r="C163" s="71">
        <v>45698.464583333327</v>
      </c>
      <c r="D163" s="2" t="s">
        <v>950</v>
      </c>
      <c r="E163" s="2">
        <v>106310</v>
      </c>
      <c r="F163" s="2" t="s">
        <v>754</v>
      </c>
      <c r="G163" s="2" t="s">
        <v>755</v>
      </c>
      <c r="H163" s="2" t="s">
        <v>761</v>
      </c>
      <c r="I163" s="2">
        <v>0</v>
      </c>
      <c r="J163" s="2">
        <v>1</v>
      </c>
      <c r="K163" s="2" t="s">
        <v>6040</v>
      </c>
      <c r="L163" s="71">
        <v>45699.45416666667</v>
      </c>
      <c r="M163" s="2">
        <v>-1</v>
      </c>
      <c r="N163" s="2">
        <v>1</v>
      </c>
      <c r="O163" s="2"/>
      <c r="P163" s="65">
        <f>2</f>
        <v>2</v>
      </c>
      <c r="Q163" s="65">
        <f>COUNTIFS($O$1:O163,base_seller!$O163)</f>
        <v>0</v>
      </c>
      <c r="R163" s="65" t="str">
        <f>IF(O163="","",IF(OR(base_seller!$Q163&gt;base_seller!$P163,base_seller!$Q163="0"),"Não","Sim"))</f>
        <v/>
      </c>
      <c r="S163" s="65" t="str">
        <f>base_seller!$E163&amp;base_seller!$K163</f>
        <v>1063102025-02</v>
      </c>
      <c r="T163" s="65">
        <f>COUNTIFS($S$1:S163,base_seller!$S163)</f>
        <v>1</v>
      </c>
      <c r="U163" s="65" t="str">
        <f t="shared" si="6"/>
        <v>Range 1</v>
      </c>
    </row>
    <row r="164" spans="1:21" x14ac:dyDescent="0.25">
      <c r="A164" s="71">
        <v>45698</v>
      </c>
      <c r="B164" s="71">
        <v>45698.45416666667</v>
      </c>
      <c r="C164" s="71">
        <v>45698.465277777781</v>
      </c>
      <c r="D164" s="2" t="s">
        <v>950</v>
      </c>
      <c r="E164" s="2">
        <v>106314</v>
      </c>
      <c r="F164" s="2" t="s">
        <v>754</v>
      </c>
      <c r="G164" s="2" t="s">
        <v>755</v>
      </c>
      <c r="H164" s="2" t="s">
        <v>769</v>
      </c>
      <c r="I164" s="2">
        <v>0</v>
      </c>
      <c r="J164" s="2">
        <v>1</v>
      </c>
      <c r="K164" s="2" t="s">
        <v>6040</v>
      </c>
      <c r="L164" s="71">
        <v>45699.45416666667</v>
      </c>
      <c r="M164" s="2">
        <v>-1</v>
      </c>
      <c r="N164" s="2">
        <v>1</v>
      </c>
      <c r="O164" s="2"/>
      <c r="P164" s="65">
        <f>2</f>
        <v>2</v>
      </c>
      <c r="Q164" s="65">
        <f>COUNTIFS($O$1:O164,base_seller!$O164)</f>
        <v>0</v>
      </c>
      <c r="R164" s="65" t="str">
        <f>IF(O164="","",IF(OR(base_seller!$Q164&gt;base_seller!$P164,base_seller!$Q164="0"),"Não","Sim"))</f>
        <v/>
      </c>
      <c r="S164" s="65" t="str">
        <f>base_seller!$E164&amp;base_seller!$K164</f>
        <v>1063142025-02</v>
      </c>
      <c r="T164" s="65">
        <f>COUNTIFS($S$1:S164,base_seller!$S164)</f>
        <v>1</v>
      </c>
      <c r="U164" s="65" t="str">
        <f t="shared" si="6"/>
        <v>Range 1</v>
      </c>
    </row>
    <row r="165" spans="1:21" x14ac:dyDescent="0.25">
      <c r="A165" s="71">
        <v>45698</v>
      </c>
      <c r="B165" s="71">
        <v>45698.48333333333</v>
      </c>
      <c r="C165" s="71">
        <v>45698.487500000003</v>
      </c>
      <c r="D165" s="2" t="s">
        <v>950</v>
      </c>
      <c r="E165" s="2">
        <v>106351</v>
      </c>
      <c r="F165" s="2" t="s">
        <v>46</v>
      </c>
      <c r="G165" s="2" t="s">
        <v>36</v>
      </c>
      <c r="H165" s="2" t="s">
        <v>752</v>
      </c>
      <c r="I165" s="2">
        <v>0</v>
      </c>
      <c r="J165" s="2">
        <v>1</v>
      </c>
      <c r="K165" s="2" t="s">
        <v>6040</v>
      </c>
      <c r="L165" s="71">
        <v>45699.48333333333</v>
      </c>
      <c r="M165" s="2">
        <v>-1</v>
      </c>
      <c r="N165" s="2">
        <v>1</v>
      </c>
      <c r="O165" s="2" t="s">
        <v>5964</v>
      </c>
      <c r="P165" s="65">
        <f>2</f>
        <v>2</v>
      </c>
      <c r="Q165" s="65">
        <f>COUNTIFS($O$1:O165,base_seller!$O165)</f>
        <v>1</v>
      </c>
      <c r="R165" s="65" t="str">
        <f>IF(O165="","",IF(OR(base_seller!$Q165&gt;base_seller!$P165,base_seller!$Q165="0"),"Não","Sim"))</f>
        <v>Sim</v>
      </c>
      <c r="S165" s="65" t="str">
        <f>base_seller!$E165&amp;base_seller!$K165</f>
        <v>1063512025-02</v>
      </c>
      <c r="T165" s="65">
        <f>COUNTIFS($S$1:S165,base_seller!$S165)</f>
        <v>1</v>
      </c>
      <c r="U165" s="65" t="str">
        <f t="shared" si="6"/>
        <v>Range 1</v>
      </c>
    </row>
    <row r="166" spans="1:21" x14ac:dyDescent="0.25">
      <c r="A166" s="71">
        <v>45698</v>
      </c>
      <c r="B166" s="71">
        <v>45698.557638888888</v>
      </c>
      <c r="C166" s="71">
        <v>45698.599305555559</v>
      </c>
      <c r="D166" s="2" t="s">
        <v>950</v>
      </c>
      <c r="E166" s="2">
        <v>106447</v>
      </c>
      <c r="F166" s="2" t="s">
        <v>754</v>
      </c>
      <c r="G166" s="2" t="s">
        <v>755</v>
      </c>
      <c r="H166" s="2" t="s">
        <v>5840</v>
      </c>
      <c r="I166" s="2">
        <v>0</v>
      </c>
      <c r="J166" s="2">
        <v>1</v>
      </c>
      <c r="K166" s="2" t="s">
        <v>6040</v>
      </c>
      <c r="L166" s="71">
        <v>45699.557638888888</v>
      </c>
      <c r="M166" s="2">
        <v>-1</v>
      </c>
      <c r="N166" s="2">
        <v>1</v>
      </c>
      <c r="O166" s="2"/>
      <c r="P166" s="65">
        <f>2</f>
        <v>2</v>
      </c>
      <c r="Q166" s="65">
        <f>COUNTIFS($O$1:O166,base_seller!$O166)</f>
        <v>0</v>
      </c>
      <c r="R166" s="65" t="str">
        <f>IF(O166="","",IF(OR(base_seller!$Q166&gt;base_seller!$P166,base_seller!$Q166="0"),"Não","Sim"))</f>
        <v/>
      </c>
      <c r="S166" s="65" t="str">
        <f>base_seller!$E166&amp;base_seller!$K166</f>
        <v>1064472025-02</v>
      </c>
      <c r="T166" s="65">
        <f>COUNTIFS($S$1:S166,base_seller!$S166)</f>
        <v>1</v>
      </c>
      <c r="U166" s="65" t="str">
        <f t="shared" si="6"/>
        <v>Range 1</v>
      </c>
    </row>
    <row r="167" spans="1:21" x14ac:dyDescent="0.25">
      <c r="A167" s="71">
        <v>45698</v>
      </c>
      <c r="B167" s="71">
        <v>45698.559027777781</v>
      </c>
      <c r="C167" s="71">
        <v>45698.600694444453</v>
      </c>
      <c r="D167" s="2" t="s">
        <v>950</v>
      </c>
      <c r="E167" s="2">
        <v>106477</v>
      </c>
      <c r="F167" s="2" t="s">
        <v>754</v>
      </c>
      <c r="G167" s="2" t="s">
        <v>755</v>
      </c>
      <c r="H167" s="2" t="s">
        <v>768</v>
      </c>
      <c r="I167" s="2">
        <v>0</v>
      </c>
      <c r="J167" s="2">
        <v>1</v>
      </c>
      <c r="K167" s="2" t="s">
        <v>6040</v>
      </c>
      <c r="L167" s="71">
        <v>45699.559027777781</v>
      </c>
      <c r="M167" s="2">
        <v>-1</v>
      </c>
      <c r="N167" s="2">
        <v>1</v>
      </c>
      <c r="O167" s="2"/>
      <c r="P167" s="65">
        <f>2</f>
        <v>2</v>
      </c>
      <c r="Q167" s="65">
        <f>COUNTIFS($O$1:O167,base_seller!$O167)</f>
        <v>0</v>
      </c>
      <c r="R167" s="65" t="str">
        <f>IF(O167="","",IF(OR(base_seller!$Q167&gt;base_seller!$P167,base_seller!$Q167="0"),"Não","Sim"))</f>
        <v/>
      </c>
      <c r="S167" s="65" t="str">
        <f>base_seller!$E167&amp;base_seller!$K167</f>
        <v>1064772025-02</v>
      </c>
      <c r="T167" s="65">
        <f>COUNTIFS($S$1:S167,base_seller!$S167)</f>
        <v>1</v>
      </c>
      <c r="U167" s="65" t="str">
        <f t="shared" si="6"/>
        <v>Range 1</v>
      </c>
    </row>
    <row r="168" spans="1:21" x14ac:dyDescent="0.25">
      <c r="A168" s="71">
        <v>45698</v>
      </c>
      <c r="B168" s="71">
        <v>45698.561111111107</v>
      </c>
      <c r="C168" s="71">
        <v>45698.601388888892</v>
      </c>
      <c r="D168" s="2" t="s">
        <v>950</v>
      </c>
      <c r="E168" s="2">
        <v>106486</v>
      </c>
      <c r="F168" s="2" t="s">
        <v>754</v>
      </c>
      <c r="G168" s="2" t="s">
        <v>755</v>
      </c>
      <c r="H168" s="2" t="s">
        <v>768</v>
      </c>
      <c r="I168" s="2">
        <v>0</v>
      </c>
      <c r="J168" s="2">
        <v>1</v>
      </c>
      <c r="K168" s="2" t="s">
        <v>6040</v>
      </c>
      <c r="L168" s="71">
        <v>45699.561111111107</v>
      </c>
      <c r="M168" s="2">
        <v>-1</v>
      </c>
      <c r="N168" s="2">
        <v>1</v>
      </c>
      <c r="O168" s="2"/>
      <c r="P168" s="65">
        <f>2</f>
        <v>2</v>
      </c>
      <c r="Q168" s="65">
        <f>COUNTIFS($O$1:O168,base_seller!$O168)</f>
        <v>0</v>
      </c>
      <c r="R168" s="65" t="str">
        <f>IF(O168="","",IF(OR(base_seller!$Q168&gt;base_seller!$P168,base_seller!$Q168="0"),"Não","Sim"))</f>
        <v/>
      </c>
      <c r="S168" s="65" t="str">
        <f>base_seller!$E168&amp;base_seller!$K168</f>
        <v>1064862025-02</v>
      </c>
      <c r="T168" s="65">
        <f>COUNTIFS($S$1:S168,base_seller!$S168)</f>
        <v>1</v>
      </c>
      <c r="U168" s="65" t="str">
        <f t="shared" si="6"/>
        <v>Range 1</v>
      </c>
    </row>
    <row r="169" spans="1:21" x14ac:dyDescent="0.25">
      <c r="A169" s="71">
        <v>45698</v>
      </c>
      <c r="B169" s="71">
        <v>45698.59652777778</v>
      </c>
      <c r="C169" s="71">
        <v>45698.604861111111</v>
      </c>
      <c r="D169" s="2" t="s">
        <v>950</v>
      </c>
      <c r="E169" s="2">
        <v>106564</v>
      </c>
      <c r="F169" s="2" t="s">
        <v>46</v>
      </c>
      <c r="G169" s="2" t="s">
        <v>36</v>
      </c>
      <c r="H169" s="2" t="s">
        <v>752</v>
      </c>
      <c r="I169" s="2">
        <v>0</v>
      </c>
      <c r="J169" s="2">
        <v>1</v>
      </c>
      <c r="K169" s="2" t="s">
        <v>6040</v>
      </c>
      <c r="L169" s="71">
        <v>45699.59652777778</v>
      </c>
      <c r="M169" s="2">
        <v>-1</v>
      </c>
      <c r="N169" s="2">
        <v>1</v>
      </c>
      <c r="O169" s="2" t="s">
        <v>5965</v>
      </c>
      <c r="P169" s="65">
        <f>2</f>
        <v>2</v>
      </c>
      <c r="Q169" s="65">
        <f>COUNTIFS($O$1:O169,base_seller!$O169)</f>
        <v>1</v>
      </c>
      <c r="R169" s="65" t="str">
        <f>IF(O169="","",IF(OR(base_seller!$Q169&gt;base_seller!$P169,base_seller!$Q169="0"),"Não","Sim"))</f>
        <v>Sim</v>
      </c>
      <c r="S169" s="65" t="str">
        <f>base_seller!$E169&amp;base_seller!$K169</f>
        <v>1065642025-02</v>
      </c>
      <c r="T169" s="65">
        <f>COUNTIFS($S$1:S169,base_seller!$S169)</f>
        <v>1</v>
      </c>
      <c r="U169" s="65" t="str">
        <f t="shared" si="6"/>
        <v>Range 1</v>
      </c>
    </row>
    <row r="170" spans="1:21" x14ac:dyDescent="0.25">
      <c r="A170" s="71">
        <v>45698</v>
      </c>
      <c r="B170" s="71">
        <v>45698.616666666669</v>
      </c>
      <c r="C170" s="71">
        <v>45698.660416666673</v>
      </c>
      <c r="D170" s="2" t="s">
        <v>952</v>
      </c>
      <c r="E170" s="2">
        <v>106627</v>
      </c>
      <c r="F170" s="2" t="s">
        <v>46</v>
      </c>
      <c r="G170" s="2" t="s">
        <v>36</v>
      </c>
      <c r="H170" s="2" t="s">
        <v>752</v>
      </c>
      <c r="I170" s="2">
        <v>0</v>
      </c>
      <c r="J170" s="2">
        <v>1</v>
      </c>
      <c r="K170" s="2" t="s">
        <v>6040</v>
      </c>
      <c r="L170" s="71">
        <v>45699.616666666669</v>
      </c>
      <c r="M170" s="2">
        <v>-1</v>
      </c>
      <c r="N170" s="2">
        <v>1</v>
      </c>
      <c r="O170" s="2" t="s">
        <v>5966</v>
      </c>
      <c r="P170" s="65">
        <f>2</f>
        <v>2</v>
      </c>
      <c r="Q170" s="65">
        <f>COUNTIFS($O$1:O170,base_seller!$O170)</f>
        <v>1</v>
      </c>
      <c r="R170" s="65" t="str">
        <f>IF(O170="","",IF(OR(base_seller!$Q170&gt;base_seller!$P170,base_seller!$Q170="0"),"Não","Sim"))</f>
        <v>Sim</v>
      </c>
      <c r="S170" s="65" t="str">
        <f>base_seller!$E170&amp;base_seller!$K170</f>
        <v>1066272025-02</v>
      </c>
      <c r="T170" s="65">
        <f>COUNTIFS($S$1:S170,base_seller!$S170)</f>
        <v>1</v>
      </c>
      <c r="U170" s="65" t="str">
        <f t="shared" si="6"/>
        <v>Range 1</v>
      </c>
    </row>
    <row r="171" spans="1:21" x14ac:dyDescent="0.25">
      <c r="A171" s="71">
        <v>45698</v>
      </c>
      <c r="B171" s="71">
        <v>45698.626388888893</v>
      </c>
      <c r="C171" s="71">
        <v>45698.661111111112</v>
      </c>
      <c r="D171" s="2" t="s">
        <v>952</v>
      </c>
      <c r="E171" s="2">
        <v>106647</v>
      </c>
      <c r="F171" s="2" t="s">
        <v>754</v>
      </c>
      <c r="G171" s="2" t="s">
        <v>755</v>
      </c>
      <c r="H171" s="2" t="s">
        <v>755</v>
      </c>
      <c r="I171" s="2">
        <v>0</v>
      </c>
      <c r="J171" s="2">
        <v>1</v>
      </c>
      <c r="K171" s="2" t="s">
        <v>6040</v>
      </c>
      <c r="L171" s="71">
        <v>45699.626388888893</v>
      </c>
      <c r="M171" s="2">
        <v>-1</v>
      </c>
      <c r="N171" s="2">
        <v>1</v>
      </c>
      <c r="O171" s="2"/>
      <c r="P171" s="65">
        <f>2</f>
        <v>2</v>
      </c>
      <c r="Q171" s="65">
        <f>COUNTIFS($O$1:O171,base_seller!$O171)</f>
        <v>0</v>
      </c>
      <c r="R171" s="65" t="str">
        <f>IF(O171="","",IF(OR(base_seller!$Q171&gt;base_seller!$P171,base_seller!$Q171="0"),"Não","Sim"))</f>
        <v/>
      </c>
      <c r="S171" s="65" t="str">
        <f>base_seller!$E171&amp;base_seller!$K171</f>
        <v>1066472025-02</v>
      </c>
      <c r="T171" s="65">
        <f>COUNTIFS($S$1:S171,base_seller!$S171)</f>
        <v>1</v>
      </c>
      <c r="U171" s="65" t="str">
        <f t="shared" si="6"/>
        <v>Range 1</v>
      </c>
    </row>
    <row r="172" spans="1:21" x14ac:dyDescent="0.25">
      <c r="A172" s="71">
        <v>45698</v>
      </c>
      <c r="B172" s="71">
        <v>45698.631944444453</v>
      </c>
      <c r="C172" s="71">
        <v>45698.663194444453</v>
      </c>
      <c r="D172" s="2" t="s">
        <v>952</v>
      </c>
      <c r="E172" s="2">
        <v>106654</v>
      </c>
      <c r="F172" s="2" t="s">
        <v>46</v>
      </c>
      <c r="G172" s="2" t="s">
        <v>36</v>
      </c>
      <c r="H172" s="2" t="s">
        <v>767</v>
      </c>
      <c r="I172" s="2">
        <v>0</v>
      </c>
      <c r="J172" s="2">
        <v>1</v>
      </c>
      <c r="K172" s="2" t="s">
        <v>6040</v>
      </c>
      <c r="L172" s="71">
        <v>45699.631944444453</v>
      </c>
      <c r="M172" s="2">
        <v>-1</v>
      </c>
      <c r="N172" s="2">
        <v>1</v>
      </c>
      <c r="O172" s="2" t="s">
        <v>5967</v>
      </c>
      <c r="P172" s="65">
        <f>2</f>
        <v>2</v>
      </c>
      <c r="Q172" s="65">
        <f>COUNTIFS($O$1:O172,base_seller!$O172)</f>
        <v>1</v>
      </c>
      <c r="R172" s="65" t="str">
        <f>IF(O172="","",IF(OR(base_seller!$Q172&gt;base_seller!$P172,base_seller!$Q172="0"),"Não","Sim"))</f>
        <v>Sim</v>
      </c>
      <c r="S172" s="65" t="str">
        <f>base_seller!$E172&amp;base_seller!$K172</f>
        <v>1066542025-02</v>
      </c>
      <c r="T172" s="65">
        <f>COUNTIFS($S$1:S172,base_seller!$S172)</f>
        <v>1</v>
      </c>
      <c r="U172" s="65" t="str">
        <f t="shared" si="6"/>
        <v>Range 1</v>
      </c>
    </row>
    <row r="173" spans="1:21" x14ac:dyDescent="0.25">
      <c r="A173" s="71">
        <v>45698</v>
      </c>
      <c r="B173" s="71">
        <v>45698.64166666667</v>
      </c>
      <c r="C173" s="71">
        <v>45698.664583333331</v>
      </c>
      <c r="D173" s="2" t="s">
        <v>952</v>
      </c>
      <c r="E173" s="2">
        <v>106665</v>
      </c>
      <c r="F173" s="2" t="s">
        <v>46</v>
      </c>
      <c r="G173" s="2" t="s">
        <v>36</v>
      </c>
      <c r="H173" s="2" t="s">
        <v>761</v>
      </c>
      <c r="I173" s="2">
        <v>0</v>
      </c>
      <c r="J173" s="2">
        <v>1</v>
      </c>
      <c r="K173" s="2" t="s">
        <v>6040</v>
      </c>
      <c r="L173" s="71">
        <v>45699.64166666667</v>
      </c>
      <c r="M173" s="2">
        <v>-1</v>
      </c>
      <c r="N173" s="2">
        <v>1</v>
      </c>
      <c r="O173" s="2" t="s">
        <v>5968</v>
      </c>
      <c r="P173" s="65">
        <f>2</f>
        <v>2</v>
      </c>
      <c r="Q173" s="65">
        <f>COUNTIFS($O$1:O173,base_seller!$O173)</f>
        <v>1</v>
      </c>
      <c r="R173" s="65" t="str">
        <f>IF(O173="","",IF(OR(base_seller!$Q173&gt;base_seller!$P173,base_seller!$Q173="0"),"Não","Sim"))</f>
        <v>Sim</v>
      </c>
      <c r="S173" s="65" t="str">
        <f>base_seller!$E173&amp;base_seller!$K173</f>
        <v>1066652025-02</v>
      </c>
      <c r="T173" s="65">
        <f>COUNTIFS($S$1:S173,base_seller!$S173)</f>
        <v>1</v>
      </c>
      <c r="U173" s="65" t="str">
        <f t="shared" si="6"/>
        <v>Range 1</v>
      </c>
    </row>
    <row r="174" spans="1:21" x14ac:dyDescent="0.25">
      <c r="A174" s="71">
        <v>45698</v>
      </c>
      <c r="B174" s="71">
        <v>45698.644444444442</v>
      </c>
      <c r="C174" s="71">
        <v>45698.668749999997</v>
      </c>
      <c r="D174" s="2" t="s">
        <v>952</v>
      </c>
      <c r="E174" s="2">
        <v>106671</v>
      </c>
      <c r="F174" s="2" t="s">
        <v>46</v>
      </c>
      <c r="G174" s="2" t="s">
        <v>36</v>
      </c>
      <c r="H174" s="2" t="s">
        <v>757</v>
      </c>
      <c r="I174" s="2">
        <v>0</v>
      </c>
      <c r="J174" s="2">
        <v>1</v>
      </c>
      <c r="K174" s="2" t="s">
        <v>6040</v>
      </c>
      <c r="L174" s="71">
        <v>45699.644444444442</v>
      </c>
      <c r="M174" s="2">
        <v>-1</v>
      </c>
      <c r="N174" s="2">
        <v>1</v>
      </c>
      <c r="O174" s="2" t="s">
        <v>5969</v>
      </c>
      <c r="P174" s="65">
        <f>2</f>
        <v>2</v>
      </c>
      <c r="Q174" s="65">
        <f>COUNTIFS($O$1:O174,base_seller!$O174)</f>
        <v>1</v>
      </c>
      <c r="R174" s="65" t="str">
        <f>IF(O174="","",IF(OR(base_seller!$Q174&gt;base_seller!$P174,base_seller!$Q174="0"),"Não","Sim"))</f>
        <v>Sim</v>
      </c>
      <c r="S174" s="65" t="str">
        <f>base_seller!$E174&amp;base_seller!$K174</f>
        <v>1066712025-02</v>
      </c>
      <c r="T174" s="65">
        <f>COUNTIFS($S$1:S174,base_seller!$S174)</f>
        <v>1</v>
      </c>
      <c r="U174" s="65" t="str">
        <f t="shared" si="6"/>
        <v>Range 1</v>
      </c>
    </row>
    <row r="175" spans="1:21" x14ac:dyDescent="0.25">
      <c r="A175" s="71">
        <v>45698</v>
      </c>
      <c r="B175" s="71">
        <v>45698.661805555559</v>
      </c>
      <c r="C175" s="71">
        <v>45698.670138888891</v>
      </c>
      <c r="D175" s="2" t="s">
        <v>952</v>
      </c>
      <c r="E175" s="2">
        <v>106716</v>
      </c>
      <c r="F175" s="2" t="s">
        <v>716</v>
      </c>
      <c r="G175" s="2" t="s">
        <v>36</v>
      </c>
      <c r="H175" s="2" t="s">
        <v>752</v>
      </c>
      <c r="I175" s="2">
        <v>0</v>
      </c>
      <c r="J175" s="2">
        <v>1</v>
      </c>
      <c r="K175" s="2" t="s">
        <v>6040</v>
      </c>
      <c r="L175" s="71">
        <v>45699.661805555559</v>
      </c>
      <c r="M175" s="2">
        <v>-1</v>
      </c>
      <c r="N175" s="2">
        <v>1</v>
      </c>
      <c r="O175" s="2" t="s">
        <v>5970</v>
      </c>
      <c r="P175" s="65">
        <f>2</f>
        <v>2</v>
      </c>
      <c r="Q175" s="65">
        <f>COUNTIFS($O$1:O175,base_seller!$O175)</f>
        <v>1</v>
      </c>
      <c r="R175" s="65" t="str">
        <f>IF(O175="","",IF(OR(base_seller!$Q175&gt;base_seller!$P175,base_seller!$Q175="0"),"Não","Sim"))</f>
        <v>Sim</v>
      </c>
      <c r="S175" s="65" t="str">
        <f>base_seller!$E175&amp;base_seller!$K175</f>
        <v>1067162025-02</v>
      </c>
      <c r="T175" s="65">
        <f>COUNTIFS($S$1:S175,base_seller!$S175)</f>
        <v>1</v>
      </c>
      <c r="U175" s="65" t="str">
        <f t="shared" si="6"/>
        <v>Range 1</v>
      </c>
    </row>
    <row r="176" spans="1:21" x14ac:dyDescent="0.25">
      <c r="A176" s="71">
        <v>45698</v>
      </c>
      <c r="B176" s="71">
        <v>45698.663194444453</v>
      </c>
      <c r="C176" s="71">
        <v>45698.671527777777</v>
      </c>
      <c r="D176" s="2" t="s">
        <v>952</v>
      </c>
      <c r="E176" s="2">
        <v>106721</v>
      </c>
      <c r="F176" s="2" t="s">
        <v>46</v>
      </c>
      <c r="G176" s="2" t="s">
        <v>36</v>
      </c>
      <c r="H176" s="2" t="s">
        <v>752</v>
      </c>
      <c r="I176" s="2">
        <v>0</v>
      </c>
      <c r="J176" s="2">
        <v>1</v>
      </c>
      <c r="K176" s="2" t="s">
        <v>6040</v>
      </c>
      <c r="L176" s="71">
        <v>45699.663194444453</v>
      </c>
      <c r="M176" s="2">
        <v>-1</v>
      </c>
      <c r="N176" s="2">
        <v>1</v>
      </c>
      <c r="O176" s="2" t="s">
        <v>5971</v>
      </c>
      <c r="P176" s="65">
        <f>2</f>
        <v>2</v>
      </c>
      <c r="Q176" s="65">
        <f>COUNTIFS($O$1:O176,base_seller!$O176)</f>
        <v>1</v>
      </c>
      <c r="R176" s="65" t="str">
        <f>IF(O176="","",IF(OR(base_seller!$Q176&gt;base_seller!$P176,base_seller!$Q176="0"),"Não","Sim"))</f>
        <v>Sim</v>
      </c>
      <c r="S176" s="65" t="str">
        <f>base_seller!$E176&amp;base_seller!$K176</f>
        <v>1067212025-02</v>
      </c>
      <c r="T176" s="65">
        <f>COUNTIFS($S$1:S176,base_seller!$S176)</f>
        <v>1</v>
      </c>
      <c r="U176" s="65" t="str">
        <f t="shared" si="6"/>
        <v>Range 1</v>
      </c>
    </row>
    <row r="177" spans="1:21" x14ac:dyDescent="0.25">
      <c r="A177" s="71">
        <v>45698</v>
      </c>
      <c r="B177" s="71">
        <v>45698.667361111111</v>
      </c>
      <c r="C177" s="71">
        <v>45698.672222222223</v>
      </c>
      <c r="D177" s="2" t="s">
        <v>952</v>
      </c>
      <c r="E177" s="2">
        <v>106726</v>
      </c>
      <c r="F177" s="2" t="s">
        <v>754</v>
      </c>
      <c r="G177" s="2" t="s">
        <v>755</v>
      </c>
      <c r="H177" s="2">
        <v>106726</v>
      </c>
      <c r="I177" s="2">
        <v>0</v>
      </c>
      <c r="J177" s="2">
        <v>1</v>
      </c>
      <c r="K177" s="2" t="s">
        <v>6040</v>
      </c>
      <c r="L177" s="71">
        <v>45699.667361111111</v>
      </c>
      <c r="M177" s="2">
        <v>-1</v>
      </c>
      <c r="N177" s="2">
        <v>1</v>
      </c>
      <c r="O177" s="2"/>
      <c r="P177" s="65">
        <f>2</f>
        <v>2</v>
      </c>
      <c r="Q177" s="65">
        <f>COUNTIFS($O$1:O177,base_seller!$O177)</f>
        <v>0</v>
      </c>
      <c r="R177" s="65" t="str">
        <f>IF(O177="","",IF(OR(base_seller!$Q177&gt;base_seller!$P177,base_seller!$Q177="0"),"Não","Sim"))</f>
        <v/>
      </c>
      <c r="S177" s="65" t="str">
        <f>base_seller!$E177&amp;base_seller!$K177</f>
        <v>1067262025-02</v>
      </c>
      <c r="T177" s="65">
        <f>COUNTIFS($S$1:S177,base_seller!$S177)</f>
        <v>1</v>
      </c>
      <c r="U177" s="65" t="str">
        <f t="shared" si="6"/>
        <v>Range 1</v>
      </c>
    </row>
    <row r="178" spans="1:21" x14ac:dyDescent="0.25">
      <c r="A178" s="71">
        <v>45699</v>
      </c>
      <c r="B178" s="71">
        <v>45698.856944444437</v>
      </c>
      <c r="C178" s="71">
        <v>45699.339583333327</v>
      </c>
      <c r="D178" s="2" t="s">
        <v>952</v>
      </c>
      <c r="E178" s="2">
        <v>106901</v>
      </c>
      <c r="F178" s="2" t="s">
        <v>754</v>
      </c>
      <c r="G178" s="2" t="s">
        <v>755</v>
      </c>
      <c r="H178" s="2" t="s">
        <v>755</v>
      </c>
      <c r="I178" s="2">
        <v>0</v>
      </c>
      <c r="J178" s="2">
        <v>1</v>
      </c>
      <c r="K178" s="2" t="s">
        <v>6040</v>
      </c>
      <c r="L178" s="71">
        <v>45699.856944444437</v>
      </c>
      <c r="M178" s="2">
        <v>-1</v>
      </c>
      <c r="N178" s="2">
        <v>1</v>
      </c>
      <c r="O178" s="2"/>
      <c r="P178" s="65">
        <f>2</f>
        <v>2</v>
      </c>
      <c r="Q178" s="65">
        <f>COUNTIFS($O$1:O178,base_seller!$O178)</f>
        <v>0</v>
      </c>
      <c r="R178" s="65" t="str">
        <f>IF(O178="","",IF(OR(base_seller!$Q178&gt;base_seller!$P178,base_seller!$Q178="0"),"Não","Sim"))</f>
        <v/>
      </c>
      <c r="S178" s="65" t="str">
        <f>base_seller!$E178&amp;base_seller!$K178</f>
        <v>1069012025-02</v>
      </c>
      <c r="T178" s="65">
        <f>COUNTIFS($S$1:S178,base_seller!$S178)</f>
        <v>1</v>
      </c>
      <c r="U178" s="65" t="str">
        <f t="shared" ref="U178:U207" si="7">IF(T178&lt;4,"Range 1",IF(T178&lt;7,"Range 2",IF(T178&lt;10,"Range 3","Range 4")))</f>
        <v>Range 1</v>
      </c>
    </row>
    <row r="179" spans="1:21" x14ac:dyDescent="0.25">
      <c r="A179" s="71">
        <v>45699</v>
      </c>
      <c r="B179" s="71">
        <v>45699.298611111109</v>
      </c>
      <c r="C179" s="71">
        <v>45699.339583333327</v>
      </c>
      <c r="D179" s="2" t="s">
        <v>952</v>
      </c>
      <c r="E179" s="2">
        <v>106925</v>
      </c>
      <c r="F179" s="2" t="s">
        <v>754</v>
      </c>
      <c r="G179" s="2" t="s">
        <v>755</v>
      </c>
      <c r="H179" s="2" t="s">
        <v>755</v>
      </c>
      <c r="I179" s="2">
        <v>1</v>
      </c>
      <c r="J179" s="2">
        <v>1</v>
      </c>
      <c r="K179" s="2" t="s">
        <v>6040</v>
      </c>
      <c r="L179" s="71">
        <v>45700.298611111109</v>
      </c>
      <c r="M179" s="2">
        <v>-1</v>
      </c>
      <c r="N179" s="2">
        <v>1</v>
      </c>
      <c r="O179" s="2"/>
      <c r="P179" s="65">
        <f>2</f>
        <v>2</v>
      </c>
      <c r="Q179" s="65">
        <f>COUNTIFS($O$1:O179,base_seller!$O179)</f>
        <v>0</v>
      </c>
      <c r="R179" s="65" t="str">
        <f>IF(O179="","",IF(OR(base_seller!$Q179&gt;base_seller!$P179,base_seller!$Q179="0"),"Não","Sim"))</f>
        <v/>
      </c>
      <c r="S179" s="65" t="str">
        <f>base_seller!$E179&amp;base_seller!$K179</f>
        <v>1069252025-02</v>
      </c>
      <c r="T179" s="65">
        <f>COUNTIFS($S$1:S179,base_seller!$S179)</f>
        <v>1</v>
      </c>
      <c r="U179" s="65" t="str">
        <f t="shared" si="7"/>
        <v>Range 1</v>
      </c>
    </row>
    <row r="180" spans="1:21" x14ac:dyDescent="0.25">
      <c r="A180" s="71">
        <v>45699</v>
      </c>
      <c r="B180" s="71">
        <v>45699.476388888892</v>
      </c>
      <c r="C180" s="71">
        <v>45699.491666666669</v>
      </c>
      <c r="D180" s="2" t="s">
        <v>952</v>
      </c>
      <c r="E180" s="2">
        <v>107355</v>
      </c>
      <c r="F180" s="2" t="s">
        <v>716</v>
      </c>
      <c r="G180" s="2" t="s">
        <v>36</v>
      </c>
      <c r="H180" s="2" t="s">
        <v>758</v>
      </c>
      <c r="I180" s="2">
        <v>1</v>
      </c>
      <c r="J180" s="2">
        <v>1</v>
      </c>
      <c r="K180" s="2" t="s">
        <v>6040</v>
      </c>
      <c r="L180" s="71">
        <v>45700.476388888892</v>
      </c>
      <c r="M180" s="2">
        <v>-1</v>
      </c>
      <c r="N180" s="2">
        <v>1</v>
      </c>
      <c r="O180" s="2" t="s">
        <v>5972</v>
      </c>
      <c r="P180" s="65">
        <f>2</f>
        <v>2</v>
      </c>
      <c r="Q180" s="65">
        <f>COUNTIFS($O$1:O180,base_seller!$O180)</f>
        <v>1</v>
      </c>
      <c r="R180" s="65" t="str">
        <f>IF(O180="","",IF(OR(base_seller!$Q180&gt;base_seller!$P180,base_seller!$Q180="0"),"Não","Sim"))</f>
        <v>Sim</v>
      </c>
      <c r="S180" s="65" t="str">
        <f>base_seller!$E180&amp;base_seller!$K180</f>
        <v>1073552025-02</v>
      </c>
      <c r="T180" s="65">
        <f>COUNTIFS($S$1:S180,base_seller!$S180)</f>
        <v>1</v>
      </c>
      <c r="U180" s="65" t="str">
        <f t="shared" si="7"/>
        <v>Range 1</v>
      </c>
    </row>
    <row r="181" spans="1:21" x14ac:dyDescent="0.25">
      <c r="A181" s="71">
        <v>45699</v>
      </c>
      <c r="B181" s="71">
        <v>45699.489583333343</v>
      </c>
      <c r="C181" s="71">
        <v>45699.493750000001</v>
      </c>
      <c r="D181" s="2" t="s">
        <v>952</v>
      </c>
      <c r="E181" s="2">
        <v>107361</v>
      </c>
      <c r="F181" s="2" t="s">
        <v>46</v>
      </c>
      <c r="G181" s="2" t="s">
        <v>36</v>
      </c>
      <c r="H181" s="2" t="s">
        <v>752</v>
      </c>
      <c r="I181" s="2">
        <v>1</v>
      </c>
      <c r="J181" s="2">
        <v>1</v>
      </c>
      <c r="K181" s="2" t="s">
        <v>6040</v>
      </c>
      <c r="L181" s="71">
        <v>45700.489583333343</v>
      </c>
      <c r="M181" s="2">
        <v>-1</v>
      </c>
      <c r="N181" s="2">
        <v>1</v>
      </c>
      <c r="O181" s="2" t="s">
        <v>5973</v>
      </c>
      <c r="P181" s="65">
        <f>2</f>
        <v>2</v>
      </c>
      <c r="Q181" s="65">
        <f>COUNTIFS($O$1:O181,base_seller!$O181)</f>
        <v>1</v>
      </c>
      <c r="R181" s="65" t="str">
        <f>IF(O181="","",IF(OR(base_seller!$Q181&gt;base_seller!$P181,base_seller!$Q181="0"),"Não","Sim"))</f>
        <v>Sim</v>
      </c>
      <c r="S181" s="65" t="str">
        <f>base_seller!$E181&amp;base_seller!$K181</f>
        <v>1073612025-02</v>
      </c>
      <c r="T181" s="65">
        <f>COUNTIFS($S$1:S181,base_seller!$S181)</f>
        <v>1</v>
      </c>
      <c r="U181" s="65" t="str">
        <f t="shared" si="7"/>
        <v>Range 1</v>
      </c>
    </row>
    <row r="182" spans="1:21" x14ac:dyDescent="0.25">
      <c r="A182" s="71">
        <v>45699</v>
      </c>
      <c r="B182" s="71">
        <v>45699.34375</v>
      </c>
      <c r="C182" s="71">
        <v>45699.379861111112</v>
      </c>
      <c r="D182" s="2" t="s">
        <v>950</v>
      </c>
      <c r="E182" s="2">
        <v>106939</v>
      </c>
      <c r="F182" s="2" t="s">
        <v>46</v>
      </c>
      <c r="G182" s="2" t="s">
        <v>36</v>
      </c>
      <c r="H182" s="2" t="s">
        <v>765</v>
      </c>
      <c r="I182" s="2">
        <v>1</v>
      </c>
      <c r="J182" s="2">
        <v>1</v>
      </c>
      <c r="K182" s="2" t="s">
        <v>6040</v>
      </c>
      <c r="L182" s="71">
        <v>45700.34375</v>
      </c>
      <c r="M182" s="2">
        <v>-1</v>
      </c>
      <c r="N182" s="2">
        <v>1</v>
      </c>
      <c r="O182" s="2" t="s">
        <v>5974</v>
      </c>
      <c r="P182" s="65">
        <f>2</f>
        <v>2</v>
      </c>
      <c r="Q182" s="65">
        <f>COUNTIFS($O$1:O182,base_seller!$O182)</f>
        <v>1</v>
      </c>
      <c r="R182" s="65" t="str">
        <f>IF(O182="","",IF(OR(base_seller!$Q182&gt;base_seller!$P182,base_seller!$Q182="0"),"Não","Sim"))</f>
        <v>Sim</v>
      </c>
      <c r="S182" s="65" t="str">
        <f>base_seller!$E182&amp;base_seller!$K182</f>
        <v>1069392025-02</v>
      </c>
      <c r="T182" s="65">
        <f>COUNTIFS($S$1:S182,base_seller!$S182)</f>
        <v>1</v>
      </c>
      <c r="U182" s="65" t="str">
        <f t="shared" si="7"/>
        <v>Range 1</v>
      </c>
    </row>
    <row r="183" spans="1:21" x14ac:dyDescent="0.25">
      <c r="A183" s="71">
        <v>45699</v>
      </c>
      <c r="B183" s="71">
        <v>45695.739583333343</v>
      </c>
      <c r="C183" s="71">
        <v>45699.400694444441</v>
      </c>
      <c r="D183" s="2" t="s">
        <v>950</v>
      </c>
      <c r="E183" s="2">
        <v>103488</v>
      </c>
      <c r="F183" s="2" t="s">
        <v>46</v>
      </c>
      <c r="G183" s="2" t="s">
        <v>36</v>
      </c>
      <c r="H183" s="2" t="s">
        <v>752</v>
      </c>
      <c r="I183" s="2">
        <v>4</v>
      </c>
      <c r="J183" s="2">
        <v>3</v>
      </c>
      <c r="K183" s="2" t="s">
        <v>6040</v>
      </c>
      <c r="L183" s="71">
        <v>45698.739583333343</v>
      </c>
      <c r="M183" s="2">
        <v>0</v>
      </c>
      <c r="N183" s="2">
        <v>0</v>
      </c>
      <c r="O183" s="2" t="s">
        <v>5907</v>
      </c>
      <c r="P183" s="65">
        <f>2</f>
        <v>2</v>
      </c>
      <c r="Q183" s="65">
        <f>COUNTIFS($O$1:O183,base_seller!$O183)</f>
        <v>2</v>
      </c>
      <c r="R183" s="65" t="str">
        <f>IF(O183="","",IF(OR(base_seller!$Q183&gt;base_seller!$P183,base_seller!$Q183="0"),"Não","Sim"))</f>
        <v>Sim</v>
      </c>
      <c r="S183" s="65" t="str">
        <f>base_seller!$E183&amp;base_seller!$K183</f>
        <v>1034882025-02</v>
      </c>
      <c r="T183" s="65">
        <f>COUNTIFS($S$1:S183,base_seller!$S183)</f>
        <v>2</v>
      </c>
      <c r="U183" s="65" t="str">
        <f t="shared" si="7"/>
        <v>Range 1</v>
      </c>
    </row>
    <row r="184" spans="1:21" x14ac:dyDescent="0.25">
      <c r="A184" s="71">
        <v>45699</v>
      </c>
      <c r="B184" s="71">
        <v>45699.393055555563</v>
      </c>
      <c r="C184" s="71">
        <v>45699.402777777781</v>
      </c>
      <c r="D184" s="2" t="s">
        <v>950</v>
      </c>
      <c r="E184" s="2">
        <v>106995</v>
      </c>
      <c r="F184" s="2" t="s">
        <v>46</v>
      </c>
      <c r="G184" s="2" t="s">
        <v>36</v>
      </c>
      <c r="H184" s="2" t="s">
        <v>752</v>
      </c>
      <c r="I184" s="2">
        <v>1</v>
      </c>
      <c r="J184" s="2">
        <v>1</v>
      </c>
      <c r="K184" s="2" t="s">
        <v>6040</v>
      </c>
      <c r="L184" s="71">
        <v>45700.393055555563</v>
      </c>
      <c r="M184" s="2">
        <v>-1</v>
      </c>
      <c r="N184" s="2">
        <v>1</v>
      </c>
      <c r="O184" s="2" t="s">
        <v>5975</v>
      </c>
      <c r="P184" s="65">
        <f>2</f>
        <v>2</v>
      </c>
      <c r="Q184" s="65">
        <f>COUNTIFS($O$1:O184,base_seller!$O184)</f>
        <v>1</v>
      </c>
      <c r="R184" s="65" t="str">
        <f>IF(O184="","",IF(OR(base_seller!$Q184&gt;base_seller!$P184,base_seller!$Q184="0"),"Não","Sim"))</f>
        <v>Sim</v>
      </c>
      <c r="S184" s="65" t="str">
        <f>base_seller!$E184&amp;base_seller!$K184</f>
        <v>1069952025-02</v>
      </c>
      <c r="T184" s="65">
        <f>COUNTIFS($S$1:S184,base_seller!$S184)</f>
        <v>1</v>
      </c>
      <c r="U184" s="65" t="str">
        <f t="shared" si="7"/>
        <v>Range 1</v>
      </c>
    </row>
    <row r="185" spans="1:21" x14ac:dyDescent="0.25">
      <c r="A185" s="71">
        <v>45699</v>
      </c>
      <c r="B185" s="71">
        <v>45699.395138888889</v>
      </c>
      <c r="C185" s="71">
        <v>45699.40625</v>
      </c>
      <c r="D185" s="2" t="s">
        <v>950</v>
      </c>
      <c r="E185" s="2">
        <v>106997</v>
      </c>
      <c r="F185" s="2" t="s">
        <v>46</v>
      </c>
      <c r="G185" s="2" t="s">
        <v>36</v>
      </c>
      <c r="H185" s="2" t="s">
        <v>767</v>
      </c>
      <c r="I185" s="2">
        <v>1</v>
      </c>
      <c r="J185" s="2">
        <v>1</v>
      </c>
      <c r="K185" s="2" t="s">
        <v>6040</v>
      </c>
      <c r="L185" s="71">
        <v>45700.395138888889</v>
      </c>
      <c r="M185" s="2">
        <v>-1</v>
      </c>
      <c r="N185" s="2">
        <v>1</v>
      </c>
      <c r="O185" s="2" t="s">
        <v>5976</v>
      </c>
      <c r="P185" s="65">
        <f>2</f>
        <v>2</v>
      </c>
      <c r="Q185" s="65">
        <f>COUNTIFS($O$1:O185,base_seller!$O185)</f>
        <v>1</v>
      </c>
      <c r="R185" s="65" t="str">
        <f>IF(O185="","",IF(OR(base_seller!$Q185&gt;base_seller!$P185,base_seller!$Q185="0"),"Não","Sim"))</f>
        <v>Sim</v>
      </c>
      <c r="S185" s="65" t="str">
        <f>base_seller!$E185&amp;base_seller!$K185</f>
        <v>1069972025-02</v>
      </c>
      <c r="T185" s="65">
        <f>COUNTIFS($S$1:S185,base_seller!$S185)</f>
        <v>1</v>
      </c>
      <c r="U185" s="65" t="str">
        <f t="shared" si="7"/>
        <v>Range 1</v>
      </c>
    </row>
    <row r="186" spans="1:21" x14ac:dyDescent="0.25">
      <c r="A186" s="71">
        <v>45699</v>
      </c>
      <c r="B186" s="71">
        <v>45699.428472222222</v>
      </c>
      <c r="C186" s="71">
        <v>45699.43472222222</v>
      </c>
      <c r="D186" s="2" t="s">
        <v>950</v>
      </c>
      <c r="E186" s="2">
        <v>107277</v>
      </c>
      <c r="F186" s="2" t="s">
        <v>754</v>
      </c>
      <c r="G186" s="2" t="s">
        <v>755</v>
      </c>
      <c r="H186" s="2" t="s">
        <v>758</v>
      </c>
      <c r="I186" s="2">
        <v>1</v>
      </c>
      <c r="J186" s="2">
        <v>1</v>
      </c>
      <c r="K186" s="2" t="s">
        <v>6040</v>
      </c>
      <c r="L186" s="71">
        <v>45700.428472222222</v>
      </c>
      <c r="M186" s="2">
        <v>-1</v>
      </c>
      <c r="N186" s="2">
        <v>1</v>
      </c>
      <c r="O186" s="2"/>
      <c r="P186" s="65">
        <f>2</f>
        <v>2</v>
      </c>
      <c r="Q186" s="65">
        <f>COUNTIFS($O$1:O186,base_seller!$O186)</f>
        <v>0</v>
      </c>
      <c r="R186" s="65" t="str">
        <f>IF(O186="","",IF(OR(base_seller!$Q186&gt;base_seller!$P186,base_seller!$Q186="0"),"Não","Sim"))</f>
        <v/>
      </c>
      <c r="S186" s="65" t="str">
        <f>base_seller!$E186&amp;base_seller!$K186</f>
        <v>1072772025-02</v>
      </c>
      <c r="T186" s="65">
        <f>COUNTIFS($S$1:S186,base_seller!$S186)</f>
        <v>1</v>
      </c>
      <c r="U186" s="65" t="str">
        <f t="shared" si="7"/>
        <v>Range 1</v>
      </c>
    </row>
    <row r="187" spans="1:21" x14ac:dyDescent="0.25">
      <c r="A187" s="71">
        <v>45699</v>
      </c>
      <c r="B187" s="71">
        <v>45699.429861111108</v>
      </c>
      <c r="C187" s="71">
        <v>45699.438888888893</v>
      </c>
      <c r="D187" s="2" t="s">
        <v>950</v>
      </c>
      <c r="E187" s="2">
        <v>107279</v>
      </c>
      <c r="F187" s="2" t="s">
        <v>46</v>
      </c>
      <c r="G187" s="2" t="s">
        <v>36</v>
      </c>
      <c r="H187" s="2" t="s">
        <v>752</v>
      </c>
      <c r="I187" s="2">
        <v>1</v>
      </c>
      <c r="J187" s="2">
        <v>1</v>
      </c>
      <c r="K187" s="2" t="s">
        <v>6040</v>
      </c>
      <c r="L187" s="71">
        <v>45700.429861111108</v>
      </c>
      <c r="M187" s="2">
        <v>-1</v>
      </c>
      <c r="N187" s="2">
        <v>1</v>
      </c>
      <c r="O187" s="2" t="s">
        <v>5977</v>
      </c>
      <c r="P187" s="65">
        <f>2</f>
        <v>2</v>
      </c>
      <c r="Q187" s="65">
        <f>COUNTIFS($O$1:O187,base_seller!$O187)</f>
        <v>1</v>
      </c>
      <c r="R187" s="65" t="str">
        <f>IF(O187="","",IF(OR(base_seller!$Q187&gt;base_seller!$P187,base_seller!$Q187="0"),"Não","Sim"))</f>
        <v>Sim</v>
      </c>
      <c r="S187" s="65" t="str">
        <f>base_seller!$E187&amp;base_seller!$K187</f>
        <v>1072792025-02</v>
      </c>
      <c r="T187" s="65">
        <f>COUNTIFS($S$1:S187,base_seller!$S187)</f>
        <v>1</v>
      </c>
      <c r="U187" s="65" t="str">
        <f t="shared" si="7"/>
        <v>Range 1</v>
      </c>
    </row>
    <row r="188" spans="1:21" x14ac:dyDescent="0.25">
      <c r="A188" s="71">
        <v>45699</v>
      </c>
      <c r="B188" s="71">
        <v>45699.511805555558</v>
      </c>
      <c r="C188" s="71">
        <v>45699.529861111107</v>
      </c>
      <c r="D188" s="2" t="s">
        <v>950</v>
      </c>
      <c r="E188" s="2">
        <v>107390</v>
      </c>
      <c r="F188" s="2" t="s">
        <v>46</v>
      </c>
      <c r="G188" s="2" t="s">
        <v>36</v>
      </c>
      <c r="H188" s="2" t="s">
        <v>760</v>
      </c>
      <c r="I188" s="2">
        <v>1</v>
      </c>
      <c r="J188" s="2">
        <v>1</v>
      </c>
      <c r="K188" s="2" t="s">
        <v>6040</v>
      </c>
      <c r="L188" s="71">
        <v>45700.511805555558</v>
      </c>
      <c r="M188" s="2">
        <v>-1</v>
      </c>
      <c r="N188" s="2">
        <v>1</v>
      </c>
      <c r="O188" s="2" t="s">
        <v>5978</v>
      </c>
      <c r="P188" s="65">
        <f>2</f>
        <v>2</v>
      </c>
      <c r="Q188" s="65">
        <f>COUNTIFS($O$1:O188,base_seller!$O188)</f>
        <v>1</v>
      </c>
      <c r="R188" s="65" t="str">
        <f>IF(O188="","",IF(OR(base_seller!$Q188&gt;base_seller!$P188,base_seller!$Q188="0"),"Não","Sim"))</f>
        <v>Sim</v>
      </c>
      <c r="S188" s="65" t="str">
        <f>base_seller!$E188&amp;base_seller!$K188</f>
        <v>1073902025-02</v>
      </c>
      <c r="T188" s="65">
        <f>COUNTIFS($S$1:S188,base_seller!$S188)</f>
        <v>1</v>
      </c>
      <c r="U188" s="65" t="str">
        <f t="shared" si="7"/>
        <v>Range 1</v>
      </c>
    </row>
    <row r="189" spans="1:21" x14ac:dyDescent="0.25">
      <c r="A189" s="71">
        <v>45699</v>
      </c>
      <c r="B189" s="71">
        <v>45699.519444444442</v>
      </c>
      <c r="C189" s="71">
        <v>45699.529861111107</v>
      </c>
      <c r="D189" s="2" t="s">
        <v>950</v>
      </c>
      <c r="E189" s="2">
        <v>107355</v>
      </c>
      <c r="F189" s="2" t="s">
        <v>46</v>
      </c>
      <c r="G189" s="2" t="s">
        <v>36</v>
      </c>
      <c r="H189" s="2" t="s">
        <v>758</v>
      </c>
      <c r="I189" s="2">
        <v>1</v>
      </c>
      <c r="J189" s="2">
        <v>1</v>
      </c>
      <c r="K189" s="2" t="s">
        <v>6040</v>
      </c>
      <c r="L189" s="71">
        <v>45700.519444444442</v>
      </c>
      <c r="M189" s="2">
        <v>-1</v>
      </c>
      <c r="N189" s="2">
        <v>1</v>
      </c>
      <c r="O189" s="2" t="s">
        <v>5972</v>
      </c>
      <c r="P189" s="65">
        <f>2</f>
        <v>2</v>
      </c>
      <c r="Q189" s="65">
        <f>COUNTIFS($O$1:O189,base_seller!$O189)</f>
        <v>2</v>
      </c>
      <c r="R189" s="65" t="str">
        <f>IF(O189="","",IF(OR(base_seller!$Q189&gt;base_seller!$P189,base_seller!$Q189="0"),"Não","Sim"))</f>
        <v>Sim</v>
      </c>
      <c r="S189" s="65" t="str">
        <f>base_seller!$E189&amp;base_seller!$K189</f>
        <v>1073552025-02</v>
      </c>
      <c r="T189" s="65">
        <f>COUNTIFS($S$1:S189,base_seller!$S189)</f>
        <v>2</v>
      </c>
      <c r="U189" s="65" t="str">
        <f t="shared" si="7"/>
        <v>Range 1</v>
      </c>
    </row>
    <row r="190" spans="1:21" x14ac:dyDescent="0.25">
      <c r="A190" s="71">
        <v>45699</v>
      </c>
      <c r="B190" s="71">
        <v>45699.53125</v>
      </c>
      <c r="C190" s="71">
        <v>45699.53402777778</v>
      </c>
      <c r="D190" s="2" t="s">
        <v>950</v>
      </c>
      <c r="E190" s="2">
        <v>107431</v>
      </c>
      <c r="F190" s="2" t="s">
        <v>46</v>
      </c>
      <c r="G190" s="2" t="s">
        <v>36</v>
      </c>
      <c r="H190" s="2" t="s">
        <v>752</v>
      </c>
      <c r="I190" s="2">
        <v>1</v>
      </c>
      <c r="J190" s="2">
        <v>1</v>
      </c>
      <c r="K190" s="2" t="s">
        <v>6040</v>
      </c>
      <c r="L190" s="71">
        <v>45700.53125</v>
      </c>
      <c r="M190" s="2">
        <v>-1</v>
      </c>
      <c r="N190" s="2">
        <v>1</v>
      </c>
      <c r="O190" s="2" t="s">
        <v>5979</v>
      </c>
      <c r="P190" s="65">
        <f>2</f>
        <v>2</v>
      </c>
      <c r="Q190" s="65">
        <f>COUNTIFS($O$1:O190,base_seller!$O190)</f>
        <v>1</v>
      </c>
      <c r="R190" s="65" t="str">
        <f>IF(O190="","",IF(OR(base_seller!$Q190&gt;base_seller!$P190,base_seller!$Q190="0"),"Não","Sim"))</f>
        <v>Sim</v>
      </c>
      <c r="S190" s="65" t="str">
        <f>base_seller!$E190&amp;base_seller!$K190</f>
        <v>1074312025-02</v>
      </c>
      <c r="T190" s="65">
        <f>COUNTIFS($S$1:S190,base_seller!$S190)</f>
        <v>1</v>
      </c>
      <c r="U190" s="65" t="str">
        <f t="shared" si="7"/>
        <v>Range 1</v>
      </c>
    </row>
    <row r="191" spans="1:21" x14ac:dyDescent="0.25">
      <c r="A191" s="71">
        <v>45699</v>
      </c>
      <c r="B191" s="71">
        <v>45699.536805555559</v>
      </c>
      <c r="C191" s="71">
        <v>45699.574999999997</v>
      </c>
      <c r="D191" s="2" t="s">
        <v>950</v>
      </c>
      <c r="E191" s="2">
        <v>107355</v>
      </c>
      <c r="F191" s="2" t="s">
        <v>46</v>
      </c>
      <c r="G191" s="2" t="s">
        <v>36</v>
      </c>
      <c r="H191" s="2" t="s">
        <v>758</v>
      </c>
      <c r="I191" s="2">
        <v>1</v>
      </c>
      <c r="J191" s="2">
        <v>1</v>
      </c>
      <c r="K191" s="2" t="s">
        <v>6040</v>
      </c>
      <c r="L191" s="71">
        <v>45700.536805555559</v>
      </c>
      <c r="M191" s="2">
        <v>-1</v>
      </c>
      <c r="N191" s="2">
        <v>1</v>
      </c>
      <c r="O191" s="2" t="s">
        <v>5972</v>
      </c>
      <c r="P191" s="65">
        <f>2</f>
        <v>2</v>
      </c>
      <c r="Q191" s="65">
        <f>COUNTIFS($O$1:O191,base_seller!$O191)</f>
        <v>3</v>
      </c>
      <c r="R191" s="65" t="str">
        <f>IF(O191="","",IF(OR(base_seller!$Q191&gt;base_seller!$P191,base_seller!$Q191="0"),"Não","Sim"))</f>
        <v>Não</v>
      </c>
      <c r="S191" s="65" t="str">
        <f>base_seller!$E191&amp;base_seller!$K191</f>
        <v>1073552025-02</v>
      </c>
      <c r="T191" s="65">
        <f>COUNTIFS($S$1:S191,base_seller!$S191)</f>
        <v>3</v>
      </c>
      <c r="U191" s="65" t="str">
        <f t="shared" si="7"/>
        <v>Range 1</v>
      </c>
    </row>
    <row r="192" spans="1:21" x14ac:dyDescent="0.25">
      <c r="A192" s="71">
        <v>45699</v>
      </c>
      <c r="B192" s="71">
        <v>45699.554861111108</v>
      </c>
      <c r="C192" s="71">
        <v>45699.57916666667</v>
      </c>
      <c r="D192" s="2" t="s">
        <v>950</v>
      </c>
      <c r="E192" s="2">
        <v>107485</v>
      </c>
      <c r="F192" s="2" t="s">
        <v>46</v>
      </c>
      <c r="G192" s="2" t="s">
        <v>36</v>
      </c>
      <c r="H192" s="2" t="s">
        <v>752</v>
      </c>
      <c r="I192" s="2">
        <v>1</v>
      </c>
      <c r="J192" s="2">
        <v>1</v>
      </c>
      <c r="K192" s="2" t="s">
        <v>6040</v>
      </c>
      <c r="L192" s="71">
        <v>45700.554861111108</v>
      </c>
      <c r="M192" s="2">
        <v>-1</v>
      </c>
      <c r="N192" s="2">
        <v>1</v>
      </c>
      <c r="O192" s="2" t="s">
        <v>5980</v>
      </c>
      <c r="P192" s="65">
        <f>2</f>
        <v>2</v>
      </c>
      <c r="Q192" s="65">
        <f>COUNTIFS($O$1:O192,base_seller!$O192)</f>
        <v>1</v>
      </c>
      <c r="R192" s="65" t="str">
        <f>IF(O192="","",IF(OR(base_seller!$Q192&gt;base_seller!$P192,base_seller!$Q192="0"),"Não","Sim"))</f>
        <v>Sim</v>
      </c>
      <c r="S192" s="65" t="str">
        <f>base_seller!$E192&amp;base_seller!$K192</f>
        <v>1074852025-02</v>
      </c>
      <c r="T192" s="65">
        <f>COUNTIFS($S$1:S192,base_seller!$S192)</f>
        <v>1</v>
      </c>
      <c r="U192" s="65" t="str">
        <f t="shared" si="7"/>
        <v>Range 1</v>
      </c>
    </row>
    <row r="193" spans="1:21" x14ac:dyDescent="0.25">
      <c r="A193" s="71">
        <v>45699</v>
      </c>
      <c r="B193" s="71">
        <v>45699.543749999997</v>
      </c>
      <c r="C193" s="71">
        <v>45699.581944444442</v>
      </c>
      <c r="D193" s="2" t="s">
        <v>950</v>
      </c>
      <c r="E193" s="2">
        <v>107458</v>
      </c>
      <c r="F193" s="2" t="s">
        <v>46</v>
      </c>
      <c r="G193" s="2" t="s">
        <v>36</v>
      </c>
      <c r="H193" s="2" t="s">
        <v>766</v>
      </c>
      <c r="I193" s="2">
        <v>1</v>
      </c>
      <c r="J193" s="2">
        <v>1</v>
      </c>
      <c r="K193" s="2" t="s">
        <v>6040</v>
      </c>
      <c r="L193" s="71">
        <v>45700.543749999997</v>
      </c>
      <c r="M193" s="2">
        <v>-1</v>
      </c>
      <c r="N193" s="2">
        <v>1</v>
      </c>
      <c r="O193" s="2" t="s">
        <v>5981</v>
      </c>
      <c r="P193" s="65">
        <f>2</f>
        <v>2</v>
      </c>
      <c r="Q193" s="65">
        <f>COUNTIFS($O$1:O193,base_seller!$O193)</f>
        <v>1</v>
      </c>
      <c r="R193" s="65" t="str">
        <f>IF(O193="","",IF(OR(base_seller!$Q193&gt;base_seller!$P193,base_seller!$Q193="0"),"Não","Sim"))</f>
        <v>Sim</v>
      </c>
      <c r="S193" s="65" t="str">
        <f>base_seller!$E193&amp;base_seller!$K193</f>
        <v>1074582025-02</v>
      </c>
      <c r="T193" s="65">
        <f>COUNTIFS($S$1:S193,base_seller!$S193)</f>
        <v>1</v>
      </c>
      <c r="U193" s="65" t="str">
        <f t="shared" si="7"/>
        <v>Range 1</v>
      </c>
    </row>
    <row r="194" spans="1:21" x14ac:dyDescent="0.25">
      <c r="A194" s="71">
        <v>45699</v>
      </c>
      <c r="B194" s="71">
        <v>45699.494444444441</v>
      </c>
      <c r="C194" s="71">
        <v>45699.651388888888</v>
      </c>
      <c r="D194" s="2" t="s">
        <v>951</v>
      </c>
      <c r="E194" s="2">
        <v>107363</v>
      </c>
      <c r="F194" s="2" t="s">
        <v>754</v>
      </c>
      <c r="G194" s="2" t="s">
        <v>755</v>
      </c>
      <c r="H194" s="2" t="s">
        <v>755</v>
      </c>
      <c r="I194" s="2">
        <v>1</v>
      </c>
      <c r="J194" s="2">
        <v>1</v>
      </c>
      <c r="K194" s="2" t="s">
        <v>6040</v>
      </c>
      <c r="L194" s="71">
        <v>45700.494444444441</v>
      </c>
      <c r="M194" s="2">
        <v>-1</v>
      </c>
      <c r="N194" s="2">
        <v>1</v>
      </c>
      <c r="O194" s="2"/>
      <c r="P194" s="65">
        <f>2</f>
        <v>2</v>
      </c>
      <c r="Q194" s="65">
        <f>COUNTIFS($O$1:O194,base_seller!$O194)</f>
        <v>0</v>
      </c>
      <c r="R194" s="65" t="str">
        <f>IF(O194="","",IF(OR(base_seller!$Q194&gt;base_seller!$P194,base_seller!$Q194="0"),"Não","Sim"))</f>
        <v/>
      </c>
      <c r="S194" s="65" t="str">
        <f>base_seller!$E194&amp;base_seller!$K194</f>
        <v>1073632025-02</v>
      </c>
      <c r="T194" s="65">
        <f>COUNTIFS($S$1:S194,base_seller!$S194)</f>
        <v>1</v>
      </c>
      <c r="U194" s="65" t="str">
        <f t="shared" si="7"/>
        <v>Range 1</v>
      </c>
    </row>
    <row r="195" spans="1:21" x14ac:dyDescent="0.25">
      <c r="A195" s="71">
        <v>45699</v>
      </c>
      <c r="B195" s="71">
        <v>45699.506249999999</v>
      </c>
      <c r="C195" s="71">
        <v>45699.652777777781</v>
      </c>
      <c r="D195" s="2" t="s">
        <v>951</v>
      </c>
      <c r="E195" s="2">
        <v>107381</v>
      </c>
      <c r="F195" s="2" t="s">
        <v>754</v>
      </c>
      <c r="G195" s="2" t="s">
        <v>755</v>
      </c>
      <c r="H195" s="2" t="s">
        <v>755</v>
      </c>
      <c r="I195" s="2">
        <v>1</v>
      </c>
      <c r="J195" s="2">
        <v>1</v>
      </c>
      <c r="K195" s="2" t="s">
        <v>6040</v>
      </c>
      <c r="L195" s="71">
        <v>45700.506249999999</v>
      </c>
      <c r="M195" s="2">
        <v>-1</v>
      </c>
      <c r="N195" s="2">
        <v>1</v>
      </c>
      <c r="O195" s="2"/>
      <c r="P195" s="65">
        <f>2</f>
        <v>2</v>
      </c>
      <c r="Q195" s="65">
        <f>COUNTIFS($O$1:O195,base_seller!$O195)</f>
        <v>0</v>
      </c>
      <c r="R195" s="65" t="str">
        <f>IF(O195="","",IF(OR(base_seller!$Q195&gt;base_seller!$P195,base_seller!$Q195="0"),"Não","Sim"))</f>
        <v/>
      </c>
      <c r="S195" s="65" t="str">
        <f>base_seller!$E195&amp;base_seller!$K195</f>
        <v>1073812025-02</v>
      </c>
      <c r="T195" s="65">
        <f>COUNTIFS($S$1:S195,base_seller!$S195)</f>
        <v>1</v>
      </c>
      <c r="U195" s="65" t="str">
        <f t="shared" si="7"/>
        <v>Range 1</v>
      </c>
    </row>
    <row r="196" spans="1:21" x14ac:dyDescent="0.25">
      <c r="A196" s="71">
        <v>45699</v>
      </c>
      <c r="B196" s="71">
        <v>45699.595833333333</v>
      </c>
      <c r="C196" s="71">
        <v>45699.655555555553</v>
      </c>
      <c r="D196" s="2" t="s">
        <v>951</v>
      </c>
      <c r="E196" s="2">
        <v>107567</v>
      </c>
      <c r="F196" s="2" t="s">
        <v>46</v>
      </c>
      <c r="G196" s="2" t="s">
        <v>36</v>
      </c>
      <c r="H196" s="2" t="s">
        <v>760</v>
      </c>
      <c r="I196" s="2">
        <v>1</v>
      </c>
      <c r="J196" s="2">
        <v>1</v>
      </c>
      <c r="K196" s="2" t="s">
        <v>6040</v>
      </c>
      <c r="L196" s="71">
        <v>45700.595833333333</v>
      </c>
      <c r="M196" s="2">
        <v>-1</v>
      </c>
      <c r="N196" s="2">
        <v>1</v>
      </c>
      <c r="O196" s="2" t="s">
        <v>5982</v>
      </c>
      <c r="P196" s="65">
        <f>2</f>
        <v>2</v>
      </c>
      <c r="Q196" s="65">
        <f>COUNTIFS($O$1:O196,base_seller!$O196)</f>
        <v>1</v>
      </c>
      <c r="R196" s="65" t="str">
        <f>IF(O196="","",IF(OR(base_seller!$Q196&gt;base_seller!$P196,base_seller!$Q196="0"),"Não","Sim"))</f>
        <v>Sim</v>
      </c>
      <c r="S196" s="65" t="str">
        <f>base_seller!$E196&amp;base_seller!$K196</f>
        <v>1075672025-02</v>
      </c>
      <c r="T196" s="65">
        <f>COUNTIFS($S$1:S196,base_seller!$S196)</f>
        <v>1</v>
      </c>
      <c r="U196" s="65" t="str">
        <f t="shared" si="7"/>
        <v>Range 1</v>
      </c>
    </row>
    <row r="197" spans="1:21" x14ac:dyDescent="0.25">
      <c r="A197" s="71">
        <v>45699</v>
      </c>
      <c r="B197" s="71">
        <v>45699.604166666657</v>
      </c>
      <c r="C197" s="71">
        <v>45699.657638888893</v>
      </c>
      <c r="D197" s="2" t="s">
        <v>951</v>
      </c>
      <c r="E197" s="2">
        <v>107583</v>
      </c>
      <c r="F197" s="2" t="s">
        <v>46</v>
      </c>
      <c r="G197" s="2" t="s">
        <v>36</v>
      </c>
      <c r="H197" s="2" t="s">
        <v>752</v>
      </c>
      <c r="I197" s="2">
        <v>1</v>
      </c>
      <c r="J197" s="2">
        <v>1</v>
      </c>
      <c r="K197" s="2" t="s">
        <v>6040</v>
      </c>
      <c r="L197" s="71">
        <v>45700.604166666657</v>
      </c>
      <c r="M197" s="2">
        <v>-1</v>
      </c>
      <c r="N197" s="2">
        <v>1</v>
      </c>
      <c r="O197" s="2" t="s">
        <v>5983</v>
      </c>
      <c r="P197" s="65">
        <f>2</f>
        <v>2</v>
      </c>
      <c r="Q197" s="65">
        <f>COUNTIFS($O$1:O197,base_seller!$O197)</f>
        <v>1</v>
      </c>
      <c r="R197" s="65" t="str">
        <f>IF(O197="","",IF(OR(base_seller!$Q197&gt;base_seller!$P197,base_seller!$Q197="0"),"Não","Sim"))</f>
        <v>Sim</v>
      </c>
      <c r="S197" s="65" t="str">
        <f>base_seller!$E197&amp;base_seller!$K197</f>
        <v>1075832025-02</v>
      </c>
      <c r="T197" s="65">
        <f>COUNTIFS($S$1:S197,base_seller!$S197)</f>
        <v>1</v>
      </c>
      <c r="U197" s="65" t="str">
        <f t="shared" si="7"/>
        <v>Range 1</v>
      </c>
    </row>
    <row r="198" spans="1:21" x14ac:dyDescent="0.25">
      <c r="A198" s="71">
        <v>45699</v>
      </c>
      <c r="B198" s="71">
        <v>45699.62777777778</v>
      </c>
      <c r="C198" s="71">
        <v>45699.659722222219</v>
      </c>
      <c r="D198" s="2" t="s">
        <v>951</v>
      </c>
      <c r="E198" s="2">
        <v>107627</v>
      </c>
      <c r="F198" s="2" t="s">
        <v>46</v>
      </c>
      <c r="G198" s="2" t="s">
        <v>36</v>
      </c>
      <c r="H198" s="2" t="s">
        <v>765</v>
      </c>
      <c r="I198" s="2">
        <v>1</v>
      </c>
      <c r="J198" s="2">
        <v>1</v>
      </c>
      <c r="K198" s="2" t="s">
        <v>6040</v>
      </c>
      <c r="L198" s="71">
        <v>45700.62777777778</v>
      </c>
      <c r="M198" s="2">
        <v>-1</v>
      </c>
      <c r="N198" s="2">
        <v>1</v>
      </c>
      <c r="O198" s="2" t="s">
        <v>5984</v>
      </c>
      <c r="P198" s="65">
        <f>2</f>
        <v>2</v>
      </c>
      <c r="Q198" s="65">
        <f>COUNTIFS($O$1:O198,base_seller!$O198)</f>
        <v>1</v>
      </c>
      <c r="R198" s="65" t="str">
        <f>IF(O198="","",IF(OR(base_seller!$Q198&gt;base_seller!$P198,base_seller!$Q198="0"),"Não","Sim"))</f>
        <v>Sim</v>
      </c>
      <c r="S198" s="65" t="str">
        <f>base_seller!$E198&amp;base_seller!$K198</f>
        <v>1076272025-02</v>
      </c>
      <c r="T198" s="65">
        <f>COUNTIFS($S$1:S198,base_seller!$S198)</f>
        <v>1</v>
      </c>
      <c r="U198" s="65" t="str">
        <f t="shared" si="7"/>
        <v>Range 1</v>
      </c>
    </row>
    <row r="199" spans="1:21" x14ac:dyDescent="0.25">
      <c r="A199" s="71">
        <v>45699</v>
      </c>
      <c r="B199" s="71">
        <v>45699.636111111111</v>
      </c>
      <c r="C199" s="71">
        <v>45699.662499999999</v>
      </c>
      <c r="D199" s="2" t="s">
        <v>951</v>
      </c>
      <c r="E199" s="2">
        <v>107651</v>
      </c>
      <c r="F199" s="2" t="s">
        <v>754</v>
      </c>
      <c r="G199" s="2" t="s">
        <v>755</v>
      </c>
      <c r="H199" s="2" t="s">
        <v>755</v>
      </c>
      <c r="I199" s="2">
        <v>1</v>
      </c>
      <c r="J199" s="2">
        <v>1</v>
      </c>
      <c r="K199" s="2" t="s">
        <v>6040</v>
      </c>
      <c r="L199" s="71">
        <v>45700.636111111111</v>
      </c>
      <c r="M199" s="2">
        <v>-1</v>
      </c>
      <c r="N199" s="2">
        <v>1</v>
      </c>
      <c r="O199" s="2"/>
      <c r="P199" s="65">
        <f>2</f>
        <v>2</v>
      </c>
      <c r="Q199" s="65">
        <f>COUNTIFS($O$1:O199,base_seller!$O199)</f>
        <v>0</v>
      </c>
      <c r="R199" s="65" t="str">
        <f>IF(O199="","",IF(OR(base_seller!$Q199&gt;base_seller!$P199,base_seller!$Q199="0"),"Não","Sim"))</f>
        <v/>
      </c>
      <c r="S199" s="65" t="str">
        <f>base_seller!$E199&amp;base_seller!$K199</f>
        <v>1076512025-02</v>
      </c>
      <c r="T199" s="65">
        <f>COUNTIFS($S$1:S199,base_seller!$S199)</f>
        <v>1</v>
      </c>
      <c r="U199" s="65" t="str">
        <f t="shared" si="7"/>
        <v>Range 1</v>
      </c>
    </row>
    <row r="200" spans="1:21" x14ac:dyDescent="0.25">
      <c r="A200" s="71">
        <v>45699</v>
      </c>
      <c r="B200" s="71">
        <v>45699.640972222223</v>
      </c>
      <c r="C200" s="71">
        <v>45699.670138888891</v>
      </c>
      <c r="D200" s="2" t="s">
        <v>951</v>
      </c>
      <c r="E200" s="2">
        <v>107656</v>
      </c>
      <c r="F200" s="2" t="s">
        <v>46</v>
      </c>
      <c r="G200" s="2" t="s">
        <v>36</v>
      </c>
      <c r="H200" s="2" t="s">
        <v>752</v>
      </c>
      <c r="I200" s="2">
        <v>1</v>
      </c>
      <c r="J200" s="2">
        <v>1</v>
      </c>
      <c r="K200" s="2" t="s">
        <v>6040</v>
      </c>
      <c r="L200" s="71">
        <v>45700.640972222223</v>
      </c>
      <c r="M200" s="2">
        <v>-1</v>
      </c>
      <c r="N200" s="2">
        <v>1</v>
      </c>
      <c r="O200" s="2" t="s">
        <v>5985</v>
      </c>
      <c r="P200" s="65">
        <f>2</f>
        <v>2</v>
      </c>
      <c r="Q200" s="65">
        <f>COUNTIFS($O$1:O200,base_seller!$O200)</f>
        <v>1</v>
      </c>
      <c r="R200" s="65" t="str">
        <f>IF(O200="","",IF(OR(base_seller!$Q200&gt;base_seller!$P200,base_seller!$Q200="0"),"Não","Sim"))</f>
        <v>Sim</v>
      </c>
      <c r="S200" s="65" t="str">
        <f>base_seller!$E200&amp;base_seller!$K200</f>
        <v>1076562025-02</v>
      </c>
      <c r="T200" s="65">
        <f>COUNTIFS($S$1:S200,base_seller!$S200)</f>
        <v>1</v>
      </c>
      <c r="U200" s="65" t="str">
        <f t="shared" si="7"/>
        <v>Range 1</v>
      </c>
    </row>
    <row r="201" spans="1:21" x14ac:dyDescent="0.25">
      <c r="A201" s="71">
        <v>45699</v>
      </c>
      <c r="B201" s="71">
        <v>45699.642361111109</v>
      </c>
      <c r="C201" s="71">
        <v>45699.675694444442</v>
      </c>
      <c r="D201" s="2" t="s">
        <v>951</v>
      </c>
      <c r="E201" s="2">
        <v>107663</v>
      </c>
      <c r="F201" s="2" t="s">
        <v>754</v>
      </c>
      <c r="G201" s="2" t="s">
        <v>755</v>
      </c>
      <c r="H201" s="2" t="s">
        <v>755</v>
      </c>
      <c r="I201" s="2">
        <v>1</v>
      </c>
      <c r="J201" s="2">
        <v>1</v>
      </c>
      <c r="K201" s="2" t="s">
        <v>6040</v>
      </c>
      <c r="L201" s="71">
        <v>45700.642361111109</v>
      </c>
      <c r="M201" s="2">
        <v>-1</v>
      </c>
      <c r="N201" s="2">
        <v>1</v>
      </c>
      <c r="O201" s="2"/>
      <c r="P201" s="65">
        <f>2</f>
        <v>2</v>
      </c>
      <c r="Q201" s="65">
        <f>COUNTIFS($O$1:O201,base_seller!$O201)</f>
        <v>0</v>
      </c>
      <c r="R201" s="65" t="str">
        <f>IF(O201="","",IF(OR(base_seller!$Q201&gt;base_seller!$P201,base_seller!$Q201="0"),"Não","Sim"))</f>
        <v/>
      </c>
      <c r="S201" s="65" t="str">
        <f>base_seller!$E201&amp;base_seller!$K201</f>
        <v>1076632025-02</v>
      </c>
      <c r="T201" s="65">
        <f>COUNTIFS($S$1:S201,base_seller!$S201)</f>
        <v>1</v>
      </c>
      <c r="U201" s="65" t="str">
        <f t="shared" si="7"/>
        <v>Range 1</v>
      </c>
    </row>
    <row r="202" spans="1:21" x14ac:dyDescent="0.25">
      <c r="A202" s="71">
        <v>45699</v>
      </c>
      <c r="B202" s="71">
        <v>45699.645138888889</v>
      </c>
      <c r="C202" s="71">
        <v>45699.677777777782</v>
      </c>
      <c r="D202" s="2" t="s">
        <v>951</v>
      </c>
      <c r="E202" s="2">
        <v>107670</v>
      </c>
      <c r="F202" s="2" t="s">
        <v>46</v>
      </c>
      <c r="G202" s="2" t="s">
        <v>36</v>
      </c>
      <c r="H202" s="2" t="s">
        <v>752</v>
      </c>
      <c r="I202" s="2">
        <v>1</v>
      </c>
      <c r="J202" s="2">
        <v>1</v>
      </c>
      <c r="K202" s="2" t="s">
        <v>6040</v>
      </c>
      <c r="L202" s="71">
        <v>45700.645138888889</v>
      </c>
      <c r="M202" s="2">
        <v>-1</v>
      </c>
      <c r="N202" s="2">
        <v>1</v>
      </c>
      <c r="O202" s="2" t="s">
        <v>5986</v>
      </c>
      <c r="P202" s="65">
        <f>2</f>
        <v>2</v>
      </c>
      <c r="Q202" s="65">
        <f>COUNTIFS($O$1:O202,base_seller!$O202)</f>
        <v>1</v>
      </c>
      <c r="R202" s="65" t="str">
        <f>IF(O202="","",IF(OR(base_seller!$Q202&gt;base_seller!$P202,base_seller!$Q202="0"),"Não","Sim"))</f>
        <v>Sim</v>
      </c>
      <c r="S202" s="65" t="str">
        <f>base_seller!$E202&amp;base_seller!$K202</f>
        <v>1076702025-02</v>
      </c>
      <c r="T202" s="65">
        <f>COUNTIFS($S$1:S202,base_seller!$S202)</f>
        <v>1</v>
      </c>
      <c r="U202" s="65" t="str">
        <f t="shared" si="7"/>
        <v>Range 1</v>
      </c>
    </row>
    <row r="203" spans="1:21" x14ac:dyDescent="0.25">
      <c r="A203" s="71">
        <v>45699</v>
      </c>
      <c r="B203" s="71">
        <v>45699.645138888889</v>
      </c>
      <c r="C203" s="71">
        <v>45699.684027777781</v>
      </c>
      <c r="D203" s="2" t="s">
        <v>951</v>
      </c>
      <c r="E203" s="2">
        <v>107671</v>
      </c>
      <c r="F203" s="2" t="s">
        <v>46</v>
      </c>
      <c r="G203" s="2" t="s">
        <v>36</v>
      </c>
      <c r="H203" s="2" t="s">
        <v>768</v>
      </c>
      <c r="I203" s="2">
        <v>1</v>
      </c>
      <c r="J203" s="2">
        <v>1</v>
      </c>
      <c r="K203" s="2" t="s">
        <v>6040</v>
      </c>
      <c r="L203" s="71">
        <v>45700.645138888889</v>
      </c>
      <c r="M203" s="2">
        <v>-1</v>
      </c>
      <c r="N203" s="2">
        <v>1</v>
      </c>
      <c r="O203" s="2" t="s">
        <v>5987</v>
      </c>
      <c r="P203" s="65">
        <f>2</f>
        <v>2</v>
      </c>
      <c r="Q203" s="65">
        <f>COUNTIFS($O$1:O203,base_seller!$O203)</f>
        <v>1</v>
      </c>
      <c r="R203" s="65" t="str">
        <f>IF(O203="","",IF(OR(base_seller!$Q203&gt;base_seller!$P203,base_seller!$Q203="0"),"Não","Sim"))</f>
        <v>Sim</v>
      </c>
      <c r="S203" s="65" t="str">
        <f>base_seller!$E203&amp;base_seller!$K203</f>
        <v>1076712025-02</v>
      </c>
      <c r="T203" s="65">
        <f>COUNTIFS($S$1:S203,base_seller!$S203)</f>
        <v>1</v>
      </c>
      <c r="U203" s="65" t="str">
        <f t="shared" si="7"/>
        <v>Range 1</v>
      </c>
    </row>
    <row r="204" spans="1:21" x14ac:dyDescent="0.25">
      <c r="A204" s="71">
        <v>45699</v>
      </c>
      <c r="B204" s="71">
        <v>45699.647916666669</v>
      </c>
      <c r="C204" s="71">
        <v>45699.686805555553</v>
      </c>
      <c r="D204" s="2" t="s">
        <v>951</v>
      </c>
      <c r="E204" s="2">
        <v>107675</v>
      </c>
      <c r="F204" s="2" t="s">
        <v>46</v>
      </c>
      <c r="G204" s="2" t="s">
        <v>36</v>
      </c>
      <c r="H204" s="2" t="s">
        <v>758</v>
      </c>
      <c r="I204" s="2">
        <v>1</v>
      </c>
      <c r="J204" s="2">
        <v>1</v>
      </c>
      <c r="K204" s="2" t="s">
        <v>6040</v>
      </c>
      <c r="L204" s="71">
        <v>45700.647916666669</v>
      </c>
      <c r="M204" s="2">
        <v>-1</v>
      </c>
      <c r="N204" s="2">
        <v>1</v>
      </c>
      <c r="O204" s="2" t="s">
        <v>5988</v>
      </c>
      <c r="P204" s="65">
        <f>2</f>
        <v>2</v>
      </c>
      <c r="Q204" s="65">
        <f>COUNTIFS($O$1:O204,base_seller!$O204)</f>
        <v>1</v>
      </c>
      <c r="R204" s="65" t="str">
        <f>IF(O204="","",IF(OR(base_seller!$Q204&gt;base_seller!$P204,base_seller!$Q204="0"),"Não","Sim"))</f>
        <v>Sim</v>
      </c>
      <c r="S204" s="65" t="str">
        <f>base_seller!$E204&amp;base_seller!$K204</f>
        <v>1076752025-02</v>
      </c>
      <c r="T204" s="65">
        <f>COUNTIFS($S$1:S204,base_seller!$S204)</f>
        <v>1</v>
      </c>
      <c r="U204" s="65" t="str">
        <f t="shared" si="7"/>
        <v>Range 1</v>
      </c>
    </row>
    <row r="205" spans="1:21" x14ac:dyDescent="0.25">
      <c r="A205" s="71">
        <v>45699</v>
      </c>
      <c r="B205" s="71">
        <v>45699.669444444437</v>
      </c>
      <c r="C205" s="71">
        <v>45699.688888888893</v>
      </c>
      <c r="D205" s="2" t="s">
        <v>951</v>
      </c>
      <c r="E205" s="2">
        <v>107704</v>
      </c>
      <c r="F205" s="2" t="s">
        <v>754</v>
      </c>
      <c r="G205" s="2" t="s">
        <v>755</v>
      </c>
      <c r="H205" s="2" t="s">
        <v>755</v>
      </c>
      <c r="I205" s="2">
        <v>1</v>
      </c>
      <c r="J205" s="2">
        <v>1</v>
      </c>
      <c r="K205" s="2" t="s">
        <v>6040</v>
      </c>
      <c r="L205" s="71">
        <v>45700.669444444437</v>
      </c>
      <c r="M205" s="2">
        <v>-1</v>
      </c>
      <c r="N205" s="2">
        <v>1</v>
      </c>
      <c r="O205" s="2"/>
      <c r="P205" s="65">
        <f>2</f>
        <v>2</v>
      </c>
      <c r="Q205" s="65">
        <f>COUNTIFS($O$1:O205,base_seller!$O205)</f>
        <v>0</v>
      </c>
      <c r="R205" s="65" t="str">
        <f>IF(O205="","",IF(OR(base_seller!$Q205&gt;base_seller!$P205,base_seller!$Q205="0"),"Não","Sim"))</f>
        <v/>
      </c>
      <c r="S205" s="65" t="str">
        <f>base_seller!$E205&amp;base_seller!$K205</f>
        <v>1077042025-02</v>
      </c>
      <c r="T205" s="65">
        <f>COUNTIFS($S$1:S205,base_seller!$S205)</f>
        <v>1</v>
      </c>
      <c r="U205" s="65" t="str">
        <f t="shared" si="7"/>
        <v>Range 1</v>
      </c>
    </row>
    <row r="206" spans="1:21" x14ac:dyDescent="0.25">
      <c r="A206" s="71">
        <v>45699</v>
      </c>
      <c r="B206" s="71">
        <v>45699.705555555563</v>
      </c>
      <c r="C206" s="71">
        <v>45699.724999999999</v>
      </c>
      <c r="D206" s="2" t="s">
        <v>951</v>
      </c>
      <c r="E206" s="2">
        <v>107747</v>
      </c>
      <c r="F206" s="2" t="s">
        <v>46</v>
      </c>
      <c r="G206" s="2" t="s">
        <v>36</v>
      </c>
      <c r="H206" s="2" t="s">
        <v>752</v>
      </c>
      <c r="I206" s="2">
        <v>1</v>
      </c>
      <c r="J206" s="2">
        <v>1</v>
      </c>
      <c r="K206" s="2" t="s">
        <v>6040</v>
      </c>
      <c r="L206" s="71">
        <v>45700.705555555563</v>
      </c>
      <c r="M206" s="2">
        <v>-1</v>
      </c>
      <c r="N206" s="2">
        <v>1</v>
      </c>
      <c r="O206" s="2" t="s">
        <v>5989</v>
      </c>
      <c r="P206" s="65">
        <f>2</f>
        <v>2</v>
      </c>
      <c r="Q206" s="65">
        <f>COUNTIFS($O$1:O206,base_seller!$O206)</f>
        <v>1</v>
      </c>
      <c r="R206" s="65" t="str">
        <f>IF(O206="","",IF(OR(base_seller!$Q206&gt;base_seller!$P206,base_seller!$Q206="0"),"Não","Sim"))</f>
        <v>Sim</v>
      </c>
      <c r="S206" s="65" t="str">
        <f>base_seller!$E206&amp;base_seller!$K206</f>
        <v>1077472025-02</v>
      </c>
      <c r="T206" s="65">
        <f>COUNTIFS($S$1:S206,base_seller!$S206)</f>
        <v>1</v>
      </c>
      <c r="U206" s="65" t="str">
        <f t="shared" si="7"/>
        <v>Range 1</v>
      </c>
    </row>
    <row r="207" spans="1:21" x14ac:dyDescent="0.25">
      <c r="A207" s="71">
        <v>45699</v>
      </c>
      <c r="B207" s="71">
        <v>45699.73333333333</v>
      </c>
      <c r="C207" s="71">
        <v>45699.756944444453</v>
      </c>
      <c r="D207" s="2" t="s">
        <v>951</v>
      </c>
      <c r="E207" s="2">
        <v>107775</v>
      </c>
      <c r="F207" s="2" t="s">
        <v>46</v>
      </c>
      <c r="G207" s="2" t="s">
        <v>36</v>
      </c>
      <c r="H207" s="2" t="s">
        <v>767</v>
      </c>
      <c r="I207" s="2">
        <v>1</v>
      </c>
      <c r="J207" s="2">
        <v>1</v>
      </c>
      <c r="K207" s="2" t="s">
        <v>6040</v>
      </c>
      <c r="L207" s="71">
        <v>45700.73333333333</v>
      </c>
      <c r="M207" s="2">
        <v>-1</v>
      </c>
      <c r="N207" s="2">
        <v>1</v>
      </c>
      <c r="O207" s="2" t="s">
        <v>5990</v>
      </c>
      <c r="P207" s="65">
        <f>2</f>
        <v>2</v>
      </c>
      <c r="Q207" s="65">
        <f>COUNTIFS($O$1:O207,base_seller!$O207)</f>
        <v>1</v>
      </c>
      <c r="R207" s="65" t="str">
        <f>IF(O207="","",IF(OR(base_seller!$Q207&gt;base_seller!$P207,base_seller!$Q207="0"),"Não","Sim"))</f>
        <v>Sim</v>
      </c>
      <c r="S207" s="65" t="str">
        <f>base_seller!$E207&amp;base_seller!$K207</f>
        <v>1077752025-02</v>
      </c>
      <c r="T207" s="65">
        <f>COUNTIFS($S$1:S207,base_seller!$S207)</f>
        <v>1</v>
      </c>
      <c r="U207" s="65" t="str">
        <f t="shared" si="7"/>
        <v>Range 1</v>
      </c>
    </row>
    <row r="208" spans="1:21" x14ac:dyDescent="0.25">
      <c r="A208" s="71">
        <v>45700</v>
      </c>
      <c r="B208" s="71">
        <v>45699.857638888891</v>
      </c>
      <c r="C208" s="71">
        <v>45700.338194444441</v>
      </c>
      <c r="D208" s="2" t="s">
        <v>951</v>
      </c>
      <c r="E208" s="2">
        <v>107847</v>
      </c>
      <c r="F208" s="2" t="s">
        <v>46</v>
      </c>
      <c r="G208" s="2" t="s">
        <v>36</v>
      </c>
      <c r="H208" s="2" t="s">
        <v>772</v>
      </c>
      <c r="I208" s="2">
        <v>1</v>
      </c>
      <c r="J208" s="2">
        <v>1</v>
      </c>
      <c r="K208" s="2" t="s">
        <v>6040</v>
      </c>
      <c r="L208" s="71">
        <v>45700.857638888891</v>
      </c>
      <c r="M208" s="2">
        <v>-1</v>
      </c>
      <c r="N208" s="2">
        <v>1</v>
      </c>
      <c r="O208" s="2" t="s">
        <v>5991</v>
      </c>
      <c r="P208" s="65">
        <f>2</f>
        <v>2</v>
      </c>
      <c r="Q208" s="65">
        <f>COUNTIFS($O$1:O208,base_seller!$O208)</f>
        <v>1</v>
      </c>
      <c r="R208" s="65" t="str">
        <f>IF(O208="","",IF(OR(base_seller!$Q208&gt;base_seller!$P208,base_seller!$Q208="0"),"Não","Sim"))</f>
        <v>Sim</v>
      </c>
      <c r="S208" s="65" t="str">
        <f>base_seller!$E208&amp;base_seller!$K208</f>
        <v>1078472025-02</v>
      </c>
      <c r="T208" s="65">
        <f>COUNTIFS($S$1:S208,base_seller!$S208)</f>
        <v>1</v>
      </c>
      <c r="U208" s="65" t="str">
        <f t="shared" ref="U208:U227" si="8">IF(T208&lt;4,"Range 1",IF(T208&lt;7,"Range 2",IF(T208&lt;10,"Range 3","Range 4")))</f>
        <v>Range 1</v>
      </c>
    </row>
    <row r="209" spans="1:21" x14ac:dyDescent="0.25">
      <c r="A209" s="71">
        <v>45700</v>
      </c>
      <c r="B209" s="71">
        <v>45699.998611111107</v>
      </c>
      <c r="C209" s="71">
        <v>45700.340277777781</v>
      </c>
      <c r="D209" s="2" t="s">
        <v>951</v>
      </c>
      <c r="E209" s="2">
        <v>107871</v>
      </c>
      <c r="F209" s="2" t="s">
        <v>46</v>
      </c>
      <c r="G209" s="2" t="s">
        <v>36</v>
      </c>
      <c r="H209" s="2" t="s">
        <v>760</v>
      </c>
      <c r="I209" s="2">
        <v>1</v>
      </c>
      <c r="J209" s="2">
        <v>1</v>
      </c>
      <c r="K209" s="2" t="s">
        <v>6040</v>
      </c>
      <c r="L209" s="71">
        <v>45700.998611111107</v>
      </c>
      <c r="M209" s="2">
        <v>-1</v>
      </c>
      <c r="N209" s="2">
        <v>1</v>
      </c>
      <c r="O209" s="2" t="s">
        <v>5992</v>
      </c>
      <c r="P209" s="65">
        <f>2</f>
        <v>2</v>
      </c>
      <c r="Q209" s="65">
        <f>COUNTIFS($O$1:O209,base_seller!$O209)</f>
        <v>1</v>
      </c>
      <c r="R209" s="65" t="str">
        <f>IF(O209="","",IF(OR(base_seller!$Q209&gt;base_seller!$P209,base_seller!$Q209="0"),"Não","Sim"))</f>
        <v>Sim</v>
      </c>
      <c r="S209" s="65" t="str">
        <f>base_seller!$E209&amp;base_seller!$K209</f>
        <v>1078712025-02</v>
      </c>
      <c r="T209" s="65">
        <f>COUNTIFS($S$1:S209,base_seller!$S209)</f>
        <v>1</v>
      </c>
      <c r="U209" s="65" t="str">
        <f t="shared" si="8"/>
        <v>Range 1</v>
      </c>
    </row>
    <row r="210" spans="1:21" x14ac:dyDescent="0.25">
      <c r="A210" s="71">
        <v>45700</v>
      </c>
      <c r="B210" s="71">
        <v>45700.043749999997</v>
      </c>
      <c r="C210" s="71">
        <v>45700.341666666667</v>
      </c>
      <c r="D210" s="2" t="s">
        <v>951</v>
      </c>
      <c r="E210" s="2">
        <v>107873</v>
      </c>
      <c r="F210" s="2" t="s">
        <v>754</v>
      </c>
      <c r="G210" s="2" t="s">
        <v>755</v>
      </c>
      <c r="H210" s="2" t="s">
        <v>755</v>
      </c>
      <c r="I210" s="2">
        <v>2</v>
      </c>
      <c r="J210" s="2">
        <v>1</v>
      </c>
      <c r="K210" s="2" t="s">
        <v>6040</v>
      </c>
      <c r="L210" s="71">
        <v>45701.043749999997</v>
      </c>
      <c r="M210" s="2">
        <v>-1</v>
      </c>
      <c r="N210" s="2">
        <v>1</v>
      </c>
      <c r="O210" s="2"/>
      <c r="P210" s="65">
        <f>2</f>
        <v>2</v>
      </c>
      <c r="Q210" s="65">
        <f>COUNTIFS($O$1:O210,base_seller!$O210)</f>
        <v>0</v>
      </c>
      <c r="R210" s="65" t="str">
        <f>IF(O210="","",IF(OR(base_seller!$Q210&gt;base_seller!$P210,base_seller!$Q210="0"),"Não","Sim"))</f>
        <v/>
      </c>
      <c r="S210" s="65" t="str">
        <f>base_seller!$E210&amp;base_seller!$K210</f>
        <v>1078732025-02</v>
      </c>
      <c r="T210" s="65">
        <f>COUNTIFS($S$1:S210,base_seller!$S210)</f>
        <v>1</v>
      </c>
      <c r="U210" s="65" t="str">
        <f t="shared" si="8"/>
        <v>Range 1</v>
      </c>
    </row>
    <row r="211" spans="1:21" x14ac:dyDescent="0.25">
      <c r="A211" s="71">
        <v>45700</v>
      </c>
      <c r="B211" s="71">
        <v>45700.252083333333</v>
      </c>
      <c r="C211" s="71">
        <v>45700.34375</v>
      </c>
      <c r="D211" s="2" t="s">
        <v>951</v>
      </c>
      <c r="E211" s="2">
        <v>107876</v>
      </c>
      <c r="F211" s="2" t="s">
        <v>46</v>
      </c>
      <c r="G211" s="2" t="s">
        <v>36</v>
      </c>
      <c r="H211" s="2" t="s">
        <v>752</v>
      </c>
      <c r="I211" s="2">
        <v>2</v>
      </c>
      <c r="J211" s="2">
        <v>1</v>
      </c>
      <c r="K211" s="2" t="s">
        <v>6040</v>
      </c>
      <c r="L211" s="71">
        <v>45701.252083333333</v>
      </c>
      <c r="M211" s="2">
        <v>-1</v>
      </c>
      <c r="N211" s="2">
        <v>1</v>
      </c>
      <c r="O211" s="2" t="s">
        <v>5993</v>
      </c>
      <c r="P211" s="65">
        <f>2</f>
        <v>2</v>
      </c>
      <c r="Q211" s="65">
        <f>COUNTIFS($O$1:O211,base_seller!$O211)</f>
        <v>1</v>
      </c>
      <c r="R211" s="65" t="str">
        <f>IF(O211="","",IF(OR(base_seller!$Q211&gt;base_seller!$P211,base_seller!$Q211="0"),"Não","Sim"))</f>
        <v>Sim</v>
      </c>
      <c r="S211" s="65" t="str">
        <f>base_seller!$E211&amp;base_seller!$K211</f>
        <v>1078762025-02</v>
      </c>
      <c r="T211" s="65">
        <f>COUNTIFS($S$1:S211,base_seller!$S211)</f>
        <v>1</v>
      </c>
      <c r="U211" s="65" t="str">
        <f t="shared" si="8"/>
        <v>Range 1</v>
      </c>
    </row>
    <row r="212" spans="1:21" x14ac:dyDescent="0.25">
      <c r="A212" s="71">
        <v>45700</v>
      </c>
      <c r="B212" s="71">
        <v>45700.31527777778</v>
      </c>
      <c r="C212" s="71">
        <v>45700.345833333333</v>
      </c>
      <c r="D212" s="2" t="s">
        <v>951</v>
      </c>
      <c r="E212" s="2">
        <v>107879</v>
      </c>
      <c r="F212" s="2" t="s">
        <v>754</v>
      </c>
      <c r="G212" s="2" t="s">
        <v>755</v>
      </c>
      <c r="H212" s="2" t="s">
        <v>755</v>
      </c>
      <c r="I212" s="2">
        <v>2</v>
      </c>
      <c r="J212" s="2">
        <v>1</v>
      </c>
      <c r="K212" s="2" t="s">
        <v>6040</v>
      </c>
      <c r="L212" s="71">
        <v>45701.31527777778</v>
      </c>
      <c r="M212" s="2">
        <v>-1</v>
      </c>
      <c r="N212" s="2">
        <v>1</v>
      </c>
      <c r="O212" s="2"/>
      <c r="P212" s="65">
        <f>2</f>
        <v>2</v>
      </c>
      <c r="Q212" s="65">
        <f>COUNTIFS($O$1:O212,base_seller!$O212)</f>
        <v>0</v>
      </c>
      <c r="R212" s="65" t="str">
        <f>IF(O212="","",IF(OR(base_seller!$Q212&gt;base_seller!$P212,base_seller!$Q212="0"),"Não","Sim"))</f>
        <v/>
      </c>
      <c r="S212" s="65" t="str">
        <f>base_seller!$E212&amp;base_seller!$K212</f>
        <v>1078792025-02</v>
      </c>
      <c r="T212" s="65">
        <f>COUNTIFS($S$1:S212,base_seller!$S212)</f>
        <v>1</v>
      </c>
      <c r="U212" s="65" t="str">
        <f t="shared" si="8"/>
        <v>Range 1</v>
      </c>
    </row>
    <row r="213" spans="1:21" x14ac:dyDescent="0.25">
      <c r="A213" s="71">
        <v>45700</v>
      </c>
      <c r="B213" s="71">
        <v>45700.408333333333</v>
      </c>
      <c r="C213" s="71">
        <v>45700.417361111111</v>
      </c>
      <c r="D213" s="2" t="s">
        <v>951</v>
      </c>
      <c r="E213" s="2">
        <v>107976</v>
      </c>
      <c r="F213" s="2" t="s">
        <v>716</v>
      </c>
      <c r="G213" s="2" t="s">
        <v>36</v>
      </c>
      <c r="H213" s="2" t="s">
        <v>752</v>
      </c>
      <c r="I213" s="2">
        <v>2</v>
      </c>
      <c r="J213" s="2">
        <v>1</v>
      </c>
      <c r="K213" s="2" t="s">
        <v>6040</v>
      </c>
      <c r="L213" s="71">
        <v>45701.408333333333</v>
      </c>
      <c r="M213" s="2">
        <v>-1</v>
      </c>
      <c r="N213" s="2">
        <v>1</v>
      </c>
      <c r="O213" s="2" t="s">
        <v>5994</v>
      </c>
      <c r="P213" s="65">
        <f>2</f>
        <v>2</v>
      </c>
      <c r="Q213" s="65">
        <f>COUNTIFS($O$1:O213,base_seller!$O213)</f>
        <v>1</v>
      </c>
      <c r="R213" s="65" t="str">
        <f>IF(O213="","",IF(OR(base_seller!$Q213&gt;base_seller!$P213,base_seller!$Q213="0"),"Não","Sim"))</f>
        <v>Sim</v>
      </c>
      <c r="S213" s="65" t="str">
        <f>base_seller!$E213&amp;base_seller!$K213</f>
        <v>1079762025-02</v>
      </c>
      <c r="T213" s="65">
        <f>COUNTIFS($S$1:S213,base_seller!$S213)</f>
        <v>1</v>
      </c>
      <c r="U213" s="65" t="str">
        <f t="shared" si="8"/>
        <v>Range 1</v>
      </c>
    </row>
    <row r="214" spans="1:21" x14ac:dyDescent="0.25">
      <c r="A214" s="71">
        <v>45700</v>
      </c>
      <c r="B214" s="71">
        <v>45700.372916666667</v>
      </c>
      <c r="C214" s="71">
        <v>45700.419444444437</v>
      </c>
      <c r="D214" s="2" t="s">
        <v>951</v>
      </c>
      <c r="E214" s="2">
        <v>107926</v>
      </c>
      <c r="F214" s="2" t="s">
        <v>46</v>
      </c>
      <c r="G214" s="2" t="s">
        <v>36</v>
      </c>
      <c r="H214" s="2" t="s">
        <v>752</v>
      </c>
      <c r="I214" s="2">
        <v>2</v>
      </c>
      <c r="J214" s="2">
        <v>1</v>
      </c>
      <c r="K214" s="2" t="s">
        <v>6040</v>
      </c>
      <c r="L214" s="71">
        <v>45701.372916666667</v>
      </c>
      <c r="M214" s="2">
        <v>-1</v>
      </c>
      <c r="N214" s="2">
        <v>1</v>
      </c>
      <c r="O214" s="2" t="s">
        <v>5995</v>
      </c>
      <c r="P214" s="65">
        <f>2</f>
        <v>2</v>
      </c>
      <c r="Q214" s="65">
        <f>COUNTIFS($O$1:O214,base_seller!$O214)</f>
        <v>1</v>
      </c>
      <c r="R214" s="65" t="str">
        <f>IF(O214="","",IF(OR(base_seller!$Q214&gt;base_seller!$P214,base_seller!$Q214="0"),"Não","Sim"))</f>
        <v>Sim</v>
      </c>
      <c r="S214" s="65" t="str">
        <f>base_seller!$E214&amp;base_seller!$K214</f>
        <v>1079262025-02</v>
      </c>
      <c r="T214" s="65">
        <f>COUNTIFS($S$1:S214,base_seller!$S214)</f>
        <v>1</v>
      </c>
      <c r="U214" s="65" t="str">
        <f t="shared" si="8"/>
        <v>Range 1</v>
      </c>
    </row>
    <row r="215" spans="1:21" x14ac:dyDescent="0.25">
      <c r="A215" s="71">
        <v>45700</v>
      </c>
      <c r="B215" s="71">
        <v>45700.419444444437</v>
      </c>
      <c r="C215" s="71">
        <v>45700.422222222223</v>
      </c>
      <c r="D215" s="2" t="s">
        <v>951</v>
      </c>
      <c r="E215" s="2">
        <v>107995</v>
      </c>
      <c r="F215" s="2" t="s">
        <v>46</v>
      </c>
      <c r="G215" s="2" t="s">
        <v>36</v>
      </c>
      <c r="H215" s="2" t="s">
        <v>758</v>
      </c>
      <c r="I215" s="2">
        <v>2</v>
      </c>
      <c r="J215" s="2">
        <v>1</v>
      </c>
      <c r="K215" s="2" t="s">
        <v>6040</v>
      </c>
      <c r="L215" s="71">
        <v>45701.419444444437</v>
      </c>
      <c r="M215" s="2">
        <v>-1</v>
      </c>
      <c r="N215" s="2">
        <v>1</v>
      </c>
      <c r="O215" s="2" t="s">
        <v>5996</v>
      </c>
      <c r="P215" s="65">
        <f>2</f>
        <v>2</v>
      </c>
      <c r="Q215" s="65">
        <f>COUNTIFS($O$1:O215,base_seller!$O215)</f>
        <v>1</v>
      </c>
      <c r="R215" s="65" t="str">
        <f>IF(O215="","",IF(OR(base_seller!$Q215&gt;base_seller!$P215,base_seller!$Q215="0"),"Não","Sim"))</f>
        <v>Sim</v>
      </c>
      <c r="S215" s="65" t="str">
        <f>base_seller!$E215&amp;base_seller!$K215</f>
        <v>1079952025-02</v>
      </c>
      <c r="T215" s="65">
        <f>COUNTIFS($S$1:S215,base_seller!$S215)</f>
        <v>1</v>
      </c>
      <c r="U215" s="65" t="str">
        <f t="shared" si="8"/>
        <v>Range 1</v>
      </c>
    </row>
    <row r="216" spans="1:21" x14ac:dyDescent="0.25">
      <c r="A216" s="71">
        <v>45700</v>
      </c>
      <c r="B216" s="71">
        <v>45700.446527777778</v>
      </c>
      <c r="C216" s="71">
        <v>45700.494444444441</v>
      </c>
      <c r="D216" s="2" t="s">
        <v>951</v>
      </c>
      <c r="E216" s="2">
        <v>108031</v>
      </c>
      <c r="F216" s="2" t="s">
        <v>754</v>
      </c>
      <c r="G216" s="2" t="s">
        <v>755</v>
      </c>
      <c r="H216" s="2" t="s">
        <v>755</v>
      </c>
      <c r="I216" s="2">
        <v>2</v>
      </c>
      <c r="J216" s="2">
        <v>1</v>
      </c>
      <c r="K216" s="2" t="s">
        <v>6040</v>
      </c>
      <c r="L216" s="71">
        <v>45701.446527777778</v>
      </c>
      <c r="M216" s="2">
        <v>-1</v>
      </c>
      <c r="N216" s="2">
        <v>1</v>
      </c>
      <c r="O216" s="2"/>
      <c r="P216" s="65">
        <f>2</f>
        <v>2</v>
      </c>
      <c r="Q216" s="65">
        <f>COUNTIFS($O$1:O216,base_seller!$O216)</f>
        <v>0</v>
      </c>
      <c r="R216" s="65" t="str">
        <f>IF(O216="","",IF(OR(base_seller!$Q216&gt;base_seller!$P216,base_seller!$Q216="0"),"Não","Sim"))</f>
        <v/>
      </c>
      <c r="S216" s="65" t="str">
        <f>base_seller!$E216&amp;base_seller!$K216</f>
        <v>1080312025-02</v>
      </c>
      <c r="T216" s="65">
        <f>COUNTIFS($S$1:S216,base_seller!$S216)</f>
        <v>1</v>
      </c>
      <c r="U216" s="65" t="str">
        <f t="shared" si="8"/>
        <v>Range 1</v>
      </c>
    </row>
    <row r="217" spans="1:21" x14ac:dyDescent="0.25">
      <c r="A217" s="71">
        <v>45700</v>
      </c>
      <c r="B217" s="71">
        <v>45700.446527777778</v>
      </c>
      <c r="C217" s="71">
        <v>45700.496527777781</v>
      </c>
      <c r="D217" s="2" t="s">
        <v>951</v>
      </c>
      <c r="E217" s="2">
        <v>108029</v>
      </c>
      <c r="F217" s="2" t="s">
        <v>716</v>
      </c>
      <c r="G217" s="2" t="s">
        <v>36</v>
      </c>
      <c r="H217" s="2" t="s">
        <v>752</v>
      </c>
      <c r="I217" s="2">
        <v>2</v>
      </c>
      <c r="J217" s="2">
        <v>1</v>
      </c>
      <c r="K217" s="2" t="s">
        <v>6040</v>
      </c>
      <c r="L217" s="71">
        <v>45701.446527777778</v>
      </c>
      <c r="M217" s="2">
        <v>-1</v>
      </c>
      <c r="N217" s="2">
        <v>1</v>
      </c>
      <c r="O217" s="2" t="s">
        <v>5997</v>
      </c>
      <c r="P217" s="65">
        <f>2</f>
        <v>2</v>
      </c>
      <c r="Q217" s="65">
        <f>COUNTIFS($O$1:O217,base_seller!$O217)</f>
        <v>1</v>
      </c>
      <c r="R217" s="65" t="str">
        <f>IF(O217="","",IF(OR(base_seller!$Q217&gt;base_seller!$P217,base_seller!$Q217="0"),"Não","Sim"))</f>
        <v>Sim</v>
      </c>
      <c r="S217" s="65" t="str">
        <f>base_seller!$E217&amp;base_seller!$K217</f>
        <v>1080292025-02</v>
      </c>
      <c r="T217" s="65">
        <f>COUNTIFS($S$1:S217,base_seller!$S217)</f>
        <v>1</v>
      </c>
      <c r="U217" s="65" t="str">
        <f t="shared" si="8"/>
        <v>Range 1</v>
      </c>
    </row>
    <row r="218" spans="1:21" x14ac:dyDescent="0.25">
      <c r="A218" s="71">
        <v>45700</v>
      </c>
      <c r="B218" s="71">
        <v>45700.450694444437</v>
      </c>
      <c r="C218" s="71">
        <v>45700.498611111107</v>
      </c>
      <c r="D218" s="2" t="s">
        <v>951</v>
      </c>
      <c r="E218" s="2">
        <v>108034</v>
      </c>
      <c r="F218" s="2" t="s">
        <v>754</v>
      </c>
      <c r="G218" s="2" t="s">
        <v>755</v>
      </c>
      <c r="H218" s="2" t="s">
        <v>755</v>
      </c>
      <c r="I218" s="2">
        <v>2</v>
      </c>
      <c r="J218" s="2">
        <v>1</v>
      </c>
      <c r="K218" s="2" t="s">
        <v>6040</v>
      </c>
      <c r="L218" s="71">
        <v>45701.450694444437</v>
      </c>
      <c r="M218" s="2">
        <v>-1</v>
      </c>
      <c r="N218" s="2">
        <v>1</v>
      </c>
      <c r="O218" s="2"/>
      <c r="P218" s="65">
        <f>2</f>
        <v>2</v>
      </c>
      <c r="Q218" s="65">
        <f>COUNTIFS($O$1:O218,base_seller!$O218)</f>
        <v>0</v>
      </c>
      <c r="R218" s="65" t="str">
        <f>IF(O218="","",IF(OR(base_seller!$Q218&gt;base_seller!$P218,base_seller!$Q218="0"),"Não","Sim"))</f>
        <v/>
      </c>
      <c r="S218" s="65" t="str">
        <f>base_seller!$E218&amp;base_seller!$K218</f>
        <v>1080342025-02</v>
      </c>
      <c r="T218" s="65">
        <f>COUNTIFS($S$1:S218,base_seller!$S218)</f>
        <v>1</v>
      </c>
      <c r="U218" s="65" t="str">
        <f t="shared" si="8"/>
        <v>Range 1</v>
      </c>
    </row>
    <row r="219" spans="1:21" x14ac:dyDescent="0.25">
      <c r="A219" s="71">
        <v>45700</v>
      </c>
      <c r="B219" s="71">
        <v>45700.455555555563</v>
      </c>
      <c r="C219" s="71">
        <v>45700.509027777778</v>
      </c>
      <c r="D219" s="2" t="s">
        <v>951</v>
      </c>
      <c r="E219" s="2">
        <v>108039</v>
      </c>
      <c r="F219" s="2" t="s">
        <v>716</v>
      </c>
      <c r="G219" s="2" t="s">
        <v>36</v>
      </c>
      <c r="H219" s="2" t="s">
        <v>767</v>
      </c>
      <c r="I219" s="2">
        <v>2</v>
      </c>
      <c r="J219" s="2">
        <v>1</v>
      </c>
      <c r="K219" s="2" t="s">
        <v>6040</v>
      </c>
      <c r="L219" s="71">
        <v>45701.455555555563</v>
      </c>
      <c r="M219" s="2">
        <v>-1</v>
      </c>
      <c r="N219" s="2">
        <v>1</v>
      </c>
      <c r="O219" s="2" t="s">
        <v>5998</v>
      </c>
      <c r="P219" s="65">
        <f>2</f>
        <v>2</v>
      </c>
      <c r="Q219" s="65">
        <f>COUNTIFS($O$1:O219,base_seller!$O219)</f>
        <v>1</v>
      </c>
      <c r="R219" s="65" t="str">
        <f>IF(O219="","",IF(OR(base_seller!$Q219&gt;base_seller!$P219,base_seller!$Q219="0"),"Não","Sim"))</f>
        <v>Sim</v>
      </c>
      <c r="S219" s="65" t="str">
        <f>base_seller!$E219&amp;base_seller!$K219</f>
        <v>1080392025-02</v>
      </c>
      <c r="T219" s="65">
        <f>COUNTIFS($S$1:S219,base_seller!$S219)</f>
        <v>1</v>
      </c>
      <c r="U219" s="65" t="str">
        <f t="shared" si="8"/>
        <v>Range 1</v>
      </c>
    </row>
    <row r="220" spans="1:21" x14ac:dyDescent="0.25">
      <c r="A220" s="71">
        <v>45700</v>
      </c>
      <c r="B220" s="71">
        <v>45700.494444444441</v>
      </c>
      <c r="C220" s="71">
        <v>45700.513888888891</v>
      </c>
      <c r="D220" s="2" t="s">
        <v>951</v>
      </c>
      <c r="E220" s="2">
        <v>108094</v>
      </c>
      <c r="F220" s="2" t="s">
        <v>46</v>
      </c>
      <c r="G220" s="2" t="s">
        <v>36</v>
      </c>
      <c r="H220" s="2" t="s">
        <v>752</v>
      </c>
      <c r="I220" s="2">
        <v>2</v>
      </c>
      <c r="J220" s="2">
        <v>1</v>
      </c>
      <c r="K220" s="2" t="s">
        <v>6040</v>
      </c>
      <c r="L220" s="71">
        <v>45701.494444444441</v>
      </c>
      <c r="M220" s="2">
        <v>-1</v>
      </c>
      <c r="N220" s="2">
        <v>1</v>
      </c>
      <c r="O220" s="2" t="s">
        <v>5999</v>
      </c>
      <c r="P220" s="65">
        <f>2</f>
        <v>2</v>
      </c>
      <c r="Q220" s="65">
        <f>COUNTIFS($O$1:O220,base_seller!$O220)</f>
        <v>1</v>
      </c>
      <c r="R220" s="65" t="str">
        <f>IF(O220="","",IF(OR(base_seller!$Q220&gt;base_seller!$P220,base_seller!$Q220="0"),"Não","Sim"))</f>
        <v>Sim</v>
      </c>
      <c r="S220" s="65" t="str">
        <f>base_seller!$E220&amp;base_seller!$K220</f>
        <v>1080942025-02</v>
      </c>
      <c r="T220" s="65">
        <f>COUNTIFS($S$1:S220,base_seller!$S220)</f>
        <v>1</v>
      </c>
      <c r="U220" s="65" t="str">
        <f t="shared" si="8"/>
        <v>Range 1</v>
      </c>
    </row>
    <row r="221" spans="1:21" x14ac:dyDescent="0.25">
      <c r="A221" s="71">
        <v>45700</v>
      </c>
      <c r="B221" s="71">
        <v>45700.525694444441</v>
      </c>
      <c r="C221" s="71">
        <v>45700.570833333331</v>
      </c>
      <c r="D221" s="2" t="s">
        <v>951</v>
      </c>
      <c r="E221" s="2">
        <v>108133</v>
      </c>
      <c r="F221" s="2" t="s">
        <v>754</v>
      </c>
      <c r="G221" s="2" t="s">
        <v>755</v>
      </c>
      <c r="H221" s="2" t="s">
        <v>755</v>
      </c>
      <c r="I221" s="2">
        <v>2</v>
      </c>
      <c r="J221" s="2">
        <v>1</v>
      </c>
      <c r="K221" s="2" t="s">
        <v>6040</v>
      </c>
      <c r="L221" s="71">
        <v>45701.525694444441</v>
      </c>
      <c r="M221" s="2">
        <v>-1</v>
      </c>
      <c r="N221" s="2">
        <v>1</v>
      </c>
      <c r="O221" s="2"/>
      <c r="P221" s="65">
        <f>2</f>
        <v>2</v>
      </c>
      <c r="Q221" s="65">
        <f>COUNTIFS($O$1:O221,base_seller!$O221)</f>
        <v>0</v>
      </c>
      <c r="R221" s="65" t="str">
        <f>IF(O221="","",IF(OR(base_seller!$Q221&gt;base_seller!$P221,base_seller!$Q221="0"),"Não","Sim"))</f>
        <v/>
      </c>
      <c r="S221" s="65" t="str">
        <f>base_seller!$E221&amp;base_seller!$K221</f>
        <v>1081332025-02</v>
      </c>
      <c r="T221" s="65">
        <f>COUNTIFS($S$1:S221,base_seller!$S221)</f>
        <v>1</v>
      </c>
      <c r="U221" s="65" t="str">
        <f t="shared" si="8"/>
        <v>Range 1</v>
      </c>
    </row>
    <row r="222" spans="1:21" x14ac:dyDescent="0.25">
      <c r="A222" s="71">
        <v>45700</v>
      </c>
      <c r="B222" s="71">
        <v>45700.561111111107</v>
      </c>
      <c r="C222" s="71">
        <v>45700.572222222218</v>
      </c>
      <c r="D222" s="2" t="s">
        <v>951</v>
      </c>
      <c r="E222" s="2">
        <v>108177</v>
      </c>
      <c r="F222" s="2" t="s">
        <v>754</v>
      </c>
      <c r="G222" s="2" t="s">
        <v>755</v>
      </c>
      <c r="H222" s="2" t="s">
        <v>755</v>
      </c>
      <c r="I222" s="2">
        <v>2</v>
      </c>
      <c r="J222" s="2">
        <v>1</v>
      </c>
      <c r="K222" s="2" t="s">
        <v>6040</v>
      </c>
      <c r="L222" s="71">
        <v>45701.561111111107</v>
      </c>
      <c r="M222" s="2">
        <v>-1</v>
      </c>
      <c r="N222" s="2">
        <v>1</v>
      </c>
      <c r="O222" s="2"/>
      <c r="P222" s="65">
        <f>2</f>
        <v>2</v>
      </c>
      <c r="Q222" s="65">
        <f>COUNTIFS($O$1:O222,base_seller!$O222)</f>
        <v>0</v>
      </c>
      <c r="R222" s="65" t="str">
        <f>IF(O222="","",IF(OR(base_seller!$Q222&gt;base_seller!$P222,base_seller!$Q222="0"),"Não","Sim"))</f>
        <v/>
      </c>
      <c r="S222" s="65" t="str">
        <f>base_seller!$E222&amp;base_seller!$K222</f>
        <v>1081772025-02</v>
      </c>
      <c r="T222" s="65">
        <f>COUNTIFS($S$1:S222,base_seller!$S222)</f>
        <v>1</v>
      </c>
      <c r="U222" s="65" t="str">
        <f t="shared" si="8"/>
        <v>Range 1</v>
      </c>
    </row>
    <row r="223" spans="1:21" x14ac:dyDescent="0.25">
      <c r="A223" s="71">
        <v>45700</v>
      </c>
      <c r="B223" s="71">
        <v>45700.569444444453</v>
      </c>
      <c r="C223" s="71">
        <v>45700.573611111111</v>
      </c>
      <c r="D223" s="2" t="s">
        <v>951</v>
      </c>
      <c r="E223" s="2">
        <v>108204</v>
      </c>
      <c r="F223" s="2" t="s">
        <v>754</v>
      </c>
      <c r="G223" s="2" t="s">
        <v>36</v>
      </c>
      <c r="H223" s="2" t="s">
        <v>755</v>
      </c>
      <c r="I223" s="2">
        <v>2</v>
      </c>
      <c r="J223" s="2">
        <v>1</v>
      </c>
      <c r="K223" s="2" t="s">
        <v>6040</v>
      </c>
      <c r="L223" s="71">
        <v>45701.569444444453</v>
      </c>
      <c r="M223" s="2">
        <v>-1</v>
      </c>
      <c r="N223" s="2">
        <v>1</v>
      </c>
      <c r="O223" s="2" t="s">
        <v>6000</v>
      </c>
      <c r="P223" s="65">
        <f>2</f>
        <v>2</v>
      </c>
      <c r="Q223" s="65">
        <f>COUNTIFS($O$1:O223,base_seller!$O223)</f>
        <v>1</v>
      </c>
      <c r="R223" s="65" t="str">
        <f>IF(O223="","",IF(OR(base_seller!$Q223&gt;base_seller!$P223,base_seller!$Q223="0"),"Não","Sim"))</f>
        <v>Sim</v>
      </c>
      <c r="S223" s="65" t="str">
        <f>base_seller!$E223&amp;base_seller!$K223</f>
        <v>1082042025-02</v>
      </c>
      <c r="T223" s="65">
        <f>COUNTIFS($S$1:S223,base_seller!$S223)</f>
        <v>1</v>
      </c>
      <c r="U223" s="65" t="str">
        <f t="shared" si="8"/>
        <v>Range 1</v>
      </c>
    </row>
    <row r="224" spans="1:21" x14ac:dyDescent="0.25">
      <c r="A224" s="71">
        <v>45700</v>
      </c>
      <c r="B224" s="71">
        <v>45700.580555555563</v>
      </c>
      <c r="C224" s="71">
        <v>45700.634722222218</v>
      </c>
      <c r="D224" s="2" t="s">
        <v>951</v>
      </c>
      <c r="E224" s="2">
        <v>108233</v>
      </c>
      <c r="F224" s="2" t="s">
        <v>46</v>
      </c>
      <c r="G224" s="2" t="s">
        <v>36</v>
      </c>
      <c r="H224" s="2" t="s">
        <v>752</v>
      </c>
      <c r="I224" s="2">
        <v>2</v>
      </c>
      <c r="J224" s="2">
        <v>1</v>
      </c>
      <c r="K224" s="2" t="s">
        <v>6040</v>
      </c>
      <c r="L224" s="71">
        <v>45701.580555555563</v>
      </c>
      <c r="M224" s="2">
        <v>-1</v>
      </c>
      <c r="N224" s="2">
        <v>1</v>
      </c>
      <c r="O224" s="2" t="s">
        <v>6001</v>
      </c>
      <c r="P224" s="65">
        <f>2</f>
        <v>2</v>
      </c>
      <c r="Q224" s="65">
        <f>COUNTIFS($O$1:O224,base_seller!$O224)</f>
        <v>1</v>
      </c>
      <c r="R224" s="65" t="str">
        <f>IF(O224="","",IF(OR(base_seller!$Q224&gt;base_seller!$P224,base_seller!$Q224="0"),"Não","Sim"))</f>
        <v>Sim</v>
      </c>
      <c r="S224" s="65" t="str">
        <f>base_seller!$E224&amp;base_seller!$K224</f>
        <v>1082332025-02</v>
      </c>
      <c r="T224" s="65">
        <f>COUNTIFS($S$1:S224,base_seller!$S224)</f>
        <v>1</v>
      </c>
      <c r="U224" s="65" t="str">
        <f t="shared" si="8"/>
        <v>Range 1</v>
      </c>
    </row>
    <row r="225" spans="1:21" x14ac:dyDescent="0.25">
      <c r="A225" s="71">
        <v>45700</v>
      </c>
      <c r="B225" s="71">
        <v>45700.581944444442</v>
      </c>
      <c r="C225" s="71">
        <v>45700.636111111111</v>
      </c>
      <c r="D225" s="2" t="s">
        <v>951</v>
      </c>
      <c r="E225" s="2">
        <v>108238</v>
      </c>
      <c r="F225" s="2" t="s">
        <v>46</v>
      </c>
      <c r="G225" s="2" t="s">
        <v>36</v>
      </c>
      <c r="H225" s="2" t="s">
        <v>752</v>
      </c>
      <c r="I225" s="2">
        <v>2</v>
      </c>
      <c r="J225" s="2">
        <v>1</v>
      </c>
      <c r="K225" s="2" t="s">
        <v>6040</v>
      </c>
      <c r="L225" s="71">
        <v>45701.581944444442</v>
      </c>
      <c r="M225" s="2">
        <v>-1</v>
      </c>
      <c r="N225" s="2">
        <v>1</v>
      </c>
      <c r="O225" s="2" t="s">
        <v>6002</v>
      </c>
      <c r="P225" s="65">
        <f>2</f>
        <v>2</v>
      </c>
      <c r="Q225" s="65">
        <f>COUNTIFS($O$1:O225,base_seller!$O225)</f>
        <v>1</v>
      </c>
      <c r="R225" s="65" t="str">
        <f>IF(O225="","",IF(OR(base_seller!$Q225&gt;base_seller!$P225,base_seller!$Q225="0"),"Não","Sim"))</f>
        <v>Sim</v>
      </c>
      <c r="S225" s="65" t="str">
        <f>base_seller!$E225&amp;base_seller!$K225</f>
        <v>1082382025-02</v>
      </c>
      <c r="T225" s="65">
        <f>COUNTIFS($S$1:S225,base_seller!$S225)</f>
        <v>1</v>
      </c>
      <c r="U225" s="65" t="str">
        <f t="shared" si="8"/>
        <v>Range 1</v>
      </c>
    </row>
    <row r="226" spans="1:21" x14ac:dyDescent="0.25">
      <c r="A226" s="71">
        <v>45700</v>
      </c>
      <c r="B226" s="71">
        <v>45700.633333333331</v>
      </c>
      <c r="C226" s="71">
        <v>45700.638194444437</v>
      </c>
      <c r="D226" s="2" t="s">
        <v>951</v>
      </c>
      <c r="E226" s="2">
        <v>108333</v>
      </c>
      <c r="F226" s="2" t="s">
        <v>46</v>
      </c>
      <c r="G226" s="2" t="s">
        <v>36</v>
      </c>
      <c r="H226" s="2" t="s">
        <v>752</v>
      </c>
      <c r="I226" s="2">
        <v>2</v>
      </c>
      <c r="J226" s="2">
        <v>1</v>
      </c>
      <c r="K226" s="2" t="s">
        <v>6040</v>
      </c>
      <c r="L226" s="71">
        <v>45701.633333333331</v>
      </c>
      <c r="M226" s="2">
        <v>-1</v>
      </c>
      <c r="N226" s="2">
        <v>1</v>
      </c>
      <c r="O226" s="2" t="s">
        <v>6003</v>
      </c>
      <c r="P226" s="65">
        <f>2</f>
        <v>2</v>
      </c>
      <c r="Q226" s="65">
        <f>COUNTIFS($O$1:O226,base_seller!$O226)</f>
        <v>1</v>
      </c>
      <c r="R226" s="65" t="str">
        <f>IF(O226="","",IF(OR(base_seller!$Q226&gt;base_seller!$P226,base_seller!$Q226="0"),"Não","Sim"))</f>
        <v>Sim</v>
      </c>
      <c r="S226" s="65" t="str">
        <f>base_seller!$E226&amp;base_seller!$K226</f>
        <v>1083332025-02</v>
      </c>
      <c r="T226" s="65">
        <f>COUNTIFS($S$1:S226,base_seller!$S226)</f>
        <v>1</v>
      </c>
      <c r="U226" s="65" t="str">
        <f t="shared" si="8"/>
        <v>Range 1</v>
      </c>
    </row>
    <row r="227" spans="1:21" x14ac:dyDescent="0.25">
      <c r="A227" s="71">
        <v>45700</v>
      </c>
      <c r="B227" s="71">
        <v>45700.668749999997</v>
      </c>
      <c r="C227" s="71">
        <v>45700.730555555558</v>
      </c>
      <c r="D227" s="2" t="s">
        <v>952</v>
      </c>
      <c r="E227" s="2">
        <v>108379</v>
      </c>
      <c r="F227" s="2" t="s">
        <v>754</v>
      </c>
      <c r="G227" s="2" t="s">
        <v>755</v>
      </c>
      <c r="H227" s="2" t="s">
        <v>755</v>
      </c>
      <c r="I227" s="2">
        <v>2</v>
      </c>
      <c r="J227" s="2">
        <v>1</v>
      </c>
      <c r="K227" s="2" t="s">
        <v>6040</v>
      </c>
      <c r="L227" s="71">
        <v>45701.668749999997</v>
      </c>
      <c r="M227" s="2">
        <v>-1</v>
      </c>
      <c r="N227" s="2">
        <v>1</v>
      </c>
      <c r="O227" s="2"/>
      <c r="P227" s="65">
        <f>2</f>
        <v>2</v>
      </c>
      <c r="Q227" s="65">
        <f>COUNTIFS($O$1:O227,base_seller!$O227)</f>
        <v>0</v>
      </c>
      <c r="R227" s="65" t="str">
        <f>IF(O227="","",IF(OR(base_seller!$Q227&gt;base_seller!$P227,base_seller!$Q227="0"),"Não","Sim"))</f>
        <v/>
      </c>
      <c r="S227" s="65" t="str">
        <f>base_seller!$E227&amp;base_seller!$K227</f>
        <v>1083792025-02</v>
      </c>
      <c r="T227" s="65">
        <f>COUNTIFS($S$1:S227,base_seller!$S227)</f>
        <v>1</v>
      </c>
      <c r="U227" s="65" t="str">
        <f t="shared" si="8"/>
        <v>Range 1</v>
      </c>
    </row>
    <row r="228" spans="1:21" x14ac:dyDescent="0.25">
      <c r="A228" s="71">
        <v>45700</v>
      </c>
      <c r="B228" s="71">
        <v>45700.643750000003</v>
      </c>
      <c r="C228" s="71">
        <v>45700.727083333331</v>
      </c>
      <c r="D228" s="2" t="s">
        <v>952</v>
      </c>
      <c r="E228" s="2">
        <v>108348</v>
      </c>
      <c r="F228" s="2" t="s">
        <v>46</v>
      </c>
      <c r="G228" s="2" t="s">
        <v>36</v>
      </c>
      <c r="H228" s="2" t="s">
        <v>752</v>
      </c>
      <c r="I228" s="2">
        <v>2</v>
      </c>
      <c r="J228" s="2">
        <v>1</v>
      </c>
      <c r="K228" s="2" t="s">
        <v>6040</v>
      </c>
      <c r="L228" s="71">
        <v>45701.668749999997</v>
      </c>
      <c r="M228" s="2">
        <v>-1</v>
      </c>
      <c r="N228" s="2">
        <v>1</v>
      </c>
      <c r="O228" s="2"/>
      <c r="P228" s="65">
        <f>2</f>
        <v>2</v>
      </c>
      <c r="Q228" s="65">
        <f>COUNTIFS($O$1:O228,base_seller!$O228)</f>
        <v>0</v>
      </c>
      <c r="R228" s="65" t="str">
        <f>IF(O228="","",IF(OR(base_seller!$Q228&gt;base_seller!$P228,base_seller!$Q228="0"),"Não","Sim"))</f>
        <v/>
      </c>
      <c r="S228" s="65" t="str">
        <f>base_seller!$E228&amp;base_seller!$K228</f>
        <v>1083482025-02</v>
      </c>
      <c r="T228" s="65">
        <f>COUNTIFS($S$1:S228,base_seller!$S228)</f>
        <v>1</v>
      </c>
      <c r="U228" s="65" t="str">
        <f t="shared" ref="U228" si="9">IF(T228&lt;4,"Range 1",IF(T228&lt;7,"Range 2",IF(T228&lt;10,"Range 3","Range 4")))</f>
        <v>Range 1</v>
      </c>
    </row>
    <row r="229" spans="1:21" x14ac:dyDescent="0.25">
      <c r="A229" s="71">
        <v>45701</v>
      </c>
      <c r="B229" s="71">
        <v>45700.753472222219</v>
      </c>
      <c r="C229" s="71">
        <v>45701.378472222219</v>
      </c>
      <c r="D229" s="2" t="s">
        <v>950</v>
      </c>
      <c r="E229" s="2">
        <v>108454</v>
      </c>
      <c r="F229" s="2" t="s">
        <v>46</v>
      </c>
      <c r="G229" s="2" t="s">
        <v>36</v>
      </c>
      <c r="H229" s="2" t="s">
        <v>765</v>
      </c>
      <c r="I229" s="2">
        <v>2</v>
      </c>
      <c r="J229" s="2">
        <v>1</v>
      </c>
      <c r="K229" s="2" t="s">
        <v>6040</v>
      </c>
      <c r="L229" s="71">
        <v>45701.753472222219</v>
      </c>
      <c r="M229" s="2">
        <v>-1</v>
      </c>
      <c r="N229" s="2">
        <v>1</v>
      </c>
      <c r="O229" s="2" t="s">
        <v>6004</v>
      </c>
      <c r="P229" s="65">
        <f>2</f>
        <v>2</v>
      </c>
      <c r="Q229" s="65">
        <f>COUNTIFS($O$1:O229,base_seller!$O229)</f>
        <v>1</v>
      </c>
      <c r="R229" s="65" t="str">
        <f>IF(O229="","",IF(OR(base_seller!$Q229&gt;base_seller!$P229,base_seller!$Q229="0"),"Não","Sim"))</f>
        <v>Sim</v>
      </c>
      <c r="S229" s="65" t="str">
        <f>base_seller!$E229&amp;base_seller!$K229</f>
        <v>1084542025-02</v>
      </c>
      <c r="T229" s="65">
        <f>COUNTIFS($S$1:S229,base_seller!$S229)</f>
        <v>1</v>
      </c>
      <c r="U229" s="65" t="str">
        <f t="shared" ref="U229:U252" si="10">IF(T229&lt;4,"Range 1",IF(T229&lt;7,"Range 2",IF(T229&lt;10,"Range 3","Range 4")))</f>
        <v>Range 1</v>
      </c>
    </row>
    <row r="230" spans="1:21" x14ac:dyDescent="0.25">
      <c r="A230" s="71">
        <v>45701</v>
      </c>
      <c r="B230" s="71">
        <v>45700.883333333331</v>
      </c>
      <c r="C230" s="71">
        <v>45701.383333333331</v>
      </c>
      <c r="D230" s="2" t="s">
        <v>950</v>
      </c>
      <c r="E230" s="2">
        <v>108673</v>
      </c>
      <c r="F230" s="2" t="s">
        <v>716</v>
      </c>
      <c r="G230" s="2" t="s">
        <v>36</v>
      </c>
      <c r="H230" s="2" t="s">
        <v>757</v>
      </c>
      <c r="I230" s="2">
        <v>2</v>
      </c>
      <c r="J230" s="2">
        <v>1</v>
      </c>
      <c r="K230" s="2" t="s">
        <v>6040</v>
      </c>
      <c r="L230" s="71">
        <v>45701.883333333331</v>
      </c>
      <c r="M230" s="2">
        <v>-1</v>
      </c>
      <c r="N230" s="2">
        <v>1</v>
      </c>
      <c r="O230" s="2" t="s">
        <v>6005</v>
      </c>
      <c r="P230" s="65">
        <f>2</f>
        <v>2</v>
      </c>
      <c r="Q230" s="65">
        <f>COUNTIFS($O$1:O230,base_seller!$O230)</f>
        <v>1</v>
      </c>
      <c r="R230" s="65" t="str">
        <f>IF(O230="","",IF(OR(base_seller!$Q230&gt;base_seller!$P230,base_seller!$Q230="0"),"Não","Sim"))</f>
        <v>Sim</v>
      </c>
      <c r="S230" s="65" t="str">
        <f>base_seller!$E230&amp;base_seller!$K230</f>
        <v>1086732025-02</v>
      </c>
      <c r="T230" s="65">
        <f>COUNTIFS($S$1:S230,base_seller!$S230)</f>
        <v>1</v>
      </c>
      <c r="U230" s="65" t="str">
        <f t="shared" si="10"/>
        <v>Range 1</v>
      </c>
    </row>
    <row r="231" spans="1:21" x14ac:dyDescent="0.25">
      <c r="A231" s="71">
        <v>45701</v>
      </c>
      <c r="B231" s="71">
        <v>45701.263194444437</v>
      </c>
      <c r="C231" s="71">
        <v>45701.388194444437</v>
      </c>
      <c r="D231" s="2" t="s">
        <v>950</v>
      </c>
      <c r="E231" s="2">
        <v>108683</v>
      </c>
      <c r="F231" s="2" t="s">
        <v>46</v>
      </c>
      <c r="G231" s="2" t="s">
        <v>36</v>
      </c>
      <c r="H231" s="2" t="s">
        <v>752</v>
      </c>
      <c r="I231" s="2">
        <v>3</v>
      </c>
      <c r="J231" s="2">
        <v>1</v>
      </c>
      <c r="K231" s="2" t="s">
        <v>6040</v>
      </c>
      <c r="L231" s="71">
        <v>45702.263194444437</v>
      </c>
      <c r="M231" s="2">
        <v>-1</v>
      </c>
      <c r="N231" s="2">
        <v>1</v>
      </c>
      <c r="O231" s="2" t="s">
        <v>6006</v>
      </c>
      <c r="P231" s="65">
        <f>2</f>
        <v>2</v>
      </c>
      <c r="Q231" s="65">
        <f>COUNTIFS($O$1:O231,base_seller!$O231)</f>
        <v>1</v>
      </c>
      <c r="R231" s="65" t="str">
        <f>IF(O231="","",IF(OR(base_seller!$Q231&gt;base_seller!$P231,base_seller!$Q231="0"),"Não","Sim"))</f>
        <v>Sim</v>
      </c>
      <c r="S231" s="65" t="str">
        <f>base_seller!$E231&amp;base_seller!$K231</f>
        <v>1086832025-02</v>
      </c>
      <c r="T231" s="65">
        <f>COUNTIFS($S$1:S231,base_seller!$S231)</f>
        <v>1</v>
      </c>
      <c r="U231" s="65" t="str">
        <f t="shared" si="10"/>
        <v>Range 1</v>
      </c>
    </row>
    <row r="232" spans="1:21" x14ac:dyDescent="0.25">
      <c r="A232" s="71">
        <v>45701</v>
      </c>
      <c r="B232" s="71">
        <v>45701.388888888891</v>
      </c>
      <c r="C232" s="71">
        <v>45701.390972222223</v>
      </c>
      <c r="D232" s="2" t="s">
        <v>950</v>
      </c>
      <c r="E232" s="2">
        <v>108765</v>
      </c>
      <c r="F232" s="2" t="s">
        <v>46</v>
      </c>
      <c r="G232" s="2" t="s">
        <v>36</v>
      </c>
      <c r="H232" s="2" t="s">
        <v>752</v>
      </c>
      <c r="I232" s="2">
        <v>3</v>
      </c>
      <c r="J232" s="2">
        <v>1</v>
      </c>
      <c r="K232" s="2" t="s">
        <v>6040</v>
      </c>
      <c r="L232" s="71">
        <v>45702.388888888891</v>
      </c>
      <c r="M232" s="2">
        <v>-1</v>
      </c>
      <c r="N232" s="2">
        <v>1</v>
      </c>
      <c r="O232" s="2" t="s">
        <v>6007</v>
      </c>
      <c r="P232" s="65">
        <f>2</f>
        <v>2</v>
      </c>
      <c r="Q232" s="65">
        <f>COUNTIFS($O$1:O232,base_seller!$O232)</f>
        <v>1</v>
      </c>
      <c r="R232" s="65" t="str">
        <f>IF(O232="","",IF(OR(base_seller!$Q232&gt;base_seller!$P232,base_seller!$Q232="0"),"Não","Sim"))</f>
        <v>Sim</v>
      </c>
      <c r="S232" s="65" t="str">
        <f>base_seller!$E232&amp;base_seller!$K232</f>
        <v>1087652025-02</v>
      </c>
      <c r="T232" s="65">
        <f>COUNTIFS($S$1:S232,base_seller!$S232)</f>
        <v>1</v>
      </c>
      <c r="U232" s="65" t="str">
        <f t="shared" si="10"/>
        <v>Range 1</v>
      </c>
    </row>
    <row r="233" spans="1:21" x14ac:dyDescent="0.25">
      <c r="A233" s="71">
        <v>45701</v>
      </c>
      <c r="B233" s="71">
        <v>45701.375</v>
      </c>
      <c r="C233" s="71">
        <v>45701.39166666667</v>
      </c>
      <c r="D233" s="2" t="s">
        <v>950</v>
      </c>
      <c r="E233" s="2">
        <v>108748</v>
      </c>
      <c r="F233" s="2" t="s">
        <v>46</v>
      </c>
      <c r="G233" s="2" t="s">
        <v>36</v>
      </c>
      <c r="H233" s="2" t="s">
        <v>765</v>
      </c>
      <c r="I233" s="2">
        <v>3</v>
      </c>
      <c r="J233" s="2">
        <v>1</v>
      </c>
      <c r="K233" s="2" t="s">
        <v>6040</v>
      </c>
      <c r="L233" s="71">
        <v>45702.375</v>
      </c>
      <c r="M233" s="2">
        <v>-1</v>
      </c>
      <c r="N233" s="2">
        <v>1</v>
      </c>
      <c r="O233" s="2" t="s">
        <v>6008</v>
      </c>
      <c r="P233" s="65">
        <f>2</f>
        <v>2</v>
      </c>
      <c r="Q233" s="65">
        <f>COUNTIFS($O$1:O233,base_seller!$O233)</f>
        <v>1</v>
      </c>
      <c r="R233" s="65" t="str">
        <f>IF(O233="","",IF(OR(base_seller!$Q233&gt;base_seller!$P233,base_seller!$Q233="0"),"Não","Sim"))</f>
        <v>Sim</v>
      </c>
      <c r="S233" s="65" t="str">
        <f>base_seller!$E233&amp;base_seller!$K233</f>
        <v>1087482025-02</v>
      </c>
      <c r="T233" s="65">
        <f>COUNTIFS($S$1:S233,base_seller!$S233)</f>
        <v>1</v>
      </c>
      <c r="U233" s="65" t="str">
        <f t="shared" si="10"/>
        <v>Range 1</v>
      </c>
    </row>
    <row r="234" spans="1:21" x14ac:dyDescent="0.25">
      <c r="A234" s="71">
        <v>45701</v>
      </c>
      <c r="B234" s="71">
        <v>45701.369444444441</v>
      </c>
      <c r="C234" s="71">
        <v>45701.393750000003</v>
      </c>
      <c r="D234" s="2" t="s">
        <v>950</v>
      </c>
      <c r="E234" s="2">
        <v>108738</v>
      </c>
      <c r="F234" s="2" t="s">
        <v>716</v>
      </c>
      <c r="G234" s="2" t="s">
        <v>36</v>
      </c>
      <c r="H234" s="2" t="s">
        <v>762</v>
      </c>
      <c r="I234" s="2">
        <v>3</v>
      </c>
      <c r="J234" s="2">
        <v>1</v>
      </c>
      <c r="K234" s="2" t="s">
        <v>6040</v>
      </c>
      <c r="L234" s="71">
        <v>45702.369444444441</v>
      </c>
      <c r="M234" s="2">
        <v>-1</v>
      </c>
      <c r="N234" s="2">
        <v>1</v>
      </c>
      <c r="O234" s="2" t="s">
        <v>6009</v>
      </c>
      <c r="P234" s="65">
        <f>2</f>
        <v>2</v>
      </c>
      <c r="Q234" s="65">
        <f>COUNTIFS($O$1:O234,base_seller!$O234)</f>
        <v>1</v>
      </c>
      <c r="R234" s="65" t="str">
        <f>IF(O234="","",IF(OR(base_seller!$Q234&gt;base_seller!$P234,base_seller!$Q234="0"),"Não","Sim"))</f>
        <v>Sim</v>
      </c>
      <c r="S234" s="65" t="str">
        <f>base_seller!$E234&amp;base_seller!$K234</f>
        <v>1087382025-02</v>
      </c>
      <c r="T234" s="65">
        <f>COUNTIFS($S$1:S234,base_seller!$S234)</f>
        <v>1</v>
      </c>
      <c r="U234" s="65" t="str">
        <f t="shared" si="10"/>
        <v>Range 1</v>
      </c>
    </row>
    <row r="235" spans="1:21" x14ac:dyDescent="0.25">
      <c r="A235" s="71">
        <v>45701</v>
      </c>
      <c r="B235" s="71">
        <v>45701.365277777782</v>
      </c>
      <c r="C235" s="71">
        <v>45701.397222222222</v>
      </c>
      <c r="D235" s="2" t="s">
        <v>950</v>
      </c>
      <c r="E235" s="2">
        <v>108732</v>
      </c>
      <c r="F235" s="2" t="s">
        <v>46</v>
      </c>
      <c r="G235" s="2" t="s">
        <v>36</v>
      </c>
      <c r="H235" s="2" t="s">
        <v>752</v>
      </c>
      <c r="I235" s="2">
        <v>3</v>
      </c>
      <c r="J235" s="2">
        <v>1</v>
      </c>
      <c r="K235" s="2" t="s">
        <v>6040</v>
      </c>
      <c r="L235" s="71">
        <v>45702.365277777782</v>
      </c>
      <c r="M235" s="2">
        <v>-1</v>
      </c>
      <c r="N235" s="2">
        <v>1</v>
      </c>
      <c r="O235" s="2" t="s">
        <v>6010</v>
      </c>
      <c r="P235" s="65">
        <f>2</f>
        <v>2</v>
      </c>
      <c r="Q235" s="65">
        <f>COUNTIFS($O$1:O235,base_seller!$O235)</f>
        <v>1</v>
      </c>
      <c r="R235" s="65" t="str">
        <f>IF(O235="","",IF(OR(base_seller!$Q235&gt;base_seller!$P235,base_seller!$Q235="0"),"Não","Sim"))</f>
        <v>Sim</v>
      </c>
      <c r="S235" s="65" t="str">
        <f>base_seller!$E235&amp;base_seller!$K235</f>
        <v>1087322025-02</v>
      </c>
      <c r="T235" s="65">
        <f>COUNTIFS($S$1:S235,base_seller!$S235)</f>
        <v>1</v>
      </c>
      <c r="U235" s="65" t="str">
        <f t="shared" si="10"/>
        <v>Range 1</v>
      </c>
    </row>
    <row r="236" spans="1:21" x14ac:dyDescent="0.25">
      <c r="A236" s="71">
        <v>45701</v>
      </c>
      <c r="B236" s="71">
        <v>45701.395833333343</v>
      </c>
      <c r="C236" s="71">
        <v>45701.407638888893</v>
      </c>
      <c r="D236" s="2" t="s">
        <v>950</v>
      </c>
      <c r="E236" s="2">
        <v>108772</v>
      </c>
      <c r="F236" s="2" t="s">
        <v>46</v>
      </c>
      <c r="G236" s="2" t="s">
        <v>36</v>
      </c>
      <c r="H236" s="2" t="s">
        <v>752</v>
      </c>
      <c r="I236" s="2">
        <v>3</v>
      </c>
      <c r="J236" s="2">
        <v>1</v>
      </c>
      <c r="K236" s="2" t="s">
        <v>6040</v>
      </c>
      <c r="L236" s="71">
        <v>45702.395833333343</v>
      </c>
      <c r="M236" s="2">
        <v>-1</v>
      </c>
      <c r="N236" s="2">
        <v>1</v>
      </c>
      <c r="O236" s="2" t="s">
        <v>6011</v>
      </c>
      <c r="P236" s="65">
        <f>2</f>
        <v>2</v>
      </c>
      <c r="Q236" s="65">
        <f>COUNTIFS($O$1:O236,base_seller!$O236)</f>
        <v>1</v>
      </c>
      <c r="R236" s="65" t="str">
        <f>IF(O236="","",IF(OR(base_seller!$Q236&gt;base_seller!$P236,base_seller!$Q236="0"),"Não","Sim"))</f>
        <v>Sim</v>
      </c>
      <c r="S236" s="65" t="str">
        <f>base_seller!$E236&amp;base_seller!$K236</f>
        <v>1087722025-02</v>
      </c>
      <c r="T236" s="65">
        <f>COUNTIFS($S$1:S236,base_seller!$S236)</f>
        <v>1</v>
      </c>
      <c r="U236" s="65" t="str">
        <f t="shared" si="10"/>
        <v>Range 1</v>
      </c>
    </row>
    <row r="237" spans="1:21" x14ac:dyDescent="0.25">
      <c r="A237" s="71">
        <v>45701</v>
      </c>
      <c r="B237" s="71">
        <v>45701.406944444447</v>
      </c>
      <c r="C237" s="71">
        <v>45701.40902777778</v>
      </c>
      <c r="D237" s="2" t="s">
        <v>950</v>
      </c>
      <c r="E237" s="2">
        <v>108783</v>
      </c>
      <c r="F237" s="2" t="s">
        <v>754</v>
      </c>
      <c r="G237" s="2" t="s">
        <v>755</v>
      </c>
      <c r="H237" s="2" t="s">
        <v>752</v>
      </c>
      <c r="I237" s="2">
        <v>3</v>
      </c>
      <c r="J237" s="2">
        <v>1</v>
      </c>
      <c r="K237" s="2" t="s">
        <v>6040</v>
      </c>
      <c r="L237" s="71">
        <v>45702.406944444447</v>
      </c>
      <c r="M237" s="2">
        <v>-1</v>
      </c>
      <c r="N237" s="2">
        <v>1</v>
      </c>
      <c r="O237" s="2"/>
      <c r="P237" s="65">
        <f>2</f>
        <v>2</v>
      </c>
      <c r="Q237" s="65">
        <f>COUNTIFS($O$1:O237,base_seller!$O237)</f>
        <v>0</v>
      </c>
      <c r="R237" s="65" t="str">
        <f>IF(O237="","",IF(OR(base_seller!$Q237&gt;base_seller!$P237,base_seller!$Q237="0"),"Não","Sim"))</f>
        <v/>
      </c>
      <c r="S237" s="65" t="str">
        <f>base_seller!$E237&amp;base_seller!$K237</f>
        <v>1087832025-02</v>
      </c>
      <c r="T237" s="65">
        <f>COUNTIFS($S$1:S237,base_seller!$S237)</f>
        <v>1</v>
      </c>
      <c r="U237" s="65" t="str">
        <f t="shared" si="10"/>
        <v>Range 1</v>
      </c>
    </row>
    <row r="238" spans="1:21" x14ac:dyDescent="0.25">
      <c r="A238" s="71">
        <v>45701</v>
      </c>
      <c r="B238" s="71">
        <v>45701.4</v>
      </c>
      <c r="C238" s="71">
        <v>45701.411805555559</v>
      </c>
      <c r="D238" s="2" t="s">
        <v>950</v>
      </c>
      <c r="E238" s="2">
        <v>108775</v>
      </c>
      <c r="F238" s="2" t="s">
        <v>46</v>
      </c>
      <c r="G238" s="2" t="s">
        <v>36</v>
      </c>
      <c r="H238" s="2" t="s">
        <v>752</v>
      </c>
      <c r="I238" s="2">
        <v>3</v>
      </c>
      <c r="J238" s="2">
        <v>1</v>
      </c>
      <c r="K238" s="2" t="s">
        <v>6040</v>
      </c>
      <c r="L238" s="71">
        <v>45702.400000000001</v>
      </c>
      <c r="M238" s="2">
        <v>-1</v>
      </c>
      <c r="N238" s="2">
        <v>1</v>
      </c>
      <c r="O238" s="2" t="s">
        <v>6012</v>
      </c>
      <c r="P238" s="65">
        <f>2</f>
        <v>2</v>
      </c>
      <c r="Q238" s="65">
        <f>COUNTIFS($O$1:O238,base_seller!$O238)</f>
        <v>1</v>
      </c>
      <c r="R238" s="65" t="str">
        <f>IF(O238="","",IF(OR(base_seller!$Q238&gt;base_seller!$P238,base_seller!$Q238="0"),"Não","Sim"))</f>
        <v>Sim</v>
      </c>
      <c r="S238" s="65" t="str">
        <f>base_seller!$E238&amp;base_seller!$K238</f>
        <v>1087752025-02</v>
      </c>
      <c r="T238" s="65">
        <f>COUNTIFS($S$1:S238,base_seller!$S238)</f>
        <v>1</v>
      </c>
      <c r="U238" s="65" t="str">
        <f t="shared" si="10"/>
        <v>Range 1</v>
      </c>
    </row>
    <row r="239" spans="1:21" x14ac:dyDescent="0.25">
      <c r="A239" s="71">
        <v>45701</v>
      </c>
      <c r="B239" s="71">
        <v>45701.4</v>
      </c>
      <c r="C239" s="71">
        <v>45701.413194444453</v>
      </c>
      <c r="D239" s="2" t="s">
        <v>950</v>
      </c>
      <c r="E239" s="2">
        <v>108774</v>
      </c>
      <c r="F239" s="2" t="s">
        <v>754</v>
      </c>
      <c r="G239" s="2" t="s">
        <v>755</v>
      </c>
      <c r="H239" s="2" t="s">
        <v>5840</v>
      </c>
      <c r="I239" s="2">
        <v>3</v>
      </c>
      <c r="J239" s="2">
        <v>1</v>
      </c>
      <c r="K239" s="2" t="s">
        <v>6040</v>
      </c>
      <c r="L239" s="71">
        <v>45702.400000000001</v>
      </c>
      <c r="M239" s="2">
        <v>-1</v>
      </c>
      <c r="N239" s="2">
        <v>1</v>
      </c>
      <c r="O239" s="2"/>
      <c r="P239" s="65">
        <f>2</f>
        <v>2</v>
      </c>
      <c r="Q239" s="65">
        <f>COUNTIFS($O$1:O239,base_seller!$O239)</f>
        <v>0</v>
      </c>
      <c r="R239" s="65" t="str">
        <f>IF(O239="","",IF(OR(base_seller!$Q239&gt;base_seller!$P239,base_seller!$Q239="0"),"Não","Sim"))</f>
        <v/>
      </c>
      <c r="S239" s="65" t="str">
        <f>base_seller!$E239&amp;base_seller!$K239</f>
        <v>1087742025-02</v>
      </c>
      <c r="T239" s="65">
        <f>COUNTIFS($S$1:S239,base_seller!$S239)</f>
        <v>1</v>
      </c>
      <c r="U239" s="65" t="str">
        <f t="shared" si="10"/>
        <v>Range 1</v>
      </c>
    </row>
    <row r="240" spans="1:21" x14ac:dyDescent="0.25">
      <c r="A240" s="71">
        <v>45701</v>
      </c>
      <c r="B240" s="71">
        <v>45701.375</v>
      </c>
      <c r="C240" s="71">
        <v>45701.416666666657</v>
      </c>
      <c r="D240" s="2" t="s">
        <v>950</v>
      </c>
      <c r="E240" s="2">
        <v>108729</v>
      </c>
      <c r="F240" s="2" t="s">
        <v>46</v>
      </c>
      <c r="G240" s="2" t="s">
        <v>36</v>
      </c>
      <c r="H240" s="2" t="s">
        <v>757</v>
      </c>
      <c r="I240" s="2">
        <v>3</v>
      </c>
      <c r="J240" s="2">
        <v>1</v>
      </c>
      <c r="K240" s="2" t="s">
        <v>6040</v>
      </c>
      <c r="L240" s="71">
        <v>45702.375</v>
      </c>
      <c r="M240" s="2">
        <v>-1</v>
      </c>
      <c r="N240" s="2">
        <v>1</v>
      </c>
      <c r="O240" s="2" t="s">
        <v>6013</v>
      </c>
      <c r="P240" s="65">
        <f>2</f>
        <v>2</v>
      </c>
      <c r="Q240" s="65">
        <f>COUNTIFS($O$1:O240,base_seller!$O240)</f>
        <v>1</v>
      </c>
      <c r="R240" s="65" t="str">
        <f>IF(O240="","",IF(OR(base_seller!$Q240&gt;base_seller!$P240,base_seller!$Q240="0"),"Não","Sim"))</f>
        <v>Sim</v>
      </c>
      <c r="S240" s="65" t="str">
        <f>base_seller!$E240&amp;base_seller!$K240</f>
        <v>1087292025-02</v>
      </c>
      <c r="T240" s="65">
        <f>COUNTIFS($S$1:S240,base_seller!$S240)</f>
        <v>1</v>
      </c>
      <c r="U240" s="65" t="str">
        <f t="shared" si="10"/>
        <v>Range 1</v>
      </c>
    </row>
    <row r="241" spans="1:21" x14ac:dyDescent="0.25">
      <c r="A241" s="71">
        <v>45701</v>
      </c>
      <c r="B241" s="71">
        <v>45701.390277777777</v>
      </c>
      <c r="C241" s="71">
        <v>45701.431944444441</v>
      </c>
      <c r="D241" s="2" t="s">
        <v>950</v>
      </c>
      <c r="E241" s="2">
        <v>108707</v>
      </c>
      <c r="F241" s="2" t="s">
        <v>46</v>
      </c>
      <c r="G241" s="2" t="s">
        <v>36</v>
      </c>
      <c r="H241" s="2" t="s">
        <v>767</v>
      </c>
      <c r="I241" s="2">
        <v>3</v>
      </c>
      <c r="J241" s="2">
        <v>1</v>
      </c>
      <c r="K241" s="2" t="s">
        <v>6040</v>
      </c>
      <c r="L241" s="71">
        <v>45702.390277777777</v>
      </c>
      <c r="M241" s="2">
        <v>-1</v>
      </c>
      <c r="N241" s="2">
        <v>1</v>
      </c>
      <c r="O241" s="2" t="s">
        <v>6014</v>
      </c>
      <c r="P241" s="65">
        <f>2</f>
        <v>2</v>
      </c>
      <c r="Q241" s="65">
        <f>COUNTIFS($O$1:O241,base_seller!$O241)</f>
        <v>1</v>
      </c>
      <c r="R241" s="65" t="str">
        <f>IF(O241="","",IF(OR(base_seller!$Q241&gt;base_seller!$P241,base_seller!$Q241="0"),"Não","Sim"))</f>
        <v>Sim</v>
      </c>
      <c r="S241" s="65" t="str">
        <f>base_seller!$E241&amp;base_seller!$K241</f>
        <v>1087072025-02</v>
      </c>
      <c r="T241" s="65">
        <f>COUNTIFS($S$1:S241,base_seller!$S241)</f>
        <v>1</v>
      </c>
      <c r="U241" s="65" t="str">
        <f t="shared" si="10"/>
        <v>Range 1</v>
      </c>
    </row>
    <row r="242" spans="1:21" x14ac:dyDescent="0.25">
      <c r="A242" s="71">
        <v>45701</v>
      </c>
      <c r="B242" s="71">
        <v>45701.393750000003</v>
      </c>
      <c r="C242" s="71">
        <v>45701.435416666667</v>
      </c>
      <c r="D242" s="2" t="s">
        <v>950</v>
      </c>
      <c r="E242" s="2">
        <v>108720</v>
      </c>
      <c r="F242" s="2" t="s">
        <v>46</v>
      </c>
      <c r="G242" s="2" t="s">
        <v>36</v>
      </c>
      <c r="H242" s="2" t="s">
        <v>759</v>
      </c>
      <c r="I242" s="2">
        <v>3</v>
      </c>
      <c r="J242" s="2">
        <v>1</v>
      </c>
      <c r="K242" s="2" t="s">
        <v>6040</v>
      </c>
      <c r="L242" s="71">
        <v>45702.393750000003</v>
      </c>
      <c r="M242" s="2">
        <v>-1</v>
      </c>
      <c r="N242" s="2">
        <v>1</v>
      </c>
      <c r="O242" s="2" t="s">
        <v>6015</v>
      </c>
      <c r="P242" s="65">
        <f>2</f>
        <v>2</v>
      </c>
      <c r="Q242" s="65">
        <f>COUNTIFS($O$1:O242,base_seller!$O242)</f>
        <v>1</v>
      </c>
      <c r="R242" s="65" t="str">
        <f>IF(O242="","",IF(OR(base_seller!$Q242&gt;base_seller!$P242,base_seller!$Q242="0"),"Não","Sim"))</f>
        <v>Sim</v>
      </c>
      <c r="S242" s="65" t="str">
        <f>base_seller!$E242&amp;base_seller!$K242</f>
        <v>1087202025-02</v>
      </c>
      <c r="T242" s="65">
        <f>COUNTIFS($S$1:S242,base_seller!$S242)</f>
        <v>1</v>
      </c>
      <c r="U242" s="65" t="str">
        <f t="shared" si="10"/>
        <v>Range 1</v>
      </c>
    </row>
    <row r="243" spans="1:21" x14ac:dyDescent="0.25">
      <c r="A243" s="71">
        <v>45701</v>
      </c>
      <c r="B243" s="71">
        <v>45701.434027777781</v>
      </c>
      <c r="C243" s="71">
        <v>45701.436111111107</v>
      </c>
      <c r="D243" s="2" t="s">
        <v>950</v>
      </c>
      <c r="E243" s="2">
        <v>108807</v>
      </c>
      <c r="F243" s="2" t="s">
        <v>754</v>
      </c>
      <c r="G243" s="2" t="s">
        <v>755</v>
      </c>
      <c r="H243" s="2" t="s">
        <v>752</v>
      </c>
      <c r="I243" s="2">
        <v>3</v>
      </c>
      <c r="J243" s="2">
        <v>1</v>
      </c>
      <c r="K243" s="2" t="s">
        <v>6040</v>
      </c>
      <c r="L243" s="71">
        <v>45702.434027777781</v>
      </c>
      <c r="M243" s="2">
        <v>-1</v>
      </c>
      <c r="N243" s="2">
        <v>1</v>
      </c>
      <c r="O243" s="2"/>
      <c r="P243" s="65">
        <f>2</f>
        <v>2</v>
      </c>
      <c r="Q243" s="65">
        <f>COUNTIFS($O$1:O243,base_seller!$O243)</f>
        <v>0</v>
      </c>
      <c r="R243" s="65" t="str">
        <f>IF(O243="","",IF(OR(base_seller!$Q243&gt;base_seller!$P243,base_seller!$Q243="0"),"Não","Sim"))</f>
        <v/>
      </c>
      <c r="S243" s="65" t="str">
        <f>base_seller!$E243&amp;base_seller!$K243</f>
        <v>1088072025-02</v>
      </c>
      <c r="T243" s="65">
        <f>COUNTIFS($S$1:S243,base_seller!$S243)</f>
        <v>1</v>
      </c>
      <c r="U243" s="65" t="str">
        <f t="shared" si="10"/>
        <v>Range 1</v>
      </c>
    </row>
    <row r="244" spans="1:21" x14ac:dyDescent="0.25">
      <c r="A244" s="71">
        <v>45701</v>
      </c>
      <c r="B244" s="71">
        <v>45701.480555555558</v>
      </c>
      <c r="C244" s="71">
        <v>45701.522222222222</v>
      </c>
      <c r="D244" s="2" t="s">
        <v>950</v>
      </c>
      <c r="E244" s="2">
        <v>108748</v>
      </c>
      <c r="F244" s="2" t="s">
        <v>754</v>
      </c>
      <c r="G244" s="2" t="s">
        <v>755</v>
      </c>
      <c r="H244" s="2" t="s">
        <v>765</v>
      </c>
      <c r="I244" s="2">
        <v>3</v>
      </c>
      <c r="J244" s="2">
        <v>1</v>
      </c>
      <c r="K244" s="2" t="s">
        <v>6040</v>
      </c>
      <c r="L244" s="71">
        <v>45702.480555555558</v>
      </c>
      <c r="M244" s="2">
        <v>-1</v>
      </c>
      <c r="N244" s="2">
        <v>1</v>
      </c>
      <c r="O244" s="2"/>
      <c r="P244" s="65">
        <f>2</f>
        <v>2</v>
      </c>
      <c r="Q244" s="65">
        <f>COUNTIFS($O$1:O244,base_seller!$O244)</f>
        <v>0</v>
      </c>
      <c r="R244" s="65" t="str">
        <f>IF(O244="","",IF(OR(base_seller!$Q244&gt;base_seller!$P244,base_seller!$Q244="0"),"Não","Sim"))</f>
        <v/>
      </c>
      <c r="S244" s="65" t="str">
        <f>base_seller!$E244&amp;base_seller!$K244</f>
        <v>1087482025-02</v>
      </c>
      <c r="T244" s="65">
        <f>COUNTIFS($S$1:S244,base_seller!$S244)</f>
        <v>2</v>
      </c>
      <c r="U244" s="65" t="str">
        <f t="shared" si="10"/>
        <v>Range 1</v>
      </c>
    </row>
    <row r="245" spans="1:21" x14ac:dyDescent="0.25">
      <c r="A245" s="71">
        <v>45701</v>
      </c>
      <c r="B245" s="71">
        <v>45701.487500000003</v>
      </c>
      <c r="C245" s="71">
        <v>45701.525000000001</v>
      </c>
      <c r="D245" s="2" t="s">
        <v>950</v>
      </c>
      <c r="E245" s="2">
        <v>108870</v>
      </c>
      <c r="F245" s="2" t="s">
        <v>46</v>
      </c>
      <c r="G245" s="2" t="s">
        <v>36</v>
      </c>
      <c r="H245" s="2" t="s">
        <v>752</v>
      </c>
      <c r="I245" s="2">
        <v>3</v>
      </c>
      <c r="J245" s="2">
        <v>1</v>
      </c>
      <c r="K245" s="2" t="s">
        <v>6040</v>
      </c>
      <c r="L245" s="71">
        <v>45702.487500000003</v>
      </c>
      <c r="M245" s="2">
        <v>-1</v>
      </c>
      <c r="N245" s="2">
        <v>1</v>
      </c>
      <c r="O245" s="2" t="s">
        <v>6016</v>
      </c>
      <c r="P245" s="65">
        <f>2</f>
        <v>2</v>
      </c>
      <c r="Q245" s="65">
        <f>COUNTIFS($O$1:O245,base_seller!$O245)</f>
        <v>1</v>
      </c>
      <c r="R245" s="65" t="str">
        <f>IF(O245="","",IF(OR(base_seller!$Q245&gt;base_seller!$P245,base_seller!$Q245="0"),"Não","Sim"))</f>
        <v>Sim</v>
      </c>
      <c r="S245" s="65" t="str">
        <f>base_seller!$E245&amp;base_seller!$K245</f>
        <v>1088702025-02</v>
      </c>
      <c r="T245" s="65">
        <f>COUNTIFS($S$1:S245,base_seller!$S245)</f>
        <v>1</v>
      </c>
      <c r="U245" s="65" t="str">
        <f t="shared" si="10"/>
        <v>Range 1</v>
      </c>
    </row>
    <row r="246" spans="1:21" x14ac:dyDescent="0.25">
      <c r="A246" s="71">
        <v>45701</v>
      </c>
      <c r="B246" s="71">
        <v>45701.488194444442</v>
      </c>
      <c r="C246" s="71">
        <v>45701.525694444441</v>
      </c>
      <c r="D246" s="2" t="s">
        <v>950</v>
      </c>
      <c r="E246" s="2">
        <v>108871</v>
      </c>
      <c r="F246" s="2" t="s">
        <v>754</v>
      </c>
      <c r="G246" s="2" t="s">
        <v>755</v>
      </c>
      <c r="H246" s="2" t="s">
        <v>761</v>
      </c>
      <c r="I246" s="2">
        <v>3</v>
      </c>
      <c r="J246" s="2">
        <v>1</v>
      </c>
      <c r="K246" s="2" t="s">
        <v>6040</v>
      </c>
      <c r="L246" s="71">
        <v>45702.488194444442</v>
      </c>
      <c r="M246" s="2">
        <v>-1</v>
      </c>
      <c r="N246" s="2">
        <v>1</v>
      </c>
      <c r="O246" s="2"/>
      <c r="P246" s="65">
        <f>2</f>
        <v>2</v>
      </c>
      <c r="Q246" s="65">
        <f>COUNTIFS($O$1:O246,base_seller!$O246)</f>
        <v>0</v>
      </c>
      <c r="R246" s="65" t="str">
        <f>IF(O246="","",IF(OR(base_seller!$Q246&gt;base_seller!$P246,base_seller!$Q246="0"),"Não","Sim"))</f>
        <v/>
      </c>
      <c r="S246" s="65" t="str">
        <f>base_seller!$E246&amp;base_seller!$K246</f>
        <v>1088712025-02</v>
      </c>
      <c r="T246" s="65">
        <f>COUNTIFS($S$1:S246,base_seller!$S246)</f>
        <v>1</v>
      </c>
      <c r="U246" s="65" t="str">
        <f t="shared" si="10"/>
        <v>Range 1</v>
      </c>
    </row>
    <row r="247" spans="1:21" x14ac:dyDescent="0.25">
      <c r="A247" s="71">
        <v>45701</v>
      </c>
      <c r="B247" s="71">
        <v>45701.633333333331</v>
      </c>
      <c r="C247" s="71">
        <v>45701.643750000003</v>
      </c>
      <c r="D247" s="2" t="s">
        <v>952</v>
      </c>
      <c r="E247" s="2">
        <v>109260</v>
      </c>
      <c r="F247" s="2" t="s">
        <v>754</v>
      </c>
      <c r="G247" s="2" t="s">
        <v>755</v>
      </c>
      <c r="H247" s="2" t="s">
        <v>755</v>
      </c>
      <c r="I247" s="2">
        <v>3</v>
      </c>
      <c r="J247" s="2">
        <v>1</v>
      </c>
      <c r="K247" s="2" t="s">
        <v>6040</v>
      </c>
      <c r="L247" s="71">
        <v>45702.633333333331</v>
      </c>
      <c r="M247" s="2">
        <v>-1</v>
      </c>
      <c r="N247" s="2">
        <v>1</v>
      </c>
      <c r="O247" s="2"/>
      <c r="P247" s="65">
        <f>2</f>
        <v>2</v>
      </c>
      <c r="Q247" s="65">
        <f>COUNTIFS($O$1:O247,base_seller!$O247)</f>
        <v>0</v>
      </c>
      <c r="R247" s="65" t="str">
        <f>IF(O247="","",IF(OR(base_seller!$Q247&gt;base_seller!$P247,base_seller!$Q247="0"),"Não","Sim"))</f>
        <v/>
      </c>
      <c r="S247" s="65" t="str">
        <f>base_seller!$E247&amp;base_seller!$K247</f>
        <v>1092602025-02</v>
      </c>
      <c r="T247" s="65">
        <f>COUNTIFS($S$1:S247,base_seller!$S247)</f>
        <v>1</v>
      </c>
      <c r="U247" s="65" t="str">
        <f t="shared" si="10"/>
        <v>Range 1</v>
      </c>
    </row>
    <row r="248" spans="1:21" x14ac:dyDescent="0.25">
      <c r="A248" s="71">
        <v>45701</v>
      </c>
      <c r="B248" s="71">
        <v>45701.361111111109</v>
      </c>
      <c r="C248" s="71">
        <v>45701.713194444441</v>
      </c>
      <c r="D248" s="2" t="s">
        <v>952</v>
      </c>
      <c r="E248" s="2">
        <v>108720</v>
      </c>
      <c r="F248" s="2" t="s">
        <v>754</v>
      </c>
      <c r="G248" s="2" t="s">
        <v>755</v>
      </c>
      <c r="H248" s="2" t="s">
        <v>755</v>
      </c>
      <c r="I248" s="2">
        <v>3</v>
      </c>
      <c r="J248" s="2">
        <v>1</v>
      </c>
      <c r="K248" s="2" t="s">
        <v>6040</v>
      </c>
      <c r="L248" s="71">
        <v>45702.361111111109</v>
      </c>
      <c r="M248" s="2">
        <v>-1</v>
      </c>
      <c r="N248" s="2">
        <v>1</v>
      </c>
      <c r="O248" s="2"/>
      <c r="P248" s="65">
        <f>2</f>
        <v>2</v>
      </c>
      <c r="Q248" s="65">
        <f>COUNTIFS($O$1:O248,base_seller!$O248)</f>
        <v>0</v>
      </c>
      <c r="R248" s="65" t="str">
        <f>IF(O248="","",IF(OR(base_seller!$Q248&gt;base_seller!$P248,base_seller!$Q248="0"),"Não","Sim"))</f>
        <v/>
      </c>
      <c r="S248" s="65" t="str">
        <f>base_seller!$E248&amp;base_seller!$K248</f>
        <v>1087202025-02</v>
      </c>
      <c r="T248" s="65">
        <f>COUNTIFS($S$1:S248,base_seller!$S248)</f>
        <v>2</v>
      </c>
      <c r="U248" s="65" t="str">
        <f t="shared" si="10"/>
        <v>Range 1</v>
      </c>
    </row>
    <row r="249" spans="1:21" x14ac:dyDescent="0.25">
      <c r="A249" s="71">
        <v>45701</v>
      </c>
      <c r="B249" s="71">
        <v>45701.649305555547</v>
      </c>
      <c r="C249" s="71">
        <v>45701.713888888888</v>
      </c>
      <c r="D249" s="2" t="s">
        <v>952</v>
      </c>
      <c r="E249" s="2">
        <v>109297</v>
      </c>
      <c r="F249" s="2" t="s">
        <v>754</v>
      </c>
      <c r="G249" s="2" t="s">
        <v>755</v>
      </c>
      <c r="H249" s="2" t="s">
        <v>755</v>
      </c>
      <c r="I249" s="2">
        <v>3</v>
      </c>
      <c r="J249" s="2">
        <v>1</v>
      </c>
      <c r="K249" s="2" t="s">
        <v>6040</v>
      </c>
      <c r="L249" s="71">
        <v>45702.649305555547</v>
      </c>
      <c r="M249" s="2">
        <v>-1</v>
      </c>
      <c r="N249" s="2">
        <v>1</v>
      </c>
      <c r="O249" s="2"/>
      <c r="P249" s="65">
        <f>2</f>
        <v>2</v>
      </c>
      <c r="Q249" s="65">
        <f>COUNTIFS($O$1:O249,base_seller!$O249)</f>
        <v>0</v>
      </c>
      <c r="R249" s="65" t="str">
        <f>IF(O249="","",IF(OR(base_seller!$Q249&gt;base_seller!$P249,base_seller!$Q249="0"),"Não","Sim"))</f>
        <v/>
      </c>
      <c r="S249" s="65" t="str">
        <f>base_seller!$E249&amp;base_seller!$K249</f>
        <v>1092972025-02</v>
      </c>
      <c r="T249" s="65">
        <f>COUNTIFS($S$1:S249,base_seller!$S249)</f>
        <v>1</v>
      </c>
      <c r="U249" s="65" t="str">
        <f t="shared" si="10"/>
        <v>Range 1</v>
      </c>
    </row>
    <row r="250" spans="1:21" x14ac:dyDescent="0.25">
      <c r="A250" s="71">
        <v>45701</v>
      </c>
      <c r="B250" s="71">
        <v>45701.649305555547</v>
      </c>
      <c r="C250" s="71">
        <v>45701.723611111112</v>
      </c>
      <c r="D250" s="2" t="s">
        <v>952</v>
      </c>
      <c r="E250" s="2">
        <v>109296</v>
      </c>
      <c r="F250" s="2" t="s">
        <v>754</v>
      </c>
      <c r="G250" s="2" t="s">
        <v>755</v>
      </c>
      <c r="H250" s="2" t="s">
        <v>755</v>
      </c>
      <c r="I250" s="2">
        <v>3</v>
      </c>
      <c r="J250" s="2">
        <v>1</v>
      </c>
      <c r="K250" s="2" t="s">
        <v>6040</v>
      </c>
      <c r="L250" s="71">
        <v>45702.649305555547</v>
      </c>
      <c r="M250" s="2">
        <v>-1</v>
      </c>
      <c r="N250" s="2">
        <v>1</v>
      </c>
      <c r="O250" s="2"/>
      <c r="P250" s="65">
        <f>2</f>
        <v>2</v>
      </c>
      <c r="Q250" s="65">
        <f>COUNTIFS($O$1:O250,base_seller!$O250)</f>
        <v>0</v>
      </c>
      <c r="R250" s="65" t="str">
        <f>IF(O250="","",IF(OR(base_seller!$Q250&gt;base_seller!$P250,base_seller!$Q250="0"),"Não","Sim"))</f>
        <v/>
      </c>
      <c r="S250" s="65" t="str">
        <f>base_seller!$E250&amp;base_seller!$K250</f>
        <v>1092962025-02</v>
      </c>
      <c r="T250" s="65">
        <f>COUNTIFS($S$1:S250,base_seller!$S250)</f>
        <v>1</v>
      </c>
      <c r="U250" s="65" t="str">
        <f t="shared" si="10"/>
        <v>Range 1</v>
      </c>
    </row>
    <row r="251" spans="1:21" x14ac:dyDescent="0.25">
      <c r="A251" s="71">
        <v>45701</v>
      </c>
      <c r="B251" s="71">
        <v>45701.692361111112</v>
      </c>
      <c r="C251" s="71">
        <v>45701.724999999999</v>
      </c>
      <c r="D251" s="2" t="s">
        <v>952</v>
      </c>
      <c r="E251" s="2">
        <v>109386</v>
      </c>
      <c r="F251" s="2" t="s">
        <v>754</v>
      </c>
      <c r="G251" s="2" t="s">
        <v>755</v>
      </c>
      <c r="H251" s="2" t="s">
        <v>755</v>
      </c>
      <c r="I251" s="2">
        <v>3</v>
      </c>
      <c r="J251" s="2">
        <v>1</v>
      </c>
      <c r="K251" s="2" t="s">
        <v>6040</v>
      </c>
      <c r="L251" s="71">
        <v>45702.692361111112</v>
      </c>
      <c r="M251" s="2">
        <v>-1</v>
      </c>
      <c r="N251" s="2">
        <v>1</v>
      </c>
      <c r="O251" s="2"/>
      <c r="P251" s="65">
        <f>2</f>
        <v>2</v>
      </c>
      <c r="Q251" s="65">
        <f>COUNTIFS($O$1:O251,base_seller!$O251)</f>
        <v>0</v>
      </c>
      <c r="R251" s="65" t="str">
        <f>IF(O251="","",IF(OR(base_seller!$Q251&gt;base_seller!$P251,base_seller!$Q251="0"),"Não","Sim"))</f>
        <v/>
      </c>
      <c r="S251" s="65" t="str">
        <f>base_seller!$E251&amp;base_seller!$K251</f>
        <v>1093862025-02</v>
      </c>
      <c r="T251" s="65">
        <f>COUNTIFS($S$1:S251,base_seller!$S251)</f>
        <v>1</v>
      </c>
      <c r="U251" s="65" t="str">
        <f t="shared" si="10"/>
        <v>Range 1</v>
      </c>
    </row>
    <row r="252" spans="1:21" x14ac:dyDescent="0.25">
      <c r="A252" s="71">
        <v>45701</v>
      </c>
      <c r="B252" s="71">
        <v>45701.74722222222</v>
      </c>
      <c r="C252" s="71">
        <v>45701.754861111112</v>
      </c>
      <c r="D252" s="2" t="s">
        <v>951</v>
      </c>
      <c r="E252" s="2">
        <v>109441</v>
      </c>
      <c r="F252" s="2" t="s">
        <v>754</v>
      </c>
      <c r="G252" s="2" t="s">
        <v>755</v>
      </c>
      <c r="H252" s="2" t="s">
        <v>755</v>
      </c>
      <c r="I252" s="2">
        <v>3</v>
      </c>
      <c r="J252" s="2">
        <v>1</v>
      </c>
      <c r="K252" s="2" t="s">
        <v>6040</v>
      </c>
      <c r="L252" s="71">
        <v>45702.74722222222</v>
      </c>
      <c r="M252" s="2">
        <v>-1</v>
      </c>
      <c r="N252" s="2">
        <v>1</v>
      </c>
      <c r="O252" s="2"/>
      <c r="P252" s="65">
        <f>2</f>
        <v>2</v>
      </c>
      <c r="Q252" s="65">
        <f>COUNTIFS($O$1:O252,base_seller!$O252)</f>
        <v>0</v>
      </c>
      <c r="R252" s="65" t="str">
        <f>IF(O252="","",IF(OR(base_seller!$Q252&gt;base_seller!$P252,base_seller!$Q252="0"),"Não","Sim"))</f>
        <v/>
      </c>
      <c r="S252" s="65" t="str">
        <f>base_seller!$E252&amp;base_seller!$K252</f>
        <v>1094412025-02</v>
      </c>
      <c r="T252" s="65">
        <f>COUNTIFS($S$1:S252,base_seller!$S252)</f>
        <v>1</v>
      </c>
      <c r="U252" s="65" t="str">
        <f t="shared" si="10"/>
        <v>Range 1</v>
      </c>
    </row>
    <row r="253" spans="1:21" x14ac:dyDescent="0.25">
      <c r="A253" s="71">
        <v>45702</v>
      </c>
      <c r="B253" s="71">
        <v>45701.79791666667</v>
      </c>
      <c r="C253" s="71">
        <v>45702.381249999999</v>
      </c>
      <c r="D253" s="2" t="s">
        <v>950</v>
      </c>
      <c r="E253" s="2">
        <v>109453</v>
      </c>
      <c r="F253" s="2" t="s">
        <v>46</v>
      </c>
      <c r="G253" s="2" t="s">
        <v>36</v>
      </c>
      <c r="H253" s="2" t="s">
        <v>752</v>
      </c>
      <c r="I253" s="2">
        <v>3</v>
      </c>
      <c r="J253" s="2">
        <v>1</v>
      </c>
      <c r="K253" s="2" t="s">
        <v>6040</v>
      </c>
      <c r="L253" s="71">
        <v>45702.79791666667</v>
      </c>
      <c r="M253" s="2">
        <v>-1</v>
      </c>
      <c r="N253" s="2">
        <v>1</v>
      </c>
      <c r="O253" s="2" t="s">
        <v>6017</v>
      </c>
      <c r="P253" s="65">
        <f>2</f>
        <v>2</v>
      </c>
      <c r="Q253" s="65">
        <f>COUNTIFS($O$1:O253,base_seller!$O253)</f>
        <v>1</v>
      </c>
      <c r="R253" s="65" t="str">
        <f>IF(O253="","",IF(OR(base_seller!$Q253&gt;base_seller!$P253,base_seller!$Q253="0"),"Não","Sim"))</f>
        <v>Sim</v>
      </c>
      <c r="S253" s="65" t="str">
        <f>base_seller!$E253&amp;base_seller!$K253</f>
        <v>1094532025-02</v>
      </c>
      <c r="T253" s="65">
        <f>COUNTIFS($S$1:S253,base_seller!$S253)</f>
        <v>1</v>
      </c>
      <c r="U253" s="65" t="str">
        <f t="shared" ref="U253:U290" si="11">IF(T253&lt;4,"Range 1",IF(T253&lt;7,"Range 2",IF(T253&lt;10,"Range 3","Range 4")))</f>
        <v>Range 1</v>
      </c>
    </row>
    <row r="254" spans="1:21" x14ac:dyDescent="0.25">
      <c r="A254" s="71">
        <v>45702</v>
      </c>
      <c r="B254" s="71">
        <v>45701.844444444447</v>
      </c>
      <c r="C254" s="71">
        <v>45702.386111111111</v>
      </c>
      <c r="D254" s="2" t="s">
        <v>950</v>
      </c>
      <c r="E254" s="2">
        <v>109477</v>
      </c>
      <c r="F254" s="2" t="s">
        <v>46</v>
      </c>
      <c r="G254" s="2" t="s">
        <v>36</v>
      </c>
      <c r="H254" s="2" t="s">
        <v>768</v>
      </c>
      <c r="I254" s="2">
        <v>3</v>
      </c>
      <c r="J254" s="2">
        <v>1</v>
      </c>
      <c r="K254" s="2" t="s">
        <v>6040</v>
      </c>
      <c r="L254" s="71">
        <v>45702.844444444447</v>
      </c>
      <c r="M254" s="2">
        <v>-1</v>
      </c>
      <c r="N254" s="2">
        <v>1</v>
      </c>
      <c r="O254" s="2" t="s">
        <v>6018</v>
      </c>
      <c r="P254" s="65">
        <f>2</f>
        <v>2</v>
      </c>
      <c r="Q254" s="65">
        <f>COUNTIFS($O$1:O254,base_seller!$O254)</f>
        <v>1</v>
      </c>
      <c r="R254" s="65" t="str">
        <f>IF(O254="","",IF(OR(base_seller!$Q254&gt;base_seller!$P254,base_seller!$Q254="0"),"Não","Sim"))</f>
        <v>Sim</v>
      </c>
      <c r="S254" s="65" t="str">
        <f>base_seller!$E254&amp;base_seller!$K254</f>
        <v>1094772025-02</v>
      </c>
      <c r="T254" s="65">
        <f>COUNTIFS($S$1:S254,base_seller!$S254)</f>
        <v>1</v>
      </c>
      <c r="U254" s="65" t="str">
        <f t="shared" si="11"/>
        <v>Range 1</v>
      </c>
    </row>
    <row r="255" spans="1:21" x14ac:dyDescent="0.25">
      <c r="A255" s="71">
        <v>45702</v>
      </c>
      <c r="B255" s="71">
        <v>45701.888888888891</v>
      </c>
      <c r="C255" s="71">
        <v>45702.388888888891</v>
      </c>
      <c r="D255" s="2" t="s">
        <v>950</v>
      </c>
      <c r="E255" s="2">
        <v>109487</v>
      </c>
      <c r="F255" s="2" t="s">
        <v>46</v>
      </c>
      <c r="G255" s="2" t="s">
        <v>36</v>
      </c>
      <c r="H255" s="2" t="s">
        <v>769</v>
      </c>
      <c r="I255" s="2">
        <v>3</v>
      </c>
      <c r="J255" s="2">
        <v>1</v>
      </c>
      <c r="K255" s="2" t="s">
        <v>6040</v>
      </c>
      <c r="L255" s="71">
        <v>45702.888888888891</v>
      </c>
      <c r="M255" s="2">
        <v>-1</v>
      </c>
      <c r="N255" s="2">
        <v>1</v>
      </c>
      <c r="O255" s="2" t="s">
        <v>6019</v>
      </c>
      <c r="P255" s="65">
        <f>2</f>
        <v>2</v>
      </c>
      <c r="Q255" s="65">
        <f>COUNTIFS($O$1:O255,base_seller!$O255)</f>
        <v>1</v>
      </c>
      <c r="R255" s="65" t="str">
        <f>IF(O255="","",IF(OR(base_seller!$Q255&gt;base_seller!$P255,base_seller!$Q255="0"),"Não","Sim"))</f>
        <v>Sim</v>
      </c>
      <c r="S255" s="65" t="str">
        <f>base_seller!$E255&amp;base_seller!$K255</f>
        <v>1094872025-02</v>
      </c>
      <c r="T255" s="65">
        <f>COUNTIFS($S$1:S255,base_seller!$S255)</f>
        <v>1</v>
      </c>
      <c r="U255" s="65" t="str">
        <f t="shared" si="11"/>
        <v>Range 1</v>
      </c>
    </row>
    <row r="256" spans="1:21" x14ac:dyDescent="0.25">
      <c r="A256" s="71">
        <v>45702</v>
      </c>
      <c r="B256" s="71">
        <v>45702.061805555553</v>
      </c>
      <c r="C256" s="71">
        <v>45702.395138888889</v>
      </c>
      <c r="D256" s="2" t="s">
        <v>950</v>
      </c>
      <c r="E256" s="2">
        <v>109500</v>
      </c>
      <c r="F256" s="2" t="s">
        <v>46</v>
      </c>
      <c r="G256" s="2" t="s">
        <v>36</v>
      </c>
      <c r="H256" s="2" t="s">
        <v>760</v>
      </c>
      <c r="I256" s="2">
        <v>4</v>
      </c>
      <c r="J256" s="2">
        <v>3</v>
      </c>
      <c r="K256" s="2" t="s">
        <v>6040</v>
      </c>
      <c r="L256" s="71">
        <v>45705.061805555553</v>
      </c>
      <c r="M256" s="2">
        <v>-3</v>
      </c>
      <c r="N256" s="2">
        <v>1</v>
      </c>
      <c r="O256" s="2" t="s">
        <v>6020</v>
      </c>
      <c r="P256" s="65">
        <f>2</f>
        <v>2</v>
      </c>
      <c r="Q256" s="65">
        <f>COUNTIFS($O$1:O256,base_seller!$O256)</f>
        <v>1</v>
      </c>
      <c r="R256" s="65" t="str">
        <f>IF(O256="","",IF(OR(base_seller!$Q256&gt;base_seller!$P256,base_seller!$Q256="0"),"Não","Sim"))</f>
        <v>Sim</v>
      </c>
      <c r="S256" s="65" t="str">
        <f>base_seller!$E256&amp;base_seller!$K256</f>
        <v>1095002025-02</v>
      </c>
      <c r="T256" s="65">
        <f>COUNTIFS($S$1:S256,base_seller!$S256)</f>
        <v>1</v>
      </c>
      <c r="U256" s="65" t="str">
        <f t="shared" si="11"/>
        <v>Range 1</v>
      </c>
    </row>
    <row r="257" spans="1:21" x14ac:dyDescent="0.25">
      <c r="A257" s="71">
        <v>45702</v>
      </c>
      <c r="B257" s="71">
        <v>45702.356249999997</v>
      </c>
      <c r="C257" s="71">
        <v>45702.399305555547</v>
      </c>
      <c r="D257" s="2" t="s">
        <v>950</v>
      </c>
      <c r="E257" s="2">
        <v>109506</v>
      </c>
      <c r="F257" s="2" t="s">
        <v>46</v>
      </c>
      <c r="G257" s="2" t="s">
        <v>36</v>
      </c>
      <c r="H257" s="2" t="s">
        <v>752</v>
      </c>
      <c r="I257" s="2">
        <v>4</v>
      </c>
      <c r="J257" s="2">
        <v>3</v>
      </c>
      <c r="K257" s="2" t="s">
        <v>6040</v>
      </c>
      <c r="L257" s="71">
        <v>45705.356249999997</v>
      </c>
      <c r="M257" s="2">
        <v>-3</v>
      </c>
      <c r="N257" s="2">
        <v>1</v>
      </c>
      <c r="O257" s="2" t="s">
        <v>6021</v>
      </c>
      <c r="P257" s="65">
        <f>2</f>
        <v>2</v>
      </c>
      <c r="Q257" s="65">
        <f>COUNTIFS($O$1:O257,base_seller!$O257)</f>
        <v>1</v>
      </c>
      <c r="R257" s="65" t="str">
        <f>IF(O257="","",IF(OR(base_seller!$Q257&gt;base_seller!$P257,base_seller!$Q257="0"),"Não","Sim"))</f>
        <v>Sim</v>
      </c>
      <c r="S257" s="65" t="str">
        <f>base_seller!$E257&amp;base_seller!$K257</f>
        <v>1095062025-02</v>
      </c>
      <c r="T257" s="65">
        <f>COUNTIFS($S$1:S257,base_seller!$S257)</f>
        <v>1</v>
      </c>
      <c r="U257" s="65" t="str">
        <f t="shared" si="11"/>
        <v>Range 1</v>
      </c>
    </row>
    <row r="258" spans="1:21" x14ac:dyDescent="0.25">
      <c r="A258" s="71">
        <v>45702</v>
      </c>
      <c r="B258" s="71">
        <v>45702.362500000003</v>
      </c>
      <c r="C258" s="71">
        <v>45702.404166666667</v>
      </c>
      <c r="D258" s="2" t="s">
        <v>950</v>
      </c>
      <c r="E258" s="2">
        <v>109525</v>
      </c>
      <c r="F258" s="2" t="s">
        <v>46</v>
      </c>
      <c r="G258" s="2" t="s">
        <v>36</v>
      </c>
      <c r="H258" s="2" t="s">
        <v>752</v>
      </c>
      <c r="I258" s="2">
        <v>4</v>
      </c>
      <c r="J258" s="2">
        <v>3</v>
      </c>
      <c r="K258" s="2" t="s">
        <v>6040</v>
      </c>
      <c r="L258" s="71">
        <v>45705.362500000003</v>
      </c>
      <c r="M258" s="2">
        <v>-3</v>
      </c>
      <c r="N258" s="2">
        <v>1</v>
      </c>
      <c r="O258" s="2" t="s">
        <v>6022</v>
      </c>
      <c r="P258" s="65">
        <f>2</f>
        <v>2</v>
      </c>
      <c r="Q258" s="65">
        <f>COUNTIFS($O$1:O258,base_seller!$O258)</f>
        <v>1</v>
      </c>
      <c r="R258" s="65" t="str">
        <f>IF(O258="","",IF(OR(base_seller!$Q258&gt;base_seller!$P258,base_seller!$Q258="0"),"Não","Sim"))</f>
        <v>Sim</v>
      </c>
      <c r="S258" s="65" t="str">
        <f>base_seller!$E258&amp;base_seller!$K258</f>
        <v>1095252025-02</v>
      </c>
      <c r="T258" s="65">
        <f>COUNTIFS($S$1:S258,base_seller!$S258)</f>
        <v>1</v>
      </c>
      <c r="U258" s="65" t="str">
        <f t="shared" si="11"/>
        <v>Range 1</v>
      </c>
    </row>
    <row r="259" spans="1:21" x14ac:dyDescent="0.25">
      <c r="A259" s="71">
        <v>45702</v>
      </c>
      <c r="B259" s="71">
        <v>45702.365972222222</v>
      </c>
      <c r="C259" s="71">
        <v>45702.407638888893</v>
      </c>
      <c r="D259" s="2" t="s">
        <v>950</v>
      </c>
      <c r="E259" s="2">
        <v>108870</v>
      </c>
      <c r="F259" s="2" t="s">
        <v>46</v>
      </c>
      <c r="G259" s="2" t="s">
        <v>36</v>
      </c>
      <c r="H259" s="2" t="s">
        <v>752</v>
      </c>
      <c r="I259" s="2">
        <v>4</v>
      </c>
      <c r="J259" s="2">
        <v>3</v>
      </c>
      <c r="K259" s="2" t="s">
        <v>6040</v>
      </c>
      <c r="L259" s="71">
        <v>45705.365972222222</v>
      </c>
      <c r="M259" s="2">
        <v>-3</v>
      </c>
      <c r="N259" s="2">
        <v>1</v>
      </c>
      <c r="O259" s="2" t="s">
        <v>6016</v>
      </c>
      <c r="P259" s="65">
        <f>2</f>
        <v>2</v>
      </c>
      <c r="Q259" s="65">
        <f>COUNTIFS($O$1:O259,base_seller!$O259)</f>
        <v>2</v>
      </c>
      <c r="R259" s="65" t="str">
        <f>IF(O259="","",IF(OR(base_seller!$Q259&gt;base_seller!$P259,base_seller!$Q259="0"),"Não","Sim"))</f>
        <v>Sim</v>
      </c>
      <c r="S259" s="65" t="str">
        <f>base_seller!$E259&amp;base_seller!$K259</f>
        <v>1088702025-02</v>
      </c>
      <c r="T259" s="65">
        <f>COUNTIFS($S$1:S259,base_seller!$S259)</f>
        <v>2</v>
      </c>
      <c r="U259" s="65" t="str">
        <f t="shared" si="11"/>
        <v>Range 1</v>
      </c>
    </row>
    <row r="260" spans="1:21" x14ac:dyDescent="0.25">
      <c r="A260" s="71">
        <v>45702</v>
      </c>
      <c r="B260" s="71">
        <v>45702.371527777781</v>
      </c>
      <c r="C260" s="71">
        <v>45702.413194444453</v>
      </c>
      <c r="D260" s="2" t="s">
        <v>950</v>
      </c>
      <c r="E260" s="2">
        <v>109530</v>
      </c>
      <c r="F260" s="2" t="s">
        <v>46</v>
      </c>
      <c r="G260" s="2" t="s">
        <v>36</v>
      </c>
      <c r="H260" s="2" t="s">
        <v>752</v>
      </c>
      <c r="I260" s="2">
        <v>4</v>
      </c>
      <c r="J260" s="2">
        <v>3</v>
      </c>
      <c r="K260" s="2" t="s">
        <v>6040</v>
      </c>
      <c r="L260" s="71">
        <v>45705.371527777781</v>
      </c>
      <c r="M260" s="2">
        <v>-3</v>
      </c>
      <c r="N260" s="2">
        <v>1</v>
      </c>
      <c r="O260" s="2" t="s">
        <v>6023</v>
      </c>
      <c r="P260" s="65">
        <f>2</f>
        <v>2</v>
      </c>
      <c r="Q260" s="65">
        <f>COUNTIFS($O$1:O260,base_seller!$O260)</f>
        <v>1</v>
      </c>
      <c r="R260" s="65" t="str">
        <f>IF(O260="","",IF(OR(base_seller!$Q260&gt;base_seller!$P260,base_seller!$Q260="0"),"Não","Sim"))</f>
        <v>Sim</v>
      </c>
      <c r="S260" s="65" t="str">
        <f>base_seller!$E260&amp;base_seller!$K260</f>
        <v>1095302025-02</v>
      </c>
      <c r="T260" s="65">
        <f>COUNTIFS($S$1:S260,base_seller!$S260)</f>
        <v>1</v>
      </c>
      <c r="U260" s="65" t="str">
        <f t="shared" si="11"/>
        <v>Range 1</v>
      </c>
    </row>
    <row r="261" spans="1:21" x14ac:dyDescent="0.25">
      <c r="A261" s="71">
        <v>45702</v>
      </c>
      <c r="B261" s="71">
        <v>45702.374305555553</v>
      </c>
      <c r="C261" s="71">
        <v>45702.415972222218</v>
      </c>
      <c r="D261" s="2" t="s">
        <v>950</v>
      </c>
      <c r="E261" s="2">
        <v>109536</v>
      </c>
      <c r="F261" s="2" t="s">
        <v>46</v>
      </c>
      <c r="G261" s="2" t="s">
        <v>36</v>
      </c>
      <c r="H261" s="2" t="s">
        <v>752</v>
      </c>
      <c r="I261" s="2">
        <v>4</v>
      </c>
      <c r="J261" s="2">
        <v>3</v>
      </c>
      <c r="K261" s="2" t="s">
        <v>6040</v>
      </c>
      <c r="L261" s="71">
        <v>45705.374305555553</v>
      </c>
      <c r="M261" s="2">
        <v>-3</v>
      </c>
      <c r="N261" s="2">
        <v>1</v>
      </c>
      <c r="O261" s="2" t="s">
        <v>6024</v>
      </c>
      <c r="P261" s="65">
        <f>2</f>
        <v>2</v>
      </c>
      <c r="Q261" s="65">
        <f>COUNTIFS($O$1:O261,base_seller!$O261)</f>
        <v>1</v>
      </c>
      <c r="R261" s="65" t="str">
        <f>IF(O261="","",IF(OR(base_seller!$Q261&gt;base_seller!$P261,base_seller!$Q261="0"),"Não","Sim"))</f>
        <v>Sim</v>
      </c>
      <c r="S261" s="65" t="str">
        <f>base_seller!$E261&amp;base_seller!$K261</f>
        <v>1095362025-02</v>
      </c>
      <c r="T261" s="65">
        <f>COUNTIFS($S$1:S261,base_seller!$S261)</f>
        <v>1</v>
      </c>
      <c r="U261" s="65" t="str">
        <f t="shared" si="11"/>
        <v>Range 1</v>
      </c>
    </row>
    <row r="262" spans="1:21" x14ac:dyDescent="0.25">
      <c r="A262" s="71">
        <v>45702</v>
      </c>
      <c r="B262" s="71">
        <v>45702.387499999997</v>
      </c>
      <c r="C262" s="71">
        <v>45702.417361111111</v>
      </c>
      <c r="D262" s="2" t="s">
        <v>950</v>
      </c>
      <c r="E262" s="2">
        <v>109477</v>
      </c>
      <c r="F262" s="2" t="s">
        <v>754</v>
      </c>
      <c r="G262" s="2" t="s">
        <v>755</v>
      </c>
      <c r="H262" s="2" t="s">
        <v>768</v>
      </c>
      <c r="I262" s="2">
        <v>4</v>
      </c>
      <c r="J262" s="2">
        <v>3</v>
      </c>
      <c r="K262" s="2" t="s">
        <v>6040</v>
      </c>
      <c r="L262" s="71">
        <v>45705.387499999997</v>
      </c>
      <c r="M262" s="2">
        <v>-3</v>
      </c>
      <c r="N262" s="2">
        <v>1</v>
      </c>
      <c r="O262" s="2"/>
      <c r="P262" s="65">
        <f>2</f>
        <v>2</v>
      </c>
      <c r="Q262" s="65">
        <f>COUNTIFS($O$1:O262,base_seller!$O262)</f>
        <v>0</v>
      </c>
      <c r="R262" s="65" t="str">
        <f>IF(O262="","",IF(OR(base_seller!$Q262&gt;base_seller!$P262,base_seller!$Q262="0"),"Não","Sim"))</f>
        <v/>
      </c>
      <c r="S262" s="65" t="str">
        <f>base_seller!$E262&amp;base_seller!$K262</f>
        <v>1094772025-02</v>
      </c>
      <c r="T262" s="65">
        <f>COUNTIFS($S$1:S262,base_seller!$S262)</f>
        <v>2</v>
      </c>
      <c r="U262" s="65" t="str">
        <f t="shared" si="11"/>
        <v>Range 1</v>
      </c>
    </row>
    <row r="263" spans="1:21" x14ac:dyDescent="0.25">
      <c r="A263" s="71">
        <v>45702</v>
      </c>
      <c r="B263" s="71">
        <v>45702.40625</v>
      </c>
      <c r="C263" s="71">
        <v>45702.429166666669</v>
      </c>
      <c r="D263" s="2" t="s">
        <v>950</v>
      </c>
      <c r="E263" s="2">
        <v>109590</v>
      </c>
      <c r="F263" s="2" t="s">
        <v>46</v>
      </c>
      <c r="G263" s="2" t="s">
        <v>36</v>
      </c>
      <c r="H263" s="2" t="s">
        <v>6025</v>
      </c>
      <c r="I263" s="2">
        <v>4</v>
      </c>
      <c r="J263" s="2">
        <v>3</v>
      </c>
      <c r="K263" s="2" t="s">
        <v>6040</v>
      </c>
      <c r="L263" s="71">
        <v>45705.40625</v>
      </c>
      <c r="M263" s="2">
        <v>-3</v>
      </c>
      <c r="N263" s="2">
        <v>1</v>
      </c>
      <c r="O263" s="2" t="s">
        <v>6026</v>
      </c>
      <c r="P263" s="65">
        <f>2</f>
        <v>2</v>
      </c>
      <c r="Q263" s="65">
        <f>COUNTIFS($O$1:O263,base_seller!$O263)</f>
        <v>1</v>
      </c>
      <c r="R263" s="65" t="str">
        <f>IF(O263="","",IF(OR(base_seller!$Q263&gt;base_seller!$P263,base_seller!$Q263="0"),"Não","Sim"))</f>
        <v>Sim</v>
      </c>
      <c r="S263" s="65" t="str">
        <f>base_seller!$E263&amp;base_seller!$K263</f>
        <v>1095902025-02</v>
      </c>
      <c r="T263" s="65">
        <f>COUNTIFS($S$1:S263,base_seller!$S263)</f>
        <v>1</v>
      </c>
      <c r="U263" s="65" t="str">
        <f t="shared" si="11"/>
        <v>Range 1</v>
      </c>
    </row>
    <row r="264" spans="1:21" x14ac:dyDescent="0.25">
      <c r="A264" s="71">
        <v>45702</v>
      </c>
      <c r="B264" s="71">
        <v>45702.415277777778</v>
      </c>
      <c r="C264" s="71">
        <v>45702.43472222222</v>
      </c>
      <c r="D264" s="2" t="s">
        <v>950</v>
      </c>
      <c r="E264" s="2">
        <v>109605</v>
      </c>
      <c r="F264" s="2" t="s">
        <v>46</v>
      </c>
      <c r="G264" s="2" t="s">
        <v>36</v>
      </c>
      <c r="H264" s="2" t="s">
        <v>752</v>
      </c>
      <c r="I264" s="2">
        <v>4</v>
      </c>
      <c r="J264" s="2">
        <v>3</v>
      </c>
      <c r="K264" s="2" t="s">
        <v>6040</v>
      </c>
      <c r="L264" s="71">
        <v>45705.415277777778</v>
      </c>
      <c r="M264" s="2">
        <v>-3</v>
      </c>
      <c r="N264" s="2">
        <v>1</v>
      </c>
      <c r="O264" s="2" t="s">
        <v>6027</v>
      </c>
      <c r="P264" s="65">
        <f>2</f>
        <v>2</v>
      </c>
      <c r="Q264" s="65">
        <f>COUNTIFS($O$1:O264,base_seller!$O264)</f>
        <v>1</v>
      </c>
      <c r="R264" s="65" t="str">
        <f>IF(O264="","",IF(OR(base_seller!$Q264&gt;base_seller!$P264,base_seller!$Q264="0"),"Não","Sim"))</f>
        <v>Sim</v>
      </c>
      <c r="S264" s="65" t="str">
        <f>base_seller!$E264&amp;base_seller!$K264</f>
        <v>1096052025-02</v>
      </c>
      <c r="T264" s="65">
        <f>COUNTIFS($S$1:S264,base_seller!$S264)</f>
        <v>1</v>
      </c>
      <c r="U264" s="65" t="str">
        <f t="shared" si="11"/>
        <v>Range 1</v>
      </c>
    </row>
    <row r="265" spans="1:21" x14ac:dyDescent="0.25">
      <c r="A265" s="71">
        <v>45702</v>
      </c>
      <c r="B265" s="71">
        <v>45702.427083333343</v>
      </c>
      <c r="C265" s="71">
        <v>45702.45</v>
      </c>
      <c r="D265" s="2" t="s">
        <v>950</v>
      </c>
      <c r="E265" s="2">
        <v>109617</v>
      </c>
      <c r="F265" s="2" t="s">
        <v>46</v>
      </c>
      <c r="G265" s="2" t="s">
        <v>36</v>
      </c>
      <c r="H265" s="2" t="s">
        <v>752</v>
      </c>
      <c r="I265" s="2">
        <v>4</v>
      </c>
      <c r="J265" s="2">
        <v>3</v>
      </c>
      <c r="K265" s="2" t="s">
        <v>6040</v>
      </c>
      <c r="L265" s="71">
        <v>45705.427083333343</v>
      </c>
      <c r="M265" s="2">
        <v>-3</v>
      </c>
      <c r="N265" s="2">
        <v>1</v>
      </c>
      <c r="O265" s="2" t="s">
        <v>6028</v>
      </c>
      <c r="P265" s="65">
        <f>2</f>
        <v>2</v>
      </c>
      <c r="Q265" s="65">
        <f>COUNTIFS($O$1:O265,base_seller!$O265)</f>
        <v>1</v>
      </c>
      <c r="R265" s="65" t="str">
        <f>IF(O265="","",IF(OR(base_seller!$Q265&gt;base_seller!$P265,base_seller!$Q265="0"),"Não","Sim"))</f>
        <v>Sim</v>
      </c>
      <c r="S265" s="65" t="str">
        <f>base_seller!$E265&amp;base_seller!$K265</f>
        <v>1096172025-02</v>
      </c>
      <c r="T265" s="65">
        <f>COUNTIFS($S$1:S265,base_seller!$S265)</f>
        <v>1</v>
      </c>
      <c r="U265" s="65" t="str">
        <f t="shared" si="11"/>
        <v>Range 1</v>
      </c>
    </row>
    <row r="266" spans="1:21" x14ac:dyDescent="0.25">
      <c r="A266" s="71">
        <v>45702</v>
      </c>
      <c r="B266" s="71">
        <v>45702.438888888893</v>
      </c>
      <c r="C266" s="71">
        <v>45702.453472222223</v>
      </c>
      <c r="D266" s="2" t="s">
        <v>950</v>
      </c>
      <c r="E266" s="2">
        <v>109634</v>
      </c>
      <c r="F266" s="2" t="s">
        <v>46</v>
      </c>
      <c r="G266" s="2" t="s">
        <v>36</v>
      </c>
      <c r="H266" s="2" t="s">
        <v>752</v>
      </c>
      <c r="I266" s="2">
        <v>4</v>
      </c>
      <c r="J266" s="2">
        <v>3</v>
      </c>
      <c r="K266" s="2" t="s">
        <v>6040</v>
      </c>
      <c r="L266" s="71">
        <v>45705.438888888893</v>
      </c>
      <c r="M266" s="2">
        <v>-3</v>
      </c>
      <c r="N266" s="2">
        <v>1</v>
      </c>
      <c r="O266" s="2" t="s">
        <v>6029</v>
      </c>
      <c r="P266" s="65">
        <f>2</f>
        <v>2</v>
      </c>
      <c r="Q266" s="65">
        <f>COUNTIFS($O$1:O266,base_seller!$O266)</f>
        <v>1</v>
      </c>
      <c r="R266" s="65" t="str">
        <f>IF(O266="","",IF(OR(base_seller!$Q266&gt;base_seller!$P266,base_seller!$Q266="0"),"Não","Sim"))</f>
        <v>Sim</v>
      </c>
      <c r="S266" s="65" t="str">
        <f>base_seller!$E266&amp;base_seller!$K266</f>
        <v>1096342025-02</v>
      </c>
      <c r="T266" s="65">
        <f>COUNTIFS($S$1:S266,base_seller!$S266)</f>
        <v>1</v>
      </c>
      <c r="U266" s="65" t="str">
        <f t="shared" si="11"/>
        <v>Range 1</v>
      </c>
    </row>
    <row r="267" spans="1:21" x14ac:dyDescent="0.25">
      <c r="A267" s="71">
        <v>45702</v>
      </c>
      <c r="B267" s="71">
        <v>45702.439583333333</v>
      </c>
      <c r="C267" s="71">
        <v>45702.455555555563</v>
      </c>
      <c r="D267" s="2" t="s">
        <v>950</v>
      </c>
      <c r="E267" s="2">
        <v>109635</v>
      </c>
      <c r="F267" s="2" t="s">
        <v>754</v>
      </c>
      <c r="G267" s="2" t="s">
        <v>755</v>
      </c>
      <c r="H267" s="2" t="s">
        <v>752</v>
      </c>
      <c r="I267" s="2">
        <v>4</v>
      </c>
      <c r="J267" s="2">
        <v>3</v>
      </c>
      <c r="K267" s="2" t="s">
        <v>6040</v>
      </c>
      <c r="L267" s="71">
        <v>45705.439583333333</v>
      </c>
      <c r="M267" s="2">
        <v>-3</v>
      </c>
      <c r="N267" s="2">
        <v>1</v>
      </c>
      <c r="O267" s="2"/>
      <c r="P267" s="65">
        <f>2</f>
        <v>2</v>
      </c>
      <c r="Q267" s="65">
        <f>COUNTIFS($O$1:O267,base_seller!$O267)</f>
        <v>0</v>
      </c>
      <c r="R267" s="65" t="str">
        <f>IF(O267="","",IF(OR(base_seller!$Q267&gt;base_seller!$P267,base_seller!$Q267="0"),"Não","Sim"))</f>
        <v/>
      </c>
      <c r="S267" s="65" t="str">
        <f>base_seller!$E267&amp;base_seller!$K267</f>
        <v>1096352025-02</v>
      </c>
      <c r="T267" s="65">
        <f>COUNTIFS($S$1:S267,base_seller!$S267)</f>
        <v>1</v>
      </c>
      <c r="U267" s="65" t="str">
        <f t="shared" si="11"/>
        <v>Range 1</v>
      </c>
    </row>
    <row r="268" spans="1:21" x14ac:dyDescent="0.25">
      <c r="A268" s="71">
        <v>45702</v>
      </c>
      <c r="B268" s="71">
        <v>45702.439583333333</v>
      </c>
      <c r="C268" s="71">
        <v>45702.460416666669</v>
      </c>
      <c r="D268" s="2" t="s">
        <v>950</v>
      </c>
      <c r="E268" s="2">
        <v>109636</v>
      </c>
      <c r="F268" s="2" t="s">
        <v>46</v>
      </c>
      <c r="G268" s="2" t="s">
        <v>36</v>
      </c>
      <c r="H268" s="2" t="s">
        <v>760</v>
      </c>
      <c r="I268" s="2">
        <v>4</v>
      </c>
      <c r="J268" s="2">
        <v>3</v>
      </c>
      <c r="K268" s="2" t="s">
        <v>6040</v>
      </c>
      <c r="L268" s="71">
        <v>45705.439583333333</v>
      </c>
      <c r="M268" s="2">
        <v>-3</v>
      </c>
      <c r="N268" s="2">
        <v>1</v>
      </c>
      <c r="O268" s="2" t="s">
        <v>6030</v>
      </c>
      <c r="P268" s="65">
        <f>2</f>
        <v>2</v>
      </c>
      <c r="Q268" s="65">
        <f>COUNTIFS($O$1:O268,base_seller!$O268)</f>
        <v>1</v>
      </c>
      <c r="R268" s="65" t="str">
        <f>IF(O268="","",IF(OR(base_seller!$Q268&gt;base_seller!$P268,base_seller!$Q268="0"),"Não","Sim"))</f>
        <v>Sim</v>
      </c>
      <c r="S268" s="65" t="str">
        <f>base_seller!$E268&amp;base_seller!$K268</f>
        <v>1096362025-02</v>
      </c>
      <c r="T268" s="65">
        <f>COUNTIFS($S$1:S268,base_seller!$S268)</f>
        <v>1</v>
      </c>
      <c r="U268" s="65" t="str">
        <f t="shared" si="11"/>
        <v>Range 1</v>
      </c>
    </row>
    <row r="269" spans="1:21" x14ac:dyDescent="0.25">
      <c r="A269" s="71">
        <v>45702</v>
      </c>
      <c r="B269" s="71">
        <v>45702.447222222218</v>
      </c>
      <c r="C269" s="71">
        <v>45702.464583333327</v>
      </c>
      <c r="D269" s="2" t="s">
        <v>950</v>
      </c>
      <c r="E269" s="2">
        <v>109645</v>
      </c>
      <c r="F269" s="2" t="s">
        <v>46</v>
      </c>
      <c r="G269" s="2" t="s">
        <v>36</v>
      </c>
      <c r="H269" s="2" t="s">
        <v>761</v>
      </c>
      <c r="I269" s="2">
        <v>4</v>
      </c>
      <c r="J269" s="2">
        <v>3</v>
      </c>
      <c r="K269" s="2" t="s">
        <v>6040</v>
      </c>
      <c r="L269" s="71">
        <v>45705.447222222218</v>
      </c>
      <c r="M269" s="2">
        <v>-3</v>
      </c>
      <c r="N269" s="2">
        <v>1</v>
      </c>
      <c r="O269" s="2" t="s">
        <v>6031</v>
      </c>
      <c r="P269" s="65">
        <f>2</f>
        <v>2</v>
      </c>
      <c r="Q269" s="65">
        <f>COUNTIFS($O$1:O269,base_seller!$O269)</f>
        <v>1</v>
      </c>
      <c r="R269" s="65" t="str">
        <f>IF(O269="","",IF(OR(base_seller!$Q269&gt;base_seller!$P269,base_seller!$Q269="0"),"Não","Sim"))</f>
        <v>Sim</v>
      </c>
      <c r="S269" s="65" t="str">
        <f>base_seller!$E269&amp;base_seller!$K269</f>
        <v>1096452025-02</v>
      </c>
      <c r="T269" s="65">
        <f>COUNTIFS($S$1:S269,base_seller!$S269)</f>
        <v>1</v>
      </c>
      <c r="U269" s="65" t="str">
        <f t="shared" si="11"/>
        <v>Range 1</v>
      </c>
    </row>
    <row r="270" spans="1:21" x14ac:dyDescent="0.25">
      <c r="A270" s="71">
        <v>45702</v>
      </c>
      <c r="B270" s="71">
        <v>45702.458333333343</v>
      </c>
      <c r="C270" s="71">
        <v>45702.466666666667</v>
      </c>
      <c r="D270" s="2" t="s">
        <v>950</v>
      </c>
      <c r="E270" s="2">
        <v>109661</v>
      </c>
      <c r="F270" s="2" t="s">
        <v>754</v>
      </c>
      <c r="G270" s="2" t="s">
        <v>755</v>
      </c>
      <c r="H270" s="2" t="s">
        <v>5840</v>
      </c>
      <c r="I270" s="2">
        <v>4</v>
      </c>
      <c r="J270" s="2">
        <v>3</v>
      </c>
      <c r="K270" s="2" t="s">
        <v>6040</v>
      </c>
      <c r="L270" s="71">
        <v>45705.458333333343</v>
      </c>
      <c r="M270" s="2">
        <v>-3</v>
      </c>
      <c r="N270" s="2">
        <v>1</v>
      </c>
      <c r="O270" s="2"/>
      <c r="P270" s="65">
        <f>2</f>
        <v>2</v>
      </c>
      <c r="Q270" s="65">
        <f>COUNTIFS($O$1:O270,base_seller!$O270)</f>
        <v>0</v>
      </c>
      <c r="R270" s="65" t="str">
        <f>IF(O270="","",IF(OR(base_seller!$Q270&gt;base_seller!$P270,base_seller!$Q270="0"),"Não","Sim"))</f>
        <v/>
      </c>
      <c r="S270" s="65" t="str">
        <f>base_seller!$E270&amp;base_seller!$K270</f>
        <v>1096612025-02</v>
      </c>
      <c r="T270" s="65">
        <f>COUNTIFS($S$1:S270,base_seller!$S270)</f>
        <v>1</v>
      </c>
      <c r="U270" s="65" t="str">
        <f t="shared" si="11"/>
        <v>Range 1</v>
      </c>
    </row>
    <row r="271" spans="1:21" x14ac:dyDescent="0.25">
      <c r="A271" s="71">
        <v>45702</v>
      </c>
      <c r="B271" s="71">
        <v>45702.479861111111</v>
      </c>
      <c r="C271" s="71">
        <v>45702.521527777782</v>
      </c>
      <c r="D271" s="2" t="s">
        <v>950</v>
      </c>
      <c r="E271" s="2">
        <v>109688</v>
      </c>
      <c r="F271" s="2" t="s">
        <v>46</v>
      </c>
      <c r="G271" s="2" t="s">
        <v>36</v>
      </c>
      <c r="H271" s="2" t="s">
        <v>765</v>
      </c>
      <c r="I271" s="2">
        <v>4</v>
      </c>
      <c r="J271" s="2">
        <v>3</v>
      </c>
      <c r="K271" s="2" t="s">
        <v>6040</v>
      </c>
      <c r="L271" s="71">
        <v>45705.479861111111</v>
      </c>
      <c r="M271" s="2">
        <v>-3</v>
      </c>
      <c r="N271" s="2">
        <v>1</v>
      </c>
      <c r="O271" s="2" t="s">
        <v>6032</v>
      </c>
      <c r="P271" s="65">
        <f>2</f>
        <v>2</v>
      </c>
      <c r="Q271" s="65">
        <f>COUNTIFS($O$1:O271,base_seller!$O271)</f>
        <v>1</v>
      </c>
      <c r="R271" s="65" t="str">
        <f>IF(O271="","",IF(OR(base_seller!$Q271&gt;base_seller!$P271,base_seller!$Q271="0"),"Não","Sim"))</f>
        <v>Sim</v>
      </c>
      <c r="S271" s="65" t="str">
        <f>base_seller!$E271&amp;base_seller!$K271</f>
        <v>1096882025-02</v>
      </c>
      <c r="T271" s="65">
        <f>COUNTIFS($S$1:S271,base_seller!$S271)</f>
        <v>1</v>
      </c>
      <c r="U271" s="65" t="str">
        <f t="shared" si="11"/>
        <v>Range 1</v>
      </c>
    </row>
    <row r="272" spans="1:21" x14ac:dyDescent="0.25">
      <c r="A272" s="71">
        <v>45702</v>
      </c>
      <c r="B272" s="71">
        <v>45702.515277777777</v>
      </c>
      <c r="C272" s="71">
        <v>45702.522222222222</v>
      </c>
      <c r="D272" s="2" t="s">
        <v>950</v>
      </c>
      <c r="E272" s="2">
        <v>109744</v>
      </c>
      <c r="F272" s="2" t="s">
        <v>754</v>
      </c>
      <c r="G272" s="2" t="s">
        <v>755</v>
      </c>
      <c r="H272" s="2" t="s">
        <v>752</v>
      </c>
      <c r="I272" s="2">
        <v>4</v>
      </c>
      <c r="J272" s="2">
        <v>3</v>
      </c>
      <c r="K272" s="2" t="s">
        <v>6040</v>
      </c>
      <c r="L272" s="71">
        <v>45705.515277777777</v>
      </c>
      <c r="M272" s="2">
        <v>-3</v>
      </c>
      <c r="N272" s="2">
        <v>1</v>
      </c>
      <c r="O272" s="2"/>
      <c r="P272" s="65">
        <f>2</f>
        <v>2</v>
      </c>
      <c r="Q272" s="65">
        <f>COUNTIFS($O$1:O272,base_seller!$O272)</f>
        <v>0</v>
      </c>
      <c r="R272" s="65" t="str">
        <f>IF(O272="","",IF(OR(base_seller!$Q272&gt;base_seller!$P272,base_seller!$Q272="0"),"Não","Sim"))</f>
        <v/>
      </c>
      <c r="S272" s="65" t="str">
        <f>base_seller!$E272&amp;base_seller!$K272</f>
        <v>1097442025-02</v>
      </c>
      <c r="T272" s="65">
        <f>COUNTIFS($S$1:S272,base_seller!$S272)</f>
        <v>1</v>
      </c>
      <c r="U272" s="65" t="str">
        <f t="shared" si="11"/>
        <v>Range 1</v>
      </c>
    </row>
    <row r="273" spans="1:21" x14ac:dyDescent="0.25">
      <c r="A273" s="71">
        <v>45702</v>
      </c>
      <c r="B273" s="71">
        <v>45702.505555555559</v>
      </c>
      <c r="C273" s="71">
        <v>45702.648611111108</v>
      </c>
      <c r="D273" s="2" t="s">
        <v>952</v>
      </c>
      <c r="E273" s="2">
        <v>109732</v>
      </c>
      <c r="F273" s="2" t="s">
        <v>754</v>
      </c>
      <c r="G273" s="2" t="s">
        <v>755</v>
      </c>
      <c r="H273" s="2" t="s">
        <v>755</v>
      </c>
      <c r="I273" s="2">
        <v>4</v>
      </c>
      <c r="J273" s="2">
        <v>3</v>
      </c>
      <c r="K273" s="2" t="s">
        <v>6040</v>
      </c>
      <c r="L273" s="71">
        <v>45705.505555555559</v>
      </c>
      <c r="M273" s="2">
        <v>-3</v>
      </c>
      <c r="N273" s="2">
        <v>1</v>
      </c>
      <c r="O273" s="2"/>
      <c r="P273" s="65">
        <f>2</f>
        <v>2</v>
      </c>
      <c r="Q273" s="65">
        <f>COUNTIFS($O$1:O273,base_seller!$O273)</f>
        <v>0</v>
      </c>
      <c r="R273" s="65" t="str">
        <f>IF(O273="","",IF(OR(base_seller!$Q273&gt;base_seller!$P273,base_seller!$Q273="0"),"Não","Sim"))</f>
        <v/>
      </c>
      <c r="S273" s="65" t="str">
        <f>base_seller!$E273&amp;base_seller!$K273</f>
        <v>1097322025-02</v>
      </c>
      <c r="T273" s="65">
        <f>COUNTIFS($S$1:S273,base_seller!$S273)</f>
        <v>1</v>
      </c>
      <c r="U273" s="65" t="str">
        <f t="shared" si="11"/>
        <v>Range 1</v>
      </c>
    </row>
    <row r="274" spans="1:21" x14ac:dyDescent="0.25">
      <c r="A274" s="71">
        <v>45702</v>
      </c>
      <c r="B274" s="71">
        <v>45702.575694444437</v>
      </c>
      <c r="C274" s="71">
        <v>45702.654166666667</v>
      </c>
      <c r="D274" s="2" t="s">
        <v>952</v>
      </c>
      <c r="E274" s="2">
        <v>109873</v>
      </c>
      <c r="F274" s="2" t="s">
        <v>46</v>
      </c>
      <c r="G274" s="2" t="s">
        <v>36</v>
      </c>
      <c r="H274" s="2" t="s">
        <v>752</v>
      </c>
      <c r="I274" s="2">
        <v>4</v>
      </c>
      <c r="J274" s="2">
        <v>3</v>
      </c>
      <c r="K274" s="2" t="s">
        <v>6040</v>
      </c>
      <c r="L274" s="71">
        <v>45705.575694444437</v>
      </c>
      <c r="M274" s="2">
        <v>-3</v>
      </c>
      <c r="N274" s="2">
        <v>1</v>
      </c>
      <c r="O274" s="2" t="s">
        <v>6033</v>
      </c>
      <c r="P274" s="65">
        <f>2</f>
        <v>2</v>
      </c>
      <c r="Q274" s="65">
        <f>COUNTIFS($O$1:O274,base_seller!$O274)</f>
        <v>1</v>
      </c>
      <c r="R274" s="65" t="str">
        <f>IF(O274="","",IF(OR(base_seller!$Q274&gt;base_seller!$P274,base_seller!$Q274="0"),"Não","Sim"))</f>
        <v>Sim</v>
      </c>
      <c r="S274" s="65" t="str">
        <f>base_seller!$E274&amp;base_seller!$K274</f>
        <v>1098732025-02</v>
      </c>
      <c r="T274" s="65">
        <f>COUNTIFS($S$1:S274,base_seller!$S274)</f>
        <v>1</v>
      </c>
      <c r="U274" s="65" t="str">
        <f t="shared" si="11"/>
        <v>Range 1</v>
      </c>
    </row>
    <row r="275" spans="1:21" x14ac:dyDescent="0.25">
      <c r="A275" s="71">
        <v>45702</v>
      </c>
      <c r="B275" s="71">
        <v>45702.584722222222</v>
      </c>
      <c r="C275" s="71">
        <v>45702.654861111107</v>
      </c>
      <c r="D275" s="2" t="s">
        <v>952</v>
      </c>
      <c r="E275" s="2">
        <v>110268</v>
      </c>
      <c r="F275" s="2" t="s">
        <v>754</v>
      </c>
      <c r="G275" s="2" t="s">
        <v>755</v>
      </c>
      <c r="H275" s="2" t="s">
        <v>755</v>
      </c>
      <c r="I275" s="2">
        <v>4</v>
      </c>
      <c r="J275" s="2">
        <v>3</v>
      </c>
      <c r="K275" s="2" t="s">
        <v>6040</v>
      </c>
      <c r="L275" s="71">
        <v>45705.584722222222</v>
      </c>
      <c r="M275" s="2">
        <v>-3</v>
      </c>
      <c r="N275" s="2">
        <v>1</v>
      </c>
      <c r="O275" s="2"/>
      <c r="P275" s="65">
        <f>2</f>
        <v>2</v>
      </c>
      <c r="Q275" s="65">
        <f>COUNTIFS($O$1:O275,base_seller!$O275)</f>
        <v>0</v>
      </c>
      <c r="R275" s="65" t="str">
        <f>IF(O275="","",IF(OR(base_seller!$Q275&gt;base_seller!$P275,base_seller!$Q275="0"),"Não","Sim"))</f>
        <v/>
      </c>
      <c r="S275" s="65" t="str">
        <f>base_seller!$E275&amp;base_seller!$K275</f>
        <v>1102682025-02</v>
      </c>
      <c r="T275" s="65">
        <f>COUNTIFS($S$1:S275,base_seller!$S275)</f>
        <v>1</v>
      </c>
      <c r="U275" s="65" t="str">
        <f t="shared" si="11"/>
        <v>Range 1</v>
      </c>
    </row>
    <row r="276" spans="1:21" x14ac:dyDescent="0.25">
      <c r="A276" s="71">
        <v>45702</v>
      </c>
      <c r="B276" s="71">
        <v>45702.602083333331</v>
      </c>
      <c r="C276" s="71">
        <v>45702.65625</v>
      </c>
      <c r="D276" s="2" t="s">
        <v>952</v>
      </c>
      <c r="E276" s="2">
        <v>110299</v>
      </c>
      <c r="F276" s="2" t="s">
        <v>46</v>
      </c>
      <c r="G276" s="2" t="s">
        <v>36</v>
      </c>
      <c r="H276" s="2" t="s">
        <v>752</v>
      </c>
      <c r="I276" s="2">
        <v>4</v>
      </c>
      <c r="J276" s="2">
        <v>3</v>
      </c>
      <c r="K276" s="2" t="s">
        <v>6040</v>
      </c>
      <c r="L276" s="71">
        <v>45705.602083333331</v>
      </c>
      <c r="M276" s="2">
        <v>-3</v>
      </c>
      <c r="N276" s="2">
        <v>1</v>
      </c>
      <c r="O276" s="2" t="s">
        <v>6034</v>
      </c>
      <c r="P276" s="65">
        <f>2</f>
        <v>2</v>
      </c>
      <c r="Q276" s="65">
        <f>COUNTIFS($O$1:O276,base_seller!$O276)</f>
        <v>1</v>
      </c>
      <c r="R276" s="65" t="str">
        <f>IF(O276="","",IF(OR(base_seller!$Q276&gt;base_seller!$P276,base_seller!$Q276="0"),"Não","Sim"))</f>
        <v>Sim</v>
      </c>
      <c r="S276" s="65" t="str">
        <f>base_seller!$E276&amp;base_seller!$K276</f>
        <v>1102992025-02</v>
      </c>
      <c r="T276" s="65">
        <f>COUNTIFS($S$1:S276,base_seller!$S276)</f>
        <v>1</v>
      </c>
      <c r="U276" s="65" t="str">
        <f t="shared" si="11"/>
        <v>Range 1</v>
      </c>
    </row>
    <row r="277" spans="1:21" x14ac:dyDescent="0.25">
      <c r="A277" s="71">
        <v>45702</v>
      </c>
      <c r="B277" s="71">
        <v>45702.617361111108</v>
      </c>
      <c r="C277" s="71">
        <v>45702.65625</v>
      </c>
      <c r="D277" s="2" t="s">
        <v>952</v>
      </c>
      <c r="E277" s="2">
        <v>110321</v>
      </c>
      <c r="F277" s="2" t="s">
        <v>754</v>
      </c>
      <c r="G277" s="2" t="s">
        <v>755</v>
      </c>
      <c r="H277" s="2" t="s">
        <v>755</v>
      </c>
      <c r="I277" s="2">
        <v>4</v>
      </c>
      <c r="J277" s="2">
        <v>3</v>
      </c>
      <c r="K277" s="2" t="s">
        <v>6040</v>
      </c>
      <c r="L277" s="71">
        <v>45705.617361111108</v>
      </c>
      <c r="M277" s="2">
        <v>-3</v>
      </c>
      <c r="N277" s="2">
        <v>1</v>
      </c>
      <c r="O277" s="2"/>
      <c r="P277" s="65">
        <f>2</f>
        <v>2</v>
      </c>
      <c r="Q277" s="65">
        <f>COUNTIFS($O$1:O277,base_seller!$O277)</f>
        <v>0</v>
      </c>
      <c r="R277" s="65" t="str">
        <f>IF(O277="","",IF(OR(base_seller!$Q277&gt;base_seller!$P277,base_seller!$Q277="0"),"Não","Sim"))</f>
        <v/>
      </c>
      <c r="S277" s="65" t="str">
        <f>base_seller!$E277&amp;base_seller!$K277</f>
        <v>1103212025-02</v>
      </c>
      <c r="T277" s="65">
        <f>COUNTIFS($S$1:S277,base_seller!$S277)</f>
        <v>1</v>
      </c>
      <c r="U277" s="65" t="str">
        <f t="shared" si="11"/>
        <v>Range 1</v>
      </c>
    </row>
    <row r="278" spans="1:21" x14ac:dyDescent="0.25">
      <c r="A278" s="71">
        <v>45702</v>
      </c>
      <c r="B278" s="71">
        <v>45702.647916666669</v>
      </c>
      <c r="C278" s="71">
        <v>45702.656944444447</v>
      </c>
      <c r="D278" s="2" t="s">
        <v>952</v>
      </c>
      <c r="E278" s="2">
        <v>110368</v>
      </c>
      <c r="F278" s="2" t="s">
        <v>754</v>
      </c>
      <c r="G278" s="2" t="s">
        <v>755</v>
      </c>
      <c r="H278" s="2" t="s">
        <v>755</v>
      </c>
      <c r="I278" s="2">
        <v>4</v>
      </c>
      <c r="J278" s="2">
        <v>3</v>
      </c>
      <c r="K278" s="2" t="s">
        <v>6040</v>
      </c>
      <c r="L278" s="71">
        <v>45705.647916666669</v>
      </c>
      <c r="M278" s="2">
        <v>-3</v>
      </c>
      <c r="N278" s="2">
        <v>1</v>
      </c>
      <c r="O278" s="2"/>
      <c r="P278" s="65">
        <f>2</f>
        <v>2</v>
      </c>
      <c r="Q278" s="65">
        <f>COUNTIFS($O$1:O278,base_seller!$O278)</f>
        <v>0</v>
      </c>
      <c r="R278" s="65" t="str">
        <f>IF(O278="","",IF(OR(base_seller!$Q278&gt;base_seller!$P278,base_seller!$Q278="0"),"Não","Sim"))</f>
        <v/>
      </c>
      <c r="S278" s="65" t="str">
        <f>base_seller!$E278&amp;base_seller!$K278</f>
        <v>1103682025-02</v>
      </c>
      <c r="T278" s="65">
        <f>COUNTIFS($S$1:S278,base_seller!$S278)</f>
        <v>1</v>
      </c>
      <c r="U278" s="65" t="str">
        <f t="shared" si="11"/>
        <v>Range 1</v>
      </c>
    </row>
    <row r="279" spans="1:21" x14ac:dyDescent="0.25">
      <c r="A279" s="71">
        <v>45702</v>
      </c>
      <c r="B279" s="71">
        <v>45702.662499999999</v>
      </c>
      <c r="C279" s="71">
        <v>45702.67083333333</v>
      </c>
      <c r="D279" s="2" t="s">
        <v>952</v>
      </c>
      <c r="E279" s="2">
        <v>110398</v>
      </c>
      <c r="F279" s="2" t="s">
        <v>754</v>
      </c>
      <c r="G279" s="2" t="s">
        <v>755</v>
      </c>
      <c r="H279" s="2" t="s">
        <v>755</v>
      </c>
      <c r="I279" s="2">
        <v>4</v>
      </c>
      <c r="J279" s="2">
        <v>3</v>
      </c>
      <c r="K279" s="2" t="s">
        <v>6040</v>
      </c>
      <c r="L279" s="71">
        <v>45705.662499999999</v>
      </c>
      <c r="M279" s="2">
        <v>-3</v>
      </c>
      <c r="N279" s="2">
        <v>1</v>
      </c>
      <c r="O279" s="2"/>
      <c r="P279" s="65">
        <f>2</f>
        <v>2</v>
      </c>
      <c r="Q279" s="65">
        <f>COUNTIFS($O$1:O279,base_seller!$O279)</f>
        <v>0</v>
      </c>
      <c r="R279" s="65" t="str">
        <f>IF(O279="","",IF(OR(base_seller!$Q279&gt;base_seller!$P279,base_seller!$Q279="0"),"Não","Sim"))</f>
        <v/>
      </c>
      <c r="S279" s="65" t="str">
        <f>base_seller!$E279&amp;base_seller!$K279</f>
        <v>1103982025-02</v>
      </c>
      <c r="T279" s="65">
        <f>COUNTIFS($S$1:S279,base_seller!$S279)</f>
        <v>1</v>
      </c>
      <c r="U279" s="65" t="str">
        <f t="shared" si="11"/>
        <v>Range 1</v>
      </c>
    </row>
    <row r="280" spans="1:21" x14ac:dyDescent="0.25">
      <c r="A280" s="71">
        <v>45702</v>
      </c>
      <c r="B280" s="71">
        <v>45702.676388888889</v>
      </c>
      <c r="C280" s="71">
        <v>45702.713888888888</v>
      </c>
      <c r="D280" s="2" t="s">
        <v>952</v>
      </c>
      <c r="E280" s="2">
        <v>110419</v>
      </c>
      <c r="F280" s="2" t="s">
        <v>46</v>
      </c>
      <c r="G280" s="2" t="s">
        <v>36</v>
      </c>
      <c r="H280" s="2" t="s">
        <v>757</v>
      </c>
      <c r="I280" s="2">
        <v>4</v>
      </c>
      <c r="J280" s="2">
        <v>3</v>
      </c>
      <c r="K280" s="2" t="s">
        <v>6040</v>
      </c>
      <c r="L280" s="71">
        <v>45705.676388888889</v>
      </c>
      <c r="M280" s="2">
        <v>-3</v>
      </c>
      <c r="N280" s="2">
        <v>1</v>
      </c>
      <c r="O280" s="2" t="s">
        <v>6035</v>
      </c>
      <c r="P280" s="65">
        <f>2</f>
        <v>2</v>
      </c>
      <c r="Q280" s="65">
        <f>COUNTIFS($O$1:O280,base_seller!$O280)</f>
        <v>1</v>
      </c>
      <c r="R280" s="65" t="str">
        <f>IF(O280="","",IF(OR(base_seller!$Q280&gt;base_seller!$P280,base_seller!$Q280="0"),"Não","Sim"))</f>
        <v>Sim</v>
      </c>
      <c r="S280" s="65" t="str">
        <f>base_seller!$E280&amp;base_seller!$K280</f>
        <v>1104192025-02</v>
      </c>
      <c r="T280" s="65">
        <f>COUNTIFS($S$1:S280,base_seller!$S280)</f>
        <v>1</v>
      </c>
      <c r="U280" s="65" t="str">
        <f t="shared" si="11"/>
        <v>Range 1</v>
      </c>
    </row>
    <row r="281" spans="1:21" x14ac:dyDescent="0.25">
      <c r="A281" s="71">
        <v>45702</v>
      </c>
      <c r="B281" s="71">
        <v>45702.677777777782</v>
      </c>
      <c r="C281" s="71">
        <v>45702.713888888888</v>
      </c>
      <c r="D281" s="2" t="s">
        <v>952</v>
      </c>
      <c r="E281" s="2">
        <v>110424</v>
      </c>
      <c r="F281" s="2" t="s">
        <v>754</v>
      </c>
      <c r="G281" s="2" t="s">
        <v>755</v>
      </c>
      <c r="H281" s="2" t="s">
        <v>755</v>
      </c>
      <c r="I281" s="2">
        <v>4</v>
      </c>
      <c r="J281" s="2">
        <v>3</v>
      </c>
      <c r="K281" s="2" t="s">
        <v>6040</v>
      </c>
      <c r="L281" s="71">
        <v>45705.677777777782</v>
      </c>
      <c r="M281" s="2">
        <v>-3</v>
      </c>
      <c r="N281" s="2">
        <v>1</v>
      </c>
      <c r="O281" s="2"/>
      <c r="P281" s="65">
        <f>2</f>
        <v>2</v>
      </c>
      <c r="Q281" s="65">
        <f>COUNTIFS($O$1:O281,base_seller!$O281)</f>
        <v>0</v>
      </c>
      <c r="R281" s="65" t="str">
        <f>IF(O281="","",IF(OR(base_seller!$Q281&gt;base_seller!$P281,base_seller!$Q281="0"),"Não","Sim"))</f>
        <v/>
      </c>
      <c r="S281" s="65" t="str">
        <f>base_seller!$E281&amp;base_seller!$K281</f>
        <v>1104242025-02</v>
      </c>
      <c r="T281" s="65">
        <f>COUNTIFS($S$1:S281,base_seller!$S281)</f>
        <v>1</v>
      </c>
      <c r="U281" s="65" t="str">
        <f t="shared" si="11"/>
        <v>Range 1</v>
      </c>
    </row>
    <row r="282" spans="1:21" x14ac:dyDescent="0.25">
      <c r="A282" s="71">
        <v>45702</v>
      </c>
      <c r="B282" s="71">
        <v>45702.694444444453</v>
      </c>
      <c r="C282" s="71">
        <v>45702.724999999999</v>
      </c>
      <c r="D282" s="2" t="s">
        <v>952</v>
      </c>
      <c r="E282" s="2">
        <v>110462</v>
      </c>
      <c r="F282" s="2" t="s">
        <v>46</v>
      </c>
      <c r="G282" s="2" t="s">
        <v>36</v>
      </c>
      <c r="H282" s="2" t="s">
        <v>752</v>
      </c>
      <c r="I282" s="2">
        <v>4</v>
      </c>
      <c r="J282" s="2">
        <v>3</v>
      </c>
      <c r="K282" s="2" t="s">
        <v>6040</v>
      </c>
      <c r="L282" s="71">
        <v>45705.694444444453</v>
      </c>
      <c r="M282" s="2">
        <v>-3</v>
      </c>
      <c r="N282" s="2">
        <v>1</v>
      </c>
      <c r="O282" s="2" t="s">
        <v>6036</v>
      </c>
      <c r="P282" s="65">
        <f>2</f>
        <v>2</v>
      </c>
      <c r="Q282" s="65">
        <f>COUNTIFS($O$1:O282,base_seller!$O282)</f>
        <v>1</v>
      </c>
      <c r="R282" s="65" t="str">
        <f>IF(O282="","",IF(OR(base_seller!$Q282&gt;base_seller!$P282,base_seller!$Q282="0"),"Não","Sim"))</f>
        <v>Sim</v>
      </c>
      <c r="S282" s="65" t="str">
        <f>base_seller!$E282&amp;base_seller!$K282</f>
        <v>1104622025-02</v>
      </c>
      <c r="T282" s="65">
        <f>COUNTIFS($S$1:S282,base_seller!$S282)</f>
        <v>1</v>
      </c>
      <c r="U282" s="65" t="str">
        <f t="shared" si="11"/>
        <v>Range 1</v>
      </c>
    </row>
    <row r="283" spans="1:21" x14ac:dyDescent="0.25">
      <c r="A283" s="71">
        <v>45702</v>
      </c>
      <c r="B283" s="71">
        <v>45702.706944444442</v>
      </c>
      <c r="C283" s="71">
        <v>45702.706944444442</v>
      </c>
      <c r="D283" s="2" t="s">
        <v>952</v>
      </c>
      <c r="E283" s="2">
        <v>110483</v>
      </c>
      <c r="F283" s="2" t="s">
        <v>716</v>
      </c>
      <c r="G283" s="2" t="s">
        <v>36</v>
      </c>
      <c r="H283" s="2" t="s">
        <v>752</v>
      </c>
      <c r="I283" s="2">
        <v>4</v>
      </c>
      <c r="J283" s="2">
        <v>3</v>
      </c>
      <c r="K283" s="2" t="s">
        <v>6040</v>
      </c>
      <c r="L283" s="71">
        <v>45705.706944444442</v>
      </c>
      <c r="M283" s="2">
        <v>-3</v>
      </c>
      <c r="N283" s="2">
        <v>1</v>
      </c>
      <c r="O283" s="2" t="s">
        <v>6037</v>
      </c>
      <c r="P283" s="65">
        <f>2</f>
        <v>2</v>
      </c>
      <c r="Q283" s="65">
        <f>COUNTIFS($O$1:O283,base_seller!$O283)</f>
        <v>1</v>
      </c>
      <c r="R283" s="65" t="str">
        <f>IF(O283="","",IF(OR(base_seller!$Q283&gt;base_seller!$P283,base_seller!$Q283="0"),"Não","Sim"))</f>
        <v>Sim</v>
      </c>
      <c r="S283" s="65" t="str">
        <f>base_seller!$E283&amp;base_seller!$K283</f>
        <v>1104832025-02</v>
      </c>
      <c r="T283" s="65">
        <f>COUNTIFS($S$1:S283,base_seller!$S283)</f>
        <v>1</v>
      </c>
      <c r="U283" s="65" t="str">
        <f t="shared" si="11"/>
        <v>Range 1</v>
      </c>
    </row>
    <row r="284" spans="1:21" x14ac:dyDescent="0.25">
      <c r="A284" s="71">
        <v>45702</v>
      </c>
      <c r="B284" s="71">
        <v>45702.713888888888</v>
      </c>
      <c r="C284" s="71">
        <v>45702.713888888888</v>
      </c>
      <c r="D284" s="2" t="s">
        <v>952</v>
      </c>
      <c r="E284" s="2">
        <v>110487</v>
      </c>
      <c r="F284" s="2" t="s">
        <v>716</v>
      </c>
      <c r="G284" s="2" t="s">
        <v>36</v>
      </c>
      <c r="H284" s="2" t="s">
        <v>767</v>
      </c>
      <c r="I284" s="2">
        <v>4</v>
      </c>
      <c r="J284" s="2">
        <v>3</v>
      </c>
      <c r="K284" s="2" t="s">
        <v>6040</v>
      </c>
      <c r="L284" s="71">
        <v>45705.713888888888</v>
      </c>
      <c r="M284" s="2">
        <v>-3</v>
      </c>
      <c r="N284" s="2">
        <v>1</v>
      </c>
      <c r="O284" s="2" t="s">
        <v>6038</v>
      </c>
      <c r="P284" s="65">
        <f>2</f>
        <v>2</v>
      </c>
      <c r="Q284" s="65">
        <f>COUNTIFS($O$1:O284,base_seller!$O284)</f>
        <v>1</v>
      </c>
      <c r="R284" s="65" t="str">
        <f>IF(O284="","",IF(OR(base_seller!$Q284&gt;base_seller!$P284,base_seller!$Q284="0"),"Não","Sim"))</f>
        <v>Sim</v>
      </c>
      <c r="S284" s="65" t="str">
        <f>base_seller!$E284&amp;base_seller!$K284</f>
        <v>1104872025-02</v>
      </c>
      <c r="T284" s="65">
        <f>COUNTIFS($S$1:S284,base_seller!$S284)</f>
        <v>1</v>
      </c>
      <c r="U284" s="65" t="str">
        <f t="shared" si="11"/>
        <v>Range 1</v>
      </c>
    </row>
    <row r="285" spans="1:21" x14ac:dyDescent="0.25">
      <c r="A285" s="71">
        <v>45702</v>
      </c>
      <c r="B285" s="71">
        <v>45702.658333333333</v>
      </c>
      <c r="C285" s="71">
        <v>45702.744444444441</v>
      </c>
      <c r="D285" s="2" t="s">
        <v>952</v>
      </c>
      <c r="E285" s="2">
        <v>110393</v>
      </c>
      <c r="F285" s="2" t="s">
        <v>754</v>
      </c>
      <c r="G285" s="2" t="s">
        <v>755</v>
      </c>
      <c r="H285" s="2" t="s">
        <v>755</v>
      </c>
      <c r="I285" s="2">
        <v>4</v>
      </c>
      <c r="J285" s="2">
        <v>3</v>
      </c>
      <c r="K285" s="2" t="s">
        <v>6040</v>
      </c>
      <c r="L285" s="71">
        <v>45705.658333333333</v>
      </c>
      <c r="M285" s="2">
        <v>-3</v>
      </c>
      <c r="N285" s="2">
        <v>1</v>
      </c>
      <c r="O285" s="2"/>
      <c r="P285" s="65">
        <f>2</f>
        <v>2</v>
      </c>
      <c r="Q285" s="65">
        <f>COUNTIFS($O$1:O285,base_seller!$O285)</f>
        <v>0</v>
      </c>
      <c r="R285" s="65" t="str">
        <f>IF(O285="","",IF(OR(base_seller!$Q285&gt;base_seller!$P285,base_seller!$Q285="0"),"Não","Sim"))</f>
        <v/>
      </c>
      <c r="S285" s="65" t="str">
        <f>base_seller!$E285&amp;base_seller!$K285</f>
        <v>1103932025-02</v>
      </c>
      <c r="T285" s="65">
        <f>COUNTIFS($S$1:S285,base_seller!$S285)</f>
        <v>1</v>
      </c>
      <c r="U285" s="65" t="str">
        <f t="shared" si="11"/>
        <v>Range 1</v>
      </c>
    </row>
    <row r="286" spans="1:21" x14ac:dyDescent="0.25">
      <c r="A286" s="71">
        <v>45703</v>
      </c>
      <c r="B286" s="71">
        <v>45703.352777777778</v>
      </c>
      <c r="C286" s="71">
        <v>45703.377083333333</v>
      </c>
      <c r="D286" s="2" t="s">
        <v>952</v>
      </c>
      <c r="E286" s="2">
        <v>110567</v>
      </c>
      <c r="F286" s="2" t="s">
        <v>754</v>
      </c>
      <c r="G286" s="2" t="s">
        <v>755</v>
      </c>
      <c r="H286" s="2" t="s">
        <v>755</v>
      </c>
      <c r="I286" s="2">
        <v>5</v>
      </c>
      <c r="J286" s="2">
        <v>2</v>
      </c>
      <c r="K286" s="2" t="s">
        <v>6040</v>
      </c>
      <c r="L286" s="71">
        <v>45705.352777777778</v>
      </c>
      <c r="M286" s="2">
        <v>-2</v>
      </c>
      <c r="N286" s="2">
        <v>1</v>
      </c>
      <c r="O286" s="2"/>
      <c r="P286" s="65">
        <f>2</f>
        <v>2</v>
      </c>
      <c r="Q286" s="65">
        <f>COUNTIFS($O$1:O286,base_seller!$O286)</f>
        <v>0</v>
      </c>
      <c r="R286" s="65" t="str">
        <f>IF(O286="","",IF(OR(base_seller!$Q286&gt;base_seller!$P286,base_seller!$Q286="0"),"Não","Sim"))</f>
        <v/>
      </c>
      <c r="S286" s="65" t="str">
        <f>base_seller!$E286&amp;base_seller!$K286</f>
        <v>1105672025-02</v>
      </c>
      <c r="T286" s="65">
        <f>COUNTIFS($S$1:S286,base_seller!$S286)</f>
        <v>1</v>
      </c>
      <c r="U286" s="65" t="str">
        <f t="shared" si="11"/>
        <v>Range 1</v>
      </c>
    </row>
    <row r="287" spans="1:21" x14ac:dyDescent="0.25">
      <c r="A287" s="71">
        <v>45703</v>
      </c>
      <c r="B287" s="71">
        <v>45702.713888888888</v>
      </c>
      <c r="C287" s="71">
        <v>45703.385416666657</v>
      </c>
      <c r="D287" s="2" t="s">
        <v>952</v>
      </c>
      <c r="E287" s="2">
        <v>110487</v>
      </c>
      <c r="F287" s="2" t="s">
        <v>754</v>
      </c>
      <c r="G287" s="2" t="s">
        <v>755</v>
      </c>
      <c r="H287" s="2" t="s">
        <v>755</v>
      </c>
      <c r="I287" s="2">
        <v>4</v>
      </c>
      <c r="J287" s="2">
        <v>3</v>
      </c>
      <c r="K287" s="2" t="s">
        <v>6040</v>
      </c>
      <c r="L287" s="71">
        <v>45705.713888888888</v>
      </c>
      <c r="M287" s="2">
        <v>-3</v>
      </c>
      <c r="N287" s="2">
        <v>1</v>
      </c>
      <c r="O287" s="2"/>
      <c r="P287" s="65">
        <f>2</f>
        <v>2</v>
      </c>
      <c r="Q287" s="65">
        <f>COUNTIFS($O$1:O287,base_seller!$O287)</f>
        <v>0</v>
      </c>
      <c r="R287" s="65" t="str">
        <f>IF(O287="","",IF(OR(base_seller!$Q287&gt;base_seller!$P287,base_seller!$Q287="0"),"Não","Sim"))</f>
        <v/>
      </c>
      <c r="S287" s="65" t="str">
        <f>base_seller!$E287&amp;base_seller!$K287</f>
        <v>1104872025-02</v>
      </c>
      <c r="T287" s="65">
        <f>COUNTIFS($S$1:S287,base_seller!$S287)</f>
        <v>2</v>
      </c>
      <c r="U287" s="65" t="str">
        <f t="shared" si="11"/>
        <v>Range 1</v>
      </c>
    </row>
    <row r="288" spans="1:21" x14ac:dyDescent="0.25">
      <c r="A288" s="71">
        <v>45703</v>
      </c>
      <c r="B288" s="71">
        <v>45703.46875</v>
      </c>
      <c r="C288" s="71">
        <v>45703.495138888888</v>
      </c>
      <c r="D288" s="2" t="s">
        <v>952</v>
      </c>
      <c r="E288" s="2">
        <v>110636</v>
      </c>
      <c r="F288" s="2" t="s">
        <v>754</v>
      </c>
      <c r="G288" s="2" t="s">
        <v>755</v>
      </c>
      <c r="H288" s="2" t="s">
        <v>755</v>
      </c>
      <c r="I288" s="2">
        <v>5</v>
      </c>
      <c r="J288" s="2">
        <v>2</v>
      </c>
      <c r="K288" s="2" t="s">
        <v>6040</v>
      </c>
      <c r="L288" s="71">
        <v>45705.46875</v>
      </c>
      <c r="M288" s="2">
        <v>-2</v>
      </c>
      <c r="N288" s="2">
        <v>1</v>
      </c>
      <c r="O288" s="2"/>
      <c r="P288" s="65">
        <f>2</f>
        <v>2</v>
      </c>
      <c r="Q288" s="65">
        <f>COUNTIFS($O$1:O288,base_seller!$O288)</f>
        <v>0</v>
      </c>
      <c r="R288" s="65" t="str">
        <f>IF(O288="","",IF(OR(base_seller!$Q288&gt;base_seller!$P288,base_seller!$Q288="0"),"Não","Sim"))</f>
        <v/>
      </c>
      <c r="S288" s="65" t="str">
        <f>base_seller!$E288&amp;base_seller!$K288</f>
        <v>1106362025-02</v>
      </c>
      <c r="T288" s="65">
        <f>COUNTIFS($S$1:S288,base_seller!$S288)</f>
        <v>1</v>
      </c>
      <c r="U288" s="65" t="str">
        <f t="shared" si="11"/>
        <v>Range 1</v>
      </c>
    </row>
    <row r="289" spans="1:21" x14ac:dyDescent="0.25">
      <c r="A289" s="71">
        <v>45703</v>
      </c>
      <c r="B289" s="71">
        <v>45703.591666666667</v>
      </c>
      <c r="C289" s="71">
        <v>45703.383333333331</v>
      </c>
      <c r="D289" s="2" t="s">
        <v>950</v>
      </c>
      <c r="E289" s="2">
        <v>109530</v>
      </c>
      <c r="F289" s="2" t="s">
        <v>46</v>
      </c>
      <c r="G289" s="2" t="s">
        <v>36</v>
      </c>
      <c r="H289" s="2" t="s">
        <v>752</v>
      </c>
      <c r="I289" s="2">
        <v>5</v>
      </c>
      <c r="J289" s="2">
        <v>2</v>
      </c>
      <c r="K289" s="2" t="s">
        <v>6040</v>
      </c>
      <c r="L289" s="71">
        <v>45705.591666666667</v>
      </c>
      <c r="M289" s="2">
        <v>-3</v>
      </c>
      <c r="N289" s="2">
        <v>1</v>
      </c>
      <c r="O289" s="2" t="s">
        <v>6023</v>
      </c>
      <c r="P289" s="65">
        <f>2</f>
        <v>2</v>
      </c>
      <c r="Q289" s="65">
        <f>COUNTIFS($O$1:O289,base_seller!$O289)</f>
        <v>2</v>
      </c>
      <c r="R289" s="65" t="str">
        <f>IF(O289="","",IF(OR(base_seller!$Q289&gt;base_seller!$P289,base_seller!$Q289="0"),"Não","Sim"))</f>
        <v>Sim</v>
      </c>
      <c r="S289" s="65" t="str">
        <f>base_seller!$E289&amp;base_seller!$K289</f>
        <v>1095302025-02</v>
      </c>
      <c r="T289" s="65">
        <f>COUNTIFS($S$1:S289,base_seller!$S289)</f>
        <v>2</v>
      </c>
      <c r="U289" s="65" t="str">
        <f t="shared" si="11"/>
        <v>Range 1</v>
      </c>
    </row>
    <row r="290" spans="1:21" x14ac:dyDescent="0.25">
      <c r="A290" s="71">
        <v>45703</v>
      </c>
      <c r="B290" s="71">
        <v>45703.497916666667</v>
      </c>
      <c r="C290" s="71">
        <v>45703.539583333331</v>
      </c>
      <c r="D290" s="2" t="s">
        <v>950</v>
      </c>
      <c r="E290" s="2">
        <v>110653</v>
      </c>
      <c r="F290" s="2" t="s">
        <v>46</v>
      </c>
      <c r="G290" s="2" t="s">
        <v>36</v>
      </c>
      <c r="H290" s="2" t="s">
        <v>752</v>
      </c>
      <c r="I290" s="2">
        <v>5</v>
      </c>
      <c r="J290" s="2">
        <v>2</v>
      </c>
      <c r="K290" s="2" t="s">
        <v>6040</v>
      </c>
      <c r="L290" s="71">
        <v>45705.497916666667</v>
      </c>
      <c r="M290" s="2">
        <v>-2</v>
      </c>
      <c r="N290" s="2">
        <v>1</v>
      </c>
      <c r="O290" s="2" t="s">
        <v>6039</v>
      </c>
      <c r="P290" s="65">
        <f>2</f>
        <v>2</v>
      </c>
      <c r="Q290" s="65">
        <f>COUNTIFS($O$1:O290,base_seller!$O290)</f>
        <v>1</v>
      </c>
      <c r="R290" s="65" t="str">
        <f>IF(O290="","",IF(OR(base_seller!$Q290&gt;base_seller!$P290,base_seller!$Q290="0"),"Não","Sim"))</f>
        <v>Sim</v>
      </c>
      <c r="S290" s="65" t="str">
        <f>base_seller!$E290&amp;base_seller!$K290</f>
        <v>1106532025-02</v>
      </c>
      <c r="T290" s="65">
        <f>COUNTIFS($S$1:S290,base_seller!$S290)</f>
        <v>1</v>
      </c>
      <c r="U290" s="65" t="str">
        <f t="shared" si="11"/>
        <v>Range 1</v>
      </c>
    </row>
    <row r="291" spans="1:21" x14ac:dyDescent="0.25">
      <c r="A291" s="71">
        <v>45705</v>
      </c>
      <c r="B291" s="71">
        <v>45705.337500000001</v>
      </c>
      <c r="C291" s="71">
        <v>45705.379166666673</v>
      </c>
      <c r="D291" s="2" t="s">
        <v>950</v>
      </c>
      <c r="E291" s="2">
        <v>110816</v>
      </c>
      <c r="F291" s="2" t="s">
        <v>46</v>
      </c>
      <c r="G291" s="2" t="s">
        <v>36</v>
      </c>
      <c r="H291" s="2" t="s">
        <v>763</v>
      </c>
      <c r="I291" s="2">
        <v>0</v>
      </c>
      <c r="J291" s="2">
        <v>1</v>
      </c>
      <c r="K291" s="2" t="s">
        <v>6040</v>
      </c>
      <c r="L291" s="71">
        <v>45706.337500000001</v>
      </c>
      <c r="M291" s="2">
        <v>-1</v>
      </c>
      <c r="N291" s="2">
        <v>1</v>
      </c>
      <c r="O291" s="2" t="s">
        <v>6041</v>
      </c>
      <c r="P291" s="65">
        <f>2</f>
        <v>2</v>
      </c>
      <c r="Q291" s="65">
        <f>COUNTIFS($O$1:O291,base_seller!$O291)</f>
        <v>1</v>
      </c>
      <c r="R291" s="65" t="str">
        <f>IF(O291="","",IF(OR(base_seller!$Q291&gt;base_seller!$P291,base_seller!$Q291="0"),"Não","Sim"))</f>
        <v>Sim</v>
      </c>
      <c r="S291" s="65" t="str">
        <f>base_seller!$E291&amp;base_seller!$K291</f>
        <v>1108162025-02</v>
      </c>
      <c r="T291" s="65">
        <f>COUNTIFS($S$1:S291,base_seller!$S291)</f>
        <v>1</v>
      </c>
      <c r="U291" s="65" t="str">
        <f t="shared" ref="U291:U314" si="12">IF(T291&lt;4,"Range 1",IF(T291&lt;7,"Range 2",IF(T291&lt;10,"Range 3","Range 4")))</f>
        <v>Range 1</v>
      </c>
    </row>
    <row r="292" spans="1:21" x14ac:dyDescent="0.25">
      <c r="A292" s="71">
        <v>45705</v>
      </c>
      <c r="B292" s="71">
        <v>45705.342361111107</v>
      </c>
      <c r="C292" s="71">
        <v>45705.384027777778</v>
      </c>
      <c r="D292" s="2" t="s">
        <v>950</v>
      </c>
      <c r="E292" s="2">
        <v>110820</v>
      </c>
      <c r="F292" s="2" t="s">
        <v>46</v>
      </c>
      <c r="G292" s="2" t="s">
        <v>36</v>
      </c>
      <c r="H292" s="2" t="s">
        <v>752</v>
      </c>
      <c r="I292" s="2">
        <v>0</v>
      </c>
      <c r="J292" s="2">
        <v>1</v>
      </c>
      <c r="K292" s="2" t="s">
        <v>6040</v>
      </c>
      <c r="L292" s="71">
        <v>45706.342361111107</v>
      </c>
      <c r="M292" s="2">
        <v>-1</v>
      </c>
      <c r="N292" s="2">
        <v>1</v>
      </c>
      <c r="O292" s="2" t="s">
        <v>6042</v>
      </c>
      <c r="P292" s="65">
        <f>2</f>
        <v>2</v>
      </c>
      <c r="Q292" s="65">
        <f>COUNTIFS($O$1:O292,base_seller!$O292)</f>
        <v>1</v>
      </c>
      <c r="R292" s="65" t="str">
        <f>IF(O292="","",IF(OR(base_seller!$Q292&gt;base_seller!$P292,base_seller!$Q292="0"),"Não","Sim"))</f>
        <v>Sim</v>
      </c>
      <c r="S292" s="65" t="str">
        <f>base_seller!$E292&amp;base_seller!$K292</f>
        <v>1108202025-02</v>
      </c>
      <c r="T292" s="65">
        <f>COUNTIFS($S$1:S292,base_seller!$S292)</f>
        <v>1</v>
      </c>
      <c r="U292" s="65" t="str">
        <f t="shared" si="12"/>
        <v>Range 1</v>
      </c>
    </row>
    <row r="293" spans="1:21" x14ac:dyDescent="0.25">
      <c r="A293" s="71">
        <v>45705</v>
      </c>
      <c r="B293" s="71">
        <v>45705.362500000003</v>
      </c>
      <c r="C293" s="71">
        <v>45705.386111111111</v>
      </c>
      <c r="D293" s="2" t="s">
        <v>950</v>
      </c>
      <c r="E293" s="2">
        <v>110852</v>
      </c>
      <c r="F293" s="2" t="s">
        <v>754</v>
      </c>
      <c r="G293" s="2" t="s">
        <v>755</v>
      </c>
      <c r="H293" s="2" t="s">
        <v>752</v>
      </c>
      <c r="I293" s="2">
        <v>0</v>
      </c>
      <c r="J293" s="2">
        <v>1</v>
      </c>
      <c r="K293" s="2" t="s">
        <v>6040</v>
      </c>
      <c r="L293" s="71">
        <v>45706.362500000003</v>
      </c>
      <c r="M293" s="2">
        <v>-1</v>
      </c>
      <c r="N293" s="2">
        <v>1</v>
      </c>
      <c r="O293" s="2"/>
      <c r="P293" s="65">
        <f>2</f>
        <v>2</v>
      </c>
      <c r="Q293" s="65">
        <f>COUNTIFS($O$1:O293,base_seller!$O293)</f>
        <v>0</v>
      </c>
      <c r="R293" s="65" t="str">
        <f>IF(O293="","",IF(OR(base_seller!$Q293&gt;base_seller!$P293,base_seller!$Q293="0"),"Não","Sim"))</f>
        <v/>
      </c>
      <c r="S293" s="65" t="str">
        <f>base_seller!$E293&amp;base_seller!$K293</f>
        <v>1108522025-02</v>
      </c>
      <c r="T293" s="65">
        <f>COUNTIFS($S$1:S293,base_seller!$S293)</f>
        <v>1</v>
      </c>
      <c r="U293" s="65" t="str">
        <f t="shared" si="12"/>
        <v>Range 1</v>
      </c>
    </row>
    <row r="294" spans="1:21" x14ac:dyDescent="0.25">
      <c r="A294" s="71">
        <v>45705</v>
      </c>
      <c r="B294" s="71">
        <v>45705.363888888889</v>
      </c>
      <c r="C294" s="71">
        <v>45705.390972222223</v>
      </c>
      <c r="D294" s="2" t="s">
        <v>950</v>
      </c>
      <c r="E294" s="2">
        <v>110855</v>
      </c>
      <c r="F294" s="2" t="s">
        <v>46</v>
      </c>
      <c r="G294" s="2" t="s">
        <v>36</v>
      </c>
      <c r="H294" s="2" t="s">
        <v>752</v>
      </c>
      <c r="I294" s="2">
        <v>0</v>
      </c>
      <c r="J294" s="2">
        <v>1</v>
      </c>
      <c r="K294" s="2" t="s">
        <v>6040</v>
      </c>
      <c r="L294" s="71">
        <v>45706.363888888889</v>
      </c>
      <c r="M294" s="2">
        <v>-1</v>
      </c>
      <c r="N294" s="2">
        <v>1</v>
      </c>
      <c r="O294" s="2" t="s">
        <v>6043</v>
      </c>
      <c r="P294" s="65">
        <f>2</f>
        <v>2</v>
      </c>
      <c r="Q294" s="65">
        <f>COUNTIFS($O$1:O294,base_seller!$O294)</f>
        <v>1</v>
      </c>
      <c r="R294" s="65" t="str">
        <f>IF(O294="","",IF(OR(base_seller!$Q294&gt;base_seller!$P294,base_seller!$Q294="0"),"Não","Sim"))</f>
        <v>Sim</v>
      </c>
      <c r="S294" s="65" t="str">
        <f>base_seller!$E294&amp;base_seller!$K294</f>
        <v>1108552025-02</v>
      </c>
      <c r="T294" s="65">
        <f>COUNTIFS($S$1:S294,base_seller!$S294)</f>
        <v>1</v>
      </c>
      <c r="U294" s="65" t="str">
        <f t="shared" si="12"/>
        <v>Range 1</v>
      </c>
    </row>
    <row r="295" spans="1:21" x14ac:dyDescent="0.25">
      <c r="A295" s="71">
        <v>45705</v>
      </c>
      <c r="B295" s="71">
        <v>45705.442361111112</v>
      </c>
      <c r="C295" s="71">
        <v>45705.484027777777</v>
      </c>
      <c r="D295" s="2" t="s">
        <v>950</v>
      </c>
      <c r="E295" s="2">
        <v>110940</v>
      </c>
      <c r="F295" s="2" t="s">
        <v>46</v>
      </c>
      <c r="G295" s="2" t="s">
        <v>36</v>
      </c>
      <c r="H295" s="2" t="s">
        <v>758</v>
      </c>
      <c r="I295" s="2">
        <v>0</v>
      </c>
      <c r="J295" s="2">
        <v>1</v>
      </c>
      <c r="K295" s="2" t="s">
        <v>6040</v>
      </c>
      <c r="L295" s="71">
        <v>45706.442361111112</v>
      </c>
      <c r="M295" s="2">
        <v>-1</v>
      </c>
      <c r="N295" s="2">
        <v>1</v>
      </c>
      <c r="O295" s="2" t="s">
        <v>6044</v>
      </c>
      <c r="P295" s="65">
        <f>2</f>
        <v>2</v>
      </c>
      <c r="Q295" s="65">
        <f>COUNTIFS($O$1:O295,base_seller!$O295)</f>
        <v>1</v>
      </c>
      <c r="R295" s="65" t="str">
        <f>IF(O295="","",IF(OR(base_seller!$Q295&gt;base_seller!$P295,base_seller!$Q295="0"),"Não","Sim"))</f>
        <v>Sim</v>
      </c>
      <c r="S295" s="65" t="str">
        <f>base_seller!$E295&amp;base_seller!$K295</f>
        <v>1109402025-02</v>
      </c>
      <c r="T295" s="65">
        <f>COUNTIFS($S$1:S295,base_seller!$S295)</f>
        <v>1</v>
      </c>
      <c r="U295" s="65" t="str">
        <f t="shared" si="12"/>
        <v>Range 1</v>
      </c>
    </row>
    <row r="296" spans="1:21" x14ac:dyDescent="0.25">
      <c r="A296" s="71">
        <v>45705</v>
      </c>
      <c r="B296" s="71">
        <v>45705.459027777782</v>
      </c>
      <c r="C296" s="71">
        <v>45705.486805555563</v>
      </c>
      <c r="D296" s="2" t="s">
        <v>950</v>
      </c>
      <c r="E296" s="2">
        <v>110976</v>
      </c>
      <c r="F296" s="2" t="s">
        <v>46</v>
      </c>
      <c r="G296" s="2" t="s">
        <v>36</v>
      </c>
      <c r="H296" s="2" t="s">
        <v>752</v>
      </c>
      <c r="I296" s="2">
        <v>0</v>
      </c>
      <c r="J296" s="2">
        <v>1</v>
      </c>
      <c r="K296" s="2" t="s">
        <v>6040</v>
      </c>
      <c r="L296" s="71">
        <v>45706.459027777782</v>
      </c>
      <c r="M296" s="2">
        <v>-1</v>
      </c>
      <c r="N296" s="2">
        <v>1</v>
      </c>
      <c r="O296" s="2" t="s">
        <v>6045</v>
      </c>
      <c r="P296" s="65">
        <f>2</f>
        <v>2</v>
      </c>
      <c r="Q296" s="65">
        <f>COUNTIFS($O$1:O296,base_seller!$O296)</f>
        <v>1</v>
      </c>
      <c r="R296" s="65" t="str">
        <f>IF(O296="","",IF(OR(base_seller!$Q296&gt;base_seller!$P296,base_seller!$Q296="0"),"Não","Sim"))</f>
        <v>Sim</v>
      </c>
      <c r="S296" s="65" t="str">
        <f>base_seller!$E296&amp;base_seller!$K296</f>
        <v>1109762025-02</v>
      </c>
      <c r="T296" s="65">
        <f>COUNTIFS($S$1:S296,base_seller!$S296)</f>
        <v>1</v>
      </c>
      <c r="U296" s="65" t="str">
        <f t="shared" si="12"/>
        <v>Range 1</v>
      </c>
    </row>
    <row r="297" spans="1:21" x14ac:dyDescent="0.25">
      <c r="A297" s="71">
        <v>45705</v>
      </c>
      <c r="B297" s="71">
        <v>45705.476388888892</v>
      </c>
      <c r="C297" s="71">
        <v>45705.488194444442</v>
      </c>
      <c r="D297" s="2" t="s">
        <v>950</v>
      </c>
      <c r="E297" s="2">
        <v>111005</v>
      </c>
      <c r="F297" s="2" t="s">
        <v>754</v>
      </c>
      <c r="G297" s="2" t="s">
        <v>755</v>
      </c>
      <c r="H297" s="2" t="s">
        <v>758</v>
      </c>
      <c r="I297" s="2">
        <v>0</v>
      </c>
      <c r="J297" s="2">
        <v>1</v>
      </c>
      <c r="K297" s="2" t="s">
        <v>6040</v>
      </c>
      <c r="L297" s="71">
        <v>45706.476388888892</v>
      </c>
      <c r="M297" s="2">
        <v>-1</v>
      </c>
      <c r="N297" s="2">
        <v>1</v>
      </c>
      <c r="O297" s="2"/>
      <c r="P297" s="65">
        <f>2</f>
        <v>2</v>
      </c>
      <c r="Q297" s="65">
        <f>COUNTIFS($O$1:O297,base_seller!$O297)</f>
        <v>0</v>
      </c>
      <c r="R297" s="65" t="str">
        <f>IF(O297="","",IF(OR(base_seller!$Q297&gt;base_seller!$P297,base_seller!$Q297="0"),"Não","Sim"))</f>
        <v/>
      </c>
      <c r="S297" s="65" t="str">
        <f>base_seller!$E297&amp;base_seller!$K297</f>
        <v>1110052025-02</v>
      </c>
      <c r="T297" s="65">
        <f>COUNTIFS($S$1:S297,base_seller!$S297)</f>
        <v>1</v>
      </c>
      <c r="U297" s="65" t="str">
        <f t="shared" si="12"/>
        <v>Range 1</v>
      </c>
    </row>
    <row r="298" spans="1:21" x14ac:dyDescent="0.25">
      <c r="A298" s="71">
        <v>45705</v>
      </c>
      <c r="B298" s="71">
        <v>45705.515277777777</v>
      </c>
      <c r="C298" s="71">
        <v>45705.556944444441</v>
      </c>
      <c r="D298" s="2" t="s">
        <v>950</v>
      </c>
      <c r="E298" s="2">
        <v>111048</v>
      </c>
      <c r="F298" s="2" t="s">
        <v>754</v>
      </c>
      <c r="G298" s="2" t="s">
        <v>755</v>
      </c>
      <c r="H298" s="2" t="s">
        <v>752</v>
      </c>
      <c r="I298" s="2">
        <v>0</v>
      </c>
      <c r="J298" s="2">
        <v>1</v>
      </c>
      <c r="K298" s="2" t="s">
        <v>6040</v>
      </c>
      <c r="L298" s="71">
        <v>45706.515277777777</v>
      </c>
      <c r="M298" s="2">
        <v>-1</v>
      </c>
      <c r="N298" s="2">
        <v>1</v>
      </c>
      <c r="O298" s="2"/>
      <c r="P298" s="65">
        <f>2</f>
        <v>2</v>
      </c>
      <c r="Q298" s="65">
        <f>COUNTIFS($O$1:O298,base_seller!$O298)</f>
        <v>0</v>
      </c>
      <c r="R298" s="65" t="str">
        <f>IF(O298="","",IF(OR(base_seller!$Q298&gt;base_seller!$P298,base_seller!$Q298="0"),"Não","Sim"))</f>
        <v/>
      </c>
      <c r="S298" s="65" t="str">
        <f>base_seller!$E298&amp;base_seller!$K298</f>
        <v>1110482025-02</v>
      </c>
      <c r="T298" s="65">
        <f>COUNTIFS($S$1:S298,base_seller!$S298)</f>
        <v>1</v>
      </c>
      <c r="U298" s="65" t="str">
        <f t="shared" si="12"/>
        <v>Range 1</v>
      </c>
    </row>
    <row r="299" spans="1:21" x14ac:dyDescent="0.25">
      <c r="A299" s="71">
        <v>45705</v>
      </c>
      <c r="B299" s="71">
        <v>45705.529861111107</v>
      </c>
      <c r="C299" s="71">
        <v>45705.558333333327</v>
      </c>
      <c r="D299" s="2" t="s">
        <v>950</v>
      </c>
      <c r="E299" s="2">
        <v>111087</v>
      </c>
      <c r="F299" s="2" t="s">
        <v>46</v>
      </c>
      <c r="G299" s="2" t="s">
        <v>36</v>
      </c>
      <c r="H299" s="2" t="s">
        <v>758</v>
      </c>
      <c r="I299" s="2">
        <v>0</v>
      </c>
      <c r="J299" s="2">
        <v>1</v>
      </c>
      <c r="K299" s="2" t="s">
        <v>6040</v>
      </c>
      <c r="L299" s="71">
        <v>45706.529861111107</v>
      </c>
      <c r="M299" s="2">
        <v>-1</v>
      </c>
      <c r="N299" s="2">
        <v>1</v>
      </c>
      <c r="O299" s="2" t="s">
        <v>6046</v>
      </c>
      <c r="P299" s="65">
        <f>2</f>
        <v>2</v>
      </c>
      <c r="Q299" s="65">
        <f>COUNTIFS($O$1:O299,base_seller!$O299)</f>
        <v>1</v>
      </c>
      <c r="R299" s="65" t="str">
        <f>IF(O299="","",IF(OR(base_seller!$Q299&gt;base_seller!$P299,base_seller!$Q299="0"),"Não","Sim"))</f>
        <v>Sim</v>
      </c>
      <c r="S299" s="65" t="str">
        <f>base_seller!$E299&amp;base_seller!$K299</f>
        <v>1110872025-02</v>
      </c>
      <c r="T299" s="65">
        <f>COUNTIFS($S$1:S299,base_seller!$S299)</f>
        <v>1</v>
      </c>
      <c r="U299" s="65" t="str">
        <f t="shared" si="12"/>
        <v>Range 1</v>
      </c>
    </row>
    <row r="300" spans="1:21" x14ac:dyDescent="0.25">
      <c r="A300" s="71">
        <v>45705</v>
      </c>
      <c r="B300" s="71">
        <v>45705.59375</v>
      </c>
      <c r="C300" s="71">
        <v>45705.615972222222</v>
      </c>
      <c r="D300" s="2" t="s">
        <v>950</v>
      </c>
      <c r="E300" s="2">
        <v>109530</v>
      </c>
      <c r="F300" s="2" t="s">
        <v>754</v>
      </c>
      <c r="G300" s="2" t="s">
        <v>755</v>
      </c>
      <c r="H300" s="2" t="s">
        <v>752</v>
      </c>
      <c r="I300" s="2">
        <v>0</v>
      </c>
      <c r="J300" s="2">
        <v>1</v>
      </c>
      <c r="K300" s="2" t="s">
        <v>6040</v>
      </c>
      <c r="L300" s="71">
        <v>45706.59375</v>
      </c>
      <c r="M300" s="2">
        <v>-1</v>
      </c>
      <c r="N300" s="2">
        <v>1</v>
      </c>
      <c r="O300" s="2"/>
      <c r="P300" s="65">
        <f>2</f>
        <v>2</v>
      </c>
      <c r="Q300" s="65">
        <f>COUNTIFS($O$1:O300,base_seller!$O300)</f>
        <v>0</v>
      </c>
      <c r="R300" s="65" t="str">
        <f>IF(O300="","",IF(OR(base_seller!$Q300&gt;base_seller!$P300,base_seller!$Q300="0"),"Não","Sim"))</f>
        <v/>
      </c>
      <c r="S300" s="65" t="str">
        <f>base_seller!$E300&amp;base_seller!$K300</f>
        <v>1095302025-02</v>
      </c>
      <c r="T300" s="65">
        <f>COUNTIFS($S$1:S300,base_seller!$S300)</f>
        <v>3</v>
      </c>
      <c r="U300" s="65" t="str">
        <f t="shared" si="12"/>
        <v>Range 1</v>
      </c>
    </row>
    <row r="301" spans="1:21" x14ac:dyDescent="0.25">
      <c r="A301" s="71">
        <v>45705</v>
      </c>
      <c r="B301" s="71">
        <v>45705.592361111107</v>
      </c>
      <c r="C301" s="71">
        <v>45705.618750000001</v>
      </c>
      <c r="D301" s="2" t="s">
        <v>950</v>
      </c>
      <c r="E301" s="2">
        <v>111217</v>
      </c>
      <c r="F301" s="2" t="s">
        <v>46</v>
      </c>
      <c r="G301" s="2" t="s">
        <v>36</v>
      </c>
      <c r="H301" s="2" t="s">
        <v>767</v>
      </c>
      <c r="I301" s="2">
        <v>0</v>
      </c>
      <c r="J301" s="2">
        <v>1</v>
      </c>
      <c r="K301" s="2" t="s">
        <v>6040</v>
      </c>
      <c r="L301" s="71">
        <v>45706.592361111107</v>
      </c>
      <c r="M301" s="2">
        <v>-1</v>
      </c>
      <c r="N301" s="2">
        <v>1</v>
      </c>
      <c r="O301" s="2" t="s">
        <v>6047</v>
      </c>
      <c r="P301" s="65">
        <f>2</f>
        <v>2</v>
      </c>
      <c r="Q301" s="65">
        <f>COUNTIFS($O$1:O301,base_seller!$O301)</f>
        <v>1</v>
      </c>
      <c r="R301" s="65" t="str">
        <f>IF(O301="","",IF(OR(base_seller!$Q301&gt;base_seller!$P301,base_seller!$Q301="0"),"Não","Sim"))</f>
        <v>Sim</v>
      </c>
      <c r="S301" s="65" t="str">
        <f>base_seller!$E301&amp;base_seller!$K301</f>
        <v>1112172025-02</v>
      </c>
      <c r="T301" s="65">
        <f>COUNTIFS($S$1:S301,base_seller!$S301)</f>
        <v>1</v>
      </c>
      <c r="U301" s="65" t="str">
        <f t="shared" si="12"/>
        <v>Range 1</v>
      </c>
    </row>
    <row r="302" spans="1:21" x14ac:dyDescent="0.25">
      <c r="A302" s="71">
        <v>45705</v>
      </c>
      <c r="B302" s="71">
        <v>45679.606249999997</v>
      </c>
      <c r="C302" s="71">
        <v>45705.631249999999</v>
      </c>
      <c r="D302" s="2" t="s">
        <v>950</v>
      </c>
      <c r="E302" s="2">
        <v>94010</v>
      </c>
      <c r="F302" s="2" t="s">
        <v>46</v>
      </c>
      <c r="G302" s="2" t="s">
        <v>36</v>
      </c>
      <c r="H302" s="2" t="s">
        <v>759</v>
      </c>
      <c r="I302" s="2">
        <v>2</v>
      </c>
      <c r="J302" s="2">
        <v>1</v>
      </c>
      <c r="K302" s="2" t="s">
        <v>6040</v>
      </c>
      <c r="L302" s="71">
        <v>45680.606249999997</v>
      </c>
      <c r="M302" s="2">
        <v>25</v>
      </c>
      <c r="N302" s="72">
        <v>1</v>
      </c>
      <c r="O302" s="2" t="s">
        <v>5844</v>
      </c>
      <c r="P302" s="65">
        <f>2</f>
        <v>2</v>
      </c>
      <c r="Q302" s="65">
        <f>COUNTIFS($O$1:O302,base_seller!$O302)</f>
        <v>1</v>
      </c>
      <c r="R302" s="65" t="str">
        <f>IF(O302="","",IF(OR(base_seller!$Q302&gt;base_seller!$P302,base_seller!$Q302="0"),"Não","Sim"))</f>
        <v>Sim</v>
      </c>
      <c r="S302" s="65" t="str">
        <f>base_seller!$E302&amp;base_seller!$K302</f>
        <v>940102025-02</v>
      </c>
      <c r="T302" s="65">
        <f>COUNTIFS($S$1:S302,base_seller!$S302)</f>
        <v>1</v>
      </c>
      <c r="U302" s="65" t="str">
        <f t="shared" si="12"/>
        <v>Range 1</v>
      </c>
    </row>
    <row r="303" spans="1:21" x14ac:dyDescent="0.25">
      <c r="A303" s="71">
        <v>45705</v>
      </c>
      <c r="B303" s="71">
        <v>45677.604861111111</v>
      </c>
      <c r="C303" s="71">
        <v>45705.634027777778</v>
      </c>
      <c r="D303" s="2" t="s">
        <v>950</v>
      </c>
      <c r="E303" s="2">
        <v>92049</v>
      </c>
      <c r="F303" s="2" t="s">
        <v>46</v>
      </c>
      <c r="G303" s="2" t="s">
        <v>36</v>
      </c>
      <c r="H303" s="2" t="s">
        <v>752</v>
      </c>
      <c r="I303" s="2">
        <v>0</v>
      </c>
      <c r="J303" s="2">
        <v>1</v>
      </c>
      <c r="K303" s="2" t="s">
        <v>6040</v>
      </c>
      <c r="L303" s="71">
        <v>45678.604861111111</v>
      </c>
      <c r="M303" s="2">
        <v>27</v>
      </c>
      <c r="N303" s="72">
        <v>1</v>
      </c>
      <c r="O303" s="2" t="s">
        <v>5843</v>
      </c>
      <c r="P303" s="65">
        <f>2</f>
        <v>2</v>
      </c>
      <c r="Q303" s="65">
        <f>COUNTIFS($O$1:O303,base_seller!$O303)</f>
        <v>1</v>
      </c>
      <c r="R303" s="65" t="str">
        <f>IF(O303="","",IF(OR(base_seller!$Q303&gt;base_seller!$P303,base_seller!$Q303="0"),"Não","Sim"))</f>
        <v>Sim</v>
      </c>
      <c r="S303" s="65" t="str">
        <f>base_seller!$E303&amp;base_seller!$K303</f>
        <v>920492025-02</v>
      </c>
      <c r="T303" s="65">
        <f>COUNTIFS($S$1:S303,base_seller!$S303)</f>
        <v>1</v>
      </c>
      <c r="U303" s="65" t="str">
        <f t="shared" si="12"/>
        <v>Range 1</v>
      </c>
    </row>
    <row r="304" spans="1:21" x14ac:dyDescent="0.25">
      <c r="A304" s="71">
        <v>45705</v>
      </c>
      <c r="B304" s="71">
        <v>45678.450694444437</v>
      </c>
      <c r="C304" s="71">
        <v>45705.636805555558</v>
      </c>
      <c r="D304" s="2" t="s">
        <v>950</v>
      </c>
      <c r="E304" s="2">
        <v>92661</v>
      </c>
      <c r="F304" s="2" t="s">
        <v>754</v>
      </c>
      <c r="G304" s="2" t="s">
        <v>755</v>
      </c>
      <c r="H304" s="2" t="s">
        <v>768</v>
      </c>
      <c r="I304" s="2">
        <v>1</v>
      </c>
      <c r="J304" s="2">
        <v>1</v>
      </c>
      <c r="K304" s="2" t="s">
        <v>6040</v>
      </c>
      <c r="L304" s="71">
        <v>45679.450694444437</v>
      </c>
      <c r="M304" s="2">
        <v>26</v>
      </c>
      <c r="N304" s="72">
        <v>1</v>
      </c>
      <c r="O304" s="2"/>
      <c r="P304" s="65">
        <f>2</f>
        <v>2</v>
      </c>
      <c r="Q304" s="65">
        <f>COUNTIFS($O$1:O304,base_seller!$O304)</f>
        <v>0</v>
      </c>
      <c r="R304" s="65" t="str">
        <f>IF(O304="","",IF(OR(base_seller!$Q304&gt;base_seller!$P304,base_seller!$Q304="0"),"Não","Sim"))</f>
        <v/>
      </c>
      <c r="S304" s="65" t="str">
        <f>base_seller!$E304&amp;base_seller!$K304</f>
        <v>926612025-02</v>
      </c>
      <c r="T304" s="65">
        <f>COUNTIFS($S$1:S304,base_seller!$S304)</f>
        <v>1</v>
      </c>
      <c r="U304" s="65" t="str">
        <f t="shared" si="12"/>
        <v>Range 1</v>
      </c>
    </row>
    <row r="305" spans="1:21" x14ac:dyDescent="0.25">
      <c r="A305" s="71">
        <v>45705</v>
      </c>
      <c r="B305" s="71">
        <v>45702.417361111111</v>
      </c>
      <c r="C305" s="71">
        <v>45705.504166666673</v>
      </c>
      <c r="D305" s="2" t="s">
        <v>951</v>
      </c>
      <c r="E305" s="2">
        <v>108094</v>
      </c>
      <c r="F305" s="2" t="s">
        <v>754</v>
      </c>
      <c r="G305" s="2" t="s">
        <v>755</v>
      </c>
      <c r="H305" s="2" t="s">
        <v>755</v>
      </c>
      <c r="I305" s="2">
        <v>4</v>
      </c>
      <c r="J305" s="2">
        <v>3</v>
      </c>
      <c r="K305" s="2" t="s">
        <v>6040</v>
      </c>
      <c r="L305" s="71">
        <v>45705.417361111111</v>
      </c>
      <c r="M305" s="2">
        <v>0</v>
      </c>
      <c r="N305" s="2">
        <v>0</v>
      </c>
      <c r="O305" s="2"/>
      <c r="P305" s="65">
        <f>2</f>
        <v>2</v>
      </c>
      <c r="Q305" s="65">
        <f>COUNTIFS($O$1:O305,base_seller!$O305)</f>
        <v>0</v>
      </c>
      <c r="R305" s="65" t="str">
        <f>IF(O305="","",IF(OR(base_seller!$Q305&gt;base_seller!$P305,base_seller!$Q305="0"),"Não","Sim"))</f>
        <v/>
      </c>
      <c r="S305" s="65" t="str">
        <f>base_seller!$E305&amp;base_seller!$K305</f>
        <v>1080942025-02</v>
      </c>
      <c r="T305" s="65">
        <f>COUNTIFS($S$1:S305,base_seller!$S305)</f>
        <v>2</v>
      </c>
      <c r="U305" s="65" t="str">
        <f t="shared" si="12"/>
        <v>Range 1</v>
      </c>
    </row>
    <row r="306" spans="1:21" x14ac:dyDescent="0.25">
      <c r="A306" s="71">
        <v>45705</v>
      </c>
      <c r="B306" s="71">
        <v>45705.504166666673</v>
      </c>
      <c r="C306" s="71">
        <v>45705.511805555558</v>
      </c>
      <c r="D306" s="2" t="s">
        <v>952</v>
      </c>
      <c r="E306" s="2">
        <v>111038</v>
      </c>
      <c r="F306" s="2" t="s">
        <v>754</v>
      </c>
      <c r="G306" s="2" t="s">
        <v>755</v>
      </c>
      <c r="H306" s="2" t="s">
        <v>755</v>
      </c>
      <c r="I306" s="2">
        <v>0</v>
      </c>
      <c r="J306" s="2">
        <v>1</v>
      </c>
      <c r="K306" s="2" t="s">
        <v>6040</v>
      </c>
      <c r="L306" s="71">
        <v>45706.504166666673</v>
      </c>
      <c r="M306" s="2">
        <v>-1</v>
      </c>
      <c r="N306" s="2">
        <v>1</v>
      </c>
      <c r="O306" s="2"/>
      <c r="P306" s="65">
        <f>2</f>
        <v>2</v>
      </c>
      <c r="Q306" s="65">
        <f>COUNTIFS($O$1:O306,base_seller!$O306)</f>
        <v>0</v>
      </c>
      <c r="R306" s="65" t="str">
        <f>IF(O306="","",IF(OR(base_seller!$Q306&gt;base_seller!$P306,base_seller!$Q306="0"),"Não","Sim"))</f>
        <v/>
      </c>
      <c r="S306" s="65" t="str">
        <f>base_seller!$E306&amp;base_seller!$K306</f>
        <v>1110382025-02</v>
      </c>
      <c r="T306" s="65">
        <f>COUNTIFS($S$1:S306,base_seller!$S306)</f>
        <v>1</v>
      </c>
      <c r="U306" s="65" t="str">
        <f t="shared" si="12"/>
        <v>Range 1</v>
      </c>
    </row>
    <row r="307" spans="1:21" x14ac:dyDescent="0.25">
      <c r="A307" s="71">
        <v>45705</v>
      </c>
      <c r="B307" s="71">
        <v>45705.507638888892</v>
      </c>
      <c r="C307" s="71">
        <v>45705.512499999997</v>
      </c>
      <c r="D307" s="2" t="s">
        <v>952</v>
      </c>
      <c r="E307" s="2">
        <v>111040</v>
      </c>
      <c r="F307" s="2" t="s">
        <v>754</v>
      </c>
      <c r="G307" s="2" t="s">
        <v>755</v>
      </c>
      <c r="H307" s="2" t="s">
        <v>755</v>
      </c>
      <c r="I307" s="2">
        <v>0</v>
      </c>
      <c r="J307" s="2">
        <v>1</v>
      </c>
      <c r="K307" s="2" t="s">
        <v>6040</v>
      </c>
      <c r="L307" s="71">
        <v>45706.507638888892</v>
      </c>
      <c r="M307" s="2">
        <v>-1</v>
      </c>
      <c r="N307" s="2">
        <v>1</v>
      </c>
      <c r="O307" s="2"/>
      <c r="P307" s="65">
        <f>2</f>
        <v>2</v>
      </c>
      <c r="Q307" s="65">
        <f>COUNTIFS($O$1:O307,base_seller!$O307)</f>
        <v>0</v>
      </c>
      <c r="R307" s="65" t="str">
        <f>IF(O307="","",IF(OR(base_seller!$Q307&gt;base_seller!$P307,base_seller!$Q307="0"),"Não","Sim"))</f>
        <v/>
      </c>
      <c r="S307" s="65" t="str">
        <f>base_seller!$E307&amp;base_seller!$K307</f>
        <v>1110402025-02</v>
      </c>
      <c r="T307" s="65">
        <f>COUNTIFS($S$1:S307,base_seller!$S307)</f>
        <v>1</v>
      </c>
      <c r="U307" s="65" t="str">
        <f t="shared" si="12"/>
        <v>Range 1</v>
      </c>
    </row>
    <row r="308" spans="1:21" x14ac:dyDescent="0.25">
      <c r="A308" s="71">
        <v>45705</v>
      </c>
      <c r="B308" s="71">
        <v>45705.621527777781</v>
      </c>
      <c r="C308" s="71">
        <v>45705.6875</v>
      </c>
      <c r="D308" s="2" t="s">
        <v>952</v>
      </c>
      <c r="E308" s="2">
        <v>111277</v>
      </c>
      <c r="F308" s="2" t="s">
        <v>754</v>
      </c>
      <c r="G308" s="2" t="s">
        <v>755</v>
      </c>
      <c r="H308" s="2" t="s">
        <v>755</v>
      </c>
      <c r="I308" s="2">
        <v>0</v>
      </c>
      <c r="J308" s="2">
        <v>1</v>
      </c>
      <c r="K308" s="2" t="s">
        <v>6040</v>
      </c>
      <c r="L308" s="71">
        <v>45706.621527777781</v>
      </c>
      <c r="M308" s="2">
        <v>-1</v>
      </c>
      <c r="N308" s="2">
        <v>1</v>
      </c>
      <c r="O308" s="2"/>
      <c r="P308" s="65">
        <f>2</f>
        <v>2</v>
      </c>
      <c r="Q308" s="65">
        <f>COUNTIFS($O$1:O308,base_seller!$O308)</f>
        <v>0</v>
      </c>
      <c r="R308" s="65" t="str">
        <f>IF(O308="","",IF(OR(base_seller!$Q308&gt;base_seller!$P308,base_seller!$Q308="0"),"Não","Sim"))</f>
        <v/>
      </c>
      <c r="S308" s="65" t="str">
        <f>base_seller!$E308&amp;base_seller!$K308</f>
        <v>1112772025-02</v>
      </c>
      <c r="T308" s="65">
        <f>COUNTIFS($S$1:S308,base_seller!$S308)</f>
        <v>1</v>
      </c>
      <c r="U308" s="65" t="str">
        <f t="shared" si="12"/>
        <v>Range 1</v>
      </c>
    </row>
    <row r="309" spans="1:21" x14ac:dyDescent="0.25">
      <c r="A309" s="71">
        <v>45705</v>
      </c>
      <c r="B309" s="71">
        <v>45705.629861111112</v>
      </c>
      <c r="C309" s="71">
        <v>45705.688194444447</v>
      </c>
      <c r="D309" s="2" t="s">
        <v>952</v>
      </c>
      <c r="E309" s="2">
        <v>111295</v>
      </c>
      <c r="F309" s="2" t="s">
        <v>754</v>
      </c>
      <c r="G309" s="2" t="s">
        <v>755</v>
      </c>
      <c r="H309" s="2" t="s">
        <v>755</v>
      </c>
      <c r="I309" s="2">
        <v>0</v>
      </c>
      <c r="J309" s="2">
        <v>1</v>
      </c>
      <c r="K309" s="2" t="s">
        <v>6040</v>
      </c>
      <c r="L309" s="71">
        <v>45706.629861111112</v>
      </c>
      <c r="M309" s="2">
        <v>-1</v>
      </c>
      <c r="N309" s="2">
        <v>1</v>
      </c>
      <c r="O309" s="2"/>
      <c r="P309" s="65">
        <f>2</f>
        <v>2</v>
      </c>
      <c r="Q309" s="65">
        <f>COUNTIFS($O$1:O309,base_seller!$O309)</f>
        <v>0</v>
      </c>
      <c r="R309" s="65" t="str">
        <f>IF(O309="","",IF(OR(base_seller!$Q309&gt;base_seller!$P309,base_seller!$Q309="0"),"Não","Sim"))</f>
        <v/>
      </c>
      <c r="S309" s="65" t="str">
        <f>base_seller!$E309&amp;base_seller!$K309</f>
        <v>1112952025-02</v>
      </c>
      <c r="T309" s="65">
        <f>COUNTIFS($S$1:S309,base_seller!$S309)</f>
        <v>1</v>
      </c>
      <c r="U309" s="65" t="str">
        <f t="shared" si="12"/>
        <v>Range 1</v>
      </c>
    </row>
    <row r="310" spans="1:21" x14ac:dyDescent="0.25">
      <c r="A310" s="71">
        <v>45705</v>
      </c>
      <c r="B310" s="71">
        <v>45705.686805555553</v>
      </c>
      <c r="C310" s="71">
        <v>45705.690972222219</v>
      </c>
      <c r="D310" s="2" t="s">
        <v>952</v>
      </c>
      <c r="E310" s="2">
        <v>111378</v>
      </c>
      <c r="F310" s="2" t="s">
        <v>46</v>
      </c>
      <c r="G310" s="2" t="s">
        <v>13</v>
      </c>
      <c r="H310" s="2" t="s">
        <v>5840</v>
      </c>
      <c r="I310" s="2">
        <v>0</v>
      </c>
      <c r="J310" s="2">
        <v>1</v>
      </c>
      <c r="K310" s="2" t="s">
        <v>6040</v>
      </c>
      <c r="L310" s="71">
        <v>45706.686805555553</v>
      </c>
      <c r="M310" s="2">
        <v>-1</v>
      </c>
      <c r="N310" s="2">
        <v>1</v>
      </c>
      <c r="O310" s="2"/>
      <c r="P310" s="65">
        <f>2</f>
        <v>2</v>
      </c>
      <c r="Q310" s="65">
        <f>COUNTIFS($O$1:O310,base_seller!$O310)</f>
        <v>0</v>
      </c>
      <c r="R310" s="65" t="str">
        <f>IF(O310="","",IF(OR(base_seller!$Q310&gt;base_seller!$P310,base_seller!$Q310="0"),"Não","Sim"))</f>
        <v/>
      </c>
      <c r="S310" s="65" t="str">
        <f>base_seller!$E310&amp;base_seller!$K310</f>
        <v>1113782025-02</v>
      </c>
      <c r="T310" s="65">
        <f>COUNTIFS($S$1:S310,base_seller!$S310)</f>
        <v>1</v>
      </c>
      <c r="U310" s="65" t="str">
        <f t="shared" si="12"/>
        <v>Range 1</v>
      </c>
    </row>
    <row r="311" spans="1:21" x14ac:dyDescent="0.25">
      <c r="A311" s="71">
        <v>45705</v>
      </c>
      <c r="B311" s="71">
        <v>45705.688888888893</v>
      </c>
      <c r="C311" s="71">
        <v>45705.689583333333</v>
      </c>
      <c r="D311" s="2" t="s">
        <v>952</v>
      </c>
      <c r="E311" s="2">
        <v>111385</v>
      </c>
      <c r="F311" s="2" t="s">
        <v>46</v>
      </c>
      <c r="G311" s="2" t="s">
        <v>13</v>
      </c>
      <c r="H311" s="2" t="s">
        <v>752</v>
      </c>
      <c r="I311" s="2">
        <v>0</v>
      </c>
      <c r="J311" s="2">
        <v>1</v>
      </c>
      <c r="K311" s="2" t="s">
        <v>6040</v>
      </c>
      <c r="L311" s="71">
        <v>45706.688888888893</v>
      </c>
      <c r="M311" s="2">
        <v>-1</v>
      </c>
      <c r="N311" s="2">
        <v>1</v>
      </c>
      <c r="O311" s="2"/>
      <c r="P311" s="65">
        <f>2</f>
        <v>2</v>
      </c>
      <c r="Q311" s="65">
        <f>COUNTIFS($O$1:O311,base_seller!$O311)</f>
        <v>0</v>
      </c>
      <c r="R311" s="65" t="str">
        <f>IF(O311="","",IF(OR(base_seller!$Q311&gt;base_seller!$P311,base_seller!$Q311="0"),"Não","Sim"))</f>
        <v/>
      </c>
      <c r="S311" s="65" t="str">
        <f>base_seller!$E311&amp;base_seller!$K311</f>
        <v>1113852025-02</v>
      </c>
      <c r="T311" s="65">
        <f>COUNTIFS($S$1:S311,base_seller!$S311)</f>
        <v>1</v>
      </c>
      <c r="U311" s="65" t="str">
        <f t="shared" si="12"/>
        <v>Range 1</v>
      </c>
    </row>
    <row r="312" spans="1:21" x14ac:dyDescent="0.25">
      <c r="A312" s="71">
        <v>45705</v>
      </c>
      <c r="B312" s="71">
        <v>45705.691666666673</v>
      </c>
      <c r="C312" s="71">
        <v>45705.723611111112</v>
      </c>
      <c r="D312" s="2" t="s">
        <v>952</v>
      </c>
      <c r="E312" s="2">
        <v>111389</v>
      </c>
      <c r="F312" s="2" t="s">
        <v>754</v>
      </c>
      <c r="G312" s="2" t="s">
        <v>755</v>
      </c>
      <c r="H312" s="2" t="s">
        <v>755</v>
      </c>
      <c r="I312" s="2">
        <v>0</v>
      </c>
      <c r="J312" s="2">
        <v>1</v>
      </c>
      <c r="K312" s="2" t="s">
        <v>6040</v>
      </c>
      <c r="L312" s="71">
        <v>45706.691666666673</v>
      </c>
      <c r="M312" s="2">
        <v>-1</v>
      </c>
      <c r="N312" s="2">
        <v>1</v>
      </c>
      <c r="O312" s="2"/>
      <c r="P312" s="65">
        <f>2</f>
        <v>2</v>
      </c>
      <c r="Q312" s="65">
        <f>COUNTIFS($O$1:O312,base_seller!$O312)</f>
        <v>0</v>
      </c>
      <c r="R312" s="65" t="str">
        <f>IF(O312="","",IF(OR(base_seller!$Q312&gt;base_seller!$P312,base_seller!$Q312="0"),"Não","Sim"))</f>
        <v/>
      </c>
      <c r="S312" s="65" t="str">
        <f>base_seller!$E312&amp;base_seller!$K312</f>
        <v>1113892025-02</v>
      </c>
      <c r="T312" s="65">
        <f>COUNTIFS($S$1:S312,base_seller!$S312)</f>
        <v>1</v>
      </c>
      <c r="U312" s="65" t="str">
        <f t="shared" si="12"/>
        <v>Range 1</v>
      </c>
    </row>
    <row r="313" spans="1:21" x14ac:dyDescent="0.25">
      <c r="A313" s="71">
        <v>45705</v>
      </c>
      <c r="B313" s="71">
        <v>45705.70208333333</v>
      </c>
      <c r="C313" s="71">
        <v>45705.724305555559</v>
      </c>
      <c r="D313" s="2" t="s">
        <v>952</v>
      </c>
      <c r="E313" s="2">
        <v>111404</v>
      </c>
      <c r="F313" s="2" t="s">
        <v>754</v>
      </c>
      <c r="G313" s="2" t="s">
        <v>755</v>
      </c>
      <c r="H313" s="2" t="s">
        <v>755</v>
      </c>
      <c r="I313" s="2">
        <v>0</v>
      </c>
      <c r="J313" s="2">
        <v>1</v>
      </c>
      <c r="K313" s="2" t="s">
        <v>6040</v>
      </c>
      <c r="L313" s="71">
        <v>45706.70208333333</v>
      </c>
      <c r="M313" s="2">
        <v>-1</v>
      </c>
      <c r="N313" s="2">
        <v>1</v>
      </c>
      <c r="O313" s="2"/>
      <c r="P313" s="65">
        <f>2</f>
        <v>2</v>
      </c>
      <c r="Q313" s="65">
        <f>COUNTIFS($O$1:O313,base_seller!$O313)</f>
        <v>0</v>
      </c>
      <c r="R313" s="65" t="str">
        <f>IF(O313="","",IF(OR(base_seller!$Q313&gt;base_seller!$P313,base_seller!$Q313="0"),"Não","Sim"))</f>
        <v/>
      </c>
      <c r="S313" s="65" t="str">
        <f>base_seller!$E313&amp;base_seller!$K313</f>
        <v>1114042025-02</v>
      </c>
      <c r="T313" s="65">
        <f>COUNTIFS($S$1:S313,base_seller!$S313)</f>
        <v>1</v>
      </c>
      <c r="U313" s="65" t="str">
        <f t="shared" si="12"/>
        <v>Range 1</v>
      </c>
    </row>
    <row r="314" spans="1:21" x14ac:dyDescent="0.25">
      <c r="A314" s="71">
        <v>45705</v>
      </c>
      <c r="B314" s="71">
        <v>45705.714583333327</v>
      </c>
      <c r="C314" s="71">
        <v>45705.714583333327</v>
      </c>
      <c r="D314" s="2" t="s">
        <v>952</v>
      </c>
      <c r="E314" s="2">
        <v>111419</v>
      </c>
      <c r="F314" s="2" t="s">
        <v>716</v>
      </c>
      <c r="G314" s="2" t="s">
        <v>36</v>
      </c>
      <c r="H314" s="2" t="s">
        <v>752</v>
      </c>
      <c r="I314" s="2">
        <v>0</v>
      </c>
      <c r="J314" s="2">
        <v>1</v>
      </c>
      <c r="K314" s="2" t="s">
        <v>6040</v>
      </c>
      <c r="L314" s="71">
        <v>45706.714583333327</v>
      </c>
      <c r="M314" s="2">
        <v>-1</v>
      </c>
      <c r="N314" s="2">
        <v>1</v>
      </c>
      <c r="O314" s="2" t="s">
        <v>6048</v>
      </c>
      <c r="P314" s="65">
        <f>2</f>
        <v>2</v>
      </c>
      <c r="Q314" s="65">
        <f>COUNTIFS($O$1:O314,base_seller!$O314)</f>
        <v>1</v>
      </c>
      <c r="R314" s="65" t="str">
        <f>IF(O314="","",IF(OR(base_seller!$Q314&gt;base_seller!$P314,base_seller!$Q314="0"),"Não","Sim"))</f>
        <v>Sim</v>
      </c>
      <c r="S314" s="65" t="str">
        <f>base_seller!$E314&amp;base_seller!$K314</f>
        <v>1114192025-02</v>
      </c>
      <c r="T314" s="65">
        <f>COUNTIFS($S$1:S314,base_seller!$S314)</f>
        <v>1</v>
      </c>
      <c r="U314" s="65" t="str">
        <f t="shared" si="12"/>
        <v>Range 1</v>
      </c>
    </row>
    <row r="315" spans="1:21" x14ac:dyDescent="0.25">
      <c r="A315" s="71">
        <v>45706</v>
      </c>
      <c r="B315" s="71">
        <v>45705.837500000001</v>
      </c>
      <c r="C315" s="71">
        <v>45706.379166666673</v>
      </c>
      <c r="D315" s="2" t="s">
        <v>950</v>
      </c>
      <c r="E315" s="2">
        <v>111087</v>
      </c>
      <c r="F315" s="2" t="s">
        <v>754</v>
      </c>
      <c r="G315" s="2" t="s">
        <v>755</v>
      </c>
      <c r="H315" s="2" t="s">
        <v>758</v>
      </c>
      <c r="I315" s="2">
        <v>0</v>
      </c>
      <c r="J315" s="2">
        <v>1</v>
      </c>
      <c r="K315" s="2" t="s">
        <v>6040</v>
      </c>
      <c r="L315" s="71">
        <v>45706.837500000001</v>
      </c>
      <c r="M315" s="2">
        <v>-1</v>
      </c>
      <c r="N315" s="2">
        <v>1</v>
      </c>
      <c r="O315" s="2"/>
      <c r="P315" s="65">
        <f>2</f>
        <v>2</v>
      </c>
      <c r="Q315" s="65">
        <f>COUNTIFS($O$1:O315,base_seller!$O315)</f>
        <v>0</v>
      </c>
      <c r="R315" s="65" t="str">
        <f>IF(O315="","",IF(OR(base_seller!$Q315&gt;base_seller!$P315,base_seller!$Q315="0"),"Não","Sim"))</f>
        <v/>
      </c>
      <c r="S315" s="65" t="str">
        <f>base_seller!$E315&amp;base_seller!$K315</f>
        <v>1110872025-02</v>
      </c>
      <c r="T315" s="65">
        <f>COUNTIFS($S$1:S315,base_seller!$S315)</f>
        <v>2</v>
      </c>
      <c r="U315" s="65" t="str">
        <f t="shared" ref="U315:U360" si="13">IF(T315&lt;4,"Range 1",IF(T315&lt;7,"Range 2",IF(T315&lt;10,"Range 3","Range 4")))</f>
        <v>Range 1</v>
      </c>
    </row>
    <row r="316" spans="1:21" x14ac:dyDescent="0.25">
      <c r="A316" s="71">
        <v>45706</v>
      </c>
      <c r="B316" s="71">
        <v>45705.71597222222</v>
      </c>
      <c r="C316" s="71">
        <v>45706.382638888892</v>
      </c>
      <c r="D316" s="2" t="s">
        <v>950</v>
      </c>
      <c r="E316" s="2">
        <v>111419</v>
      </c>
      <c r="F316" s="2" t="s">
        <v>46</v>
      </c>
      <c r="G316" s="2" t="s">
        <v>13</v>
      </c>
      <c r="H316" s="2" t="s">
        <v>752</v>
      </c>
      <c r="I316" s="2">
        <v>0</v>
      </c>
      <c r="J316" s="2">
        <v>1</v>
      </c>
      <c r="K316" s="2" t="s">
        <v>6040</v>
      </c>
      <c r="L316" s="71">
        <v>45706.71597222222</v>
      </c>
      <c r="M316" s="2">
        <v>-1</v>
      </c>
      <c r="N316" s="2">
        <v>1</v>
      </c>
      <c r="O316" s="2"/>
      <c r="P316" s="65">
        <f>2</f>
        <v>2</v>
      </c>
      <c r="Q316" s="65">
        <f>COUNTIFS($O$1:O316,base_seller!$O316)</f>
        <v>0</v>
      </c>
      <c r="R316" s="65" t="str">
        <f>IF(O316="","",IF(OR(base_seller!$Q316&gt;base_seller!$P316,base_seller!$Q316="0"),"Não","Sim"))</f>
        <v/>
      </c>
      <c r="S316" s="65" t="str">
        <f>base_seller!$E316&amp;base_seller!$K316</f>
        <v>1114192025-02</v>
      </c>
      <c r="T316" s="65">
        <f>COUNTIFS($S$1:S316,base_seller!$S316)</f>
        <v>2</v>
      </c>
      <c r="U316" s="65" t="str">
        <f t="shared" si="13"/>
        <v>Range 1</v>
      </c>
    </row>
    <row r="317" spans="1:21" x14ac:dyDescent="0.25">
      <c r="A317" s="71">
        <v>45706</v>
      </c>
      <c r="B317" s="71">
        <v>45706.347916666673</v>
      </c>
      <c r="C317" s="71">
        <v>45706.386111111111</v>
      </c>
      <c r="D317" s="2" t="s">
        <v>950</v>
      </c>
      <c r="E317" s="2">
        <v>111538</v>
      </c>
      <c r="F317" s="2" t="s">
        <v>46</v>
      </c>
      <c r="G317" s="2" t="s">
        <v>13</v>
      </c>
      <c r="H317" s="2" t="s">
        <v>768</v>
      </c>
      <c r="I317" s="2">
        <v>1</v>
      </c>
      <c r="J317" s="2">
        <v>1</v>
      </c>
      <c r="K317" s="2" t="s">
        <v>6040</v>
      </c>
      <c r="L317" s="71">
        <v>45707.347916666673</v>
      </c>
      <c r="M317" s="2">
        <v>-1</v>
      </c>
      <c r="N317" s="2">
        <v>1</v>
      </c>
      <c r="O317" s="2"/>
      <c r="P317" s="65">
        <f>2</f>
        <v>2</v>
      </c>
      <c r="Q317" s="65">
        <f>COUNTIFS($O$1:O317,base_seller!$O317)</f>
        <v>0</v>
      </c>
      <c r="R317" s="65" t="str">
        <f>IF(O317="","",IF(OR(base_seller!$Q317&gt;base_seller!$P317,base_seller!$Q317="0"),"Não","Sim"))</f>
        <v/>
      </c>
      <c r="S317" s="65" t="str">
        <f>base_seller!$E317&amp;base_seller!$K317</f>
        <v>1115382025-02</v>
      </c>
      <c r="T317" s="65">
        <f>COUNTIFS($S$1:S317,base_seller!$S317)</f>
        <v>1</v>
      </c>
      <c r="U317" s="65" t="str">
        <f t="shared" si="13"/>
        <v>Range 1</v>
      </c>
    </row>
    <row r="318" spans="1:21" x14ac:dyDescent="0.25">
      <c r="A318" s="71">
        <v>45706</v>
      </c>
      <c r="B318" s="71">
        <v>45706.35</v>
      </c>
      <c r="C318" s="71">
        <v>45706.390277777777</v>
      </c>
      <c r="D318" s="2" t="s">
        <v>950</v>
      </c>
      <c r="E318" s="2">
        <v>111541</v>
      </c>
      <c r="F318" s="2" t="s">
        <v>46</v>
      </c>
      <c r="G318" s="2" t="s">
        <v>13</v>
      </c>
      <c r="H318" s="2" t="s">
        <v>761</v>
      </c>
      <c r="I318" s="2">
        <v>1</v>
      </c>
      <c r="J318" s="2">
        <v>1</v>
      </c>
      <c r="K318" s="2" t="s">
        <v>6040</v>
      </c>
      <c r="L318" s="71">
        <v>45707.35</v>
      </c>
      <c r="M318" s="2">
        <v>-1</v>
      </c>
      <c r="N318" s="2">
        <v>1</v>
      </c>
      <c r="O318" s="2"/>
      <c r="P318" s="65">
        <f>2</f>
        <v>2</v>
      </c>
      <c r="Q318" s="65">
        <f>COUNTIFS($O$1:O318,base_seller!$O318)</f>
        <v>0</v>
      </c>
      <c r="R318" s="65" t="str">
        <f>IF(O318="","",IF(OR(base_seller!$Q318&gt;base_seller!$P318,base_seller!$Q318="0"),"Não","Sim"))</f>
        <v/>
      </c>
      <c r="S318" s="65" t="str">
        <f>base_seller!$E318&amp;base_seller!$K318</f>
        <v>1115412025-02</v>
      </c>
      <c r="T318" s="65">
        <f>COUNTIFS($S$1:S318,base_seller!$S318)</f>
        <v>1</v>
      </c>
      <c r="U318" s="65" t="str">
        <f t="shared" si="13"/>
        <v>Range 1</v>
      </c>
    </row>
    <row r="319" spans="1:21" x14ac:dyDescent="0.25">
      <c r="A319" s="71">
        <v>45706</v>
      </c>
      <c r="B319" s="71">
        <v>45706.37222222222</v>
      </c>
      <c r="C319" s="71">
        <v>45706.393055555563</v>
      </c>
      <c r="D319" s="2" t="s">
        <v>950</v>
      </c>
      <c r="E319" s="2">
        <v>111574</v>
      </c>
      <c r="F319" s="2" t="s">
        <v>46</v>
      </c>
      <c r="G319" s="2" t="s">
        <v>13</v>
      </c>
      <c r="H319" s="2" t="s">
        <v>752</v>
      </c>
      <c r="I319" s="2">
        <v>1</v>
      </c>
      <c r="J319" s="2">
        <v>1</v>
      </c>
      <c r="K319" s="2" t="s">
        <v>6040</v>
      </c>
      <c r="L319" s="71">
        <v>45707.37222222222</v>
      </c>
      <c r="M319" s="2">
        <v>-1</v>
      </c>
      <c r="N319" s="2">
        <v>1</v>
      </c>
      <c r="O319" s="2"/>
      <c r="P319" s="65">
        <f>2</f>
        <v>2</v>
      </c>
      <c r="Q319" s="65">
        <f>COUNTIFS($O$1:O319,base_seller!$O319)</f>
        <v>0</v>
      </c>
      <c r="R319" s="65" t="str">
        <f>IF(O319="","",IF(OR(base_seller!$Q319&gt;base_seller!$P319,base_seller!$Q319="0"),"Não","Sim"))</f>
        <v/>
      </c>
      <c r="S319" s="65" t="str">
        <f>base_seller!$E319&amp;base_seller!$K319</f>
        <v>1115742025-02</v>
      </c>
      <c r="T319" s="65">
        <f>COUNTIFS($S$1:S319,base_seller!$S319)</f>
        <v>1</v>
      </c>
      <c r="U319" s="65" t="str">
        <f t="shared" si="13"/>
        <v>Range 1</v>
      </c>
    </row>
    <row r="320" spans="1:21" x14ac:dyDescent="0.25">
      <c r="A320" s="71">
        <v>45706</v>
      </c>
      <c r="B320" s="71">
        <v>45706.381944444453</v>
      </c>
      <c r="C320" s="71">
        <v>45706.395833333343</v>
      </c>
      <c r="D320" s="2" t="s">
        <v>950</v>
      </c>
      <c r="E320" s="2">
        <v>111592</v>
      </c>
      <c r="F320" s="2" t="s">
        <v>46</v>
      </c>
      <c r="G320" s="2" t="s">
        <v>13</v>
      </c>
      <c r="H320" s="2" t="s">
        <v>752</v>
      </c>
      <c r="I320" s="2">
        <v>1</v>
      </c>
      <c r="J320" s="2">
        <v>1</v>
      </c>
      <c r="K320" s="2" t="s">
        <v>6040</v>
      </c>
      <c r="L320" s="71">
        <v>45707.381944444453</v>
      </c>
      <c r="M320" s="2">
        <v>-1</v>
      </c>
      <c r="N320" s="2">
        <v>1</v>
      </c>
      <c r="O320" s="2"/>
      <c r="P320" s="65">
        <f>2</f>
        <v>2</v>
      </c>
      <c r="Q320" s="65">
        <f>COUNTIFS($O$1:O320,base_seller!$O320)</f>
        <v>0</v>
      </c>
      <c r="R320" s="65" t="str">
        <f>IF(O320="","",IF(OR(base_seller!$Q320&gt;base_seller!$P320,base_seller!$Q320="0"),"Não","Sim"))</f>
        <v/>
      </c>
      <c r="S320" s="65" t="str">
        <f>base_seller!$E320&amp;base_seller!$K320</f>
        <v>1115922025-02</v>
      </c>
      <c r="T320" s="65">
        <f>COUNTIFS($S$1:S320,base_seller!$S320)</f>
        <v>1</v>
      </c>
      <c r="U320" s="65" t="str">
        <f t="shared" si="13"/>
        <v>Range 1</v>
      </c>
    </row>
    <row r="321" spans="1:21" x14ac:dyDescent="0.25">
      <c r="A321" s="71">
        <v>45706</v>
      </c>
      <c r="B321" s="71">
        <v>45706.395138888889</v>
      </c>
      <c r="C321" s="71">
        <v>45706.397916666669</v>
      </c>
      <c r="D321" s="2" t="s">
        <v>950</v>
      </c>
      <c r="E321" s="2">
        <v>111605</v>
      </c>
      <c r="F321" s="2" t="s">
        <v>716</v>
      </c>
      <c r="G321" s="2" t="s">
        <v>36</v>
      </c>
      <c r="H321" s="2" t="s">
        <v>760</v>
      </c>
      <c r="I321" s="2">
        <v>1</v>
      </c>
      <c r="J321" s="2">
        <v>1</v>
      </c>
      <c r="K321" s="2" t="s">
        <v>6040</v>
      </c>
      <c r="L321" s="71">
        <v>45707.395138888889</v>
      </c>
      <c r="M321" s="2">
        <v>-1</v>
      </c>
      <c r="N321" s="2">
        <v>1</v>
      </c>
      <c r="O321" s="2" t="s">
        <v>6049</v>
      </c>
      <c r="P321" s="65">
        <f>2</f>
        <v>2</v>
      </c>
      <c r="Q321" s="65">
        <f>COUNTIFS($O$1:O321,base_seller!$O321)</f>
        <v>1</v>
      </c>
      <c r="R321" s="65" t="str">
        <f>IF(O321="","",IF(OR(base_seller!$Q321&gt;base_seller!$P321,base_seller!$Q321="0"),"Não","Sim"))</f>
        <v>Sim</v>
      </c>
      <c r="S321" s="65" t="str">
        <f>base_seller!$E321&amp;base_seller!$K321</f>
        <v>1116052025-02</v>
      </c>
      <c r="T321" s="65">
        <f>COUNTIFS($S$1:S321,base_seller!$S321)</f>
        <v>1</v>
      </c>
      <c r="U321" s="65" t="str">
        <f t="shared" si="13"/>
        <v>Range 1</v>
      </c>
    </row>
    <row r="322" spans="1:21" x14ac:dyDescent="0.25">
      <c r="A322" s="71">
        <v>45706</v>
      </c>
      <c r="B322" s="71">
        <v>45706.416666666657</v>
      </c>
      <c r="C322" s="71">
        <v>45706.458333333343</v>
      </c>
      <c r="D322" s="2" t="s">
        <v>950</v>
      </c>
      <c r="E322" s="2">
        <v>111805</v>
      </c>
      <c r="F322" s="2" t="s">
        <v>754</v>
      </c>
      <c r="G322" s="2" t="s">
        <v>755</v>
      </c>
      <c r="H322" s="2" t="s">
        <v>5840</v>
      </c>
      <c r="I322" s="2">
        <v>1</v>
      </c>
      <c r="J322" s="2">
        <v>1</v>
      </c>
      <c r="K322" s="2" t="s">
        <v>6040</v>
      </c>
      <c r="L322" s="71">
        <v>45707.416666666657</v>
      </c>
      <c r="M322" s="2">
        <v>-1</v>
      </c>
      <c r="N322" s="2">
        <v>1</v>
      </c>
      <c r="O322" s="2"/>
      <c r="P322" s="65">
        <f>2</f>
        <v>2</v>
      </c>
      <c r="Q322" s="65">
        <f>COUNTIFS($O$1:O322,base_seller!$O322)</f>
        <v>0</v>
      </c>
      <c r="R322" s="65" t="str">
        <f>IF(O322="","",IF(OR(base_seller!$Q322&gt;base_seller!$P322,base_seller!$Q322="0"),"Não","Sim"))</f>
        <v/>
      </c>
      <c r="S322" s="65" t="str">
        <f>base_seller!$E322&amp;base_seller!$K322</f>
        <v>1118052025-02</v>
      </c>
      <c r="T322" s="65">
        <f>COUNTIFS($S$1:S322,base_seller!$S322)</f>
        <v>1</v>
      </c>
      <c r="U322" s="65" t="str">
        <f t="shared" si="13"/>
        <v>Range 1</v>
      </c>
    </row>
    <row r="323" spans="1:21" x14ac:dyDescent="0.25">
      <c r="A323" s="71">
        <v>45706</v>
      </c>
      <c r="B323" s="71">
        <v>45706.418749999997</v>
      </c>
      <c r="C323" s="71">
        <v>45706.460416666669</v>
      </c>
      <c r="D323" s="2" t="s">
        <v>950</v>
      </c>
      <c r="E323" s="2">
        <v>111815</v>
      </c>
      <c r="F323" s="2" t="s">
        <v>46</v>
      </c>
      <c r="G323" s="2" t="s">
        <v>13</v>
      </c>
      <c r="H323" s="2" t="s">
        <v>758</v>
      </c>
      <c r="I323" s="2">
        <v>1</v>
      </c>
      <c r="J323" s="2">
        <v>1</v>
      </c>
      <c r="K323" s="2" t="s">
        <v>6040</v>
      </c>
      <c r="L323" s="71">
        <v>45707.418749999997</v>
      </c>
      <c r="M323" s="2">
        <v>-1</v>
      </c>
      <c r="N323" s="2">
        <v>1</v>
      </c>
      <c r="O323" s="2"/>
      <c r="P323" s="65">
        <f>2</f>
        <v>2</v>
      </c>
      <c r="Q323" s="65">
        <f>COUNTIFS($O$1:O323,base_seller!$O323)</f>
        <v>0</v>
      </c>
      <c r="R323" s="65" t="str">
        <f>IF(O323="","",IF(OR(base_seller!$Q323&gt;base_seller!$P323,base_seller!$Q323="0"),"Não","Sim"))</f>
        <v/>
      </c>
      <c r="S323" s="65" t="str">
        <f>base_seller!$E323&amp;base_seller!$K323</f>
        <v>1118152025-02</v>
      </c>
      <c r="T323" s="65">
        <f>COUNTIFS($S$1:S323,base_seller!$S323)</f>
        <v>1</v>
      </c>
      <c r="U323" s="65" t="str">
        <f t="shared" si="13"/>
        <v>Range 1</v>
      </c>
    </row>
    <row r="324" spans="1:21" x14ac:dyDescent="0.25">
      <c r="A324" s="71">
        <v>45706</v>
      </c>
      <c r="B324" s="71">
        <v>45706.435416666667</v>
      </c>
      <c r="C324" s="71">
        <v>45706.461805555547</v>
      </c>
      <c r="D324" s="2" t="s">
        <v>950</v>
      </c>
      <c r="E324" s="2">
        <v>111855</v>
      </c>
      <c r="F324" s="2" t="s">
        <v>46</v>
      </c>
      <c r="G324" s="2" t="s">
        <v>13</v>
      </c>
      <c r="H324" s="2" t="s">
        <v>760</v>
      </c>
      <c r="I324" s="2">
        <v>1</v>
      </c>
      <c r="J324" s="2">
        <v>1</v>
      </c>
      <c r="K324" s="2" t="s">
        <v>6040</v>
      </c>
      <c r="L324" s="71">
        <v>45707.435416666667</v>
      </c>
      <c r="M324" s="2">
        <v>-1</v>
      </c>
      <c r="N324" s="2">
        <v>1</v>
      </c>
      <c r="O324" s="2"/>
      <c r="P324" s="65">
        <f>2</f>
        <v>2</v>
      </c>
      <c r="Q324" s="65">
        <f>COUNTIFS($O$1:O324,base_seller!$O324)</f>
        <v>0</v>
      </c>
      <c r="R324" s="65" t="str">
        <f>IF(O324="","",IF(OR(base_seller!$Q324&gt;base_seller!$P324,base_seller!$Q324="0"),"Não","Sim"))</f>
        <v/>
      </c>
      <c r="S324" s="65" t="str">
        <f>base_seller!$E324&amp;base_seller!$K324</f>
        <v>1118552025-02</v>
      </c>
      <c r="T324" s="65">
        <f>COUNTIFS($S$1:S324,base_seller!$S324)</f>
        <v>1</v>
      </c>
      <c r="U324" s="65" t="str">
        <f t="shared" si="13"/>
        <v>Range 1</v>
      </c>
    </row>
    <row r="325" spans="1:21" x14ac:dyDescent="0.25">
      <c r="A325" s="71">
        <v>45706</v>
      </c>
      <c r="B325" s="71">
        <v>45706.464583333327</v>
      </c>
      <c r="C325" s="71">
        <v>45706.482638888891</v>
      </c>
      <c r="D325" s="2" t="s">
        <v>950</v>
      </c>
      <c r="E325" s="2">
        <v>111605</v>
      </c>
      <c r="F325" s="2" t="s">
        <v>46</v>
      </c>
      <c r="G325" s="2" t="s">
        <v>13</v>
      </c>
      <c r="H325" s="2" t="s">
        <v>760</v>
      </c>
      <c r="I325" s="2">
        <v>1</v>
      </c>
      <c r="J325" s="2">
        <v>1</v>
      </c>
      <c r="K325" s="2" t="s">
        <v>6040</v>
      </c>
      <c r="L325" s="71">
        <v>45707.464583333327</v>
      </c>
      <c r="M325" s="2">
        <v>-1</v>
      </c>
      <c r="N325" s="2">
        <v>1</v>
      </c>
      <c r="O325" s="2"/>
      <c r="P325" s="65">
        <f>2</f>
        <v>2</v>
      </c>
      <c r="Q325" s="65">
        <f>COUNTIFS($O$1:O325,base_seller!$O325)</f>
        <v>0</v>
      </c>
      <c r="R325" s="65" t="str">
        <f>IF(O325="","",IF(OR(base_seller!$Q325&gt;base_seller!$P325,base_seller!$Q325="0"),"Não","Sim"))</f>
        <v/>
      </c>
      <c r="S325" s="65" t="str">
        <f>base_seller!$E325&amp;base_seller!$K325</f>
        <v>1116052025-02</v>
      </c>
      <c r="T325" s="65">
        <f>COUNTIFS($S$1:S325,base_seller!$S325)</f>
        <v>2</v>
      </c>
      <c r="U325" s="65" t="str">
        <f t="shared" si="13"/>
        <v>Range 1</v>
      </c>
    </row>
    <row r="326" spans="1:21" x14ac:dyDescent="0.25">
      <c r="A326" s="71">
        <v>45706</v>
      </c>
      <c r="B326" s="71">
        <v>45679.694444444453</v>
      </c>
      <c r="C326" s="71">
        <v>45706.493750000001</v>
      </c>
      <c r="D326" s="2" t="s">
        <v>950</v>
      </c>
      <c r="E326" s="2">
        <v>92964</v>
      </c>
      <c r="F326" s="2" t="s">
        <v>46</v>
      </c>
      <c r="G326" s="2" t="s">
        <v>13</v>
      </c>
      <c r="H326" s="2" t="s">
        <v>766</v>
      </c>
      <c r="I326" s="2">
        <v>2</v>
      </c>
      <c r="J326" s="2">
        <v>1</v>
      </c>
      <c r="K326" s="2" t="s">
        <v>6040</v>
      </c>
      <c r="L326" s="71">
        <v>45680.694444444453</v>
      </c>
      <c r="M326" s="2">
        <v>25</v>
      </c>
      <c r="N326" s="72">
        <v>1</v>
      </c>
      <c r="O326" s="2"/>
      <c r="P326" s="65">
        <f>2</f>
        <v>2</v>
      </c>
      <c r="Q326" s="65">
        <f>COUNTIFS($O$1:O326,base_seller!$O326)</f>
        <v>0</v>
      </c>
      <c r="R326" s="65" t="str">
        <f>IF(O326="","",IF(OR(base_seller!$Q326&gt;base_seller!$P326,base_seller!$Q326="0"),"Não","Sim"))</f>
        <v/>
      </c>
      <c r="S326" s="65" t="str">
        <f>base_seller!$E326&amp;base_seller!$K326</f>
        <v>929642025-02</v>
      </c>
      <c r="T326" s="65">
        <f>COUNTIFS($S$1:S326,base_seller!$S326)</f>
        <v>1</v>
      </c>
      <c r="U326" s="65" t="str">
        <f t="shared" si="13"/>
        <v>Range 1</v>
      </c>
    </row>
    <row r="327" spans="1:21" x14ac:dyDescent="0.25">
      <c r="A327" s="71">
        <v>45706</v>
      </c>
      <c r="B327" s="71">
        <v>45678.62777777778</v>
      </c>
      <c r="C327" s="71">
        <v>45706.498611111107</v>
      </c>
      <c r="D327" s="2" t="s">
        <v>950</v>
      </c>
      <c r="E327" s="2">
        <v>93050</v>
      </c>
      <c r="F327" s="2" t="s">
        <v>46</v>
      </c>
      <c r="G327" s="2" t="s">
        <v>13</v>
      </c>
      <c r="H327" s="2" t="s">
        <v>752</v>
      </c>
      <c r="I327" s="2">
        <v>1</v>
      </c>
      <c r="J327" s="2">
        <v>1</v>
      </c>
      <c r="K327" s="2" t="s">
        <v>6040</v>
      </c>
      <c r="L327" s="71">
        <v>45679.62777777778</v>
      </c>
      <c r="M327" s="2">
        <v>26</v>
      </c>
      <c r="N327" s="72">
        <v>1</v>
      </c>
      <c r="O327" s="2"/>
      <c r="P327" s="65">
        <f>2</f>
        <v>2</v>
      </c>
      <c r="Q327" s="65">
        <f>COUNTIFS($O$1:O327,base_seller!$O327)</f>
        <v>0</v>
      </c>
      <c r="R327" s="65" t="str">
        <f>IF(O327="","",IF(OR(base_seller!$Q327&gt;base_seller!$P327,base_seller!$Q327="0"),"Não","Sim"))</f>
        <v/>
      </c>
      <c r="S327" s="65" t="str">
        <f>base_seller!$E327&amp;base_seller!$K327</f>
        <v>930502025-02</v>
      </c>
      <c r="T327" s="65">
        <f>COUNTIFS($S$1:S327,base_seller!$S327)</f>
        <v>1</v>
      </c>
      <c r="U327" s="65" t="str">
        <f t="shared" si="13"/>
        <v>Range 1</v>
      </c>
    </row>
    <row r="328" spans="1:21" x14ac:dyDescent="0.25">
      <c r="A328" s="71">
        <v>45706</v>
      </c>
      <c r="B328" s="71">
        <v>45679.438888888893</v>
      </c>
      <c r="C328" s="71">
        <v>45706.502083333333</v>
      </c>
      <c r="D328" s="2" t="s">
        <v>950</v>
      </c>
      <c r="E328" s="2">
        <v>93763</v>
      </c>
      <c r="F328" s="2" t="s">
        <v>46</v>
      </c>
      <c r="G328" s="2" t="s">
        <v>13</v>
      </c>
      <c r="H328" s="2" t="s">
        <v>759</v>
      </c>
      <c r="I328" s="2">
        <v>2</v>
      </c>
      <c r="J328" s="2">
        <v>1</v>
      </c>
      <c r="K328" s="2" t="s">
        <v>6040</v>
      </c>
      <c r="L328" s="71">
        <v>45680.438888888893</v>
      </c>
      <c r="M328" s="2">
        <v>26</v>
      </c>
      <c r="N328" s="72">
        <v>1</v>
      </c>
      <c r="O328" s="2"/>
      <c r="P328" s="65">
        <f>2</f>
        <v>2</v>
      </c>
      <c r="Q328" s="65">
        <f>COUNTIFS($O$1:O328,base_seller!$O328)</f>
        <v>0</v>
      </c>
      <c r="R328" s="65" t="str">
        <f>IF(O328="","",IF(OR(base_seller!$Q328&gt;base_seller!$P328,base_seller!$Q328="0"),"Não","Sim"))</f>
        <v/>
      </c>
      <c r="S328" s="65" t="str">
        <f>base_seller!$E328&amp;base_seller!$K328</f>
        <v>937632025-02</v>
      </c>
      <c r="T328" s="65">
        <f>COUNTIFS($S$1:S328,base_seller!$S328)</f>
        <v>1</v>
      </c>
      <c r="U328" s="65" t="str">
        <f t="shared" si="13"/>
        <v>Range 1</v>
      </c>
    </row>
    <row r="329" spans="1:21" x14ac:dyDescent="0.25">
      <c r="A329" s="71">
        <v>45706</v>
      </c>
      <c r="B329" s="71">
        <v>45681.417361111111</v>
      </c>
      <c r="C329" s="71">
        <v>45706.503472222219</v>
      </c>
      <c r="D329" s="2" t="s">
        <v>950</v>
      </c>
      <c r="E329" s="2">
        <v>95755</v>
      </c>
      <c r="F329" s="2" t="s">
        <v>46</v>
      </c>
      <c r="G329" s="2" t="s">
        <v>13</v>
      </c>
      <c r="H329" s="2" t="s">
        <v>758</v>
      </c>
      <c r="I329" s="2">
        <v>4</v>
      </c>
      <c r="J329" s="2">
        <v>3</v>
      </c>
      <c r="K329" s="2" t="s">
        <v>6040</v>
      </c>
      <c r="L329" s="71">
        <v>45684.417361111111</v>
      </c>
      <c r="M329" s="2">
        <v>22</v>
      </c>
      <c r="N329" s="72">
        <v>1</v>
      </c>
      <c r="O329" s="2"/>
      <c r="P329" s="65">
        <f>2</f>
        <v>2</v>
      </c>
      <c r="Q329" s="65">
        <f>COUNTIFS($O$1:O329,base_seller!$O329)</f>
        <v>0</v>
      </c>
      <c r="R329" s="65" t="str">
        <f>IF(O329="","",IF(OR(base_seller!$Q329&gt;base_seller!$P329,base_seller!$Q329="0"),"Não","Sim"))</f>
        <v/>
      </c>
      <c r="S329" s="65" t="str">
        <f>base_seller!$E329&amp;base_seller!$K329</f>
        <v>957552025-02</v>
      </c>
      <c r="T329" s="65">
        <f>COUNTIFS($S$1:S329,base_seller!$S329)</f>
        <v>1</v>
      </c>
      <c r="U329" s="65" t="str">
        <f t="shared" si="13"/>
        <v>Range 1</v>
      </c>
    </row>
    <row r="330" spans="1:21" x14ac:dyDescent="0.25">
      <c r="A330" s="71">
        <v>45706</v>
      </c>
      <c r="B330" s="71">
        <v>45681.504166666673</v>
      </c>
      <c r="C330" s="71">
        <v>45706.505555555559</v>
      </c>
      <c r="D330" s="2" t="s">
        <v>950</v>
      </c>
      <c r="E330" s="2">
        <v>95932</v>
      </c>
      <c r="F330" s="2" t="s">
        <v>754</v>
      </c>
      <c r="G330" s="2" t="s">
        <v>755</v>
      </c>
      <c r="H330" s="2" t="s">
        <v>767</v>
      </c>
      <c r="I330" s="2">
        <v>4</v>
      </c>
      <c r="J330" s="2">
        <v>3</v>
      </c>
      <c r="K330" s="2" t="s">
        <v>6040</v>
      </c>
      <c r="L330" s="71">
        <v>45684.504166666673</v>
      </c>
      <c r="M330" s="2">
        <v>22</v>
      </c>
      <c r="N330" s="72">
        <v>1</v>
      </c>
      <c r="O330" s="2"/>
      <c r="P330" s="65">
        <f>2</f>
        <v>2</v>
      </c>
      <c r="Q330" s="65">
        <f>COUNTIFS($O$1:O330,base_seller!$O330)</f>
        <v>0</v>
      </c>
      <c r="R330" s="65" t="str">
        <f>IF(O330="","",IF(OR(base_seller!$Q330&gt;base_seller!$P330,base_seller!$Q330="0"),"Não","Sim"))</f>
        <v/>
      </c>
      <c r="S330" s="65" t="str">
        <f>base_seller!$E330&amp;base_seller!$K330</f>
        <v>959322025-02</v>
      </c>
      <c r="T330" s="65">
        <f>COUNTIFS($S$1:S330,base_seller!$S330)</f>
        <v>1</v>
      </c>
      <c r="U330" s="65" t="str">
        <f t="shared" si="13"/>
        <v>Range 1</v>
      </c>
    </row>
    <row r="331" spans="1:21" x14ac:dyDescent="0.25">
      <c r="A331" s="71">
        <v>45706</v>
      </c>
      <c r="B331" s="71">
        <v>45684.461111111108</v>
      </c>
      <c r="C331" s="71">
        <v>45706.508333333331</v>
      </c>
      <c r="D331" s="2" t="s">
        <v>950</v>
      </c>
      <c r="E331" s="2">
        <v>96965</v>
      </c>
      <c r="F331" s="2" t="s">
        <v>716</v>
      </c>
      <c r="G331" s="2" t="s">
        <v>36</v>
      </c>
      <c r="H331" s="2" t="s">
        <v>752</v>
      </c>
      <c r="I331" s="2">
        <v>0</v>
      </c>
      <c r="J331" s="2">
        <v>1</v>
      </c>
      <c r="K331" s="2" t="s">
        <v>6040</v>
      </c>
      <c r="L331" s="71">
        <v>45685.461111111108</v>
      </c>
      <c r="M331" s="2">
        <v>21</v>
      </c>
      <c r="N331" s="72">
        <v>1</v>
      </c>
      <c r="O331" s="2" t="s">
        <v>5846</v>
      </c>
      <c r="P331" s="65">
        <f>2</f>
        <v>2</v>
      </c>
      <c r="Q331" s="65">
        <f>COUNTIFS($O$1:O331,base_seller!$O331)</f>
        <v>1</v>
      </c>
      <c r="R331" s="65" t="str">
        <f>IF(O331="","",IF(OR(base_seller!$Q331&gt;base_seller!$P331,base_seller!$Q331="0"),"Não","Sim"))</f>
        <v>Sim</v>
      </c>
      <c r="S331" s="65" t="str">
        <f>base_seller!$E331&amp;base_seller!$K331</f>
        <v>969652025-02</v>
      </c>
      <c r="T331" s="65">
        <f>COUNTIFS($S$1:S331,base_seller!$S331)</f>
        <v>1</v>
      </c>
      <c r="U331" s="65" t="str">
        <f t="shared" si="13"/>
        <v>Range 1</v>
      </c>
    </row>
    <row r="332" spans="1:21" x14ac:dyDescent="0.25">
      <c r="A332" s="71">
        <v>45706</v>
      </c>
      <c r="B332" s="71">
        <v>45684.613888888889</v>
      </c>
      <c r="C332" s="71">
        <v>45706.509722222218</v>
      </c>
      <c r="D332" s="2" t="s">
        <v>950</v>
      </c>
      <c r="E332" s="2">
        <v>97218</v>
      </c>
      <c r="F332" s="2" t="s">
        <v>46</v>
      </c>
      <c r="G332" s="2" t="s">
        <v>13</v>
      </c>
      <c r="H332" s="2" t="s">
        <v>758</v>
      </c>
      <c r="I332" s="2">
        <v>0</v>
      </c>
      <c r="J332" s="2">
        <v>1</v>
      </c>
      <c r="K332" s="2" t="s">
        <v>6040</v>
      </c>
      <c r="L332" s="71">
        <v>45685.613888888889</v>
      </c>
      <c r="M332" s="2">
        <v>20</v>
      </c>
      <c r="N332" s="72">
        <v>1</v>
      </c>
      <c r="O332" s="2"/>
      <c r="P332" s="65">
        <f>2</f>
        <v>2</v>
      </c>
      <c r="Q332" s="65">
        <f>COUNTIFS($O$1:O332,base_seller!$O332)</f>
        <v>0</v>
      </c>
      <c r="R332" s="65" t="str">
        <f>IF(O332="","",IF(OR(base_seller!$Q332&gt;base_seller!$P332,base_seller!$Q332="0"),"Não","Sim"))</f>
        <v/>
      </c>
      <c r="S332" s="65" t="str">
        <f>base_seller!$E332&amp;base_seller!$K332</f>
        <v>972182025-02</v>
      </c>
      <c r="T332" s="65">
        <f>COUNTIFS($S$1:S332,base_seller!$S332)</f>
        <v>1</v>
      </c>
      <c r="U332" s="65" t="str">
        <f t="shared" si="13"/>
        <v>Range 1</v>
      </c>
    </row>
    <row r="333" spans="1:21" x14ac:dyDescent="0.25">
      <c r="A333" s="71">
        <v>45706</v>
      </c>
      <c r="B333" s="71">
        <v>45685.473611111112</v>
      </c>
      <c r="C333" s="71">
        <v>45706.510416666657</v>
      </c>
      <c r="D333" s="2" t="s">
        <v>950</v>
      </c>
      <c r="E333" s="2">
        <v>97888</v>
      </c>
      <c r="F333" s="2" t="s">
        <v>46</v>
      </c>
      <c r="G333" s="2" t="s">
        <v>13</v>
      </c>
      <c r="H333" s="2" t="s">
        <v>765</v>
      </c>
      <c r="I333" s="2">
        <v>1</v>
      </c>
      <c r="J333" s="2">
        <v>1</v>
      </c>
      <c r="K333" s="2" t="s">
        <v>6040</v>
      </c>
      <c r="L333" s="71">
        <v>45686.473611111112</v>
      </c>
      <c r="M333" s="2">
        <v>20</v>
      </c>
      <c r="N333" s="72">
        <v>1</v>
      </c>
      <c r="O333" s="2"/>
      <c r="P333" s="65">
        <f>2</f>
        <v>2</v>
      </c>
      <c r="Q333" s="65">
        <f>COUNTIFS($O$1:O333,base_seller!$O333)</f>
        <v>0</v>
      </c>
      <c r="R333" s="65" t="str">
        <f>IF(O333="","",IF(OR(base_seller!$Q333&gt;base_seller!$P333,base_seller!$Q333="0"),"Não","Sim"))</f>
        <v/>
      </c>
      <c r="S333" s="65" t="str">
        <f>base_seller!$E333&amp;base_seller!$K333</f>
        <v>978882025-02</v>
      </c>
      <c r="T333" s="65">
        <f>COUNTIFS($S$1:S333,base_seller!$S333)</f>
        <v>1</v>
      </c>
      <c r="U333" s="65" t="str">
        <f t="shared" si="13"/>
        <v>Range 1</v>
      </c>
    </row>
    <row r="334" spans="1:21" x14ac:dyDescent="0.25">
      <c r="A334" s="71">
        <v>45706</v>
      </c>
      <c r="B334" s="71">
        <v>45685.418749999997</v>
      </c>
      <c r="C334" s="71">
        <v>45706.511111111111</v>
      </c>
      <c r="D334" s="2" t="s">
        <v>950</v>
      </c>
      <c r="E334" s="2">
        <v>97915</v>
      </c>
      <c r="F334" s="2" t="s">
        <v>754</v>
      </c>
      <c r="G334" s="2" t="s">
        <v>755</v>
      </c>
      <c r="H334" s="2" t="s">
        <v>765</v>
      </c>
      <c r="I334" s="2">
        <v>1</v>
      </c>
      <c r="J334" s="2">
        <v>1</v>
      </c>
      <c r="K334" s="2" t="s">
        <v>6040</v>
      </c>
      <c r="L334" s="71">
        <v>45686.418749999997</v>
      </c>
      <c r="M334" s="2">
        <v>20</v>
      </c>
      <c r="N334" s="72">
        <v>1</v>
      </c>
      <c r="O334" s="2"/>
      <c r="P334" s="65">
        <f>2</f>
        <v>2</v>
      </c>
      <c r="Q334" s="65">
        <f>COUNTIFS($O$1:O334,base_seller!$O334)</f>
        <v>0</v>
      </c>
      <c r="R334" s="65" t="str">
        <f>IF(O334="","",IF(OR(base_seller!$Q334&gt;base_seller!$P334,base_seller!$Q334="0"),"Não","Sim"))</f>
        <v/>
      </c>
      <c r="S334" s="65" t="str">
        <f>base_seller!$E334&amp;base_seller!$K334</f>
        <v>979152025-02</v>
      </c>
      <c r="T334" s="65">
        <f>COUNTIFS($S$1:S334,base_seller!$S334)</f>
        <v>1</v>
      </c>
      <c r="U334" s="65" t="str">
        <f t="shared" si="13"/>
        <v>Range 1</v>
      </c>
    </row>
    <row r="335" spans="1:21" x14ac:dyDescent="0.25">
      <c r="A335" s="71">
        <v>45706</v>
      </c>
      <c r="B335" s="71">
        <v>45685.618055555547</v>
      </c>
      <c r="C335" s="71">
        <v>45706.512499999997</v>
      </c>
      <c r="D335" s="2" t="s">
        <v>950</v>
      </c>
      <c r="E335" s="2">
        <v>98330</v>
      </c>
      <c r="F335" s="2" t="s">
        <v>46</v>
      </c>
      <c r="G335" s="2" t="s">
        <v>13</v>
      </c>
      <c r="H335" s="2" t="s">
        <v>5840</v>
      </c>
      <c r="I335" s="2">
        <v>1</v>
      </c>
      <c r="J335" s="2">
        <v>1</v>
      </c>
      <c r="K335" s="2" t="s">
        <v>6040</v>
      </c>
      <c r="L335" s="71">
        <v>45686.618055555547</v>
      </c>
      <c r="M335" s="2">
        <v>19</v>
      </c>
      <c r="N335" s="72">
        <v>1</v>
      </c>
      <c r="O335" s="2"/>
      <c r="P335" s="65">
        <f>2</f>
        <v>2</v>
      </c>
      <c r="Q335" s="65">
        <f>COUNTIFS($O$1:O335,base_seller!$O335)</f>
        <v>0</v>
      </c>
      <c r="R335" s="65" t="str">
        <f>IF(O335="","",IF(OR(base_seller!$Q335&gt;base_seller!$P335,base_seller!$Q335="0"),"Não","Sim"))</f>
        <v/>
      </c>
      <c r="S335" s="65" t="str">
        <f>base_seller!$E335&amp;base_seller!$K335</f>
        <v>983302025-02</v>
      </c>
      <c r="T335" s="65">
        <f>COUNTIFS($S$1:S335,base_seller!$S335)</f>
        <v>1</v>
      </c>
      <c r="U335" s="65" t="str">
        <f t="shared" si="13"/>
        <v>Range 1</v>
      </c>
    </row>
    <row r="336" spans="1:21" x14ac:dyDescent="0.25">
      <c r="A336" s="71">
        <v>45706</v>
      </c>
      <c r="B336" s="71">
        <v>45685.481944444437</v>
      </c>
      <c r="C336" s="71">
        <v>45706.51458333333</v>
      </c>
      <c r="D336" s="2" t="s">
        <v>950</v>
      </c>
      <c r="E336" s="2">
        <v>98039</v>
      </c>
      <c r="F336" s="2" t="s">
        <v>46</v>
      </c>
      <c r="G336" s="2" t="s">
        <v>13</v>
      </c>
      <c r="H336" s="2" t="s">
        <v>757</v>
      </c>
      <c r="I336" s="2">
        <v>1</v>
      </c>
      <c r="J336" s="2">
        <v>1</v>
      </c>
      <c r="K336" s="2" t="s">
        <v>6040</v>
      </c>
      <c r="L336" s="71">
        <v>45686.481944444437</v>
      </c>
      <c r="M336" s="2">
        <v>20</v>
      </c>
      <c r="N336" s="72">
        <v>1</v>
      </c>
      <c r="O336" s="2"/>
      <c r="P336" s="65">
        <f>2</f>
        <v>2</v>
      </c>
      <c r="Q336" s="65">
        <f>COUNTIFS($O$1:O336,base_seller!$O336)</f>
        <v>0</v>
      </c>
      <c r="R336" s="65" t="str">
        <f>IF(O336="","",IF(OR(base_seller!$Q336&gt;base_seller!$P336,base_seller!$Q336="0"),"Não","Sim"))</f>
        <v/>
      </c>
      <c r="S336" s="65" t="str">
        <f>base_seller!$E336&amp;base_seller!$K336</f>
        <v>980392025-02</v>
      </c>
      <c r="T336" s="65">
        <f>COUNTIFS($S$1:S336,base_seller!$S336)</f>
        <v>1</v>
      </c>
      <c r="U336" s="65" t="str">
        <f t="shared" si="13"/>
        <v>Range 1</v>
      </c>
    </row>
    <row r="337" spans="1:21" x14ac:dyDescent="0.25">
      <c r="A337" s="71">
        <v>45706</v>
      </c>
      <c r="B337" s="71">
        <v>45685.525694444441</v>
      </c>
      <c r="C337" s="71">
        <v>45706.517361111109</v>
      </c>
      <c r="D337" s="2" t="s">
        <v>950</v>
      </c>
      <c r="E337" s="2">
        <v>98027</v>
      </c>
      <c r="F337" s="2" t="s">
        <v>46</v>
      </c>
      <c r="G337" s="2" t="s">
        <v>13</v>
      </c>
      <c r="H337" s="2" t="s">
        <v>757</v>
      </c>
      <c r="I337" s="2">
        <v>1</v>
      </c>
      <c r="J337" s="2">
        <v>1</v>
      </c>
      <c r="K337" s="2" t="s">
        <v>6040</v>
      </c>
      <c r="L337" s="71">
        <v>45686.525694444441</v>
      </c>
      <c r="M337" s="2">
        <v>19</v>
      </c>
      <c r="N337" s="72">
        <v>1</v>
      </c>
      <c r="O337" s="2"/>
      <c r="P337" s="65">
        <f>2</f>
        <v>2</v>
      </c>
      <c r="Q337" s="65">
        <f>COUNTIFS($O$1:O337,base_seller!$O337)</f>
        <v>0</v>
      </c>
      <c r="R337" s="65" t="str">
        <f>IF(O337="","",IF(OR(base_seller!$Q337&gt;base_seller!$P337,base_seller!$Q337="0"),"Não","Sim"))</f>
        <v/>
      </c>
      <c r="S337" s="65" t="str">
        <f>base_seller!$E337&amp;base_seller!$K337</f>
        <v>980272025-02</v>
      </c>
      <c r="T337" s="65">
        <f>COUNTIFS($S$1:S337,base_seller!$S337)</f>
        <v>1</v>
      </c>
      <c r="U337" s="65" t="str">
        <f t="shared" si="13"/>
        <v>Range 1</v>
      </c>
    </row>
    <row r="338" spans="1:21" x14ac:dyDescent="0.25">
      <c r="A338" s="71">
        <v>45706</v>
      </c>
      <c r="B338" s="71">
        <v>45686.589583333327</v>
      </c>
      <c r="C338" s="71">
        <v>45706.520833333343</v>
      </c>
      <c r="D338" s="2" t="s">
        <v>950</v>
      </c>
      <c r="E338" s="2">
        <v>98810</v>
      </c>
      <c r="F338" s="2" t="s">
        <v>46</v>
      </c>
      <c r="G338" s="2" t="s">
        <v>13</v>
      </c>
      <c r="H338" s="2" t="s">
        <v>752</v>
      </c>
      <c r="I338" s="2">
        <v>2</v>
      </c>
      <c r="J338" s="2">
        <v>1</v>
      </c>
      <c r="K338" s="2" t="s">
        <v>6040</v>
      </c>
      <c r="L338" s="71">
        <v>45687.589583333327</v>
      </c>
      <c r="M338" s="2">
        <v>18</v>
      </c>
      <c r="N338" s="72">
        <v>1</v>
      </c>
      <c r="O338" s="2"/>
      <c r="P338" s="65">
        <f>2</f>
        <v>2</v>
      </c>
      <c r="Q338" s="65">
        <f>COUNTIFS($O$1:O338,base_seller!$O338)</f>
        <v>0</v>
      </c>
      <c r="R338" s="65" t="str">
        <f>IF(O338="","",IF(OR(base_seller!$Q338&gt;base_seller!$P338,base_seller!$Q338="0"),"Não","Sim"))</f>
        <v/>
      </c>
      <c r="S338" s="65" t="str">
        <f>base_seller!$E338&amp;base_seller!$K338</f>
        <v>988102025-02</v>
      </c>
      <c r="T338" s="65">
        <f>COUNTIFS($S$1:S338,base_seller!$S338)</f>
        <v>1</v>
      </c>
      <c r="U338" s="65" t="str">
        <f t="shared" si="13"/>
        <v>Range 1</v>
      </c>
    </row>
    <row r="339" spans="1:21" x14ac:dyDescent="0.25">
      <c r="A339" s="71">
        <v>45706</v>
      </c>
      <c r="B339" s="71">
        <v>45687.402777777781</v>
      </c>
      <c r="C339" s="71">
        <v>45706.522916666669</v>
      </c>
      <c r="D339" s="2" t="s">
        <v>950</v>
      </c>
      <c r="E339" s="2">
        <v>99881</v>
      </c>
      <c r="F339" s="2" t="s">
        <v>754</v>
      </c>
      <c r="G339" s="2" t="s">
        <v>755</v>
      </c>
      <c r="H339" s="2" t="s">
        <v>768</v>
      </c>
      <c r="I339" s="2">
        <v>3</v>
      </c>
      <c r="J339" s="2">
        <v>1</v>
      </c>
      <c r="K339" s="2" t="s">
        <v>6040</v>
      </c>
      <c r="L339" s="71">
        <v>45688.402777777781</v>
      </c>
      <c r="M339" s="2">
        <v>18</v>
      </c>
      <c r="N339" s="72">
        <v>1</v>
      </c>
      <c r="O339" s="2"/>
      <c r="P339" s="65">
        <f>2</f>
        <v>2</v>
      </c>
      <c r="Q339" s="65">
        <f>COUNTIFS($O$1:O339,base_seller!$O339)</f>
        <v>0</v>
      </c>
      <c r="R339" s="65" t="str">
        <f>IF(O339="","",IF(OR(base_seller!$Q339&gt;base_seller!$P339,base_seller!$Q339="0"),"Não","Sim"))</f>
        <v/>
      </c>
      <c r="S339" s="65" t="str">
        <f>base_seller!$E339&amp;base_seller!$K339</f>
        <v>998812025-02</v>
      </c>
      <c r="T339" s="65">
        <f>COUNTIFS($S$1:S339,base_seller!$S339)</f>
        <v>1</v>
      </c>
      <c r="U339" s="65" t="str">
        <f t="shared" si="13"/>
        <v>Range 1</v>
      </c>
    </row>
    <row r="340" spans="1:21" x14ac:dyDescent="0.25">
      <c r="A340" s="71">
        <v>45706</v>
      </c>
      <c r="B340" s="71">
        <v>45687.553472222222</v>
      </c>
      <c r="C340" s="71">
        <v>45706.524305555547</v>
      </c>
      <c r="D340" s="2" t="s">
        <v>950</v>
      </c>
      <c r="E340" s="2">
        <v>99994</v>
      </c>
      <c r="F340" s="2" t="s">
        <v>46</v>
      </c>
      <c r="G340" s="2" t="s">
        <v>13</v>
      </c>
      <c r="H340" s="2" t="s">
        <v>5840</v>
      </c>
      <c r="I340" s="2">
        <v>3</v>
      </c>
      <c r="J340" s="2">
        <v>1</v>
      </c>
      <c r="K340" s="2" t="s">
        <v>6040</v>
      </c>
      <c r="L340" s="71">
        <v>45688.553472222222</v>
      </c>
      <c r="M340" s="2">
        <v>17</v>
      </c>
      <c r="N340" s="72">
        <v>1</v>
      </c>
      <c r="O340" s="2"/>
      <c r="P340" s="65">
        <f>2</f>
        <v>2</v>
      </c>
      <c r="Q340" s="65">
        <f>COUNTIFS($O$1:O340,base_seller!$O340)</f>
        <v>0</v>
      </c>
      <c r="R340" s="65" t="str">
        <f>IF(O340="","",IF(OR(base_seller!$Q340&gt;base_seller!$P340,base_seller!$Q340="0"),"Não","Sim"))</f>
        <v/>
      </c>
      <c r="S340" s="65" t="str">
        <f>base_seller!$E340&amp;base_seller!$K340</f>
        <v>999942025-02</v>
      </c>
      <c r="T340" s="65">
        <f>COUNTIFS($S$1:S340,base_seller!$S340)</f>
        <v>1</v>
      </c>
      <c r="U340" s="65" t="str">
        <f t="shared" si="13"/>
        <v>Range 1</v>
      </c>
    </row>
    <row r="341" spans="1:21" x14ac:dyDescent="0.25">
      <c r="A341" s="71">
        <v>45706</v>
      </c>
      <c r="B341" s="71">
        <v>45688.418055555558</v>
      </c>
      <c r="C341" s="71">
        <v>45706.526388888888</v>
      </c>
      <c r="D341" s="2" t="s">
        <v>950</v>
      </c>
      <c r="E341" s="2">
        <v>100212</v>
      </c>
      <c r="F341" s="2" t="s">
        <v>46</v>
      </c>
      <c r="G341" s="2" t="s">
        <v>13</v>
      </c>
      <c r="H341" s="2" t="s">
        <v>757</v>
      </c>
      <c r="I341" s="2">
        <v>4</v>
      </c>
      <c r="J341" s="2">
        <v>3</v>
      </c>
      <c r="K341" s="2" t="s">
        <v>6040</v>
      </c>
      <c r="L341" s="71">
        <v>45691.418055555558</v>
      </c>
      <c r="M341" s="2">
        <v>15</v>
      </c>
      <c r="N341" s="2">
        <v>0</v>
      </c>
      <c r="O341" s="2"/>
      <c r="P341" s="65">
        <f>2</f>
        <v>2</v>
      </c>
      <c r="Q341" s="65">
        <f>COUNTIFS($O$1:O341,base_seller!$O341)</f>
        <v>0</v>
      </c>
      <c r="R341" s="65" t="str">
        <f>IF(O341="","",IF(OR(base_seller!$Q341&gt;base_seller!$P341,base_seller!$Q341="0"),"Não","Sim"))</f>
        <v/>
      </c>
      <c r="S341" s="65" t="str">
        <f>base_seller!$E341&amp;base_seller!$K341</f>
        <v>1002122025-02</v>
      </c>
      <c r="T341" s="65">
        <f>COUNTIFS($S$1:S341,base_seller!$S341)</f>
        <v>1</v>
      </c>
      <c r="U341" s="65" t="str">
        <f t="shared" si="13"/>
        <v>Range 1</v>
      </c>
    </row>
    <row r="342" spans="1:21" x14ac:dyDescent="0.25">
      <c r="A342" s="71">
        <v>45706</v>
      </c>
      <c r="B342" s="71">
        <v>45690.603472222218</v>
      </c>
      <c r="C342" s="71">
        <v>45706.529166666667</v>
      </c>
      <c r="D342" s="2" t="s">
        <v>950</v>
      </c>
      <c r="E342" s="2">
        <v>100440</v>
      </c>
      <c r="F342" s="2" t="s">
        <v>46</v>
      </c>
      <c r="G342" s="2" t="s">
        <v>13</v>
      </c>
      <c r="H342" s="2" t="s">
        <v>760</v>
      </c>
      <c r="I342" s="2">
        <v>6</v>
      </c>
      <c r="J342" s="2">
        <v>1</v>
      </c>
      <c r="K342" s="2" t="s">
        <v>6040</v>
      </c>
      <c r="L342" s="71">
        <v>45691.603472222218</v>
      </c>
      <c r="M342" s="2">
        <v>14</v>
      </c>
      <c r="N342" s="2">
        <v>0</v>
      </c>
      <c r="O342" s="2"/>
      <c r="P342" s="65">
        <f>2</f>
        <v>2</v>
      </c>
      <c r="Q342" s="65">
        <f>COUNTIFS($O$1:O342,base_seller!$O342)</f>
        <v>0</v>
      </c>
      <c r="R342" s="65" t="str">
        <f>IF(O342="","",IF(OR(base_seller!$Q342&gt;base_seller!$P342,base_seller!$Q342="0"),"Não","Sim"))</f>
        <v/>
      </c>
      <c r="S342" s="65" t="str">
        <f>base_seller!$E342&amp;base_seller!$K342</f>
        <v>1004402025-02</v>
      </c>
      <c r="T342" s="65">
        <f>COUNTIFS($S$1:S342,base_seller!$S342)</f>
        <v>1</v>
      </c>
      <c r="U342" s="65" t="str">
        <f t="shared" si="13"/>
        <v>Range 1</v>
      </c>
    </row>
    <row r="343" spans="1:21" x14ac:dyDescent="0.25">
      <c r="A343" s="71">
        <v>45706</v>
      </c>
      <c r="B343" s="71">
        <v>45706.502083333333</v>
      </c>
      <c r="C343" s="71">
        <v>45706.53125</v>
      </c>
      <c r="D343" s="2" t="s">
        <v>950</v>
      </c>
      <c r="E343" s="2">
        <v>111949</v>
      </c>
      <c r="F343" s="2" t="s">
        <v>754</v>
      </c>
      <c r="G343" s="2" t="s">
        <v>755</v>
      </c>
      <c r="H343" s="2" t="s">
        <v>5840</v>
      </c>
      <c r="I343" s="2">
        <v>1</v>
      </c>
      <c r="J343" s="2">
        <v>1</v>
      </c>
      <c r="K343" s="2" t="s">
        <v>6040</v>
      </c>
      <c r="L343" s="71">
        <v>45707.502083333333</v>
      </c>
      <c r="M343" s="2">
        <v>-1</v>
      </c>
      <c r="N343" s="2">
        <v>1</v>
      </c>
      <c r="O343" s="2"/>
      <c r="P343" s="65">
        <f>2</f>
        <v>2</v>
      </c>
      <c r="Q343" s="65">
        <f>COUNTIFS($O$1:O343,base_seller!$O343)</f>
        <v>0</v>
      </c>
      <c r="R343" s="65" t="str">
        <f>IF(O343="","",IF(OR(base_seller!$Q343&gt;base_seller!$P343,base_seller!$Q343="0"),"Não","Sim"))</f>
        <v/>
      </c>
      <c r="S343" s="65" t="str">
        <f>base_seller!$E343&amp;base_seller!$K343</f>
        <v>1119492025-02</v>
      </c>
      <c r="T343" s="65">
        <f>COUNTIFS($S$1:S343,base_seller!$S343)</f>
        <v>1</v>
      </c>
      <c r="U343" s="65" t="str">
        <f t="shared" si="13"/>
        <v>Range 1</v>
      </c>
    </row>
    <row r="344" spans="1:21" x14ac:dyDescent="0.25">
      <c r="A344" s="71">
        <v>45706</v>
      </c>
      <c r="B344" s="71">
        <v>45706.544444444437</v>
      </c>
      <c r="C344" s="71">
        <v>45706.563194444447</v>
      </c>
      <c r="D344" s="2" t="s">
        <v>950</v>
      </c>
      <c r="E344" s="2">
        <v>112002</v>
      </c>
      <c r="F344" s="2" t="s">
        <v>754</v>
      </c>
      <c r="G344" s="2" t="s">
        <v>755</v>
      </c>
      <c r="H344" s="2" t="s">
        <v>761</v>
      </c>
      <c r="I344" s="2">
        <v>1</v>
      </c>
      <c r="J344" s="2">
        <v>1</v>
      </c>
      <c r="K344" s="2" t="s">
        <v>6040</v>
      </c>
      <c r="L344" s="71">
        <v>45707.544444444437</v>
      </c>
      <c r="M344" s="2">
        <v>-1</v>
      </c>
      <c r="N344" s="2">
        <v>1</v>
      </c>
      <c r="O344" s="2"/>
      <c r="P344" s="65">
        <f>2</f>
        <v>2</v>
      </c>
      <c r="Q344" s="65">
        <f>COUNTIFS($O$1:O344,base_seller!$O344)</f>
        <v>0</v>
      </c>
      <c r="R344" s="65" t="str">
        <f>IF(O344="","",IF(OR(base_seller!$Q344&gt;base_seller!$P344,base_seller!$Q344="0"),"Não","Sim"))</f>
        <v/>
      </c>
      <c r="S344" s="65" t="str">
        <f>base_seller!$E344&amp;base_seller!$K344</f>
        <v>1120022025-02</v>
      </c>
      <c r="T344" s="65">
        <f>COUNTIFS($S$1:S344,base_seller!$S344)</f>
        <v>1</v>
      </c>
      <c r="U344" s="65" t="str">
        <f t="shared" si="13"/>
        <v>Range 1</v>
      </c>
    </row>
    <row r="345" spans="1:21" x14ac:dyDescent="0.25">
      <c r="A345" s="71">
        <v>45706</v>
      </c>
      <c r="B345" s="71">
        <v>45706.602777777778</v>
      </c>
      <c r="C345" s="71">
        <v>45706.615277777782</v>
      </c>
      <c r="D345" s="2" t="s">
        <v>950</v>
      </c>
      <c r="E345" s="2">
        <v>112237</v>
      </c>
      <c r="F345" s="2" t="s">
        <v>46</v>
      </c>
      <c r="G345" s="2" t="s">
        <v>13</v>
      </c>
      <c r="H345" s="2" t="s">
        <v>766</v>
      </c>
      <c r="I345" s="2">
        <v>1</v>
      </c>
      <c r="J345" s="2">
        <v>1</v>
      </c>
      <c r="K345" s="2" t="s">
        <v>6040</v>
      </c>
      <c r="L345" s="71">
        <v>45707.602777777778</v>
      </c>
      <c r="M345" s="2">
        <v>-1</v>
      </c>
      <c r="N345" s="2">
        <v>1</v>
      </c>
      <c r="O345" s="2"/>
      <c r="P345" s="65">
        <f>2</f>
        <v>2</v>
      </c>
      <c r="Q345" s="65">
        <f>COUNTIFS($O$1:O345,base_seller!$O345)</f>
        <v>0</v>
      </c>
      <c r="R345" s="65" t="str">
        <f>IF(O345="","",IF(OR(base_seller!$Q345&gt;base_seller!$P345,base_seller!$Q345="0"),"Não","Sim"))</f>
        <v/>
      </c>
      <c r="S345" s="65" t="str">
        <f>base_seller!$E345&amp;base_seller!$K345</f>
        <v>1122372025-02</v>
      </c>
      <c r="T345" s="65">
        <f>COUNTIFS($S$1:S345,base_seller!$S345)</f>
        <v>1</v>
      </c>
      <c r="U345" s="65" t="str">
        <f t="shared" si="13"/>
        <v>Range 1</v>
      </c>
    </row>
    <row r="346" spans="1:21" x14ac:dyDescent="0.25">
      <c r="A346" s="71">
        <v>45706</v>
      </c>
      <c r="B346" s="71">
        <v>45706.602777777778</v>
      </c>
      <c r="C346" s="71">
        <v>45706.616666666669</v>
      </c>
      <c r="D346" s="2" t="s">
        <v>950</v>
      </c>
      <c r="E346" s="2">
        <v>112235</v>
      </c>
      <c r="F346" s="2" t="s">
        <v>754</v>
      </c>
      <c r="G346" s="2" t="s">
        <v>755</v>
      </c>
      <c r="H346" s="2" t="s">
        <v>763</v>
      </c>
      <c r="I346" s="2">
        <v>1</v>
      </c>
      <c r="J346" s="2">
        <v>1</v>
      </c>
      <c r="K346" s="2" t="s">
        <v>6040</v>
      </c>
      <c r="L346" s="71">
        <v>45707.602777777778</v>
      </c>
      <c r="M346" s="2">
        <v>-1</v>
      </c>
      <c r="N346" s="2">
        <v>1</v>
      </c>
      <c r="O346" s="2"/>
      <c r="P346" s="65">
        <f>2</f>
        <v>2</v>
      </c>
      <c r="Q346" s="65">
        <f>COUNTIFS($O$1:O346,base_seller!$O346)</f>
        <v>0</v>
      </c>
      <c r="R346" s="65" t="str">
        <f>IF(O346="","",IF(OR(base_seller!$Q346&gt;base_seller!$P346,base_seller!$Q346="0"),"Não","Sim"))</f>
        <v/>
      </c>
      <c r="S346" s="65" t="str">
        <f>base_seller!$E346&amp;base_seller!$K346</f>
        <v>1122352025-02</v>
      </c>
      <c r="T346" s="65">
        <f>COUNTIFS($S$1:S346,base_seller!$S346)</f>
        <v>1</v>
      </c>
      <c r="U346" s="65" t="str">
        <f t="shared" si="13"/>
        <v>Range 1</v>
      </c>
    </row>
    <row r="347" spans="1:21" x14ac:dyDescent="0.25">
      <c r="A347" s="71">
        <v>45706</v>
      </c>
      <c r="B347" s="71">
        <v>45706.598611111112</v>
      </c>
      <c r="C347" s="71">
        <v>45706.618055555547</v>
      </c>
      <c r="D347" s="2" t="s">
        <v>950</v>
      </c>
      <c r="E347" s="2">
        <v>112228</v>
      </c>
      <c r="F347" s="2" t="s">
        <v>754</v>
      </c>
      <c r="G347" s="2" t="s">
        <v>755</v>
      </c>
      <c r="H347" s="2" t="s">
        <v>766</v>
      </c>
      <c r="I347" s="2">
        <v>1</v>
      </c>
      <c r="J347" s="2">
        <v>1</v>
      </c>
      <c r="K347" s="2" t="s">
        <v>6040</v>
      </c>
      <c r="L347" s="71">
        <v>45707.598611111112</v>
      </c>
      <c r="M347" s="2">
        <v>-1</v>
      </c>
      <c r="N347" s="2">
        <v>1</v>
      </c>
      <c r="O347" s="2"/>
      <c r="P347" s="65">
        <f>2</f>
        <v>2</v>
      </c>
      <c r="Q347" s="65">
        <f>COUNTIFS($O$1:O347,base_seller!$O347)</f>
        <v>0</v>
      </c>
      <c r="R347" s="65" t="str">
        <f>IF(O347="","",IF(OR(base_seller!$Q347&gt;base_seller!$P347,base_seller!$Q347="0"),"Não","Sim"))</f>
        <v/>
      </c>
      <c r="S347" s="65" t="str">
        <f>base_seller!$E347&amp;base_seller!$K347</f>
        <v>1122282025-02</v>
      </c>
      <c r="T347" s="65">
        <f>COUNTIFS($S$1:S347,base_seller!$S347)</f>
        <v>1</v>
      </c>
      <c r="U347" s="65" t="str">
        <f t="shared" si="13"/>
        <v>Range 1</v>
      </c>
    </row>
    <row r="348" spans="1:21" x14ac:dyDescent="0.25">
      <c r="A348" s="71">
        <v>45706</v>
      </c>
      <c r="B348" s="71">
        <v>45706.593055555553</v>
      </c>
      <c r="C348" s="71">
        <v>45706.634722222218</v>
      </c>
      <c r="D348" s="2" t="s">
        <v>950</v>
      </c>
      <c r="E348" s="2">
        <v>112209</v>
      </c>
      <c r="F348" s="2" t="s">
        <v>46</v>
      </c>
      <c r="G348" s="2" t="s">
        <v>13</v>
      </c>
      <c r="H348" s="2" t="s">
        <v>760</v>
      </c>
      <c r="I348" s="2">
        <v>1</v>
      </c>
      <c r="J348" s="2">
        <v>1</v>
      </c>
      <c r="K348" s="2" t="s">
        <v>6040</v>
      </c>
      <c r="L348" s="71">
        <v>45707.593055555553</v>
      </c>
      <c r="M348" s="2">
        <v>-1</v>
      </c>
      <c r="N348" s="2">
        <v>1</v>
      </c>
      <c r="O348" s="2"/>
      <c r="P348" s="65">
        <f>2</f>
        <v>2</v>
      </c>
      <c r="Q348" s="65">
        <f>COUNTIFS($O$1:O348,base_seller!$O348)</f>
        <v>0</v>
      </c>
      <c r="R348" s="65" t="str">
        <f>IF(O348="","",IF(OR(base_seller!$Q348&gt;base_seller!$P348,base_seller!$Q348="0"),"Não","Sim"))</f>
        <v/>
      </c>
      <c r="S348" s="65" t="str">
        <f>base_seller!$E348&amp;base_seller!$K348</f>
        <v>1122092025-02</v>
      </c>
      <c r="T348" s="65">
        <f>COUNTIFS($S$1:S348,base_seller!$S348)</f>
        <v>1</v>
      </c>
      <c r="U348" s="65" t="str">
        <f t="shared" si="13"/>
        <v>Range 1</v>
      </c>
    </row>
    <row r="349" spans="1:21" x14ac:dyDescent="0.25">
      <c r="A349" s="71">
        <v>45706</v>
      </c>
      <c r="B349" s="71">
        <v>45706.597222222219</v>
      </c>
      <c r="C349" s="71">
        <v>45706.636805555558</v>
      </c>
      <c r="D349" s="2" t="s">
        <v>950</v>
      </c>
      <c r="E349" s="2">
        <v>112226</v>
      </c>
      <c r="F349" s="2" t="s">
        <v>46</v>
      </c>
      <c r="G349" s="2" t="s">
        <v>13</v>
      </c>
      <c r="H349" s="2" t="s">
        <v>752</v>
      </c>
      <c r="I349" s="2">
        <v>1</v>
      </c>
      <c r="J349" s="2">
        <v>1</v>
      </c>
      <c r="K349" s="2" t="s">
        <v>6040</v>
      </c>
      <c r="L349" s="71">
        <v>45707.597222222219</v>
      </c>
      <c r="M349" s="2">
        <v>-1</v>
      </c>
      <c r="N349" s="2">
        <v>1</v>
      </c>
      <c r="O349" s="2"/>
      <c r="P349" s="65">
        <f>2</f>
        <v>2</v>
      </c>
      <c r="Q349" s="65">
        <f>COUNTIFS($O$1:O349,base_seller!$O349)</f>
        <v>0</v>
      </c>
      <c r="R349" s="65" t="str">
        <f>IF(O349="","",IF(OR(base_seller!$Q349&gt;base_seller!$P349,base_seller!$Q349="0"),"Não","Sim"))</f>
        <v/>
      </c>
      <c r="S349" s="65" t="str">
        <f>base_seller!$E349&amp;base_seller!$K349</f>
        <v>1122262025-02</v>
      </c>
      <c r="T349" s="65">
        <f>COUNTIFS($S$1:S349,base_seller!$S349)</f>
        <v>1</v>
      </c>
      <c r="U349" s="65" t="str">
        <f t="shared" si="13"/>
        <v>Range 1</v>
      </c>
    </row>
    <row r="350" spans="1:21" x14ac:dyDescent="0.25">
      <c r="A350" s="71">
        <v>45706</v>
      </c>
      <c r="B350" s="71">
        <v>45706.479861111111</v>
      </c>
      <c r="C350" s="71">
        <v>45706.692361111112</v>
      </c>
      <c r="D350" s="2" t="s">
        <v>951</v>
      </c>
      <c r="E350" s="2">
        <v>111925</v>
      </c>
      <c r="F350" s="2" t="s">
        <v>754</v>
      </c>
      <c r="G350" s="2" t="s">
        <v>755</v>
      </c>
      <c r="H350" s="2" t="s">
        <v>755</v>
      </c>
      <c r="I350" s="2">
        <v>1</v>
      </c>
      <c r="J350" s="2">
        <v>1</v>
      </c>
      <c r="K350" s="2" t="s">
        <v>6040</v>
      </c>
      <c r="L350" s="71">
        <v>45707.479861111111</v>
      </c>
      <c r="M350" s="2">
        <v>-1</v>
      </c>
      <c r="N350" s="2">
        <v>1</v>
      </c>
      <c r="O350" s="2"/>
      <c r="P350" s="65">
        <f>2</f>
        <v>2</v>
      </c>
      <c r="Q350" s="65">
        <f>COUNTIFS($O$1:O350,base_seller!$O350)</f>
        <v>0</v>
      </c>
      <c r="R350" s="65" t="str">
        <f>IF(O350="","",IF(OR(base_seller!$Q350&gt;base_seller!$P350,base_seller!$Q350="0"),"Não","Sim"))</f>
        <v/>
      </c>
      <c r="S350" s="65" t="str">
        <f>base_seller!$E350&amp;base_seller!$K350</f>
        <v>1119252025-02</v>
      </c>
      <c r="T350" s="65">
        <f>COUNTIFS($S$1:S350,base_seller!$S350)</f>
        <v>1</v>
      </c>
      <c r="U350" s="65" t="str">
        <f t="shared" si="13"/>
        <v>Range 1</v>
      </c>
    </row>
    <row r="351" spans="1:21" x14ac:dyDescent="0.25">
      <c r="A351" s="71">
        <v>45706</v>
      </c>
      <c r="B351" s="71">
        <v>45706.547222222223</v>
      </c>
      <c r="C351" s="71">
        <v>45706.693055555559</v>
      </c>
      <c r="D351" s="2" t="s">
        <v>951</v>
      </c>
      <c r="E351" s="2">
        <v>112007</v>
      </c>
      <c r="F351" s="2" t="s">
        <v>754</v>
      </c>
      <c r="G351" s="2" t="s">
        <v>755</v>
      </c>
      <c r="H351" s="2" t="s">
        <v>755</v>
      </c>
      <c r="I351" s="2">
        <v>1</v>
      </c>
      <c r="J351" s="2">
        <v>1</v>
      </c>
      <c r="K351" s="2" t="s">
        <v>6040</v>
      </c>
      <c r="L351" s="71">
        <v>45707.547222222223</v>
      </c>
      <c r="M351" s="2">
        <v>-1</v>
      </c>
      <c r="N351" s="2">
        <v>1</v>
      </c>
      <c r="O351" s="2"/>
      <c r="P351" s="65">
        <f>2</f>
        <v>2</v>
      </c>
      <c r="Q351" s="65">
        <f>COUNTIFS($O$1:O351,base_seller!$O351)</f>
        <v>0</v>
      </c>
      <c r="R351" s="65" t="str">
        <f>IF(O351="","",IF(OR(base_seller!$Q351&gt;base_seller!$P351,base_seller!$Q351="0"),"Não","Sim"))</f>
        <v/>
      </c>
      <c r="S351" s="65" t="str">
        <f>base_seller!$E351&amp;base_seller!$K351</f>
        <v>1120072025-02</v>
      </c>
      <c r="T351" s="65">
        <f>COUNTIFS($S$1:S351,base_seller!$S351)</f>
        <v>1</v>
      </c>
      <c r="U351" s="65" t="str">
        <f t="shared" si="13"/>
        <v>Range 1</v>
      </c>
    </row>
    <row r="352" spans="1:21" x14ac:dyDescent="0.25">
      <c r="A352" s="71">
        <v>45706</v>
      </c>
      <c r="B352" s="71">
        <v>45706.686805555553</v>
      </c>
      <c r="C352" s="71">
        <v>45706.758333333331</v>
      </c>
      <c r="D352" s="2" t="s">
        <v>951</v>
      </c>
      <c r="E352" s="2">
        <v>112385</v>
      </c>
      <c r="F352" s="2" t="s">
        <v>754</v>
      </c>
      <c r="G352" s="2" t="s">
        <v>755</v>
      </c>
      <c r="H352" s="2" t="s">
        <v>755</v>
      </c>
      <c r="I352" s="2">
        <v>1</v>
      </c>
      <c r="J352" s="2">
        <v>1</v>
      </c>
      <c r="K352" s="2" t="s">
        <v>6040</v>
      </c>
      <c r="L352" s="71">
        <v>45707.686805555553</v>
      </c>
      <c r="M352" s="2">
        <v>-1</v>
      </c>
      <c r="N352" s="2">
        <v>1</v>
      </c>
      <c r="O352" s="2"/>
      <c r="P352" s="65">
        <f>2</f>
        <v>2</v>
      </c>
      <c r="Q352" s="65">
        <f>COUNTIFS($O$1:O352,base_seller!$O352)</f>
        <v>0</v>
      </c>
      <c r="R352" s="65" t="str">
        <f>IF(O352="","",IF(OR(base_seller!$Q352&gt;base_seller!$P352,base_seller!$Q352="0"),"Não","Sim"))</f>
        <v/>
      </c>
      <c r="S352" s="65" t="str">
        <f>base_seller!$E352&amp;base_seller!$K352</f>
        <v>1123852025-02</v>
      </c>
      <c r="T352" s="65">
        <f>COUNTIFS($S$1:S352,base_seller!$S352)</f>
        <v>1</v>
      </c>
      <c r="U352" s="65" t="str">
        <f t="shared" si="13"/>
        <v>Range 1</v>
      </c>
    </row>
    <row r="353" spans="1:21" x14ac:dyDescent="0.25">
      <c r="A353" s="71">
        <v>45706</v>
      </c>
      <c r="B353" s="71">
        <v>45706.734027777777</v>
      </c>
      <c r="C353" s="71">
        <v>45706.760416666657</v>
      </c>
      <c r="D353" s="2" t="s">
        <v>951</v>
      </c>
      <c r="E353" s="2">
        <v>112438</v>
      </c>
      <c r="F353" s="2" t="s">
        <v>754</v>
      </c>
      <c r="G353" s="2" t="s">
        <v>755</v>
      </c>
      <c r="H353" s="2" t="s">
        <v>755</v>
      </c>
      <c r="I353" s="2">
        <v>1</v>
      </c>
      <c r="J353" s="2">
        <v>1</v>
      </c>
      <c r="K353" s="2" t="s">
        <v>6040</v>
      </c>
      <c r="L353" s="71">
        <v>45707.734027777777</v>
      </c>
      <c r="M353" s="2">
        <v>-1</v>
      </c>
      <c r="N353" s="2">
        <v>1</v>
      </c>
      <c r="O353" s="2"/>
      <c r="P353" s="65">
        <f>2</f>
        <v>2</v>
      </c>
      <c r="Q353" s="65">
        <f>COUNTIFS($O$1:O353,base_seller!$O353)</f>
        <v>0</v>
      </c>
      <c r="R353" s="65" t="str">
        <f>IF(O353="","",IF(OR(base_seller!$Q353&gt;base_seller!$P353,base_seller!$Q353="0"),"Não","Sim"))</f>
        <v/>
      </c>
      <c r="S353" s="65" t="str">
        <f>base_seller!$E353&amp;base_seller!$K353</f>
        <v>1124382025-02</v>
      </c>
      <c r="T353" s="65">
        <f>COUNTIFS($S$1:S353,base_seller!$S353)</f>
        <v>1</v>
      </c>
      <c r="U353" s="65" t="str">
        <f t="shared" si="13"/>
        <v>Range 1</v>
      </c>
    </row>
    <row r="354" spans="1:21" x14ac:dyDescent="0.25">
      <c r="A354" s="71">
        <v>45706</v>
      </c>
      <c r="B354" s="71">
        <v>45706.618055555547</v>
      </c>
      <c r="C354" s="71">
        <v>45706.689583333333</v>
      </c>
      <c r="D354" s="2" t="s">
        <v>952</v>
      </c>
      <c r="E354" s="2">
        <v>112266</v>
      </c>
      <c r="F354" s="2" t="s">
        <v>46</v>
      </c>
      <c r="G354" s="2" t="s">
        <v>36</v>
      </c>
      <c r="H354" s="2" t="s">
        <v>767</v>
      </c>
      <c r="I354" s="2">
        <v>1</v>
      </c>
      <c r="J354" s="2">
        <v>1</v>
      </c>
      <c r="K354" s="2" t="s">
        <v>6040</v>
      </c>
      <c r="L354" s="71">
        <v>45707.618055555547</v>
      </c>
      <c r="M354" s="2">
        <v>-1</v>
      </c>
      <c r="N354" s="2">
        <v>1</v>
      </c>
      <c r="O354" s="2" t="s">
        <v>6052</v>
      </c>
      <c r="P354" s="65">
        <f>2</f>
        <v>2</v>
      </c>
      <c r="Q354" s="65">
        <f>COUNTIFS($O$1:O354,base_seller!$O354)</f>
        <v>1</v>
      </c>
      <c r="R354" s="65" t="str">
        <f>IF(O354="","",IF(OR(base_seller!$Q354&gt;base_seller!$P354,base_seller!$Q354="0"),"Não","Sim"))</f>
        <v>Sim</v>
      </c>
      <c r="S354" s="65" t="str">
        <f>base_seller!$E354&amp;base_seller!$K354</f>
        <v>1122662025-02</v>
      </c>
      <c r="T354" s="65">
        <f>COUNTIFS($S$1:S354,base_seller!$S354)</f>
        <v>1</v>
      </c>
      <c r="U354" s="65" t="str">
        <f t="shared" si="13"/>
        <v>Range 1</v>
      </c>
    </row>
    <row r="355" spans="1:21" x14ac:dyDescent="0.25">
      <c r="A355" s="71">
        <v>45706</v>
      </c>
      <c r="B355" s="71">
        <v>45706.625694444447</v>
      </c>
      <c r="C355" s="71">
        <v>45706.691666666673</v>
      </c>
      <c r="D355" s="2" t="s">
        <v>952</v>
      </c>
      <c r="E355" s="2">
        <v>112276</v>
      </c>
      <c r="F355" s="2" t="s">
        <v>754</v>
      </c>
      <c r="G355" s="2" t="s">
        <v>755</v>
      </c>
      <c r="H355" s="2" t="s">
        <v>755</v>
      </c>
      <c r="I355" s="2">
        <v>1</v>
      </c>
      <c r="J355" s="2">
        <v>1</v>
      </c>
      <c r="K355" s="2" t="s">
        <v>6040</v>
      </c>
      <c r="L355" s="71">
        <v>45707.625694444447</v>
      </c>
      <c r="M355" s="2">
        <v>-1</v>
      </c>
      <c r="N355" s="2">
        <v>1</v>
      </c>
      <c r="O355" s="2"/>
      <c r="P355" s="65">
        <f>2</f>
        <v>2</v>
      </c>
      <c r="Q355" s="65">
        <f>COUNTIFS($O$1:O355,base_seller!$O355)</f>
        <v>0</v>
      </c>
      <c r="R355" s="65" t="str">
        <f>IF(O355="","",IF(OR(base_seller!$Q355&gt;base_seller!$P355,base_seller!$Q355="0"),"Não","Sim"))</f>
        <v/>
      </c>
      <c r="S355" s="65" t="str">
        <f>base_seller!$E355&amp;base_seller!$K355</f>
        <v>1122762025-02</v>
      </c>
      <c r="T355" s="65">
        <f>COUNTIFS($S$1:S355,base_seller!$S355)</f>
        <v>1</v>
      </c>
      <c r="U355" s="65" t="str">
        <f t="shared" si="13"/>
        <v>Range 1</v>
      </c>
    </row>
    <row r="356" spans="1:21" x14ac:dyDescent="0.25">
      <c r="A356" s="71">
        <v>45706</v>
      </c>
      <c r="B356" s="71">
        <v>45706.65347222222</v>
      </c>
      <c r="C356" s="71">
        <v>45706.693749999999</v>
      </c>
      <c r="D356" s="2" t="s">
        <v>952</v>
      </c>
      <c r="E356" s="2">
        <v>112334</v>
      </c>
      <c r="F356" s="2" t="s">
        <v>46</v>
      </c>
      <c r="G356" s="2" t="s">
        <v>36</v>
      </c>
      <c r="H356" s="2" t="s">
        <v>767</v>
      </c>
      <c r="I356" s="2">
        <v>1</v>
      </c>
      <c r="J356" s="2">
        <v>1</v>
      </c>
      <c r="K356" s="2" t="s">
        <v>6040</v>
      </c>
      <c r="L356" s="71">
        <v>45707.65347222222</v>
      </c>
      <c r="M356" s="2">
        <v>-1</v>
      </c>
      <c r="N356" s="2">
        <v>1</v>
      </c>
      <c r="O356" s="2" t="s">
        <v>6050</v>
      </c>
      <c r="P356" s="65">
        <f>2</f>
        <v>2</v>
      </c>
      <c r="Q356" s="65">
        <f>COUNTIFS($O$1:O356,base_seller!$O356)</f>
        <v>1</v>
      </c>
      <c r="R356" s="65" t="str">
        <f>IF(O356="","",IF(OR(base_seller!$Q356&gt;base_seller!$P356,base_seller!$Q356="0"),"Não","Sim"))</f>
        <v>Sim</v>
      </c>
      <c r="S356" s="65" t="str">
        <f>base_seller!$E356&amp;base_seller!$K356</f>
        <v>1123342025-02</v>
      </c>
      <c r="T356" s="65">
        <f>COUNTIFS($S$1:S356,base_seller!$S356)</f>
        <v>1</v>
      </c>
      <c r="U356" s="65" t="str">
        <f t="shared" si="13"/>
        <v>Range 1</v>
      </c>
    </row>
    <row r="357" spans="1:21" x14ac:dyDescent="0.25">
      <c r="A357" s="71">
        <v>45706</v>
      </c>
      <c r="B357" s="71">
        <v>45706.603472222218</v>
      </c>
      <c r="C357" s="71">
        <v>45706.694444444453</v>
      </c>
      <c r="D357" s="2" t="s">
        <v>952</v>
      </c>
      <c r="E357" s="2">
        <v>112237</v>
      </c>
      <c r="F357" s="2" t="s">
        <v>754</v>
      </c>
      <c r="G357" s="2" t="s">
        <v>755</v>
      </c>
      <c r="H357" s="2" t="s">
        <v>755</v>
      </c>
      <c r="I357" s="2">
        <v>1</v>
      </c>
      <c r="J357" s="2">
        <v>1</v>
      </c>
      <c r="K357" s="2" t="s">
        <v>6040</v>
      </c>
      <c r="L357" s="71">
        <v>45707.603472222218</v>
      </c>
      <c r="M357" s="2">
        <v>-1</v>
      </c>
      <c r="N357" s="2">
        <v>1</v>
      </c>
      <c r="O357" s="2"/>
      <c r="P357" s="65">
        <f>2</f>
        <v>2</v>
      </c>
      <c r="Q357" s="65">
        <f>COUNTIFS($O$1:O357,base_seller!$O357)</f>
        <v>0</v>
      </c>
      <c r="R357" s="65" t="str">
        <f>IF(O357="","",IF(OR(base_seller!$Q357&gt;base_seller!$P357,base_seller!$Q357="0"),"Não","Sim"))</f>
        <v/>
      </c>
      <c r="S357" s="65" t="str">
        <f>base_seller!$E357&amp;base_seller!$K357</f>
        <v>1122372025-02</v>
      </c>
      <c r="T357" s="65">
        <f>COUNTIFS($S$1:S357,base_seller!$S357)</f>
        <v>2</v>
      </c>
      <c r="U357" s="65" t="str">
        <f t="shared" si="13"/>
        <v>Range 1</v>
      </c>
    </row>
    <row r="358" spans="1:21" x14ac:dyDescent="0.25">
      <c r="A358" s="71">
        <v>45706</v>
      </c>
      <c r="B358" s="71">
        <v>45706.678472222222</v>
      </c>
      <c r="C358" s="71">
        <v>45706.695833333331</v>
      </c>
      <c r="D358" s="2" t="s">
        <v>952</v>
      </c>
      <c r="E358" s="2">
        <v>112373</v>
      </c>
      <c r="F358" s="2" t="s">
        <v>46</v>
      </c>
      <c r="G358" s="2" t="s">
        <v>13</v>
      </c>
      <c r="H358" s="2" t="s">
        <v>752</v>
      </c>
      <c r="I358" s="2">
        <v>1</v>
      </c>
      <c r="J358" s="2">
        <v>1</v>
      </c>
      <c r="K358" s="2" t="s">
        <v>6040</v>
      </c>
      <c r="L358" s="71">
        <v>45707.678472222222</v>
      </c>
      <c r="M358" s="2">
        <v>-1</v>
      </c>
      <c r="N358" s="2">
        <v>1</v>
      </c>
      <c r="O358" s="2"/>
      <c r="P358" s="65">
        <f>2</f>
        <v>2</v>
      </c>
      <c r="Q358" s="65">
        <f>COUNTIFS($O$1:O358,base_seller!$O358)</f>
        <v>0</v>
      </c>
      <c r="R358" s="65" t="str">
        <f>IF(O358="","",IF(OR(base_seller!$Q358&gt;base_seller!$P358,base_seller!$Q358="0"),"Não","Sim"))</f>
        <v/>
      </c>
      <c r="S358" s="65" t="str">
        <f>base_seller!$E358&amp;base_seller!$K358</f>
        <v>1123732025-02</v>
      </c>
      <c r="T358" s="65">
        <f>COUNTIFS($S$1:S358,base_seller!$S358)</f>
        <v>1</v>
      </c>
      <c r="U358" s="65" t="str">
        <f t="shared" si="13"/>
        <v>Range 1</v>
      </c>
    </row>
    <row r="359" spans="1:21" x14ac:dyDescent="0.25">
      <c r="A359" s="71">
        <v>45706</v>
      </c>
      <c r="B359" s="71">
        <v>45706.696527777778</v>
      </c>
      <c r="C359" s="71">
        <v>45706.696527777778</v>
      </c>
      <c r="D359" s="2" t="s">
        <v>952</v>
      </c>
      <c r="E359" s="2">
        <v>112398</v>
      </c>
      <c r="F359" s="2" t="s">
        <v>46</v>
      </c>
      <c r="G359" s="2" t="s">
        <v>13</v>
      </c>
      <c r="H359" s="2" t="s">
        <v>767</v>
      </c>
      <c r="I359" s="2">
        <v>1</v>
      </c>
      <c r="J359" s="2">
        <v>1</v>
      </c>
      <c r="K359" s="2" t="s">
        <v>6040</v>
      </c>
      <c r="L359" s="71">
        <v>45707.696527777778</v>
      </c>
      <c r="M359" s="2">
        <v>-1</v>
      </c>
      <c r="N359" s="2">
        <v>1</v>
      </c>
      <c r="O359" s="2"/>
      <c r="P359" s="65">
        <f>2</f>
        <v>2</v>
      </c>
      <c r="Q359" s="65">
        <f>COUNTIFS($O$1:O359,base_seller!$O359)</f>
        <v>0</v>
      </c>
      <c r="R359" s="65" t="str">
        <f>IF(O359="","",IF(OR(base_seller!$Q359&gt;base_seller!$P359,base_seller!$Q359="0"),"Não","Sim"))</f>
        <v/>
      </c>
      <c r="S359" s="65" t="str">
        <f>base_seller!$E359&amp;base_seller!$K359</f>
        <v>1123982025-02</v>
      </c>
      <c r="T359" s="65">
        <f>COUNTIFS($S$1:S359,base_seller!$S359)</f>
        <v>1</v>
      </c>
      <c r="U359" s="65" t="str">
        <f t="shared" si="13"/>
        <v>Range 1</v>
      </c>
    </row>
    <row r="360" spans="1:21" x14ac:dyDescent="0.25">
      <c r="A360" s="71">
        <v>45706</v>
      </c>
      <c r="B360" s="71">
        <v>45706.697222222218</v>
      </c>
      <c r="C360" s="71">
        <v>45706.70416666667</v>
      </c>
      <c r="D360" s="2" t="s">
        <v>952</v>
      </c>
      <c r="E360" s="2">
        <v>112400</v>
      </c>
      <c r="F360" s="2" t="s">
        <v>754</v>
      </c>
      <c r="G360" s="2" t="s">
        <v>755</v>
      </c>
      <c r="H360" s="2" t="s">
        <v>755</v>
      </c>
      <c r="I360" s="2">
        <v>1</v>
      </c>
      <c r="J360" s="2">
        <v>1</v>
      </c>
      <c r="K360" s="2" t="s">
        <v>6040</v>
      </c>
      <c r="L360" s="71">
        <v>45707.697222222218</v>
      </c>
      <c r="M360" s="2">
        <v>-1</v>
      </c>
      <c r="N360" s="2">
        <v>1</v>
      </c>
      <c r="O360" s="2"/>
      <c r="P360" s="65">
        <f>2</f>
        <v>2</v>
      </c>
      <c r="Q360" s="65">
        <f>COUNTIFS($O$1:O360,base_seller!$O360)</f>
        <v>0</v>
      </c>
      <c r="R360" s="65" t="str">
        <f>IF(O360="","",IF(OR(base_seller!$Q360&gt;base_seller!$P360,base_seller!$Q360="0"),"Não","Sim"))</f>
        <v/>
      </c>
      <c r="S360" s="65" t="str">
        <f>base_seller!$E360&amp;base_seller!$K360</f>
        <v>1124002025-02</v>
      </c>
      <c r="T360" s="65">
        <f>COUNTIFS($S$1:S360,base_seller!$S360)</f>
        <v>1</v>
      </c>
      <c r="U360" s="65" t="str">
        <f t="shared" si="13"/>
        <v>Range 1</v>
      </c>
    </row>
    <row r="361" spans="1:21" x14ac:dyDescent="0.25">
      <c r="A361" s="71">
        <v>45706</v>
      </c>
      <c r="B361" s="71">
        <v>45706.690972222219</v>
      </c>
      <c r="C361" s="71">
        <v>45706.730555555558</v>
      </c>
      <c r="D361" s="2" t="s">
        <v>952</v>
      </c>
      <c r="E361" s="2">
        <v>112392</v>
      </c>
      <c r="F361" s="2" t="s">
        <v>46</v>
      </c>
      <c r="G361" s="2" t="s">
        <v>36</v>
      </c>
      <c r="H361" s="2" t="s">
        <v>768</v>
      </c>
      <c r="I361" s="2">
        <v>1</v>
      </c>
      <c r="J361" s="2">
        <v>1</v>
      </c>
      <c r="K361" s="2" t="s">
        <v>6040</v>
      </c>
      <c r="L361" s="71">
        <v>45707.690972222219</v>
      </c>
      <c r="M361" s="2">
        <v>-1</v>
      </c>
      <c r="N361" s="2">
        <v>1</v>
      </c>
      <c r="O361" s="2" t="s">
        <v>6051</v>
      </c>
      <c r="P361" s="65">
        <f>2</f>
        <v>2</v>
      </c>
      <c r="Q361" s="65">
        <f>COUNTIFS($O$1:O361,base_seller!$O361)</f>
        <v>1</v>
      </c>
      <c r="R361" s="65" t="str">
        <f>IF(O361="","",IF(OR(base_seller!$Q361&gt;base_seller!$P361,base_seller!$Q361="0"),"Não","Sim"))</f>
        <v>Sim</v>
      </c>
      <c r="S361" s="65" t="str">
        <f>base_seller!$E361&amp;base_seller!$K361</f>
        <v>1123922025-02</v>
      </c>
      <c r="T361" s="65">
        <f>COUNTIFS($S$1:S361,base_seller!$S361)</f>
        <v>1</v>
      </c>
      <c r="U361" s="65" t="str">
        <f t="shared" ref="U361" si="14">IF(T361&lt;4,"Range 1",IF(T361&lt;7,"Range 2",IF(T361&lt;10,"Range 3","Range 4")))</f>
        <v>Range 1</v>
      </c>
    </row>
    <row r="362" spans="1:21" x14ac:dyDescent="0.25">
      <c r="A362" s="71">
        <v>45707</v>
      </c>
      <c r="B362" s="71">
        <v>45707.324999999997</v>
      </c>
      <c r="C362" s="71">
        <v>45707.352777777778</v>
      </c>
      <c r="D362" s="2" t="s">
        <v>952</v>
      </c>
      <c r="E362" s="2">
        <v>112538</v>
      </c>
      <c r="F362" s="2" t="s">
        <v>754</v>
      </c>
      <c r="G362" s="2" t="s">
        <v>755</v>
      </c>
      <c r="H362" s="2" t="s">
        <v>755</v>
      </c>
      <c r="I362" s="2">
        <v>2</v>
      </c>
      <c r="J362" s="2">
        <v>1</v>
      </c>
      <c r="K362" s="2" t="s">
        <v>6040</v>
      </c>
      <c r="L362" s="71">
        <v>45708.324999999997</v>
      </c>
      <c r="M362" s="2">
        <v>-1</v>
      </c>
      <c r="N362" s="2">
        <v>1</v>
      </c>
      <c r="O362" s="2"/>
      <c r="P362" s="65">
        <f>2</f>
        <v>2</v>
      </c>
      <c r="Q362" s="65">
        <f>COUNTIFS($O$1:O362,base_seller!$O362)</f>
        <v>0</v>
      </c>
      <c r="R362" s="65" t="str">
        <f>IF(O362="","",IF(OR(base_seller!$Q362&gt;base_seller!$P362,base_seller!$Q362="0"),"Não","Sim"))</f>
        <v/>
      </c>
      <c r="S362" s="65" t="str">
        <f>base_seller!$E362&amp;base_seller!$K362</f>
        <v>1125382025-02</v>
      </c>
      <c r="T362" s="65">
        <f>COUNTIFS($S$1:S362,base_seller!$S362)</f>
        <v>1</v>
      </c>
      <c r="U362" s="65" t="str">
        <f t="shared" ref="U362:U390" si="15">IF(T362&lt;4,"Range 1",IF(T362&lt;7,"Range 2",IF(T362&lt;10,"Range 3","Range 4")))</f>
        <v>Range 1</v>
      </c>
    </row>
    <row r="363" spans="1:21" x14ac:dyDescent="0.25">
      <c r="A363" s="71">
        <v>45707</v>
      </c>
      <c r="B363" s="71">
        <v>45707.338194444441</v>
      </c>
      <c r="C363" s="71">
        <v>45707.353472222218</v>
      </c>
      <c r="D363" s="2" t="s">
        <v>952</v>
      </c>
      <c r="E363" s="2">
        <v>112543</v>
      </c>
      <c r="F363" s="2" t="s">
        <v>754</v>
      </c>
      <c r="G363" s="2" t="s">
        <v>755</v>
      </c>
      <c r="H363" s="2" t="s">
        <v>755</v>
      </c>
      <c r="I363" s="2">
        <v>2</v>
      </c>
      <c r="J363" s="2">
        <v>1</v>
      </c>
      <c r="K363" s="2" t="s">
        <v>6040</v>
      </c>
      <c r="L363" s="71">
        <v>45708.338194444441</v>
      </c>
      <c r="M363" s="2">
        <v>-1</v>
      </c>
      <c r="N363" s="2">
        <v>1</v>
      </c>
      <c r="O363" s="2"/>
      <c r="P363" s="65">
        <f>2</f>
        <v>2</v>
      </c>
      <c r="Q363" s="65">
        <f>COUNTIFS($O$1:O363,base_seller!$O363)</f>
        <v>0</v>
      </c>
      <c r="R363" s="65" t="str">
        <f>IF(O363="","",IF(OR(base_seller!$Q363&gt;base_seller!$P363,base_seller!$Q363="0"),"Não","Sim"))</f>
        <v/>
      </c>
      <c r="S363" s="65" t="str">
        <f>base_seller!$E363&amp;base_seller!$K363</f>
        <v>1125432025-02</v>
      </c>
      <c r="T363" s="65">
        <f>COUNTIFS($S$1:S363,base_seller!$S363)</f>
        <v>1</v>
      </c>
      <c r="U363" s="65" t="str">
        <f t="shared" si="15"/>
        <v>Range 1</v>
      </c>
    </row>
    <row r="364" spans="1:21" x14ac:dyDescent="0.25">
      <c r="A364" s="71">
        <v>45707</v>
      </c>
      <c r="B364" s="71">
        <v>45707.349305555559</v>
      </c>
      <c r="C364" s="71">
        <v>45707.349305555559</v>
      </c>
      <c r="D364" s="2" t="s">
        <v>952</v>
      </c>
      <c r="E364" s="2">
        <v>112556</v>
      </c>
      <c r="F364" s="2" t="s">
        <v>46</v>
      </c>
      <c r="G364" s="2" t="s">
        <v>36</v>
      </c>
      <c r="H364" s="2" t="s">
        <v>752</v>
      </c>
      <c r="I364" s="2">
        <v>2</v>
      </c>
      <c r="J364" s="2">
        <v>1</v>
      </c>
      <c r="K364" s="2" t="s">
        <v>6040</v>
      </c>
      <c r="L364" s="71">
        <v>45708.349305555559</v>
      </c>
      <c r="M364" s="2">
        <v>-1</v>
      </c>
      <c r="N364" s="2">
        <v>1</v>
      </c>
      <c r="O364" s="2" t="s">
        <v>6053</v>
      </c>
      <c r="P364" s="65">
        <f>2</f>
        <v>2</v>
      </c>
      <c r="Q364" s="65">
        <f>COUNTIFS($O$1:O364,base_seller!$O364)</f>
        <v>1</v>
      </c>
      <c r="R364" s="65" t="str">
        <f>IF(O364="","",IF(OR(base_seller!$Q364&gt;base_seller!$P364,base_seller!$Q364="0"),"Não","Sim"))</f>
        <v>Sim</v>
      </c>
      <c r="S364" s="65" t="str">
        <f>base_seller!$E364&amp;base_seller!$K364</f>
        <v>1125562025-02</v>
      </c>
      <c r="T364" s="65">
        <f>COUNTIFS($S$1:S364,base_seller!$S364)</f>
        <v>1</v>
      </c>
      <c r="U364" s="65" t="str">
        <f t="shared" si="15"/>
        <v>Range 1</v>
      </c>
    </row>
    <row r="365" spans="1:21" x14ac:dyDescent="0.25">
      <c r="A365" s="71">
        <v>45707</v>
      </c>
      <c r="B365" s="71">
        <v>45707.392361111109</v>
      </c>
      <c r="C365" s="71">
        <v>45707.416666666657</v>
      </c>
      <c r="D365" s="2" t="s">
        <v>952</v>
      </c>
      <c r="E365" s="2">
        <v>112612</v>
      </c>
      <c r="F365" s="2" t="s">
        <v>46</v>
      </c>
      <c r="G365" s="2" t="s">
        <v>36</v>
      </c>
      <c r="H365" s="2" t="s">
        <v>5840</v>
      </c>
      <c r="I365" s="2">
        <v>2</v>
      </c>
      <c r="J365" s="2">
        <v>1</v>
      </c>
      <c r="K365" s="2" t="s">
        <v>6040</v>
      </c>
      <c r="L365" s="71">
        <v>45708.392361111109</v>
      </c>
      <c r="M365" s="2">
        <v>-1</v>
      </c>
      <c r="N365" s="2">
        <v>1</v>
      </c>
      <c r="O365" s="2" t="s">
        <v>6054</v>
      </c>
      <c r="P365" s="65">
        <f>2</f>
        <v>2</v>
      </c>
      <c r="Q365" s="65">
        <f>COUNTIFS($O$1:O365,base_seller!$O365)</f>
        <v>1</v>
      </c>
      <c r="R365" s="65" t="str">
        <f>IF(O365="","",IF(OR(base_seller!$Q365&gt;base_seller!$P365,base_seller!$Q365="0"),"Não","Sim"))</f>
        <v>Sim</v>
      </c>
      <c r="S365" s="65" t="str">
        <f>base_seller!$E365&amp;base_seller!$K365</f>
        <v>1126122025-02</v>
      </c>
      <c r="T365" s="65">
        <f>COUNTIFS($S$1:S365,base_seller!$S365)</f>
        <v>1</v>
      </c>
      <c r="U365" s="65" t="str">
        <f t="shared" si="15"/>
        <v>Range 1</v>
      </c>
    </row>
    <row r="366" spans="1:21" x14ac:dyDescent="0.25">
      <c r="A366" s="71">
        <v>45707</v>
      </c>
      <c r="B366" s="71">
        <v>45707.431250000001</v>
      </c>
      <c r="C366" s="71">
        <v>45707.443749999999</v>
      </c>
      <c r="D366" s="2" t="s">
        <v>952</v>
      </c>
      <c r="E366" s="2">
        <v>112671</v>
      </c>
      <c r="F366" s="2" t="s">
        <v>754</v>
      </c>
      <c r="G366" s="2" t="s">
        <v>755</v>
      </c>
      <c r="H366" s="2" t="s">
        <v>755</v>
      </c>
      <c r="I366" s="2">
        <v>2</v>
      </c>
      <c r="J366" s="2">
        <v>1</v>
      </c>
      <c r="K366" s="2" t="s">
        <v>6040</v>
      </c>
      <c r="L366" s="71">
        <v>45708.431250000001</v>
      </c>
      <c r="M366" s="2">
        <v>-1</v>
      </c>
      <c r="N366" s="2">
        <v>1</v>
      </c>
      <c r="O366" s="2"/>
      <c r="P366" s="65">
        <f>2</f>
        <v>2</v>
      </c>
      <c r="Q366" s="65">
        <f>COUNTIFS($O$1:O366,base_seller!$O366)</f>
        <v>0</v>
      </c>
      <c r="R366" s="65" t="str">
        <f>IF(O366="","",IF(OR(base_seller!$Q366&gt;base_seller!$P366,base_seller!$Q366="0"),"Não","Sim"))</f>
        <v/>
      </c>
      <c r="S366" s="65" t="str">
        <f>base_seller!$E366&amp;base_seller!$K366</f>
        <v>1126712025-02</v>
      </c>
      <c r="T366" s="65">
        <f>COUNTIFS($S$1:S366,base_seller!$S366)</f>
        <v>1</v>
      </c>
      <c r="U366" s="65" t="str">
        <f t="shared" si="15"/>
        <v>Range 1</v>
      </c>
    </row>
    <row r="367" spans="1:21" x14ac:dyDescent="0.25">
      <c r="A367" s="71">
        <v>45707</v>
      </c>
      <c r="B367" s="71">
        <v>45707.515277777777</v>
      </c>
      <c r="C367" s="71">
        <v>45707.55</v>
      </c>
      <c r="D367" s="2" t="s">
        <v>952</v>
      </c>
      <c r="E367" s="2">
        <v>112797</v>
      </c>
      <c r="F367" s="2" t="s">
        <v>754</v>
      </c>
      <c r="G367" s="2" t="s">
        <v>755</v>
      </c>
      <c r="H367" s="2" t="s">
        <v>755</v>
      </c>
      <c r="I367" s="2">
        <v>2</v>
      </c>
      <c r="J367" s="2">
        <v>1</v>
      </c>
      <c r="K367" s="2" t="s">
        <v>6040</v>
      </c>
      <c r="L367" s="71">
        <v>45708.515277777777</v>
      </c>
      <c r="M367" s="2">
        <v>-1</v>
      </c>
      <c r="N367" s="2">
        <v>1</v>
      </c>
      <c r="O367" s="2"/>
      <c r="P367" s="65">
        <f>2</f>
        <v>2</v>
      </c>
      <c r="Q367" s="65">
        <f>COUNTIFS($O$1:O367,base_seller!$O367)</f>
        <v>0</v>
      </c>
      <c r="R367" s="65" t="str">
        <f>IF(O367="","",IF(OR(base_seller!$Q367&gt;base_seller!$P367,base_seller!$Q367="0"),"Não","Sim"))</f>
        <v/>
      </c>
      <c r="S367" s="65" t="str">
        <f>base_seller!$E367&amp;base_seller!$K367</f>
        <v>1127972025-02</v>
      </c>
      <c r="T367" s="65">
        <f>COUNTIFS($S$1:S367,base_seller!$S367)</f>
        <v>1</v>
      </c>
      <c r="U367" s="65" t="str">
        <f t="shared" si="15"/>
        <v>Range 1</v>
      </c>
    </row>
    <row r="368" spans="1:21" x14ac:dyDescent="0.25">
      <c r="A368" s="71">
        <v>45707</v>
      </c>
      <c r="B368" s="71">
        <v>45707.53402777778</v>
      </c>
      <c r="C368" s="71">
        <v>45707.550694444442</v>
      </c>
      <c r="D368" s="2" t="s">
        <v>952</v>
      </c>
      <c r="E368" s="2">
        <v>112834</v>
      </c>
      <c r="F368" s="2" t="s">
        <v>754</v>
      </c>
      <c r="G368" s="2" t="s">
        <v>755</v>
      </c>
      <c r="H368" s="2" t="s">
        <v>755</v>
      </c>
      <c r="I368" s="2">
        <v>2</v>
      </c>
      <c r="J368" s="2">
        <v>1</v>
      </c>
      <c r="K368" s="2" t="s">
        <v>6040</v>
      </c>
      <c r="L368" s="71">
        <v>45708.53402777778</v>
      </c>
      <c r="M368" s="2">
        <v>-1</v>
      </c>
      <c r="N368" s="2">
        <v>1</v>
      </c>
      <c r="O368" s="2"/>
      <c r="P368" s="65">
        <f>2</f>
        <v>2</v>
      </c>
      <c r="Q368" s="65">
        <f>COUNTIFS($O$1:O368,base_seller!$O368)</f>
        <v>0</v>
      </c>
      <c r="R368" s="65" t="str">
        <f>IF(O368="","",IF(OR(base_seller!$Q368&gt;base_seller!$P368,base_seller!$Q368="0"),"Não","Sim"))</f>
        <v/>
      </c>
      <c r="S368" s="65" t="str">
        <f>base_seller!$E368&amp;base_seller!$K368</f>
        <v>1128342025-02</v>
      </c>
      <c r="T368" s="65">
        <f>COUNTIFS($S$1:S368,base_seller!$S368)</f>
        <v>1</v>
      </c>
      <c r="U368" s="65" t="str">
        <f t="shared" si="15"/>
        <v>Range 1</v>
      </c>
    </row>
    <row r="369" spans="1:21" x14ac:dyDescent="0.25">
      <c r="A369" s="71">
        <v>45707</v>
      </c>
      <c r="B369" s="71">
        <v>45706.988194444442</v>
      </c>
      <c r="C369" s="71">
        <v>45707.385416666657</v>
      </c>
      <c r="D369" s="2" t="s">
        <v>950</v>
      </c>
      <c r="E369" s="2">
        <v>112527</v>
      </c>
      <c r="F369" s="2" t="s">
        <v>46</v>
      </c>
      <c r="G369" s="2" t="s">
        <v>36</v>
      </c>
      <c r="H369" s="2" t="s">
        <v>763</v>
      </c>
      <c r="I369" s="2">
        <v>1</v>
      </c>
      <c r="J369" s="2">
        <v>1</v>
      </c>
      <c r="K369" s="2" t="s">
        <v>6040</v>
      </c>
      <c r="L369" s="71">
        <v>45707.988194444442</v>
      </c>
      <c r="M369" s="2">
        <v>-1</v>
      </c>
      <c r="N369" s="2">
        <v>1</v>
      </c>
      <c r="O369" s="2" t="s">
        <v>6055</v>
      </c>
      <c r="P369" s="65">
        <f>2</f>
        <v>2</v>
      </c>
      <c r="Q369" s="65">
        <f>COUNTIFS($O$1:O369,base_seller!$O369)</f>
        <v>1</v>
      </c>
      <c r="R369" s="65" t="str">
        <f>IF(O369="","",IF(OR(base_seller!$Q369&gt;base_seller!$P369,base_seller!$Q369="0"),"Não","Sim"))</f>
        <v>Sim</v>
      </c>
      <c r="S369" s="65" t="str">
        <f>base_seller!$E369&amp;base_seller!$K369</f>
        <v>1125272025-02</v>
      </c>
      <c r="T369" s="65">
        <f>COUNTIFS($S$1:S369,base_seller!$S369)</f>
        <v>1</v>
      </c>
      <c r="U369" s="65" t="str">
        <f t="shared" si="15"/>
        <v>Range 1</v>
      </c>
    </row>
    <row r="370" spans="1:21" x14ac:dyDescent="0.25">
      <c r="A370" s="71">
        <v>45707</v>
      </c>
      <c r="B370" s="71">
        <v>45707.356944444437</v>
      </c>
      <c r="C370" s="71">
        <v>45707.398611111108</v>
      </c>
      <c r="D370" s="2" t="s">
        <v>950</v>
      </c>
      <c r="E370" s="2">
        <v>112564</v>
      </c>
      <c r="F370" s="2" t="s">
        <v>46</v>
      </c>
      <c r="G370" s="2" t="s">
        <v>36</v>
      </c>
      <c r="H370" s="2" t="s">
        <v>757</v>
      </c>
      <c r="I370" s="2">
        <v>2</v>
      </c>
      <c r="J370" s="2">
        <v>1</v>
      </c>
      <c r="K370" s="2" t="s">
        <v>6040</v>
      </c>
      <c r="L370" s="71">
        <v>45708.356944444437</v>
      </c>
      <c r="M370" s="2">
        <v>-1</v>
      </c>
      <c r="N370" s="2">
        <v>1</v>
      </c>
      <c r="O370" s="2" t="s">
        <v>6056</v>
      </c>
      <c r="P370" s="65">
        <f>2</f>
        <v>2</v>
      </c>
      <c r="Q370" s="65">
        <f>COUNTIFS($O$1:O370,base_seller!$O370)</f>
        <v>1</v>
      </c>
      <c r="R370" s="65" t="str">
        <f>IF(O370="","",IF(OR(base_seller!$Q370&gt;base_seller!$P370,base_seller!$Q370="0"),"Não","Sim"))</f>
        <v>Sim</v>
      </c>
      <c r="S370" s="65" t="str">
        <f>base_seller!$E370&amp;base_seller!$K370</f>
        <v>1125642025-02</v>
      </c>
      <c r="T370" s="65">
        <f>COUNTIFS($S$1:S370,base_seller!$S370)</f>
        <v>1</v>
      </c>
      <c r="U370" s="65" t="str">
        <f t="shared" si="15"/>
        <v>Range 1</v>
      </c>
    </row>
    <row r="371" spans="1:21" x14ac:dyDescent="0.25">
      <c r="A371" s="71">
        <v>45707</v>
      </c>
      <c r="B371" s="71">
        <v>45707.372916666667</v>
      </c>
      <c r="C371" s="71">
        <v>45707.404861111107</v>
      </c>
      <c r="D371" s="2" t="s">
        <v>950</v>
      </c>
      <c r="E371" s="2">
        <v>112577</v>
      </c>
      <c r="F371" s="2" t="s">
        <v>46</v>
      </c>
      <c r="G371" s="2" t="s">
        <v>36</v>
      </c>
      <c r="H371" s="2" t="s">
        <v>752</v>
      </c>
      <c r="I371" s="2">
        <v>2</v>
      </c>
      <c r="J371" s="2">
        <v>1</v>
      </c>
      <c r="K371" s="2" t="s">
        <v>6040</v>
      </c>
      <c r="L371" s="71">
        <v>45708.372916666667</v>
      </c>
      <c r="M371" s="2">
        <v>-1</v>
      </c>
      <c r="N371" s="2">
        <v>1</v>
      </c>
      <c r="O371" s="2" t="s">
        <v>6057</v>
      </c>
      <c r="P371" s="65">
        <f>2</f>
        <v>2</v>
      </c>
      <c r="Q371" s="65">
        <f>COUNTIFS($O$1:O371,base_seller!$O371)</f>
        <v>1</v>
      </c>
      <c r="R371" s="65" t="str">
        <f>IF(O371="","",IF(OR(base_seller!$Q371&gt;base_seller!$P371,base_seller!$Q371="0"),"Não","Sim"))</f>
        <v>Sim</v>
      </c>
      <c r="S371" s="65" t="str">
        <f>base_seller!$E371&amp;base_seller!$K371</f>
        <v>1125772025-02</v>
      </c>
      <c r="T371" s="65">
        <f>COUNTIFS($S$1:S371,base_seller!$S371)</f>
        <v>1</v>
      </c>
      <c r="U371" s="65" t="str">
        <f t="shared" si="15"/>
        <v>Range 1</v>
      </c>
    </row>
    <row r="372" spans="1:21" x14ac:dyDescent="0.25">
      <c r="A372" s="71">
        <v>45707</v>
      </c>
      <c r="B372" s="71">
        <v>45707.381249999999</v>
      </c>
      <c r="C372" s="71">
        <v>45707.412499999999</v>
      </c>
      <c r="D372" s="2" t="s">
        <v>950</v>
      </c>
      <c r="E372" s="2">
        <v>112587</v>
      </c>
      <c r="F372" s="2" t="s">
        <v>46</v>
      </c>
      <c r="G372" s="2" t="s">
        <v>36</v>
      </c>
      <c r="H372" s="2" t="s">
        <v>757</v>
      </c>
      <c r="I372" s="2">
        <v>2</v>
      </c>
      <c r="J372" s="2">
        <v>1</v>
      </c>
      <c r="K372" s="2" t="s">
        <v>6040</v>
      </c>
      <c r="L372" s="71">
        <v>45708.381249999999</v>
      </c>
      <c r="M372" s="2">
        <v>-1</v>
      </c>
      <c r="N372" s="2">
        <v>1</v>
      </c>
      <c r="O372" s="2" t="s">
        <v>6058</v>
      </c>
      <c r="P372" s="65">
        <f>2</f>
        <v>2</v>
      </c>
      <c r="Q372" s="65">
        <f>COUNTIFS($O$1:O372,base_seller!$O372)</f>
        <v>1</v>
      </c>
      <c r="R372" s="65" t="str">
        <f>IF(O372="","",IF(OR(base_seller!$Q372&gt;base_seller!$P372,base_seller!$Q372="0"),"Não","Sim"))</f>
        <v>Sim</v>
      </c>
      <c r="S372" s="65" t="str">
        <f>base_seller!$E372&amp;base_seller!$K372</f>
        <v>1125872025-02</v>
      </c>
      <c r="T372" s="65">
        <f>COUNTIFS($S$1:S372,base_seller!$S372)</f>
        <v>1</v>
      </c>
      <c r="U372" s="65" t="str">
        <f t="shared" si="15"/>
        <v>Range 1</v>
      </c>
    </row>
    <row r="373" spans="1:21" x14ac:dyDescent="0.25">
      <c r="A373" s="71">
        <v>45707</v>
      </c>
      <c r="B373" s="71">
        <v>45707.379166666673</v>
      </c>
      <c r="C373" s="71">
        <v>45707.413888888892</v>
      </c>
      <c r="D373" s="2" t="s">
        <v>950</v>
      </c>
      <c r="E373" s="2">
        <v>112593</v>
      </c>
      <c r="F373" s="2" t="s">
        <v>754</v>
      </c>
      <c r="G373" s="2" t="s">
        <v>755</v>
      </c>
      <c r="H373" s="2" t="s">
        <v>5840</v>
      </c>
      <c r="I373" s="2">
        <v>2</v>
      </c>
      <c r="J373" s="2">
        <v>1</v>
      </c>
      <c r="K373" s="2" t="s">
        <v>6040</v>
      </c>
      <c r="L373" s="71">
        <v>45708.379166666673</v>
      </c>
      <c r="M373" s="2">
        <v>-1</v>
      </c>
      <c r="N373" s="2">
        <v>1</v>
      </c>
      <c r="O373" s="2"/>
      <c r="P373" s="65">
        <f>2</f>
        <v>2</v>
      </c>
      <c r="Q373" s="65">
        <f>COUNTIFS($O$1:O373,base_seller!$O373)</f>
        <v>0</v>
      </c>
      <c r="R373" s="65" t="str">
        <f>IF(O373="","",IF(OR(base_seller!$Q373&gt;base_seller!$P373,base_seller!$Q373="0"),"Não","Sim"))</f>
        <v/>
      </c>
      <c r="S373" s="65" t="str">
        <f>base_seller!$E373&amp;base_seller!$K373</f>
        <v>1125932025-02</v>
      </c>
      <c r="T373" s="65">
        <f>COUNTIFS($S$1:S373,base_seller!$S373)</f>
        <v>1</v>
      </c>
      <c r="U373" s="65" t="str">
        <f t="shared" si="15"/>
        <v>Range 1</v>
      </c>
    </row>
    <row r="374" spans="1:21" x14ac:dyDescent="0.25">
      <c r="A374" s="71">
        <v>45707</v>
      </c>
      <c r="B374" s="71">
        <v>45707.381944444453</v>
      </c>
      <c r="C374" s="71">
        <v>45707.415277777778</v>
      </c>
      <c r="D374" s="2" t="s">
        <v>950</v>
      </c>
      <c r="E374" s="2">
        <v>112598</v>
      </c>
      <c r="F374" s="2" t="s">
        <v>46</v>
      </c>
      <c r="G374" s="2" t="s">
        <v>36</v>
      </c>
      <c r="H374" s="2" t="s">
        <v>758</v>
      </c>
      <c r="I374" s="2">
        <v>2</v>
      </c>
      <c r="J374" s="2">
        <v>1</v>
      </c>
      <c r="K374" s="2" t="s">
        <v>6040</v>
      </c>
      <c r="L374" s="71">
        <v>45708.381944444453</v>
      </c>
      <c r="M374" s="2">
        <v>-1</v>
      </c>
      <c r="N374" s="2">
        <v>1</v>
      </c>
      <c r="O374" s="2" t="s">
        <v>6059</v>
      </c>
      <c r="P374" s="65">
        <f>2</f>
        <v>2</v>
      </c>
      <c r="Q374" s="65">
        <f>COUNTIFS($O$1:O374,base_seller!$O374)</f>
        <v>1</v>
      </c>
      <c r="R374" s="65" t="str">
        <f>IF(O374="","",IF(OR(base_seller!$Q374&gt;base_seller!$P374,base_seller!$Q374="0"),"Não","Sim"))</f>
        <v>Sim</v>
      </c>
      <c r="S374" s="65" t="str">
        <f>base_seller!$E374&amp;base_seller!$K374</f>
        <v>1125982025-02</v>
      </c>
      <c r="T374" s="65">
        <f>COUNTIFS($S$1:S374,base_seller!$S374)</f>
        <v>1</v>
      </c>
      <c r="U374" s="65" t="str">
        <f t="shared" si="15"/>
        <v>Range 1</v>
      </c>
    </row>
    <row r="375" spans="1:21" x14ac:dyDescent="0.25">
      <c r="A375" s="71">
        <v>45707</v>
      </c>
      <c r="B375" s="71">
        <v>45707.386805555558</v>
      </c>
      <c r="C375" s="71">
        <v>45707.417361111111</v>
      </c>
      <c r="D375" s="2" t="s">
        <v>950</v>
      </c>
      <c r="E375" s="2">
        <v>112604</v>
      </c>
      <c r="F375" s="2" t="s">
        <v>46</v>
      </c>
      <c r="G375" s="2" t="s">
        <v>36</v>
      </c>
      <c r="H375" s="2" t="s">
        <v>752</v>
      </c>
      <c r="I375" s="2">
        <v>2</v>
      </c>
      <c r="J375" s="2">
        <v>1</v>
      </c>
      <c r="K375" s="2" t="s">
        <v>6040</v>
      </c>
      <c r="L375" s="71">
        <v>45708.386805555558</v>
      </c>
      <c r="M375" s="2">
        <v>-1</v>
      </c>
      <c r="N375" s="2">
        <v>1</v>
      </c>
      <c r="O375" s="2" t="s">
        <v>6060</v>
      </c>
      <c r="P375" s="65">
        <f>2</f>
        <v>2</v>
      </c>
      <c r="Q375" s="65">
        <f>COUNTIFS($O$1:O375,base_seller!$O375)</f>
        <v>1</v>
      </c>
      <c r="R375" s="65" t="str">
        <f>IF(O375="","",IF(OR(base_seller!$Q375&gt;base_seller!$P375,base_seller!$Q375="0"),"Não","Sim"))</f>
        <v>Sim</v>
      </c>
      <c r="S375" s="65" t="str">
        <f>base_seller!$E375&amp;base_seller!$K375</f>
        <v>1126042025-02</v>
      </c>
      <c r="T375" s="65">
        <f>COUNTIFS($S$1:S375,base_seller!$S375)</f>
        <v>1</v>
      </c>
      <c r="U375" s="65" t="str">
        <f t="shared" si="15"/>
        <v>Range 1</v>
      </c>
    </row>
    <row r="376" spans="1:21" x14ac:dyDescent="0.25">
      <c r="A376" s="71">
        <v>45707</v>
      </c>
      <c r="B376" s="71">
        <v>45707.443055555559</v>
      </c>
      <c r="C376" s="71">
        <v>45707.448611111111</v>
      </c>
      <c r="D376" s="2" t="s">
        <v>950</v>
      </c>
      <c r="E376" s="2">
        <v>112687</v>
      </c>
      <c r="F376" s="2" t="s">
        <v>754</v>
      </c>
      <c r="G376" s="2" t="s">
        <v>755</v>
      </c>
      <c r="H376" s="2" t="s">
        <v>758</v>
      </c>
      <c r="I376" s="2">
        <v>2</v>
      </c>
      <c r="J376" s="2">
        <v>1</v>
      </c>
      <c r="K376" s="2" t="s">
        <v>6040</v>
      </c>
      <c r="L376" s="71">
        <v>45708.443055555559</v>
      </c>
      <c r="M376" s="2">
        <v>-1</v>
      </c>
      <c r="N376" s="2">
        <v>1</v>
      </c>
      <c r="O376" s="2"/>
      <c r="P376" s="65">
        <f>2</f>
        <v>2</v>
      </c>
      <c r="Q376" s="65">
        <f>COUNTIFS($O$1:O376,base_seller!$O376)</f>
        <v>0</v>
      </c>
      <c r="R376" s="65" t="str">
        <f>IF(O376="","",IF(OR(base_seller!$Q376&gt;base_seller!$P376,base_seller!$Q376="0"),"Não","Sim"))</f>
        <v/>
      </c>
      <c r="S376" s="65" t="str">
        <f>base_seller!$E376&amp;base_seller!$K376</f>
        <v>1126872025-02</v>
      </c>
      <c r="T376" s="65">
        <f>COUNTIFS($S$1:S376,base_seller!$S376)</f>
        <v>1</v>
      </c>
      <c r="U376" s="65" t="str">
        <f t="shared" si="15"/>
        <v>Range 1</v>
      </c>
    </row>
    <row r="377" spans="1:21" x14ac:dyDescent="0.25">
      <c r="A377" s="71">
        <v>45707</v>
      </c>
      <c r="B377" s="71">
        <v>45707.395138888889</v>
      </c>
      <c r="C377" s="71">
        <v>45707.478472222218</v>
      </c>
      <c r="D377" s="2" t="s">
        <v>950</v>
      </c>
      <c r="E377" s="2">
        <v>112587</v>
      </c>
      <c r="F377" s="2" t="s">
        <v>46</v>
      </c>
      <c r="G377" s="2" t="s">
        <v>36</v>
      </c>
      <c r="H377" s="2" t="s">
        <v>757</v>
      </c>
      <c r="I377" s="2">
        <v>2</v>
      </c>
      <c r="J377" s="2">
        <v>1</v>
      </c>
      <c r="K377" s="2" t="s">
        <v>6040</v>
      </c>
      <c r="L377" s="71">
        <v>45708.395138888889</v>
      </c>
      <c r="M377" s="2">
        <v>-1</v>
      </c>
      <c r="N377" s="2">
        <v>1</v>
      </c>
      <c r="O377" s="2" t="s">
        <v>6058</v>
      </c>
      <c r="P377" s="65">
        <f>2</f>
        <v>2</v>
      </c>
      <c r="Q377" s="65">
        <f>COUNTIFS($O$1:O377,base_seller!$O377)</f>
        <v>2</v>
      </c>
      <c r="R377" s="65" t="str">
        <f>IF(O377="","",IF(OR(base_seller!$Q377&gt;base_seller!$P377,base_seller!$Q377="0"),"Não","Sim"))</f>
        <v>Sim</v>
      </c>
      <c r="S377" s="65" t="str">
        <f>base_seller!$E377&amp;base_seller!$K377</f>
        <v>1125872025-02</v>
      </c>
      <c r="T377" s="65">
        <f>COUNTIFS($S$1:S377,base_seller!$S377)</f>
        <v>2</v>
      </c>
      <c r="U377" s="65" t="str">
        <f t="shared" si="15"/>
        <v>Range 1</v>
      </c>
    </row>
    <row r="378" spans="1:21" x14ac:dyDescent="0.25">
      <c r="A378" s="71">
        <v>45707</v>
      </c>
      <c r="B378" s="71">
        <v>45707.455555555563</v>
      </c>
      <c r="C378" s="71">
        <v>45707.479861111111</v>
      </c>
      <c r="D378" s="2" t="s">
        <v>950</v>
      </c>
      <c r="E378" s="2">
        <v>112710</v>
      </c>
      <c r="F378" s="2" t="s">
        <v>716</v>
      </c>
      <c r="G378" s="2" t="s">
        <v>36</v>
      </c>
      <c r="H378" s="2" t="s">
        <v>757</v>
      </c>
      <c r="I378" s="2">
        <v>2</v>
      </c>
      <c r="J378" s="2">
        <v>1</v>
      </c>
      <c r="K378" s="2" t="s">
        <v>6040</v>
      </c>
      <c r="L378" s="71">
        <v>45708.455555555563</v>
      </c>
      <c r="M378" s="2">
        <v>-1</v>
      </c>
      <c r="N378" s="2">
        <v>1</v>
      </c>
      <c r="O378" s="2" t="s">
        <v>6061</v>
      </c>
      <c r="P378" s="65">
        <f>2</f>
        <v>2</v>
      </c>
      <c r="Q378" s="65">
        <f>COUNTIFS($O$1:O378,base_seller!$O378)</f>
        <v>1</v>
      </c>
      <c r="R378" s="65" t="str">
        <f>IF(O378="","",IF(OR(base_seller!$Q378&gt;base_seller!$P378,base_seller!$Q378="0"),"Não","Sim"))</f>
        <v>Sim</v>
      </c>
      <c r="S378" s="65" t="str">
        <f>base_seller!$E378&amp;base_seller!$K378</f>
        <v>1127102025-02</v>
      </c>
      <c r="T378" s="65">
        <f>COUNTIFS($S$1:S378,base_seller!$S378)</f>
        <v>1</v>
      </c>
      <c r="U378" s="65" t="str">
        <f t="shared" si="15"/>
        <v>Range 1</v>
      </c>
    </row>
    <row r="379" spans="1:21" x14ac:dyDescent="0.25">
      <c r="A379" s="71">
        <v>45707</v>
      </c>
      <c r="B379" s="71">
        <v>45707.463194444441</v>
      </c>
      <c r="C379" s="71">
        <v>45707.486805555563</v>
      </c>
      <c r="D379" s="2" t="s">
        <v>950</v>
      </c>
      <c r="E379" s="2">
        <v>112724</v>
      </c>
      <c r="F379" s="2" t="s">
        <v>46</v>
      </c>
      <c r="G379" s="2" t="s">
        <v>36</v>
      </c>
      <c r="H379" s="2" t="s">
        <v>757</v>
      </c>
      <c r="I379" s="2">
        <v>2</v>
      </c>
      <c r="J379" s="2">
        <v>1</v>
      </c>
      <c r="K379" s="2" t="s">
        <v>6040</v>
      </c>
      <c r="L379" s="71">
        <v>45708.463194444441</v>
      </c>
      <c r="M379" s="2">
        <v>-1</v>
      </c>
      <c r="N379" s="2">
        <v>1</v>
      </c>
      <c r="O379" s="2" t="s">
        <v>6062</v>
      </c>
      <c r="P379" s="65">
        <f>2</f>
        <v>2</v>
      </c>
      <c r="Q379" s="65">
        <f>COUNTIFS($O$1:O379,base_seller!$O379)</f>
        <v>1</v>
      </c>
      <c r="R379" s="65" t="str">
        <f>IF(O379="","",IF(OR(base_seller!$Q379&gt;base_seller!$P379,base_seller!$Q379="0"),"Não","Sim"))</f>
        <v>Sim</v>
      </c>
      <c r="S379" s="65" t="str">
        <f>base_seller!$E379&amp;base_seller!$K379</f>
        <v>1127242025-02</v>
      </c>
      <c r="T379" s="65">
        <f>COUNTIFS($S$1:S379,base_seller!$S379)</f>
        <v>1</v>
      </c>
      <c r="U379" s="65" t="str">
        <f t="shared" si="15"/>
        <v>Range 1</v>
      </c>
    </row>
    <row r="380" spans="1:21" x14ac:dyDescent="0.25">
      <c r="A380" s="71">
        <v>45707</v>
      </c>
      <c r="B380" s="71">
        <v>45707.490972222222</v>
      </c>
      <c r="C380" s="71">
        <v>45707.50277777778</v>
      </c>
      <c r="D380" s="2" t="s">
        <v>950</v>
      </c>
      <c r="E380" s="2">
        <v>112765</v>
      </c>
      <c r="F380" s="2" t="s">
        <v>46</v>
      </c>
      <c r="G380" s="2" t="s">
        <v>36</v>
      </c>
      <c r="H380" s="2" t="s">
        <v>757</v>
      </c>
      <c r="I380" s="2">
        <v>2</v>
      </c>
      <c r="J380" s="2">
        <v>1</v>
      </c>
      <c r="K380" s="2" t="s">
        <v>6040</v>
      </c>
      <c r="L380" s="71">
        <v>45708.490972222222</v>
      </c>
      <c r="M380" s="2">
        <v>-1</v>
      </c>
      <c r="N380" s="2">
        <v>1</v>
      </c>
      <c r="O380" s="2" t="s">
        <v>6063</v>
      </c>
      <c r="P380" s="65">
        <f>2</f>
        <v>2</v>
      </c>
      <c r="Q380" s="65">
        <f>COUNTIFS($O$1:O380,base_seller!$O380)</f>
        <v>1</v>
      </c>
      <c r="R380" s="65" t="str">
        <f>IF(O380="","",IF(OR(base_seller!$Q380&gt;base_seller!$P380,base_seller!$Q380="0"),"Não","Sim"))</f>
        <v>Sim</v>
      </c>
      <c r="S380" s="65" t="str">
        <f>base_seller!$E380&amp;base_seller!$K380</f>
        <v>1127652025-02</v>
      </c>
      <c r="T380" s="65">
        <f>COUNTIFS($S$1:S380,base_seller!$S380)</f>
        <v>1</v>
      </c>
      <c r="U380" s="65" t="str">
        <f t="shared" si="15"/>
        <v>Range 1</v>
      </c>
    </row>
    <row r="381" spans="1:21" x14ac:dyDescent="0.25">
      <c r="A381" s="71">
        <v>45707</v>
      </c>
      <c r="B381" s="71">
        <v>45707.496527777781</v>
      </c>
      <c r="C381" s="71">
        <v>45707.504166666673</v>
      </c>
      <c r="D381" s="2" t="s">
        <v>950</v>
      </c>
      <c r="E381" s="2">
        <v>112587</v>
      </c>
      <c r="F381" s="2" t="s">
        <v>754</v>
      </c>
      <c r="G381" s="2" t="s">
        <v>755</v>
      </c>
      <c r="H381" s="2" t="s">
        <v>757</v>
      </c>
      <c r="I381" s="2">
        <v>2</v>
      </c>
      <c r="J381" s="2">
        <v>1</v>
      </c>
      <c r="K381" s="2" t="s">
        <v>6040</v>
      </c>
      <c r="L381" s="71">
        <v>45708.496527777781</v>
      </c>
      <c r="M381" s="2">
        <v>-1</v>
      </c>
      <c r="N381" s="2">
        <v>1</v>
      </c>
      <c r="O381" s="2"/>
      <c r="P381" s="65">
        <f>2</f>
        <v>2</v>
      </c>
      <c r="Q381" s="65">
        <f>COUNTIFS($O$1:O381,base_seller!$O381)</f>
        <v>0</v>
      </c>
      <c r="R381" s="65" t="str">
        <f>IF(O381="","",IF(OR(base_seller!$Q381&gt;base_seller!$P381,base_seller!$Q381="0"),"Não","Sim"))</f>
        <v/>
      </c>
      <c r="S381" s="65" t="str">
        <f>base_seller!$E381&amp;base_seller!$K381</f>
        <v>1125872025-02</v>
      </c>
      <c r="T381" s="65">
        <f>COUNTIFS($S$1:S381,base_seller!$S381)</f>
        <v>3</v>
      </c>
      <c r="U381" s="65" t="str">
        <f t="shared" si="15"/>
        <v>Range 1</v>
      </c>
    </row>
    <row r="382" spans="1:21" x14ac:dyDescent="0.25">
      <c r="A382" s="71">
        <v>45707</v>
      </c>
      <c r="B382" s="71">
        <v>45707.504166666673</v>
      </c>
      <c r="C382" s="71">
        <v>45707.504861111112</v>
      </c>
      <c r="D382" s="2" t="s">
        <v>950</v>
      </c>
      <c r="E382" s="2">
        <v>112785</v>
      </c>
      <c r="F382" s="2" t="s">
        <v>754</v>
      </c>
      <c r="G382" s="2" t="s">
        <v>755</v>
      </c>
      <c r="H382" s="2" t="s">
        <v>766</v>
      </c>
      <c r="I382" s="2">
        <v>2</v>
      </c>
      <c r="J382" s="2">
        <v>1</v>
      </c>
      <c r="K382" s="2" t="s">
        <v>6040</v>
      </c>
      <c r="L382" s="71">
        <v>45708.504166666673</v>
      </c>
      <c r="M382" s="2">
        <v>-1</v>
      </c>
      <c r="N382" s="2">
        <v>1</v>
      </c>
      <c r="O382" s="2"/>
      <c r="P382" s="65">
        <f>2</f>
        <v>2</v>
      </c>
      <c r="Q382" s="65">
        <f>COUNTIFS($O$1:O382,base_seller!$O382)</f>
        <v>0</v>
      </c>
      <c r="R382" s="65" t="str">
        <f>IF(O382="","",IF(OR(base_seller!$Q382&gt;base_seller!$P382,base_seller!$Q382="0"),"Não","Sim"))</f>
        <v/>
      </c>
      <c r="S382" s="65" t="str">
        <f>base_seller!$E382&amp;base_seller!$K382</f>
        <v>1127852025-02</v>
      </c>
      <c r="T382" s="65">
        <f>COUNTIFS($S$1:S382,base_seller!$S382)</f>
        <v>1</v>
      </c>
      <c r="U382" s="65" t="str">
        <f t="shared" si="15"/>
        <v>Range 1</v>
      </c>
    </row>
    <row r="383" spans="1:21" x14ac:dyDescent="0.25">
      <c r="A383" s="71">
        <v>45707</v>
      </c>
      <c r="B383" s="71">
        <v>45707.573611111111</v>
      </c>
      <c r="C383" s="71">
        <v>45707.55972222222</v>
      </c>
      <c r="D383" s="2" t="s">
        <v>951</v>
      </c>
      <c r="E383" s="2">
        <v>112925</v>
      </c>
      <c r="F383" s="2" t="s">
        <v>716</v>
      </c>
      <c r="G383" s="2" t="s">
        <v>36</v>
      </c>
      <c r="H383" s="2" t="s">
        <v>760</v>
      </c>
      <c r="I383" s="2">
        <v>2</v>
      </c>
      <c r="J383" s="2">
        <v>1</v>
      </c>
      <c r="K383" s="2" t="s">
        <v>6040</v>
      </c>
      <c r="L383" s="71">
        <v>45708.573611111111</v>
      </c>
      <c r="M383" s="2">
        <v>-2</v>
      </c>
      <c r="N383" s="2">
        <v>1</v>
      </c>
      <c r="O383" s="2" t="s">
        <v>6064</v>
      </c>
      <c r="P383" s="65">
        <f>2</f>
        <v>2</v>
      </c>
      <c r="Q383" s="65">
        <f>COUNTIFS($O$1:O383,base_seller!$O383)</f>
        <v>1</v>
      </c>
      <c r="R383" s="65" t="str">
        <f>IF(O383="","",IF(OR(base_seller!$Q383&gt;base_seller!$P383,base_seller!$Q383="0"),"Não","Sim"))</f>
        <v>Sim</v>
      </c>
      <c r="S383" s="65" t="str">
        <f>base_seller!$E383&amp;base_seller!$K383</f>
        <v>1129252025-02</v>
      </c>
      <c r="T383" s="65">
        <f>COUNTIFS($S$1:S383,base_seller!$S383)</f>
        <v>1</v>
      </c>
      <c r="U383" s="65" t="str">
        <f t="shared" si="15"/>
        <v>Range 1</v>
      </c>
    </row>
    <row r="384" spans="1:21" x14ac:dyDescent="0.25">
      <c r="A384" s="71">
        <v>45707</v>
      </c>
      <c r="B384" s="71">
        <v>45707.598611111112</v>
      </c>
      <c r="C384" s="71">
        <v>45707.645833333343</v>
      </c>
      <c r="D384" s="2" t="s">
        <v>951</v>
      </c>
      <c r="E384" s="2">
        <v>112995</v>
      </c>
      <c r="F384" s="2" t="s">
        <v>46</v>
      </c>
      <c r="G384" s="2" t="s">
        <v>36</v>
      </c>
      <c r="H384" s="2" t="s">
        <v>752</v>
      </c>
      <c r="I384" s="2">
        <v>2</v>
      </c>
      <c r="J384" s="2">
        <v>1</v>
      </c>
      <c r="K384" s="2" t="s">
        <v>6040</v>
      </c>
      <c r="L384" s="71">
        <v>45708.598611111112</v>
      </c>
      <c r="M384" s="2">
        <v>-1</v>
      </c>
      <c r="N384" s="2">
        <v>1</v>
      </c>
      <c r="O384" s="2" t="s">
        <v>6065</v>
      </c>
      <c r="P384" s="65">
        <f>2</f>
        <v>2</v>
      </c>
      <c r="Q384" s="65">
        <f>COUNTIFS($O$1:O384,base_seller!$O384)</f>
        <v>1</v>
      </c>
      <c r="R384" s="65" t="str">
        <f>IF(O384="","",IF(OR(base_seller!$Q384&gt;base_seller!$P384,base_seller!$Q384="0"),"Não","Sim"))</f>
        <v>Sim</v>
      </c>
      <c r="S384" s="65" t="str">
        <f>base_seller!$E384&amp;base_seller!$K384</f>
        <v>1129952025-02</v>
      </c>
      <c r="T384" s="65">
        <f>COUNTIFS($S$1:S384,base_seller!$S384)</f>
        <v>1</v>
      </c>
      <c r="U384" s="65" t="str">
        <f t="shared" si="15"/>
        <v>Range 1</v>
      </c>
    </row>
    <row r="385" spans="1:21" x14ac:dyDescent="0.25">
      <c r="A385" s="71">
        <v>45707</v>
      </c>
      <c r="B385" s="71">
        <v>45707.602777777778</v>
      </c>
      <c r="C385" s="71">
        <v>45707.648611111108</v>
      </c>
      <c r="D385" s="2" t="s">
        <v>951</v>
      </c>
      <c r="E385" s="2">
        <v>113005</v>
      </c>
      <c r="F385" s="2" t="s">
        <v>754</v>
      </c>
      <c r="G385" s="2" t="s">
        <v>755</v>
      </c>
      <c r="H385" s="2" t="s">
        <v>755</v>
      </c>
      <c r="I385" s="2">
        <v>2</v>
      </c>
      <c r="J385" s="2">
        <v>1</v>
      </c>
      <c r="K385" s="2" t="s">
        <v>6040</v>
      </c>
      <c r="L385" s="71">
        <v>45708.602777777778</v>
      </c>
      <c r="M385" s="2">
        <v>-1</v>
      </c>
      <c r="N385" s="2">
        <v>1</v>
      </c>
      <c r="O385" s="2"/>
      <c r="P385" s="65">
        <f>2</f>
        <v>2</v>
      </c>
      <c r="Q385" s="65">
        <f>COUNTIFS($O$1:O385,base_seller!$O385)</f>
        <v>0</v>
      </c>
      <c r="R385" s="65" t="str">
        <f>IF(O385="","",IF(OR(base_seller!$Q385&gt;base_seller!$P385,base_seller!$Q385="0"),"Não","Sim"))</f>
        <v/>
      </c>
      <c r="S385" s="65" t="str">
        <f>base_seller!$E385&amp;base_seller!$K385</f>
        <v>1130052025-02</v>
      </c>
      <c r="T385" s="65">
        <f>COUNTIFS($S$1:S385,base_seller!$S385)</f>
        <v>1</v>
      </c>
      <c r="U385" s="65" t="str">
        <f t="shared" si="15"/>
        <v>Range 1</v>
      </c>
    </row>
    <row r="386" spans="1:21" x14ac:dyDescent="0.25">
      <c r="A386" s="71">
        <v>45707</v>
      </c>
      <c r="B386" s="71">
        <v>45707.633333333331</v>
      </c>
      <c r="C386" s="71">
        <v>45707.652777777781</v>
      </c>
      <c r="D386" s="2" t="s">
        <v>951</v>
      </c>
      <c r="E386" s="2">
        <v>113079</v>
      </c>
      <c r="F386" s="2" t="s">
        <v>46</v>
      </c>
      <c r="G386" s="2" t="s">
        <v>36</v>
      </c>
      <c r="H386" s="2" t="s">
        <v>752</v>
      </c>
      <c r="I386" s="2">
        <v>2</v>
      </c>
      <c r="J386" s="2">
        <v>1</v>
      </c>
      <c r="K386" s="2" t="s">
        <v>6040</v>
      </c>
      <c r="L386" s="71">
        <v>45708.633333333331</v>
      </c>
      <c r="M386" s="2">
        <v>-1</v>
      </c>
      <c r="N386" s="2">
        <v>1</v>
      </c>
      <c r="O386" s="2" t="s">
        <v>6066</v>
      </c>
      <c r="P386" s="65">
        <f>2</f>
        <v>2</v>
      </c>
      <c r="Q386" s="65">
        <f>COUNTIFS($O$1:O386,base_seller!$O386)</f>
        <v>1</v>
      </c>
      <c r="R386" s="65" t="str">
        <f>IF(O386="","",IF(OR(base_seller!$Q386&gt;base_seller!$P386,base_seller!$Q386="0"),"Não","Sim"))</f>
        <v>Sim</v>
      </c>
      <c r="S386" s="65" t="str">
        <f>base_seller!$E386&amp;base_seller!$K386</f>
        <v>1130792025-02</v>
      </c>
      <c r="T386" s="65">
        <f>COUNTIFS($S$1:S386,base_seller!$S386)</f>
        <v>1</v>
      </c>
      <c r="U386" s="65" t="str">
        <f t="shared" si="15"/>
        <v>Range 1</v>
      </c>
    </row>
    <row r="387" spans="1:21" x14ac:dyDescent="0.25">
      <c r="A387" s="71">
        <v>45707</v>
      </c>
      <c r="B387" s="71">
        <v>45707.646527777782</v>
      </c>
      <c r="C387" s="71">
        <v>45707.654861111107</v>
      </c>
      <c r="D387" s="2" t="s">
        <v>951</v>
      </c>
      <c r="E387" s="2">
        <v>113117</v>
      </c>
      <c r="F387" s="2" t="s">
        <v>754</v>
      </c>
      <c r="G387" s="2" t="s">
        <v>755</v>
      </c>
      <c r="H387" s="2" t="s">
        <v>755</v>
      </c>
      <c r="I387" s="2">
        <v>2</v>
      </c>
      <c r="J387" s="2">
        <v>1</v>
      </c>
      <c r="K387" s="2" t="s">
        <v>6040</v>
      </c>
      <c r="L387" s="71">
        <v>45708.646527777782</v>
      </c>
      <c r="M387" s="2">
        <v>-1</v>
      </c>
      <c r="N387" s="2">
        <v>1</v>
      </c>
      <c r="O387" s="2"/>
      <c r="P387" s="65">
        <f>2</f>
        <v>2</v>
      </c>
      <c r="Q387" s="65">
        <f>COUNTIFS($O$1:O387,base_seller!$O387)</f>
        <v>0</v>
      </c>
      <c r="R387" s="65" t="str">
        <f>IF(O387="","",IF(OR(base_seller!$Q387&gt;base_seller!$P387,base_seller!$Q387="0"),"Não","Sim"))</f>
        <v/>
      </c>
      <c r="S387" s="65" t="str">
        <f>base_seller!$E387&amp;base_seller!$K387</f>
        <v>1131172025-02</v>
      </c>
      <c r="T387" s="65">
        <f>COUNTIFS($S$1:S387,base_seller!$S387)</f>
        <v>1</v>
      </c>
      <c r="U387" s="65" t="str">
        <f t="shared" si="15"/>
        <v>Range 1</v>
      </c>
    </row>
    <row r="388" spans="1:21" x14ac:dyDescent="0.25">
      <c r="A388" s="71">
        <v>45707</v>
      </c>
      <c r="B388" s="71">
        <v>45707.697222222218</v>
      </c>
      <c r="C388" s="71">
        <v>45707.723611111112</v>
      </c>
      <c r="D388" s="2" t="s">
        <v>951</v>
      </c>
      <c r="E388" s="2">
        <v>113305</v>
      </c>
      <c r="F388" s="2" t="s">
        <v>754</v>
      </c>
      <c r="G388" s="2" t="s">
        <v>755</v>
      </c>
      <c r="H388" s="2" t="s">
        <v>755</v>
      </c>
      <c r="I388" s="2">
        <v>2</v>
      </c>
      <c r="J388" s="2">
        <v>1</v>
      </c>
      <c r="K388" s="2" t="s">
        <v>6040</v>
      </c>
      <c r="L388" s="71">
        <v>45708.697222222218</v>
      </c>
      <c r="M388" s="2">
        <v>-1</v>
      </c>
      <c r="N388" s="2">
        <v>1</v>
      </c>
      <c r="O388" s="2"/>
      <c r="P388" s="65">
        <f>2</f>
        <v>2</v>
      </c>
      <c r="Q388" s="65">
        <f>COUNTIFS($O$1:O388,base_seller!$O388)</f>
        <v>0</v>
      </c>
      <c r="R388" s="65" t="str">
        <f>IF(O388="","",IF(OR(base_seller!$Q388&gt;base_seller!$P388,base_seller!$Q388="0"),"Não","Sim"))</f>
        <v/>
      </c>
      <c r="S388" s="65" t="str">
        <f>base_seller!$E388&amp;base_seller!$K388</f>
        <v>1133052025-02</v>
      </c>
      <c r="T388" s="65">
        <f>COUNTIFS($S$1:S388,base_seller!$S388)</f>
        <v>1</v>
      </c>
      <c r="U388" s="65" t="str">
        <f t="shared" si="15"/>
        <v>Range 1</v>
      </c>
    </row>
    <row r="389" spans="1:21" x14ac:dyDescent="0.25">
      <c r="A389" s="71">
        <v>45707</v>
      </c>
      <c r="B389" s="71">
        <v>45707.7</v>
      </c>
      <c r="C389" s="71">
        <v>45707.724999999999</v>
      </c>
      <c r="D389" s="2" t="s">
        <v>951</v>
      </c>
      <c r="E389" s="2">
        <v>113308</v>
      </c>
      <c r="F389" s="2" t="s">
        <v>46</v>
      </c>
      <c r="G389" s="2" t="s">
        <v>36</v>
      </c>
      <c r="H389" s="2" t="s">
        <v>760</v>
      </c>
      <c r="I389" s="2">
        <v>2</v>
      </c>
      <c r="J389" s="2">
        <v>1</v>
      </c>
      <c r="K389" s="2" t="s">
        <v>6040</v>
      </c>
      <c r="L389" s="71">
        <v>45708.7</v>
      </c>
      <c r="M389" s="2">
        <v>-1</v>
      </c>
      <c r="N389" s="2">
        <v>1</v>
      </c>
      <c r="O389" s="2" t="s">
        <v>6067</v>
      </c>
      <c r="P389" s="65">
        <f>2</f>
        <v>2</v>
      </c>
      <c r="Q389" s="65">
        <f>COUNTIFS($O$1:O389,base_seller!$O389)</f>
        <v>1</v>
      </c>
      <c r="R389" s="65" t="str">
        <f>IF(O389="","",IF(OR(base_seller!$Q389&gt;base_seller!$P389,base_seller!$Q389="0"),"Não","Sim"))</f>
        <v>Sim</v>
      </c>
      <c r="S389" s="65" t="str">
        <f>base_seller!$E389&amp;base_seller!$K389</f>
        <v>1133082025-02</v>
      </c>
      <c r="T389" s="65">
        <f>COUNTIFS($S$1:S389,base_seller!$S389)</f>
        <v>1</v>
      </c>
      <c r="U389" s="65" t="str">
        <f t="shared" si="15"/>
        <v>Range 1</v>
      </c>
    </row>
    <row r="390" spans="1:21" x14ac:dyDescent="0.25">
      <c r="A390" s="71">
        <v>45707</v>
      </c>
      <c r="B390" s="71">
        <v>45707.736111111109</v>
      </c>
      <c r="C390" s="71">
        <v>45707.757638888892</v>
      </c>
      <c r="D390" s="2" t="s">
        <v>951</v>
      </c>
      <c r="E390" s="2">
        <v>113343</v>
      </c>
      <c r="F390" s="2" t="s">
        <v>754</v>
      </c>
      <c r="G390" s="2" t="s">
        <v>755</v>
      </c>
      <c r="H390" s="2" t="s">
        <v>755</v>
      </c>
      <c r="I390" s="2">
        <v>2</v>
      </c>
      <c r="J390" s="2">
        <v>1</v>
      </c>
      <c r="K390" s="2" t="s">
        <v>6040</v>
      </c>
      <c r="L390" s="71">
        <v>45708.736111111109</v>
      </c>
      <c r="M390" s="2">
        <v>-1</v>
      </c>
      <c r="N390" s="2">
        <v>1</v>
      </c>
      <c r="O390" s="2"/>
      <c r="P390" s="65">
        <f>2</f>
        <v>2</v>
      </c>
      <c r="Q390" s="65">
        <f>COUNTIFS($O$1:O390,base_seller!$O390)</f>
        <v>0</v>
      </c>
      <c r="R390" s="65" t="str">
        <f>IF(O390="","",IF(OR(base_seller!$Q390&gt;base_seller!$P390,base_seller!$Q390="0"),"Não","Sim"))</f>
        <v/>
      </c>
      <c r="S390" s="65" t="str">
        <f>base_seller!$E390&amp;base_seller!$K390</f>
        <v>1133432025-02</v>
      </c>
      <c r="T390" s="65">
        <f>COUNTIFS($S$1:S390,base_seller!$S390)</f>
        <v>1</v>
      </c>
      <c r="U390" s="65" t="str">
        <f t="shared" si="15"/>
        <v>Range 1</v>
      </c>
    </row>
    <row r="391" spans="1:21" x14ac:dyDescent="0.25">
      <c r="A391" s="71">
        <v>45708</v>
      </c>
      <c r="B391" s="71">
        <v>45708.335416666669</v>
      </c>
      <c r="C391" s="71">
        <v>45708.377083333333</v>
      </c>
      <c r="D391" s="2" t="s">
        <v>950</v>
      </c>
      <c r="E391" s="2">
        <v>113436</v>
      </c>
      <c r="F391" s="2" t="s">
        <v>46</v>
      </c>
      <c r="G391" s="2" t="s">
        <v>36</v>
      </c>
      <c r="H391" s="2" t="s">
        <v>752</v>
      </c>
      <c r="I391" s="2">
        <v>3</v>
      </c>
      <c r="J391" s="2">
        <v>1</v>
      </c>
      <c r="K391" s="2" t="s">
        <v>6040</v>
      </c>
      <c r="L391" s="71">
        <v>45709.335416666669</v>
      </c>
      <c r="M391" s="2">
        <v>-1</v>
      </c>
      <c r="N391" s="2">
        <v>1</v>
      </c>
      <c r="O391" s="2" t="s">
        <v>6068</v>
      </c>
      <c r="P391" s="65">
        <f>2</f>
        <v>2</v>
      </c>
      <c r="Q391" s="65">
        <f>COUNTIFS($O$1:O391,base_seller!$O391)</f>
        <v>1</v>
      </c>
      <c r="R391" s="65" t="str">
        <f>IF(O391="","",IF(OR(base_seller!$Q391&gt;base_seller!$P391,base_seller!$Q391="0"),"Não","Sim"))</f>
        <v>Sim</v>
      </c>
      <c r="S391" s="65" t="str">
        <f>base_seller!$E391&amp;base_seller!$K391</f>
        <v>1134362025-02</v>
      </c>
      <c r="T391" s="65">
        <f>COUNTIFS($S$1:S391,base_seller!$S391)</f>
        <v>1</v>
      </c>
      <c r="U391" s="65" t="str">
        <f t="shared" ref="U391:U426" si="16">IF(T391&lt;4,"Range 1",IF(T391&lt;7,"Range 2",IF(T391&lt;10,"Range 3","Range 4")))</f>
        <v>Range 1</v>
      </c>
    </row>
    <row r="392" spans="1:21" x14ac:dyDescent="0.25">
      <c r="A392" s="71">
        <v>45708</v>
      </c>
      <c r="B392" s="71">
        <v>45708.337500000001</v>
      </c>
      <c r="C392" s="71">
        <v>45708.379166666673</v>
      </c>
      <c r="D392" s="2" t="s">
        <v>950</v>
      </c>
      <c r="E392" s="2">
        <v>113438</v>
      </c>
      <c r="F392" s="2" t="s">
        <v>46</v>
      </c>
      <c r="G392" s="2" t="s">
        <v>36</v>
      </c>
      <c r="H392" s="2" t="s">
        <v>766</v>
      </c>
      <c r="I392" s="2">
        <v>3</v>
      </c>
      <c r="J392" s="2">
        <v>1</v>
      </c>
      <c r="K392" s="2" t="s">
        <v>6040</v>
      </c>
      <c r="L392" s="71">
        <v>45709.337500000001</v>
      </c>
      <c r="M392" s="2">
        <v>-1</v>
      </c>
      <c r="N392" s="2">
        <v>1</v>
      </c>
      <c r="O392" s="2" t="s">
        <v>6069</v>
      </c>
      <c r="P392" s="65">
        <f>2</f>
        <v>2</v>
      </c>
      <c r="Q392" s="65">
        <f>COUNTIFS($O$1:O392,base_seller!$O392)</f>
        <v>1</v>
      </c>
      <c r="R392" s="65" t="str">
        <f>IF(O392="","",IF(OR(base_seller!$Q392&gt;base_seller!$P392,base_seller!$Q392="0"),"Não","Sim"))</f>
        <v>Sim</v>
      </c>
      <c r="S392" s="65" t="str">
        <f>base_seller!$E392&amp;base_seller!$K392</f>
        <v>1134382025-02</v>
      </c>
      <c r="T392" s="65">
        <f>COUNTIFS($S$1:S392,base_seller!$S392)</f>
        <v>1</v>
      </c>
      <c r="U392" s="65" t="str">
        <f t="shared" si="16"/>
        <v>Range 1</v>
      </c>
    </row>
    <row r="393" spans="1:21" x14ac:dyDescent="0.25">
      <c r="A393" s="71">
        <v>45708</v>
      </c>
      <c r="B393" s="71">
        <v>45708.34375</v>
      </c>
      <c r="C393" s="71">
        <v>45708.383333333331</v>
      </c>
      <c r="D393" s="2" t="s">
        <v>950</v>
      </c>
      <c r="E393" s="2">
        <v>113451</v>
      </c>
      <c r="F393" s="2" t="s">
        <v>46</v>
      </c>
      <c r="G393" s="2" t="s">
        <v>36</v>
      </c>
      <c r="H393" s="2" t="s">
        <v>756</v>
      </c>
      <c r="I393" s="2">
        <v>3</v>
      </c>
      <c r="J393" s="2">
        <v>1</v>
      </c>
      <c r="K393" s="2" t="s">
        <v>6040</v>
      </c>
      <c r="L393" s="71">
        <v>45709.34375</v>
      </c>
      <c r="M393" s="2">
        <v>-1</v>
      </c>
      <c r="N393" s="2">
        <v>1</v>
      </c>
      <c r="O393" s="2" t="s">
        <v>6070</v>
      </c>
      <c r="P393" s="65">
        <f>2</f>
        <v>2</v>
      </c>
      <c r="Q393" s="65">
        <f>COUNTIFS($O$1:O393,base_seller!$O393)</f>
        <v>1</v>
      </c>
      <c r="R393" s="65" t="str">
        <f>IF(O393="","",IF(OR(base_seller!$Q393&gt;base_seller!$P393,base_seller!$Q393="0"),"Não","Sim"))</f>
        <v>Sim</v>
      </c>
      <c r="S393" s="65" t="str">
        <f>base_seller!$E393&amp;base_seller!$K393</f>
        <v>1134512025-02</v>
      </c>
      <c r="T393" s="65">
        <f>COUNTIFS($S$1:S393,base_seller!$S393)</f>
        <v>1</v>
      </c>
      <c r="U393" s="65" t="str">
        <f t="shared" si="16"/>
        <v>Range 1</v>
      </c>
    </row>
    <row r="394" spans="1:21" x14ac:dyDescent="0.25">
      <c r="A394" s="71">
        <v>45708</v>
      </c>
      <c r="B394" s="71">
        <v>45708.34375</v>
      </c>
      <c r="C394" s="71">
        <v>45708.384722222218</v>
      </c>
      <c r="D394" s="2" t="s">
        <v>950</v>
      </c>
      <c r="E394" s="2">
        <v>113452</v>
      </c>
      <c r="F394" s="2" t="s">
        <v>46</v>
      </c>
      <c r="G394" s="2" t="s">
        <v>36</v>
      </c>
      <c r="H394" s="2" t="s">
        <v>5840</v>
      </c>
      <c r="I394" s="2">
        <v>3</v>
      </c>
      <c r="J394" s="2">
        <v>1</v>
      </c>
      <c r="K394" s="2" t="s">
        <v>6040</v>
      </c>
      <c r="L394" s="71">
        <v>45709.34375</v>
      </c>
      <c r="M394" s="2">
        <v>-1</v>
      </c>
      <c r="N394" s="2">
        <v>1</v>
      </c>
      <c r="O394" s="2" t="s">
        <v>6071</v>
      </c>
      <c r="P394" s="65">
        <f>2</f>
        <v>2</v>
      </c>
      <c r="Q394" s="65">
        <f>COUNTIFS($O$1:O394,base_seller!$O394)</f>
        <v>1</v>
      </c>
      <c r="R394" s="65" t="str">
        <f>IF(O394="","",IF(OR(base_seller!$Q394&gt;base_seller!$P394,base_seller!$Q394="0"),"Não","Sim"))</f>
        <v>Sim</v>
      </c>
      <c r="S394" s="65" t="str">
        <f>base_seller!$E394&amp;base_seller!$K394</f>
        <v>1134522025-02</v>
      </c>
      <c r="T394" s="65">
        <f>COUNTIFS($S$1:S394,base_seller!$S394)</f>
        <v>1</v>
      </c>
      <c r="U394" s="65" t="str">
        <f t="shared" si="16"/>
        <v>Range 1</v>
      </c>
    </row>
    <row r="395" spans="1:21" x14ac:dyDescent="0.25">
      <c r="A395" s="71">
        <v>45708</v>
      </c>
      <c r="B395" s="71">
        <v>45708.345138888893</v>
      </c>
      <c r="C395" s="71">
        <v>45708.386111111111</v>
      </c>
      <c r="D395" s="2" t="s">
        <v>950</v>
      </c>
      <c r="E395" s="2">
        <v>113453</v>
      </c>
      <c r="F395" s="2" t="s">
        <v>46</v>
      </c>
      <c r="G395" s="2" t="s">
        <v>36</v>
      </c>
      <c r="H395" s="2" t="s">
        <v>752</v>
      </c>
      <c r="I395" s="2">
        <v>3</v>
      </c>
      <c r="J395" s="2">
        <v>1</v>
      </c>
      <c r="K395" s="2" t="s">
        <v>6040</v>
      </c>
      <c r="L395" s="71">
        <v>45709.345138888893</v>
      </c>
      <c r="M395" s="2">
        <v>-1</v>
      </c>
      <c r="N395" s="2">
        <v>1</v>
      </c>
      <c r="O395" s="2" t="s">
        <v>6072</v>
      </c>
      <c r="P395" s="65">
        <f>2</f>
        <v>2</v>
      </c>
      <c r="Q395" s="65">
        <f>COUNTIFS($O$1:O395,base_seller!$O395)</f>
        <v>1</v>
      </c>
      <c r="R395" s="65" t="str">
        <f>IF(O395="","",IF(OR(base_seller!$Q395&gt;base_seller!$P395,base_seller!$Q395="0"),"Não","Sim"))</f>
        <v>Sim</v>
      </c>
      <c r="S395" s="65" t="str">
        <f>base_seller!$E395&amp;base_seller!$K395</f>
        <v>1134532025-02</v>
      </c>
      <c r="T395" s="65">
        <f>COUNTIFS($S$1:S395,base_seller!$S395)</f>
        <v>1</v>
      </c>
      <c r="U395" s="65" t="str">
        <f t="shared" si="16"/>
        <v>Range 1</v>
      </c>
    </row>
    <row r="396" spans="1:21" x14ac:dyDescent="0.25">
      <c r="A396" s="71">
        <v>45708</v>
      </c>
      <c r="B396" s="71">
        <v>45708.359722222223</v>
      </c>
      <c r="C396" s="71">
        <v>45708.388194444437</v>
      </c>
      <c r="D396" s="2" t="s">
        <v>950</v>
      </c>
      <c r="E396" s="2">
        <v>113472</v>
      </c>
      <c r="F396" s="2" t="s">
        <v>46</v>
      </c>
      <c r="G396" s="2" t="s">
        <v>36</v>
      </c>
      <c r="H396" s="2" t="s">
        <v>752</v>
      </c>
      <c r="I396" s="2">
        <v>3</v>
      </c>
      <c r="J396" s="2">
        <v>1</v>
      </c>
      <c r="K396" s="2" t="s">
        <v>6040</v>
      </c>
      <c r="L396" s="71">
        <v>45709.359722222223</v>
      </c>
      <c r="M396" s="2">
        <v>-1</v>
      </c>
      <c r="N396" s="2">
        <v>1</v>
      </c>
      <c r="O396" s="2" t="s">
        <v>6073</v>
      </c>
      <c r="P396" s="65">
        <f>2</f>
        <v>2</v>
      </c>
      <c r="Q396" s="65">
        <f>COUNTIFS($O$1:O396,base_seller!$O396)</f>
        <v>1</v>
      </c>
      <c r="R396" s="65" t="str">
        <f>IF(O396="","",IF(OR(base_seller!$Q396&gt;base_seller!$P396,base_seller!$Q396="0"),"Não","Sim"))</f>
        <v>Sim</v>
      </c>
      <c r="S396" s="65" t="str">
        <f>base_seller!$E396&amp;base_seller!$K396</f>
        <v>1134722025-02</v>
      </c>
      <c r="T396" s="65">
        <f>COUNTIFS($S$1:S396,base_seller!$S396)</f>
        <v>1</v>
      </c>
      <c r="U396" s="65" t="str">
        <f t="shared" si="16"/>
        <v>Range 1</v>
      </c>
    </row>
    <row r="397" spans="1:21" x14ac:dyDescent="0.25">
      <c r="A397" s="71">
        <v>45708</v>
      </c>
      <c r="B397" s="71">
        <v>45708.361805555563</v>
      </c>
      <c r="C397" s="71">
        <v>45708.390972222223</v>
      </c>
      <c r="D397" s="2" t="s">
        <v>950</v>
      </c>
      <c r="E397" s="2">
        <v>11347</v>
      </c>
      <c r="F397" s="2" t="s">
        <v>46</v>
      </c>
      <c r="G397" s="2" t="s">
        <v>36</v>
      </c>
      <c r="H397" s="2" t="s">
        <v>752</v>
      </c>
      <c r="I397" s="2">
        <v>3</v>
      </c>
      <c r="J397" s="2">
        <v>1</v>
      </c>
      <c r="K397" s="2" t="s">
        <v>6040</v>
      </c>
      <c r="L397" s="71">
        <v>45709.361805555563</v>
      </c>
      <c r="M397" s="2">
        <v>-1</v>
      </c>
      <c r="N397" s="2">
        <v>1</v>
      </c>
      <c r="O397" s="2" t="s">
        <v>6074</v>
      </c>
      <c r="P397" s="65">
        <f>2</f>
        <v>2</v>
      </c>
      <c r="Q397" s="65">
        <f>COUNTIFS($O$1:O397,base_seller!$O397)</f>
        <v>1</v>
      </c>
      <c r="R397" s="65" t="str">
        <f>IF(O397="","",IF(OR(base_seller!$Q397&gt;base_seller!$P397,base_seller!$Q397="0"),"Não","Sim"))</f>
        <v>Sim</v>
      </c>
      <c r="S397" s="65" t="str">
        <f>base_seller!$E397&amp;base_seller!$K397</f>
        <v>113472025-02</v>
      </c>
      <c r="T397" s="65">
        <f>COUNTIFS($S$1:S397,base_seller!$S397)</f>
        <v>1</v>
      </c>
      <c r="U397" s="65" t="str">
        <f t="shared" si="16"/>
        <v>Range 1</v>
      </c>
    </row>
    <row r="398" spans="1:21" x14ac:dyDescent="0.25">
      <c r="A398" s="71">
        <v>45708</v>
      </c>
      <c r="B398" s="71">
        <v>45708.362500000003</v>
      </c>
      <c r="C398" s="71">
        <v>45708.394444444442</v>
      </c>
      <c r="D398" s="2" t="s">
        <v>950</v>
      </c>
      <c r="E398" s="2">
        <v>113476</v>
      </c>
      <c r="F398" s="2" t="s">
        <v>46</v>
      </c>
      <c r="G398" s="2" t="s">
        <v>36</v>
      </c>
      <c r="H398" s="2" t="s">
        <v>767</v>
      </c>
      <c r="I398" s="2">
        <v>3</v>
      </c>
      <c r="J398" s="2">
        <v>1</v>
      </c>
      <c r="K398" s="2" t="s">
        <v>6040</v>
      </c>
      <c r="L398" s="71">
        <v>45709.362500000003</v>
      </c>
      <c r="M398" s="2">
        <v>-1</v>
      </c>
      <c r="N398" s="2">
        <v>1</v>
      </c>
      <c r="O398" s="2" t="s">
        <v>6075</v>
      </c>
      <c r="P398" s="65">
        <f>2</f>
        <v>2</v>
      </c>
      <c r="Q398" s="65">
        <f>COUNTIFS($O$1:O398,base_seller!$O398)</f>
        <v>1</v>
      </c>
      <c r="R398" s="65" t="str">
        <f>IF(O398="","",IF(OR(base_seller!$Q398&gt;base_seller!$P398,base_seller!$Q398="0"),"Não","Sim"))</f>
        <v>Sim</v>
      </c>
      <c r="S398" s="65" t="str">
        <f>base_seller!$E398&amp;base_seller!$K398</f>
        <v>1134762025-02</v>
      </c>
      <c r="T398" s="65">
        <f>COUNTIFS($S$1:S398,base_seller!$S398)</f>
        <v>1</v>
      </c>
      <c r="U398" s="65" t="str">
        <f t="shared" si="16"/>
        <v>Range 1</v>
      </c>
    </row>
    <row r="399" spans="1:21" x14ac:dyDescent="0.25">
      <c r="A399" s="71">
        <v>45708</v>
      </c>
      <c r="B399" s="71">
        <v>45708.371527777781</v>
      </c>
      <c r="C399" s="71">
        <v>45708.396527777782</v>
      </c>
      <c r="D399" s="2" t="s">
        <v>950</v>
      </c>
      <c r="E399" s="2">
        <v>113487</v>
      </c>
      <c r="F399" s="2" t="s">
        <v>46</v>
      </c>
      <c r="G399" s="2" t="s">
        <v>36</v>
      </c>
      <c r="H399" s="2" t="s">
        <v>760</v>
      </c>
      <c r="I399" s="2">
        <v>3</v>
      </c>
      <c r="J399" s="2">
        <v>1</v>
      </c>
      <c r="K399" s="2" t="s">
        <v>6040</v>
      </c>
      <c r="L399" s="71">
        <v>45709.371527777781</v>
      </c>
      <c r="M399" s="2">
        <v>-1</v>
      </c>
      <c r="N399" s="2">
        <v>1</v>
      </c>
      <c r="O399" s="2" t="s">
        <v>6076</v>
      </c>
      <c r="P399" s="65">
        <f>2</f>
        <v>2</v>
      </c>
      <c r="Q399" s="65">
        <f>COUNTIFS($O$1:O399,base_seller!$O399)</f>
        <v>1</v>
      </c>
      <c r="R399" s="65" t="str">
        <f>IF(O399="","",IF(OR(base_seller!$Q399&gt;base_seller!$P399,base_seller!$Q399="0"),"Não","Sim"))</f>
        <v>Sim</v>
      </c>
      <c r="S399" s="65" t="str">
        <f>base_seller!$E399&amp;base_seller!$K399</f>
        <v>1134872025-02</v>
      </c>
      <c r="T399" s="65">
        <f>COUNTIFS($S$1:S399,base_seller!$S399)</f>
        <v>1</v>
      </c>
      <c r="U399" s="65" t="str">
        <f t="shared" si="16"/>
        <v>Range 1</v>
      </c>
    </row>
    <row r="400" spans="1:21" x14ac:dyDescent="0.25">
      <c r="A400" s="71">
        <v>45708</v>
      </c>
      <c r="B400" s="71">
        <v>45708.375694444447</v>
      </c>
      <c r="C400" s="71">
        <v>45708.399305555547</v>
      </c>
      <c r="D400" s="2" t="s">
        <v>950</v>
      </c>
      <c r="E400" s="2">
        <v>113492</v>
      </c>
      <c r="F400" s="2" t="s">
        <v>46</v>
      </c>
      <c r="G400" s="2" t="s">
        <v>36</v>
      </c>
      <c r="H400" s="2" t="s">
        <v>752</v>
      </c>
      <c r="I400" s="2">
        <v>3</v>
      </c>
      <c r="J400" s="2">
        <v>1</v>
      </c>
      <c r="K400" s="2" t="s">
        <v>6040</v>
      </c>
      <c r="L400" s="71">
        <v>45709.375694444447</v>
      </c>
      <c r="M400" s="2">
        <v>-1</v>
      </c>
      <c r="N400" s="2">
        <v>1</v>
      </c>
      <c r="O400" s="2" t="s">
        <v>6077</v>
      </c>
      <c r="P400" s="65">
        <f>2</f>
        <v>2</v>
      </c>
      <c r="Q400" s="65">
        <f>COUNTIFS($O$1:O400,base_seller!$O400)</f>
        <v>1</v>
      </c>
      <c r="R400" s="65" t="str">
        <f>IF(O400="","",IF(OR(base_seller!$Q400&gt;base_seller!$P400,base_seller!$Q400="0"),"Não","Sim"))</f>
        <v>Sim</v>
      </c>
      <c r="S400" s="65" t="str">
        <f>base_seller!$E400&amp;base_seller!$K400</f>
        <v>1134922025-02</v>
      </c>
      <c r="T400" s="65">
        <f>COUNTIFS($S$1:S400,base_seller!$S400)</f>
        <v>1</v>
      </c>
      <c r="U400" s="65" t="str">
        <f t="shared" si="16"/>
        <v>Range 1</v>
      </c>
    </row>
    <row r="401" spans="1:21" x14ac:dyDescent="0.25">
      <c r="A401" s="71">
        <v>45708</v>
      </c>
      <c r="B401" s="71">
        <v>45708.387499999997</v>
      </c>
      <c r="C401" s="71">
        <v>45708.4</v>
      </c>
      <c r="D401" s="2" t="s">
        <v>950</v>
      </c>
      <c r="E401" s="2">
        <v>113507</v>
      </c>
      <c r="F401" s="2" t="s">
        <v>754</v>
      </c>
      <c r="G401" s="2" t="s">
        <v>755</v>
      </c>
      <c r="H401" s="2" t="s">
        <v>752</v>
      </c>
      <c r="I401" s="2">
        <v>3</v>
      </c>
      <c r="J401" s="2">
        <v>1</v>
      </c>
      <c r="K401" s="2" t="s">
        <v>6040</v>
      </c>
      <c r="L401" s="71">
        <v>45709.387499999997</v>
      </c>
      <c r="M401" s="2">
        <v>-1</v>
      </c>
      <c r="N401" s="2">
        <v>1</v>
      </c>
      <c r="O401" s="2"/>
      <c r="P401" s="65">
        <f>2</f>
        <v>2</v>
      </c>
      <c r="Q401" s="65">
        <f>COUNTIFS($O$1:O401,base_seller!$O401)</f>
        <v>0</v>
      </c>
      <c r="R401" s="65" t="str">
        <f>IF(O401="","",IF(OR(base_seller!$Q401&gt;base_seller!$P401,base_seller!$Q401="0"),"Não","Sim"))</f>
        <v/>
      </c>
      <c r="S401" s="65" t="str">
        <f>base_seller!$E401&amp;base_seller!$K401</f>
        <v>1135072025-02</v>
      </c>
      <c r="T401" s="65">
        <f>COUNTIFS($S$1:S401,base_seller!$S401)</f>
        <v>1</v>
      </c>
      <c r="U401" s="65" t="str">
        <f t="shared" si="16"/>
        <v>Range 1</v>
      </c>
    </row>
    <row r="402" spans="1:21" x14ac:dyDescent="0.25">
      <c r="A402" s="71">
        <v>45708</v>
      </c>
      <c r="B402" s="71">
        <v>45708.388888888891</v>
      </c>
      <c r="C402" s="71">
        <v>45708.401388888888</v>
      </c>
      <c r="D402" s="2" t="s">
        <v>950</v>
      </c>
      <c r="E402" s="2">
        <v>113508</v>
      </c>
      <c r="F402" s="2" t="s">
        <v>754</v>
      </c>
      <c r="G402" s="2" t="s">
        <v>755</v>
      </c>
      <c r="H402" s="2" t="s">
        <v>793</v>
      </c>
      <c r="I402" s="2">
        <v>3</v>
      </c>
      <c r="J402" s="2">
        <v>1</v>
      </c>
      <c r="K402" s="2" t="s">
        <v>6040</v>
      </c>
      <c r="L402" s="71">
        <v>45709.388888888891</v>
      </c>
      <c r="M402" s="2">
        <v>-1</v>
      </c>
      <c r="N402" s="2">
        <v>1</v>
      </c>
      <c r="O402" s="2"/>
      <c r="P402" s="65">
        <f>2</f>
        <v>2</v>
      </c>
      <c r="Q402" s="65">
        <f>COUNTIFS($O$1:O402,base_seller!$O402)</f>
        <v>0</v>
      </c>
      <c r="R402" s="65" t="str">
        <f>IF(O402="","",IF(OR(base_seller!$Q402&gt;base_seller!$P402,base_seller!$Q402="0"),"Não","Sim"))</f>
        <v/>
      </c>
      <c r="S402" s="65" t="str">
        <f>base_seller!$E402&amp;base_seller!$K402</f>
        <v>1135082025-02</v>
      </c>
      <c r="T402" s="65">
        <f>COUNTIFS($S$1:S402,base_seller!$S402)</f>
        <v>1</v>
      </c>
      <c r="U402" s="65" t="str">
        <f t="shared" si="16"/>
        <v>Range 1</v>
      </c>
    </row>
    <row r="403" spans="1:21" x14ac:dyDescent="0.25">
      <c r="A403" s="71">
        <v>45708</v>
      </c>
      <c r="B403" s="71">
        <v>45708.436111111107</v>
      </c>
      <c r="C403" s="71">
        <v>45708.477777777778</v>
      </c>
      <c r="D403" s="2" t="s">
        <v>950</v>
      </c>
      <c r="E403" s="2">
        <v>113529</v>
      </c>
      <c r="F403" s="2" t="s">
        <v>46</v>
      </c>
      <c r="G403" s="2" t="s">
        <v>36</v>
      </c>
      <c r="H403" s="2" t="s">
        <v>757</v>
      </c>
      <c r="I403" s="2">
        <v>3</v>
      </c>
      <c r="J403" s="2">
        <v>1</v>
      </c>
      <c r="K403" s="2" t="s">
        <v>6040</v>
      </c>
      <c r="L403" s="71">
        <v>45709.436111111107</v>
      </c>
      <c r="M403" s="2">
        <v>-1</v>
      </c>
      <c r="N403" s="2">
        <v>1</v>
      </c>
      <c r="O403" s="2" t="s">
        <v>6078</v>
      </c>
      <c r="P403" s="65">
        <f>2</f>
        <v>2</v>
      </c>
      <c r="Q403" s="65">
        <f>COUNTIFS($O$1:O403,base_seller!$O403)</f>
        <v>1</v>
      </c>
      <c r="R403" s="65" t="str">
        <f>IF(O403="","",IF(OR(base_seller!$Q403&gt;base_seller!$P403,base_seller!$Q403="0"),"Não","Sim"))</f>
        <v>Sim</v>
      </c>
      <c r="S403" s="65" t="str">
        <f>base_seller!$E403&amp;base_seller!$K403</f>
        <v>1135292025-02</v>
      </c>
      <c r="T403" s="65">
        <f>COUNTIFS($S$1:S403,base_seller!$S403)</f>
        <v>1</v>
      </c>
      <c r="U403" s="65" t="str">
        <f t="shared" si="16"/>
        <v>Range 1</v>
      </c>
    </row>
    <row r="404" spans="1:21" x14ac:dyDescent="0.25">
      <c r="A404" s="71">
        <v>45708</v>
      </c>
      <c r="B404" s="71">
        <v>45708.436805555553</v>
      </c>
      <c r="C404" s="71">
        <v>45708.478472222218</v>
      </c>
      <c r="D404" s="2" t="s">
        <v>950</v>
      </c>
      <c r="E404" s="2">
        <v>113549</v>
      </c>
      <c r="F404" s="2" t="s">
        <v>754</v>
      </c>
      <c r="G404" s="2" t="s">
        <v>755</v>
      </c>
      <c r="H404" s="2" t="s">
        <v>761</v>
      </c>
      <c r="I404" s="2">
        <v>3</v>
      </c>
      <c r="J404" s="2">
        <v>1</v>
      </c>
      <c r="K404" s="2" t="s">
        <v>6040</v>
      </c>
      <c r="L404" s="71">
        <v>45709.436805555553</v>
      </c>
      <c r="M404" s="2">
        <v>-1</v>
      </c>
      <c r="N404" s="2">
        <v>1</v>
      </c>
      <c r="O404" s="2"/>
      <c r="P404" s="65">
        <f>2</f>
        <v>2</v>
      </c>
      <c r="Q404" s="65">
        <f>COUNTIFS($O$1:O404,base_seller!$O404)</f>
        <v>0</v>
      </c>
      <c r="R404" s="65" t="str">
        <f>IF(O404="","",IF(OR(base_seller!$Q404&gt;base_seller!$P404,base_seller!$Q404="0"),"Não","Sim"))</f>
        <v/>
      </c>
      <c r="S404" s="65" t="str">
        <f>base_seller!$E404&amp;base_seller!$K404</f>
        <v>1135492025-02</v>
      </c>
      <c r="T404" s="65">
        <f>COUNTIFS($S$1:S404,base_seller!$S404)</f>
        <v>1</v>
      </c>
      <c r="U404" s="65" t="str">
        <f t="shared" si="16"/>
        <v>Range 1</v>
      </c>
    </row>
    <row r="405" spans="1:21" x14ac:dyDescent="0.25">
      <c r="A405" s="71">
        <v>45708</v>
      </c>
      <c r="B405" s="71">
        <v>45708.438888888893</v>
      </c>
      <c r="C405" s="71">
        <v>45708.480555555558</v>
      </c>
      <c r="D405" s="2" t="s">
        <v>950</v>
      </c>
      <c r="E405" s="2">
        <v>113551</v>
      </c>
      <c r="F405" s="2" t="s">
        <v>46</v>
      </c>
      <c r="G405" s="2" t="s">
        <v>36</v>
      </c>
      <c r="H405" s="2" t="s">
        <v>767</v>
      </c>
      <c r="I405" s="2">
        <v>3</v>
      </c>
      <c r="J405" s="2">
        <v>1</v>
      </c>
      <c r="K405" s="2" t="s">
        <v>6040</v>
      </c>
      <c r="L405" s="71">
        <v>45709.438888888893</v>
      </c>
      <c r="M405" s="2">
        <v>-1</v>
      </c>
      <c r="N405" s="2">
        <v>1</v>
      </c>
      <c r="O405" s="2" t="s">
        <v>6079</v>
      </c>
      <c r="P405" s="65">
        <f>2</f>
        <v>2</v>
      </c>
      <c r="Q405" s="65">
        <f>COUNTIFS($O$1:O405,base_seller!$O405)</f>
        <v>1</v>
      </c>
      <c r="R405" s="65" t="str">
        <f>IF(O405="","",IF(OR(base_seller!$Q405&gt;base_seller!$P405,base_seller!$Q405="0"),"Não","Sim"))</f>
        <v>Sim</v>
      </c>
      <c r="S405" s="65" t="str">
        <f>base_seller!$E405&amp;base_seller!$K405</f>
        <v>1135512025-02</v>
      </c>
      <c r="T405" s="65">
        <f>COUNTIFS($S$1:S405,base_seller!$S405)</f>
        <v>1</v>
      </c>
      <c r="U405" s="65" t="str">
        <f t="shared" si="16"/>
        <v>Range 1</v>
      </c>
    </row>
    <row r="406" spans="1:21" x14ac:dyDescent="0.25">
      <c r="A406" s="71">
        <v>45708</v>
      </c>
      <c r="B406" s="71">
        <v>45708.44027777778</v>
      </c>
      <c r="C406" s="71">
        <v>45708.481944444437</v>
      </c>
      <c r="D406" s="2" t="s">
        <v>950</v>
      </c>
      <c r="E406" s="2">
        <v>113558</v>
      </c>
      <c r="F406" s="2" t="s">
        <v>754</v>
      </c>
      <c r="G406" s="2" t="s">
        <v>755</v>
      </c>
      <c r="H406" s="2" t="s">
        <v>765</v>
      </c>
      <c r="I406" s="2">
        <v>3</v>
      </c>
      <c r="J406" s="2">
        <v>1</v>
      </c>
      <c r="K406" s="2" t="s">
        <v>6040</v>
      </c>
      <c r="L406" s="71">
        <v>45709.44027777778</v>
      </c>
      <c r="M406" s="2">
        <v>-1</v>
      </c>
      <c r="N406" s="2">
        <v>1</v>
      </c>
      <c r="O406" s="2"/>
      <c r="P406" s="65">
        <f>2</f>
        <v>2</v>
      </c>
      <c r="Q406" s="65">
        <f>COUNTIFS($O$1:O406,base_seller!$O406)</f>
        <v>0</v>
      </c>
      <c r="R406" s="65" t="str">
        <f>IF(O406="","",IF(OR(base_seller!$Q406&gt;base_seller!$P406,base_seller!$Q406="0"),"Não","Sim"))</f>
        <v/>
      </c>
      <c r="S406" s="65" t="str">
        <f>base_seller!$E406&amp;base_seller!$K406</f>
        <v>1135582025-02</v>
      </c>
      <c r="T406" s="65">
        <f>COUNTIFS($S$1:S406,base_seller!$S406)</f>
        <v>1</v>
      </c>
      <c r="U406" s="65" t="str">
        <f t="shared" si="16"/>
        <v>Range 1</v>
      </c>
    </row>
    <row r="407" spans="1:21" x14ac:dyDescent="0.25">
      <c r="A407" s="71">
        <v>45708</v>
      </c>
      <c r="B407" s="71">
        <v>45708.450694444437</v>
      </c>
      <c r="C407" s="71">
        <v>45708.48541666667</v>
      </c>
      <c r="D407" s="2" t="s">
        <v>950</v>
      </c>
      <c r="E407" s="2">
        <v>113568</v>
      </c>
      <c r="F407" s="2" t="s">
        <v>46</v>
      </c>
      <c r="G407" s="2" t="s">
        <v>36</v>
      </c>
      <c r="H407" s="2" t="s">
        <v>757</v>
      </c>
      <c r="I407" s="2">
        <v>3</v>
      </c>
      <c r="J407" s="2">
        <v>1</v>
      </c>
      <c r="K407" s="2" t="s">
        <v>6040</v>
      </c>
      <c r="L407" s="71">
        <v>45709.450694444437</v>
      </c>
      <c r="M407" s="2">
        <v>-1</v>
      </c>
      <c r="N407" s="2">
        <v>1</v>
      </c>
      <c r="O407" s="2" t="s">
        <v>6080</v>
      </c>
      <c r="P407" s="65">
        <f>2</f>
        <v>2</v>
      </c>
      <c r="Q407" s="65">
        <f>COUNTIFS($O$1:O407,base_seller!$O407)</f>
        <v>1</v>
      </c>
      <c r="R407" s="65" t="str">
        <f>IF(O407="","",IF(OR(base_seller!$Q407&gt;base_seller!$P407,base_seller!$Q407="0"),"Não","Sim"))</f>
        <v>Sim</v>
      </c>
      <c r="S407" s="65" t="str">
        <f>base_seller!$E407&amp;base_seller!$K407</f>
        <v>1135682025-02</v>
      </c>
      <c r="T407" s="65">
        <f>COUNTIFS($S$1:S407,base_seller!$S407)</f>
        <v>1</v>
      </c>
      <c r="U407" s="65" t="str">
        <f t="shared" si="16"/>
        <v>Range 1</v>
      </c>
    </row>
    <row r="408" spans="1:21" x14ac:dyDescent="0.25">
      <c r="A408" s="71">
        <v>45708</v>
      </c>
      <c r="B408" s="71">
        <v>45708.481944444437</v>
      </c>
      <c r="C408" s="71">
        <v>45708.487500000003</v>
      </c>
      <c r="D408" s="2" t="s">
        <v>950</v>
      </c>
      <c r="E408" s="2">
        <v>113620</v>
      </c>
      <c r="F408" s="2" t="s">
        <v>46</v>
      </c>
      <c r="G408" s="2" t="s">
        <v>36</v>
      </c>
      <c r="H408" s="2" t="s">
        <v>768</v>
      </c>
      <c r="I408" s="2">
        <v>3</v>
      </c>
      <c r="J408" s="2">
        <v>1</v>
      </c>
      <c r="K408" s="2" t="s">
        <v>6040</v>
      </c>
      <c r="L408" s="71">
        <v>45709.481944444437</v>
      </c>
      <c r="M408" s="2">
        <v>-1</v>
      </c>
      <c r="N408" s="2">
        <v>1</v>
      </c>
      <c r="O408" s="2" t="s">
        <v>6081</v>
      </c>
      <c r="P408" s="65">
        <f>2</f>
        <v>2</v>
      </c>
      <c r="Q408" s="65">
        <f>COUNTIFS($O$1:O408,base_seller!$O408)</f>
        <v>1</v>
      </c>
      <c r="R408" s="65" t="str">
        <f>IF(O408="","",IF(OR(base_seller!$Q408&gt;base_seller!$P408,base_seller!$Q408="0"),"Não","Sim"))</f>
        <v>Sim</v>
      </c>
      <c r="S408" s="65" t="str">
        <f>base_seller!$E408&amp;base_seller!$K408</f>
        <v>1136202025-02</v>
      </c>
      <c r="T408" s="65">
        <f>COUNTIFS($S$1:S408,base_seller!$S408)</f>
        <v>1</v>
      </c>
      <c r="U408" s="65" t="str">
        <f t="shared" si="16"/>
        <v>Range 1</v>
      </c>
    </row>
    <row r="409" spans="1:21" x14ac:dyDescent="0.25">
      <c r="A409" s="71">
        <v>45708</v>
      </c>
      <c r="B409" s="71">
        <v>45708.505555555559</v>
      </c>
      <c r="C409" s="71">
        <v>45708.526388888888</v>
      </c>
      <c r="D409" s="2" t="s">
        <v>950</v>
      </c>
      <c r="E409" s="2">
        <v>113651</v>
      </c>
      <c r="F409" s="2" t="s">
        <v>46</v>
      </c>
      <c r="G409" s="2" t="s">
        <v>36</v>
      </c>
      <c r="H409" s="2" t="s">
        <v>767</v>
      </c>
      <c r="I409" s="2">
        <v>3</v>
      </c>
      <c r="J409" s="2">
        <v>1</v>
      </c>
      <c r="K409" s="2" t="s">
        <v>6040</v>
      </c>
      <c r="L409" s="71">
        <v>45709.505555555559</v>
      </c>
      <c r="M409" s="2">
        <v>-1</v>
      </c>
      <c r="N409" s="2">
        <v>1</v>
      </c>
      <c r="O409" s="2" t="s">
        <v>6082</v>
      </c>
      <c r="P409" s="65">
        <f>2</f>
        <v>2</v>
      </c>
      <c r="Q409" s="65">
        <f>COUNTIFS($O$1:O409,base_seller!$O409)</f>
        <v>1</v>
      </c>
      <c r="R409" s="65" t="str">
        <f>IF(O409="","",IF(OR(base_seller!$Q409&gt;base_seller!$P409,base_seller!$Q409="0"),"Não","Sim"))</f>
        <v>Sim</v>
      </c>
      <c r="S409" s="65" t="str">
        <f>base_seller!$E409&amp;base_seller!$K409</f>
        <v>1136512025-02</v>
      </c>
      <c r="T409" s="65">
        <f>COUNTIFS($S$1:S409,base_seller!$S409)</f>
        <v>1</v>
      </c>
      <c r="U409" s="65" t="str">
        <f t="shared" si="16"/>
        <v>Range 1</v>
      </c>
    </row>
    <row r="410" spans="1:21" x14ac:dyDescent="0.25">
      <c r="A410" s="71">
        <v>45708</v>
      </c>
      <c r="B410" s="71">
        <v>45708.586111111108</v>
      </c>
      <c r="C410" s="71">
        <v>45708.614583333343</v>
      </c>
      <c r="D410" s="2" t="s">
        <v>950</v>
      </c>
      <c r="E410" s="2">
        <v>113946</v>
      </c>
      <c r="F410" s="2" t="s">
        <v>46</v>
      </c>
      <c r="G410" s="2" t="s">
        <v>36</v>
      </c>
      <c r="H410" s="2" t="s">
        <v>752</v>
      </c>
      <c r="I410" s="2">
        <v>3</v>
      </c>
      <c r="J410" s="2">
        <v>1</v>
      </c>
      <c r="K410" s="2" t="s">
        <v>6040</v>
      </c>
      <c r="L410" s="71">
        <v>45709.586111111108</v>
      </c>
      <c r="M410" s="2">
        <v>-1</v>
      </c>
      <c r="N410" s="2">
        <v>1</v>
      </c>
      <c r="O410" s="2" t="s">
        <v>6083</v>
      </c>
      <c r="P410" s="65">
        <f>2</f>
        <v>2</v>
      </c>
      <c r="Q410" s="65">
        <f>COUNTIFS($O$1:O410,base_seller!$O410)</f>
        <v>1</v>
      </c>
      <c r="R410" s="65" t="str">
        <f>IF(O410="","",IF(OR(base_seller!$Q410&gt;base_seller!$P410,base_seller!$Q410="0"),"Não","Sim"))</f>
        <v>Sim</v>
      </c>
      <c r="S410" s="65" t="str">
        <f>base_seller!$E410&amp;base_seller!$K410</f>
        <v>1139462025-02</v>
      </c>
      <c r="T410" s="65">
        <f>COUNTIFS($S$1:S410,base_seller!$S410)</f>
        <v>1</v>
      </c>
      <c r="U410" s="65" t="str">
        <f t="shared" si="16"/>
        <v>Range 1</v>
      </c>
    </row>
    <row r="411" spans="1:21" x14ac:dyDescent="0.25">
      <c r="A411" s="71">
        <v>45708</v>
      </c>
      <c r="B411" s="71">
        <v>45708.602083333331</v>
      </c>
      <c r="C411" s="71">
        <v>45708.615277777782</v>
      </c>
      <c r="D411" s="2" t="s">
        <v>950</v>
      </c>
      <c r="E411" s="2">
        <v>113984</v>
      </c>
      <c r="F411" s="2" t="s">
        <v>754</v>
      </c>
      <c r="G411" s="2" t="s">
        <v>755</v>
      </c>
      <c r="H411" s="2" t="s">
        <v>758</v>
      </c>
      <c r="I411" s="2">
        <v>3</v>
      </c>
      <c r="J411" s="2">
        <v>1</v>
      </c>
      <c r="K411" s="2" t="s">
        <v>6040</v>
      </c>
      <c r="L411" s="71">
        <v>45709.602083333331</v>
      </c>
      <c r="M411" s="2">
        <v>-1</v>
      </c>
      <c r="N411" s="2">
        <v>1</v>
      </c>
      <c r="O411" s="2"/>
      <c r="P411" s="65">
        <f>2</f>
        <v>2</v>
      </c>
      <c r="Q411" s="65">
        <f>COUNTIFS($O$1:O411,base_seller!$O411)</f>
        <v>0</v>
      </c>
      <c r="R411" s="65" t="str">
        <f>IF(O411="","",IF(OR(base_seller!$Q411&gt;base_seller!$P411,base_seller!$Q411="0"),"Não","Sim"))</f>
        <v/>
      </c>
      <c r="S411" s="65" t="str">
        <f>base_seller!$E411&amp;base_seller!$K411</f>
        <v>1139842025-02</v>
      </c>
      <c r="T411" s="65">
        <f>COUNTIFS($S$1:S411,base_seller!$S411)</f>
        <v>1</v>
      </c>
      <c r="U411" s="65" t="str">
        <f t="shared" si="16"/>
        <v>Range 1</v>
      </c>
    </row>
    <row r="412" spans="1:21" x14ac:dyDescent="0.25">
      <c r="A412" s="71">
        <v>45708</v>
      </c>
      <c r="B412" s="71">
        <v>45708.611805555563</v>
      </c>
      <c r="C412" s="71">
        <v>45708.616666666669</v>
      </c>
      <c r="D412" s="2" t="s">
        <v>950</v>
      </c>
      <c r="E412" s="2">
        <v>114003</v>
      </c>
      <c r="F412" s="2" t="s">
        <v>754</v>
      </c>
      <c r="G412" s="2" t="s">
        <v>755</v>
      </c>
      <c r="H412" s="2" t="s">
        <v>5840</v>
      </c>
      <c r="I412" s="2">
        <v>3</v>
      </c>
      <c r="J412" s="2">
        <v>1</v>
      </c>
      <c r="K412" s="2" t="s">
        <v>6040</v>
      </c>
      <c r="L412" s="71">
        <v>45709.611805555563</v>
      </c>
      <c r="M412" s="2">
        <v>-1</v>
      </c>
      <c r="N412" s="2">
        <v>1</v>
      </c>
      <c r="O412" s="2"/>
      <c r="P412" s="65">
        <f>2</f>
        <v>2</v>
      </c>
      <c r="Q412" s="65">
        <f>COUNTIFS($O$1:O412,base_seller!$O412)</f>
        <v>0</v>
      </c>
      <c r="R412" s="65" t="str">
        <f>IF(O412="","",IF(OR(base_seller!$Q412&gt;base_seller!$P412,base_seller!$Q412="0"),"Não","Sim"))</f>
        <v/>
      </c>
      <c r="S412" s="65" t="str">
        <f>base_seller!$E412&amp;base_seller!$K412</f>
        <v>1140032025-02</v>
      </c>
      <c r="T412" s="65">
        <f>COUNTIFS($S$1:S412,base_seller!$S412)</f>
        <v>1</v>
      </c>
      <c r="U412" s="65" t="str">
        <f t="shared" si="16"/>
        <v>Range 1</v>
      </c>
    </row>
    <row r="413" spans="1:21" x14ac:dyDescent="0.25">
      <c r="A413" s="71">
        <v>45708</v>
      </c>
      <c r="B413" s="71">
        <v>45708.611111111109</v>
      </c>
      <c r="C413" s="71">
        <v>45708.617361111108</v>
      </c>
      <c r="D413" s="2" t="s">
        <v>950</v>
      </c>
      <c r="E413" s="2">
        <v>114006</v>
      </c>
      <c r="F413" s="2" t="s">
        <v>754</v>
      </c>
      <c r="G413" s="2" t="s">
        <v>755</v>
      </c>
      <c r="H413" s="2" t="s">
        <v>752</v>
      </c>
      <c r="I413" s="2">
        <v>3</v>
      </c>
      <c r="J413" s="2">
        <v>1</v>
      </c>
      <c r="K413" s="2" t="s">
        <v>6040</v>
      </c>
      <c r="L413" s="71">
        <v>45709.611111111109</v>
      </c>
      <c r="M413" s="2">
        <v>-1</v>
      </c>
      <c r="N413" s="2">
        <v>1</v>
      </c>
      <c r="O413" s="2"/>
      <c r="P413" s="65">
        <f>2</f>
        <v>2</v>
      </c>
      <c r="Q413" s="65">
        <f>COUNTIFS($O$1:O413,base_seller!$O413)</f>
        <v>0</v>
      </c>
      <c r="R413" s="65" t="str">
        <f>IF(O413="","",IF(OR(base_seller!$Q413&gt;base_seller!$P413,base_seller!$Q413="0"),"Não","Sim"))</f>
        <v/>
      </c>
      <c r="S413" s="65" t="str">
        <f>base_seller!$E413&amp;base_seller!$K413</f>
        <v>1140062025-02</v>
      </c>
      <c r="T413" s="65">
        <f>COUNTIFS($S$1:S413,base_seller!$S413)</f>
        <v>1</v>
      </c>
      <c r="U413" s="65" t="str">
        <f t="shared" si="16"/>
        <v>Range 1</v>
      </c>
    </row>
    <row r="414" spans="1:21" x14ac:dyDescent="0.25">
      <c r="A414" s="71">
        <v>45708</v>
      </c>
      <c r="B414" s="71">
        <v>45708.613888888889</v>
      </c>
      <c r="C414" s="71">
        <v>45708.619444444441</v>
      </c>
      <c r="D414" s="2" t="s">
        <v>950</v>
      </c>
      <c r="E414" s="2">
        <v>114011</v>
      </c>
      <c r="F414" s="2" t="s">
        <v>754</v>
      </c>
      <c r="G414" s="2" t="s">
        <v>755</v>
      </c>
      <c r="H414" s="2" t="s">
        <v>5840</v>
      </c>
      <c r="I414" s="2">
        <v>3</v>
      </c>
      <c r="J414" s="2">
        <v>1</v>
      </c>
      <c r="K414" s="2" t="s">
        <v>6040</v>
      </c>
      <c r="L414" s="71">
        <v>45709.613888888889</v>
      </c>
      <c r="M414" s="2">
        <v>-1</v>
      </c>
      <c r="N414" s="2">
        <v>1</v>
      </c>
      <c r="O414" s="2"/>
      <c r="P414" s="65">
        <f>2</f>
        <v>2</v>
      </c>
      <c r="Q414" s="65">
        <f>COUNTIFS($O$1:O414,base_seller!$O414)</f>
        <v>0</v>
      </c>
      <c r="R414" s="65" t="str">
        <f>IF(O414="","",IF(OR(base_seller!$Q414&gt;base_seller!$P414,base_seller!$Q414="0"),"Não","Sim"))</f>
        <v/>
      </c>
      <c r="S414" s="65" t="str">
        <f>base_seller!$E414&amp;base_seller!$K414</f>
        <v>1140112025-02</v>
      </c>
      <c r="T414" s="65">
        <f>COUNTIFS($S$1:S414,base_seller!$S414)</f>
        <v>1</v>
      </c>
      <c r="U414" s="65" t="str">
        <f t="shared" si="16"/>
        <v>Range 1</v>
      </c>
    </row>
    <row r="415" spans="1:21" x14ac:dyDescent="0.25">
      <c r="A415" s="71">
        <v>45708</v>
      </c>
      <c r="B415" s="71">
        <v>45708.611805555563</v>
      </c>
      <c r="C415" s="71">
        <v>45708.630555555559</v>
      </c>
      <c r="D415" s="2" t="s">
        <v>950</v>
      </c>
      <c r="E415" s="2">
        <v>114007</v>
      </c>
      <c r="F415" s="2" t="s">
        <v>46</v>
      </c>
      <c r="G415" s="2" t="s">
        <v>36</v>
      </c>
      <c r="H415" s="2" t="s">
        <v>767</v>
      </c>
      <c r="I415" s="2">
        <v>3</v>
      </c>
      <c r="J415" s="2">
        <v>1</v>
      </c>
      <c r="K415" s="2" t="s">
        <v>6040</v>
      </c>
      <c r="L415" s="71">
        <v>45709.611805555563</v>
      </c>
      <c r="M415" s="2">
        <v>-1</v>
      </c>
      <c r="N415" s="2">
        <v>1</v>
      </c>
      <c r="O415" s="2" t="s">
        <v>6084</v>
      </c>
      <c r="P415" s="65">
        <f>2</f>
        <v>2</v>
      </c>
      <c r="Q415" s="65">
        <f>COUNTIFS($O$1:O415,base_seller!$O415)</f>
        <v>1</v>
      </c>
      <c r="R415" s="65" t="str">
        <f>IF(O415="","",IF(OR(base_seller!$Q415&gt;base_seller!$P415,base_seller!$Q415="0"),"Não","Sim"))</f>
        <v>Sim</v>
      </c>
      <c r="S415" s="65" t="str">
        <f>base_seller!$E415&amp;base_seller!$K415</f>
        <v>1140072025-02</v>
      </c>
      <c r="T415" s="65">
        <f>COUNTIFS($S$1:S415,base_seller!$S415)</f>
        <v>1</v>
      </c>
      <c r="U415" s="65" t="str">
        <f t="shared" si="16"/>
        <v>Range 1</v>
      </c>
    </row>
    <row r="416" spans="1:21" x14ac:dyDescent="0.25">
      <c r="A416" s="71">
        <v>45708</v>
      </c>
      <c r="B416" s="71">
        <v>45708.545138888891</v>
      </c>
      <c r="C416" s="71">
        <v>45708.572222222218</v>
      </c>
      <c r="D416" s="2" t="s">
        <v>952</v>
      </c>
      <c r="E416" s="2">
        <v>113734</v>
      </c>
      <c r="F416" s="2" t="s">
        <v>754</v>
      </c>
      <c r="G416" s="2" t="s">
        <v>755</v>
      </c>
      <c r="H416" s="2" t="s">
        <v>755</v>
      </c>
      <c r="I416" s="2">
        <v>3</v>
      </c>
      <c r="J416" s="2">
        <v>1</v>
      </c>
      <c r="K416" s="2" t="s">
        <v>6040</v>
      </c>
      <c r="L416" s="71">
        <v>45709.545138888891</v>
      </c>
      <c r="M416" s="2">
        <v>-1</v>
      </c>
      <c r="N416" s="2">
        <v>1</v>
      </c>
      <c r="O416" s="2"/>
      <c r="P416" s="65">
        <f>2</f>
        <v>2</v>
      </c>
      <c r="Q416" s="65">
        <f>COUNTIFS($O$1:O416,base_seller!$O416)</f>
        <v>0</v>
      </c>
      <c r="R416" s="65" t="str">
        <f>IF(O416="","",IF(OR(base_seller!$Q416&gt;base_seller!$P416,base_seller!$Q416="0"),"Não","Sim"))</f>
        <v/>
      </c>
      <c r="S416" s="65" t="str">
        <f>base_seller!$E416&amp;base_seller!$K416</f>
        <v>1137342025-02</v>
      </c>
      <c r="T416" s="65">
        <f>COUNTIFS($S$1:S416,base_seller!$S416)</f>
        <v>1</v>
      </c>
      <c r="U416" s="65" t="str">
        <f t="shared" si="16"/>
        <v>Range 1</v>
      </c>
    </row>
    <row r="417" spans="1:21" x14ac:dyDescent="0.25">
      <c r="A417" s="71">
        <v>45708</v>
      </c>
      <c r="B417" s="71">
        <v>45708.548611111109</v>
      </c>
      <c r="C417" s="71">
        <v>45708.573611111111</v>
      </c>
      <c r="D417" s="2" t="s">
        <v>952</v>
      </c>
      <c r="E417" s="2">
        <v>113745</v>
      </c>
      <c r="F417" s="2" t="s">
        <v>754</v>
      </c>
      <c r="G417" s="2" t="s">
        <v>755</v>
      </c>
      <c r="H417" s="2" t="s">
        <v>755</v>
      </c>
      <c r="I417" s="2">
        <v>3</v>
      </c>
      <c r="J417" s="2">
        <v>1</v>
      </c>
      <c r="K417" s="2" t="s">
        <v>6040</v>
      </c>
      <c r="L417" s="71">
        <v>45709.548611111109</v>
      </c>
      <c r="M417" s="2">
        <v>-1</v>
      </c>
      <c r="N417" s="2">
        <v>1</v>
      </c>
      <c r="O417" s="2"/>
      <c r="P417" s="65">
        <f>2</f>
        <v>2</v>
      </c>
      <c r="Q417" s="65">
        <f>COUNTIFS($O$1:O417,base_seller!$O417)</f>
        <v>0</v>
      </c>
      <c r="R417" s="65" t="str">
        <f>IF(O417="","",IF(OR(base_seller!$Q417&gt;base_seller!$P417,base_seller!$Q417="0"),"Não","Sim"))</f>
        <v/>
      </c>
      <c r="S417" s="65" t="str">
        <f>base_seller!$E417&amp;base_seller!$K417</f>
        <v>1137452025-02</v>
      </c>
      <c r="T417" s="65">
        <f>COUNTIFS($S$1:S417,base_seller!$S417)</f>
        <v>1</v>
      </c>
      <c r="U417" s="65" t="str">
        <f t="shared" si="16"/>
        <v>Range 1</v>
      </c>
    </row>
    <row r="418" spans="1:21" x14ac:dyDescent="0.25">
      <c r="A418" s="71">
        <v>45708</v>
      </c>
      <c r="B418" s="71">
        <v>45708.561111111107</v>
      </c>
      <c r="C418" s="71">
        <v>45708.574305555558</v>
      </c>
      <c r="D418" s="2" t="s">
        <v>952</v>
      </c>
      <c r="E418" s="2">
        <v>113880</v>
      </c>
      <c r="F418" s="2" t="s">
        <v>754</v>
      </c>
      <c r="G418" s="2" t="s">
        <v>755</v>
      </c>
      <c r="H418" s="2" t="s">
        <v>755</v>
      </c>
      <c r="I418" s="2">
        <v>3</v>
      </c>
      <c r="J418" s="2">
        <v>1</v>
      </c>
      <c r="K418" s="2" t="s">
        <v>6040</v>
      </c>
      <c r="L418" s="71">
        <v>45709.561111111107</v>
      </c>
      <c r="M418" s="2">
        <v>-1</v>
      </c>
      <c r="N418" s="2">
        <v>1</v>
      </c>
      <c r="O418" s="2"/>
      <c r="P418" s="65">
        <f>2</f>
        <v>2</v>
      </c>
      <c r="Q418" s="65">
        <f>COUNTIFS($O$1:O418,base_seller!$O418)</f>
        <v>0</v>
      </c>
      <c r="R418" s="65" t="str">
        <f>IF(O418="","",IF(OR(base_seller!$Q418&gt;base_seller!$P418,base_seller!$Q418="0"),"Não","Sim"))</f>
        <v/>
      </c>
      <c r="S418" s="65" t="str">
        <f>base_seller!$E418&amp;base_seller!$K418</f>
        <v>1138802025-02</v>
      </c>
      <c r="T418" s="65">
        <f>COUNTIFS($S$1:S418,base_seller!$S418)</f>
        <v>1</v>
      </c>
      <c r="U418" s="65" t="str">
        <f t="shared" si="16"/>
        <v>Range 1</v>
      </c>
    </row>
    <row r="419" spans="1:21" x14ac:dyDescent="0.25">
      <c r="A419" s="71">
        <v>45708</v>
      </c>
      <c r="B419" s="71">
        <v>45708.561805555553</v>
      </c>
      <c r="C419" s="71">
        <v>45708.574305555558</v>
      </c>
      <c r="D419" s="2" t="s">
        <v>952</v>
      </c>
      <c r="E419" s="2">
        <v>113883</v>
      </c>
      <c r="F419" s="2" t="s">
        <v>754</v>
      </c>
      <c r="G419" s="2" t="s">
        <v>755</v>
      </c>
      <c r="H419" s="2" t="s">
        <v>755</v>
      </c>
      <c r="I419" s="2">
        <v>3</v>
      </c>
      <c r="J419" s="2">
        <v>1</v>
      </c>
      <c r="K419" s="2" t="s">
        <v>6040</v>
      </c>
      <c r="L419" s="71">
        <v>45709.561805555553</v>
      </c>
      <c r="M419" s="2">
        <v>-1</v>
      </c>
      <c r="N419" s="2">
        <v>1</v>
      </c>
      <c r="O419" s="2"/>
      <c r="P419" s="65">
        <f>2</f>
        <v>2</v>
      </c>
      <c r="Q419" s="65">
        <f>COUNTIFS($O$1:O419,base_seller!$O419)</f>
        <v>0</v>
      </c>
      <c r="R419" s="65" t="str">
        <f>IF(O419="","",IF(OR(base_seller!$Q419&gt;base_seller!$P419,base_seller!$Q419="0"),"Não","Sim"))</f>
        <v/>
      </c>
      <c r="S419" s="65" t="str">
        <f>base_seller!$E419&amp;base_seller!$K419</f>
        <v>1138832025-02</v>
      </c>
      <c r="T419" s="65">
        <f>COUNTIFS($S$1:S419,base_seller!$S419)</f>
        <v>1</v>
      </c>
      <c r="U419" s="65" t="str">
        <f t="shared" si="16"/>
        <v>Range 1</v>
      </c>
    </row>
    <row r="420" spans="1:21" x14ac:dyDescent="0.25">
      <c r="A420" s="71">
        <v>45708</v>
      </c>
      <c r="B420" s="71">
        <v>45708.675694444442</v>
      </c>
      <c r="C420" s="71">
        <v>45708.754861111112</v>
      </c>
      <c r="D420" s="2" t="s">
        <v>951</v>
      </c>
      <c r="E420" s="2">
        <v>114121</v>
      </c>
      <c r="F420" s="2" t="s">
        <v>46</v>
      </c>
      <c r="G420" s="2" t="s">
        <v>36</v>
      </c>
      <c r="H420" s="2" t="s">
        <v>760</v>
      </c>
      <c r="I420" s="2">
        <v>3</v>
      </c>
      <c r="J420" s="2">
        <v>1</v>
      </c>
      <c r="K420" s="2" t="s">
        <v>6040</v>
      </c>
      <c r="L420" s="71">
        <v>45709.675694444442</v>
      </c>
      <c r="M420" s="2">
        <v>-1</v>
      </c>
      <c r="N420" s="2">
        <v>1</v>
      </c>
      <c r="O420" s="2" t="s">
        <v>6085</v>
      </c>
      <c r="P420" s="65">
        <f>2</f>
        <v>2</v>
      </c>
      <c r="Q420" s="65">
        <f>COUNTIFS($O$1:O420,base_seller!$O420)</f>
        <v>1</v>
      </c>
      <c r="R420" s="65" t="str">
        <f>IF(O420="","",IF(OR(base_seller!$Q420&gt;base_seller!$P420,base_seller!$Q420="0"),"Não","Sim"))</f>
        <v>Sim</v>
      </c>
      <c r="S420" s="65" t="str">
        <f>base_seller!$E420&amp;base_seller!$K420</f>
        <v>1141212025-02</v>
      </c>
      <c r="T420" s="65">
        <f>COUNTIFS($S$1:S420,base_seller!$S420)</f>
        <v>1</v>
      </c>
      <c r="U420" s="65" t="str">
        <f t="shared" si="16"/>
        <v>Range 1</v>
      </c>
    </row>
    <row r="421" spans="1:21" x14ac:dyDescent="0.25">
      <c r="A421" s="71">
        <v>45708</v>
      </c>
      <c r="B421" s="71">
        <v>45708.698611111111</v>
      </c>
      <c r="C421" s="71">
        <v>45708.756944444453</v>
      </c>
      <c r="D421" s="2" t="s">
        <v>951</v>
      </c>
      <c r="E421" s="2">
        <v>114155</v>
      </c>
      <c r="F421" s="2" t="s">
        <v>754</v>
      </c>
      <c r="G421" s="2" t="s">
        <v>755</v>
      </c>
      <c r="H421" s="2" t="s">
        <v>755</v>
      </c>
      <c r="I421" s="2">
        <v>3</v>
      </c>
      <c r="J421" s="2">
        <v>1</v>
      </c>
      <c r="K421" s="2" t="s">
        <v>6040</v>
      </c>
      <c r="L421" s="71">
        <v>45709.698611111111</v>
      </c>
      <c r="M421" s="2">
        <v>-1</v>
      </c>
      <c r="N421" s="2">
        <v>1</v>
      </c>
      <c r="O421" s="2"/>
      <c r="P421" s="65">
        <f>2</f>
        <v>2</v>
      </c>
      <c r="Q421" s="65">
        <f>COUNTIFS($O$1:O421,base_seller!$O421)</f>
        <v>0</v>
      </c>
      <c r="R421" s="65" t="str">
        <f>IF(O421="","",IF(OR(base_seller!$Q421&gt;base_seller!$P421,base_seller!$Q421="0"),"Não","Sim"))</f>
        <v/>
      </c>
      <c r="S421" s="65" t="str">
        <f>base_seller!$E421&amp;base_seller!$K421</f>
        <v>1141552025-02</v>
      </c>
      <c r="T421" s="65">
        <f>COUNTIFS($S$1:S421,base_seller!$S421)</f>
        <v>1</v>
      </c>
      <c r="U421" s="65" t="str">
        <f t="shared" si="16"/>
        <v>Range 1</v>
      </c>
    </row>
    <row r="422" spans="1:21" x14ac:dyDescent="0.25">
      <c r="A422" s="71">
        <v>45708</v>
      </c>
      <c r="B422" s="71">
        <v>45708.705555555563</v>
      </c>
      <c r="C422" s="71">
        <v>45708.759027777778</v>
      </c>
      <c r="D422" s="2" t="s">
        <v>951</v>
      </c>
      <c r="E422" s="2">
        <v>114164</v>
      </c>
      <c r="F422" s="2" t="s">
        <v>46</v>
      </c>
      <c r="G422" s="2" t="s">
        <v>36</v>
      </c>
      <c r="H422" s="2" t="s">
        <v>752</v>
      </c>
      <c r="I422" s="2">
        <v>3</v>
      </c>
      <c r="J422" s="2">
        <v>1</v>
      </c>
      <c r="K422" s="2" t="s">
        <v>6040</v>
      </c>
      <c r="L422" s="71">
        <v>45709.705555555563</v>
      </c>
      <c r="M422" s="2">
        <v>-1</v>
      </c>
      <c r="N422" s="2">
        <v>1</v>
      </c>
      <c r="O422" s="2" t="s">
        <v>6086</v>
      </c>
      <c r="P422" s="65">
        <f>2</f>
        <v>2</v>
      </c>
      <c r="Q422" s="65">
        <f>COUNTIFS($O$1:O422,base_seller!$O422)</f>
        <v>1</v>
      </c>
      <c r="R422" s="65" t="str">
        <f>IF(O422="","",IF(OR(base_seller!$Q422&gt;base_seller!$P422,base_seller!$Q422="0"),"Não","Sim"))</f>
        <v>Sim</v>
      </c>
      <c r="S422" s="65" t="str">
        <f>base_seller!$E422&amp;base_seller!$K422</f>
        <v>1141642025-02</v>
      </c>
      <c r="T422" s="65">
        <f>COUNTIFS($S$1:S422,base_seller!$S422)</f>
        <v>1</v>
      </c>
      <c r="U422" s="65" t="str">
        <f t="shared" si="16"/>
        <v>Range 1</v>
      </c>
    </row>
    <row r="423" spans="1:21" x14ac:dyDescent="0.25">
      <c r="A423" s="71">
        <v>45708</v>
      </c>
      <c r="B423" s="71">
        <v>45708.713194444441</v>
      </c>
      <c r="C423" s="71">
        <v>45708.759722222218</v>
      </c>
      <c r="D423" s="2" t="s">
        <v>951</v>
      </c>
      <c r="E423" s="2">
        <v>114171</v>
      </c>
      <c r="F423" s="2" t="s">
        <v>716</v>
      </c>
      <c r="G423" s="2" t="s">
        <v>36</v>
      </c>
      <c r="H423" s="2" t="s">
        <v>752</v>
      </c>
      <c r="I423" s="2">
        <v>3</v>
      </c>
      <c r="J423" s="2">
        <v>1</v>
      </c>
      <c r="K423" s="2" t="s">
        <v>6040</v>
      </c>
      <c r="L423" s="71">
        <v>45709.713194444441</v>
      </c>
      <c r="M423" s="2">
        <v>-1</v>
      </c>
      <c r="N423" s="2">
        <v>1</v>
      </c>
      <c r="O423" s="2" t="s">
        <v>6087</v>
      </c>
      <c r="P423" s="65">
        <f>2</f>
        <v>2</v>
      </c>
      <c r="Q423" s="65">
        <f>COUNTIFS($O$1:O423,base_seller!$O423)</f>
        <v>1</v>
      </c>
      <c r="R423" s="65" t="str">
        <f>IF(O423="","",IF(OR(base_seller!$Q423&gt;base_seller!$P423,base_seller!$Q423="0"),"Não","Sim"))</f>
        <v>Sim</v>
      </c>
      <c r="S423" s="65" t="str">
        <f>base_seller!$E423&amp;base_seller!$K423</f>
        <v>1141712025-02</v>
      </c>
      <c r="T423" s="65">
        <f>COUNTIFS($S$1:S423,base_seller!$S423)</f>
        <v>1</v>
      </c>
      <c r="U423" s="65" t="str">
        <f t="shared" si="16"/>
        <v>Range 1</v>
      </c>
    </row>
    <row r="424" spans="1:21" x14ac:dyDescent="0.25">
      <c r="A424" s="71">
        <v>45708</v>
      </c>
      <c r="B424" s="71">
        <v>45708.640277777777</v>
      </c>
      <c r="C424" s="71">
        <v>45708.761111111111</v>
      </c>
      <c r="D424" s="2" t="s">
        <v>951</v>
      </c>
      <c r="E424" s="2">
        <v>114065</v>
      </c>
      <c r="F424" s="2" t="s">
        <v>716</v>
      </c>
      <c r="G424" s="2" t="s">
        <v>36</v>
      </c>
      <c r="H424" s="2" t="s">
        <v>752</v>
      </c>
      <c r="I424" s="2">
        <v>3</v>
      </c>
      <c r="J424" s="2">
        <v>1</v>
      </c>
      <c r="K424" s="2" t="s">
        <v>6040</v>
      </c>
      <c r="L424" s="71">
        <v>45709.640277777777</v>
      </c>
      <c r="M424" s="2">
        <v>-1</v>
      </c>
      <c r="N424" s="2">
        <v>1</v>
      </c>
      <c r="O424" s="2" t="s">
        <v>6088</v>
      </c>
      <c r="P424" s="65">
        <f>2</f>
        <v>2</v>
      </c>
      <c r="Q424" s="65">
        <f>COUNTIFS($O$1:O424,base_seller!$O424)</f>
        <v>1</v>
      </c>
      <c r="R424" s="65" t="str">
        <f>IF(O424="","",IF(OR(base_seller!$Q424&gt;base_seller!$P424,base_seller!$Q424="0"),"Não","Sim"))</f>
        <v>Sim</v>
      </c>
      <c r="S424" s="65" t="str">
        <f>base_seller!$E424&amp;base_seller!$K424</f>
        <v>1140652025-02</v>
      </c>
      <c r="T424" s="65">
        <f>COUNTIFS($S$1:S424,base_seller!$S424)</f>
        <v>1</v>
      </c>
      <c r="U424" s="65" t="str">
        <f t="shared" si="16"/>
        <v>Range 1</v>
      </c>
    </row>
    <row r="425" spans="1:21" x14ac:dyDescent="0.25">
      <c r="A425" s="71">
        <v>45708</v>
      </c>
      <c r="B425" s="71">
        <v>45708.719444444447</v>
      </c>
      <c r="C425" s="71">
        <v>45708.763888888891</v>
      </c>
      <c r="D425" s="2" t="s">
        <v>951</v>
      </c>
      <c r="E425" s="2">
        <v>114175</v>
      </c>
      <c r="F425" s="2" t="s">
        <v>46</v>
      </c>
      <c r="G425" s="2" t="s">
        <v>36</v>
      </c>
      <c r="H425" s="2" t="s">
        <v>752</v>
      </c>
      <c r="I425" s="2">
        <v>3</v>
      </c>
      <c r="J425" s="2">
        <v>1</v>
      </c>
      <c r="K425" s="2" t="s">
        <v>6040</v>
      </c>
      <c r="L425" s="71">
        <v>45709.719444444447</v>
      </c>
      <c r="M425" s="2">
        <v>-1</v>
      </c>
      <c r="N425" s="2">
        <v>1</v>
      </c>
      <c r="O425" s="2" t="s">
        <v>6089</v>
      </c>
      <c r="P425" s="65">
        <f>2</f>
        <v>2</v>
      </c>
      <c r="Q425" s="65">
        <f>COUNTIFS($O$1:O425,base_seller!$O425)</f>
        <v>1</v>
      </c>
      <c r="R425" s="65" t="str">
        <f>IF(O425="","",IF(OR(base_seller!$Q425&gt;base_seller!$P425,base_seller!$Q425="0"),"Não","Sim"))</f>
        <v>Sim</v>
      </c>
      <c r="S425" s="65" t="str">
        <f>base_seller!$E425&amp;base_seller!$K425</f>
        <v>1141752025-02</v>
      </c>
      <c r="T425" s="65">
        <f>COUNTIFS($S$1:S425,base_seller!$S425)</f>
        <v>1</v>
      </c>
      <c r="U425" s="65" t="str">
        <f t="shared" si="16"/>
        <v>Range 1</v>
      </c>
    </row>
    <row r="426" spans="1:21" x14ac:dyDescent="0.25">
      <c r="A426" s="71">
        <v>45708</v>
      </c>
      <c r="B426" s="71">
        <v>45708.734027777777</v>
      </c>
      <c r="C426" s="71">
        <v>45708.76666666667</v>
      </c>
      <c r="D426" s="2" t="s">
        <v>951</v>
      </c>
      <c r="E426" s="2">
        <v>114190</v>
      </c>
      <c r="F426" s="2" t="s">
        <v>46</v>
      </c>
      <c r="G426" s="2" t="s">
        <v>36</v>
      </c>
      <c r="H426" s="2" t="s">
        <v>752</v>
      </c>
      <c r="I426" s="2">
        <v>3</v>
      </c>
      <c r="J426" s="2">
        <v>1</v>
      </c>
      <c r="K426" s="2" t="s">
        <v>6040</v>
      </c>
      <c r="L426" s="71">
        <v>45709.734027777777</v>
      </c>
      <c r="M426" s="2">
        <v>-1</v>
      </c>
      <c r="N426" s="2">
        <v>1</v>
      </c>
      <c r="O426" s="2" t="s">
        <v>6090</v>
      </c>
      <c r="P426" s="65">
        <f>2</f>
        <v>2</v>
      </c>
      <c r="Q426" s="65">
        <f>COUNTIFS($O$1:O426,base_seller!$O426)</f>
        <v>1</v>
      </c>
      <c r="R426" s="65" t="str">
        <f>IF(O426="","",IF(OR(base_seller!$Q426&gt;base_seller!$P426,base_seller!$Q426="0"),"Não","Sim"))</f>
        <v>Sim</v>
      </c>
      <c r="S426" s="65" t="str">
        <f>base_seller!$E426&amp;base_seller!$K426</f>
        <v>1141902025-02</v>
      </c>
      <c r="T426" s="65">
        <f>COUNTIFS($S$1:S426,base_seller!$S426)</f>
        <v>1</v>
      </c>
      <c r="U426" s="65" t="str">
        <f t="shared" si="16"/>
        <v>Range 1</v>
      </c>
    </row>
    <row r="427" spans="1:21" x14ac:dyDescent="0.25">
      <c r="A427" s="71">
        <v>45709</v>
      </c>
      <c r="B427" s="71">
        <v>45708.922222222223</v>
      </c>
      <c r="C427" s="71">
        <v>45709.380555555559</v>
      </c>
      <c r="D427" s="2" t="s">
        <v>950</v>
      </c>
      <c r="E427" s="2">
        <v>114265</v>
      </c>
      <c r="F427" s="2" t="s">
        <v>46</v>
      </c>
      <c r="G427" s="2" t="s">
        <v>36</v>
      </c>
      <c r="H427" s="2" t="s">
        <v>760</v>
      </c>
      <c r="I427" s="2">
        <v>3</v>
      </c>
      <c r="J427" s="2">
        <v>1</v>
      </c>
      <c r="K427" s="2" t="s">
        <v>6040</v>
      </c>
      <c r="L427" s="71">
        <v>45709.922222222223</v>
      </c>
      <c r="M427" s="2">
        <v>-1</v>
      </c>
      <c r="N427" s="2">
        <v>1</v>
      </c>
      <c r="O427" s="2" t="s">
        <v>6091</v>
      </c>
      <c r="P427" s="65">
        <f>2</f>
        <v>2</v>
      </c>
      <c r="Q427" s="65">
        <f>COUNTIFS($O$1:O427,base_seller!$O427)</f>
        <v>1</v>
      </c>
      <c r="R427" s="65" t="str">
        <f>IF(O427="","",IF(OR(base_seller!$Q427&gt;base_seller!$P427,base_seller!$Q427="0"),"Não","Sim"))</f>
        <v>Sim</v>
      </c>
      <c r="S427" s="65" t="str">
        <f>base_seller!$E427&amp;base_seller!$K427</f>
        <v>1142652025-02</v>
      </c>
      <c r="T427" s="65">
        <f>COUNTIFS($S$1:S427,base_seller!$S427)</f>
        <v>1</v>
      </c>
      <c r="U427" s="65" t="str">
        <f t="shared" ref="U427:U464" si="17">IF(T427&lt;4,"Range 1",IF(T427&lt;7,"Range 2",IF(T427&lt;10,"Range 3","Range 4")))</f>
        <v>Range 1</v>
      </c>
    </row>
    <row r="428" spans="1:21" x14ac:dyDescent="0.25">
      <c r="A428" s="71">
        <v>45709</v>
      </c>
      <c r="B428" s="71">
        <v>45709.05</v>
      </c>
      <c r="C428" s="71">
        <v>45709.383333333331</v>
      </c>
      <c r="D428" s="2" t="s">
        <v>950</v>
      </c>
      <c r="E428" s="2">
        <v>114285</v>
      </c>
      <c r="F428" s="2" t="s">
        <v>46</v>
      </c>
      <c r="G428" s="2" t="s">
        <v>36</v>
      </c>
      <c r="H428" s="2" t="s">
        <v>760</v>
      </c>
      <c r="I428" s="2">
        <v>4</v>
      </c>
      <c r="J428" s="2">
        <v>3</v>
      </c>
      <c r="K428" s="2" t="s">
        <v>6040</v>
      </c>
      <c r="L428" s="71">
        <v>45712.05</v>
      </c>
      <c r="M428" s="2">
        <v>-3</v>
      </c>
      <c r="N428" s="2">
        <v>1</v>
      </c>
      <c r="O428" s="2" t="s">
        <v>6092</v>
      </c>
      <c r="P428" s="65">
        <f>2</f>
        <v>2</v>
      </c>
      <c r="Q428" s="65">
        <f>COUNTIFS($O$1:O428,base_seller!$O428)</f>
        <v>1</v>
      </c>
      <c r="R428" s="65" t="str">
        <f>IF(O428="","",IF(OR(base_seller!$Q428&gt;base_seller!$P428,base_seller!$Q428="0"),"Não","Sim"))</f>
        <v>Sim</v>
      </c>
      <c r="S428" s="65" t="str">
        <f>base_seller!$E428&amp;base_seller!$K428</f>
        <v>1142852025-02</v>
      </c>
      <c r="T428" s="65">
        <f>COUNTIFS($S$1:S428,base_seller!$S428)</f>
        <v>1</v>
      </c>
      <c r="U428" s="65" t="str">
        <f t="shared" si="17"/>
        <v>Range 1</v>
      </c>
    </row>
    <row r="429" spans="1:21" x14ac:dyDescent="0.25">
      <c r="A429" s="71">
        <v>45709</v>
      </c>
      <c r="B429" s="71">
        <v>45709.051388888889</v>
      </c>
      <c r="C429" s="71">
        <v>45709.384722222218</v>
      </c>
      <c r="D429" s="2" t="s">
        <v>950</v>
      </c>
      <c r="E429" s="2">
        <v>114287</v>
      </c>
      <c r="F429" s="2" t="s">
        <v>754</v>
      </c>
      <c r="G429" s="2" t="s">
        <v>755</v>
      </c>
      <c r="H429" s="2" t="s">
        <v>5840</v>
      </c>
      <c r="I429" s="2">
        <v>4</v>
      </c>
      <c r="J429" s="2">
        <v>3</v>
      </c>
      <c r="K429" s="2" t="s">
        <v>6040</v>
      </c>
      <c r="L429" s="71">
        <v>45712.051388888889</v>
      </c>
      <c r="M429" s="2">
        <v>-3</v>
      </c>
      <c r="N429" s="2">
        <v>1</v>
      </c>
      <c r="O429" s="2"/>
      <c r="P429" s="65">
        <f>2</f>
        <v>2</v>
      </c>
      <c r="Q429" s="65">
        <f>COUNTIFS($O$1:O429,base_seller!$O429)</f>
        <v>0</v>
      </c>
      <c r="R429" s="65" t="str">
        <f>IF(O429="","",IF(OR(base_seller!$Q429&gt;base_seller!$P429,base_seller!$Q429="0"),"Não","Sim"))</f>
        <v/>
      </c>
      <c r="S429" s="65" t="str">
        <f>base_seller!$E429&amp;base_seller!$K429</f>
        <v>1142872025-02</v>
      </c>
      <c r="T429" s="65">
        <f>COUNTIFS($S$1:S429,base_seller!$S429)</f>
        <v>1</v>
      </c>
      <c r="U429" s="65" t="str">
        <f t="shared" si="17"/>
        <v>Range 1</v>
      </c>
    </row>
    <row r="430" spans="1:21" x14ac:dyDescent="0.25">
      <c r="A430" s="71">
        <v>45709</v>
      </c>
      <c r="B430" s="71">
        <v>45709.844444444447</v>
      </c>
      <c r="C430" s="71">
        <v>45709.386111111111</v>
      </c>
      <c r="D430" s="2" t="s">
        <v>950</v>
      </c>
      <c r="E430" s="2">
        <v>114240</v>
      </c>
      <c r="F430" s="2" t="s">
        <v>754</v>
      </c>
      <c r="G430" s="2" t="s">
        <v>755</v>
      </c>
      <c r="H430" s="2" t="s">
        <v>5840</v>
      </c>
      <c r="I430" s="2">
        <v>4</v>
      </c>
      <c r="J430" s="2">
        <v>3</v>
      </c>
      <c r="K430" s="2" t="s">
        <v>6040</v>
      </c>
      <c r="L430" s="71">
        <v>45712.844444444447</v>
      </c>
      <c r="M430" s="2">
        <v>-4</v>
      </c>
      <c r="N430" s="2">
        <v>1</v>
      </c>
      <c r="O430" s="2"/>
      <c r="P430" s="65">
        <f>2</f>
        <v>2</v>
      </c>
      <c r="Q430" s="65">
        <f>COUNTIFS($O$1:O430,base_seller!$O430)</f>
        <v>0</v>
      </c>
      <c r="R430" s="65" t="str">
        <f>IF(O430="","",IF(OR(base_seller!$Q430&gt;base_seller!$P430,base_seller!$Q430="0"),"Não","Sim"))</f>
        <v/>
      </c>
      <c r="S430" s="65" t="str">
        <f>base_seller!$E430&amp;base_seller!$K430</f>
        <v>1142402025-02</v>
      </c>
      <c r="T430" s="65">
        <f>COUNTIFS($S$1:S430,base_seller!$S430)</f>
        <v>1</v>
      </c>
      <c r="U430" s="65" t="str">
        <f t="shared" si="17"/>
        <v>Range 1</v>
      </c>
    </row>
    <row r="431" spans="1:21" x14ac:dyDescent="0.25">
      <c r="A431" s="71">
        <v>45709</v>
      </c>
      <c r="B431" s="71">
        <v>45709.382638888892</v>
      </c>
      <c r="C431" s="71">
        <v>45709.390277777777</v>
      </c>
      <c r="D431" s="2" t="s">
        <v>950</v>
      </c>
      <c r="E431" s="2">
        <v>114364</v>
      </c>
      <c r="F431" s="2" t="s">
        <v>46</v>
      </c>
      <c r="G431" s="2" t="s">
        <v>36</v>
      </c>
      <c r="H431" s="2" t="s">
        <v>758</v>
      </c>
      <c r="I431" s="2">
        <v>4</v>
      </c>
      <c r="J431" s="2">
        <v>3</v>
      </c>
      <c r="K431" s="2" t="s">
        <v>6040</v>
      </c>
      <c r="L431" s="71">
        <v>45712.382638888892</v>
      </c>
      <c r="M431" s="2">
        <v>-3</v>
      </c>
      <c r="N431" s="2">
        <v>1</v>
      </c>
      <c r="O431" s="2" t="s">
        <v>6093</v>
      </c>
      <c r="P431" s="65">
        <f>2</f>
        <v>2</v>
      </c>
      <c r="Q431" s="65">
        <f>COUNTIFS($O$1:O431,base_seller!$O431)</f>
        <v>1</v>
      </c>
      <c r="R431" s="65" t="str">
        <f>IF(O431="","",IF(OR(base_seller!$Q431&gt;base_seller!$P431,base_seller!$Q431="0"),"Não","Sim"))</f>
        <v>Sim</v>
      </c>
      <c r="S431" s="65" t="str">
        <f>base_seller!$E431&amp;base_seller!$K431</f>
        <v>1143642025-02</v>
      </c>
      <c r="T431" s="65">
        <f>COUNTIFS($S$1:S431,base_seller!$S431)</f>
        <v>1</v>
      </c>
      <c r="U431" s="65" t="str">
        <f t="shared" si="17"/>
        <v>Range 1</v>
      </c>
    </row>
    <row r="432" spans="1:21" x14ac:dyDescent="0.25">
      <c r="A432" s="71">
        <v>45709</v>
      </c>
      <c r="B432" s="71">
        <v>45709.390277777777</v>
      </c>
      <c r="C432" s="71">
        <v>45709.39166666667</v>
      </c>
      <c r="D432" s="2" t="s">
        <v>950</v>
      </c>
      <c r="E432" s="2">
        <v>114374</v>
      </c>
      <c r="F432" s="2" t="s">
        <v>754</v>
      </c>
      <c r="G432" s="2" t="s">
        <v>755</v>
      </c>
      <c r="H432" s="2" t="s">
        <v>768</v>
      </c>
      <c r="I432" s="2">
        <v>4</v>
      </c>
      <c r="J432" s="2">
        <v>3</v>
      </c>
      <c r="K432" s="2" t="s">
        <v>6040</v>
      </c>
      <c r="L432" s="71">
        <v>45712.390277777777</v>
      </c>
      <c r="M432" s="2">
        <v>-3</v>
      </c>
      <c r="N432" s="2">
        <v>1</v>
      </c>
      <c r="O432" s="2"/>
      <c r="P432" s="65">
        <f>2</f>
        <v>2</v>
      </c>
      <c r="Q432" s="65">
        <f>COUNTIFS($O$1:O432,base_seller!$O432)</f>
        <v>0</v>
      </c>
      <c r="R432" s="65" t="str">
        <f>IF(O432="","",IF(OR(base_seller!$Q432&gt;base_seller!$P432,base_seller!$Q432="0"),"Não","Sim"))</f>
        <v/>
      </c>
      <c r="S432" s="65" t="str">
        <f>base_seller!$E432&amp;base_seller!$K432</f>
        <v>1143742025-02</v>
      </c>
      <c r="T432" s="65">
        <f>COUNTIFS($S$1:S432,base_seller!$S432)</f>
        <v>1</v>
      </c>
      <c r="U432" s="65" t="str">
        <f t="shared" si="17"/>
        <v>Range 1</v>
      </c>
    </row>
    <row r="433" spans="1:21" x14ac:dyDescent="0.25">
      <c r="A433" s="71">
        <v>45709</v>
      </c>
      <c r="B433" s="71">
        <v>45709.404861111107</v>
      </c>
      <c r="C433" s="71">
        <v>45709.415972222218</v>
      </c>
      <c r="D433" s="2" t="s">
        <v>950</v>
      </c>
      <c r="E433" s="2">
        <v>114400</v>
      </c>
      <c r="F433" s="2" t="s">
        <v>46</v>
      </c>
      <c r="G433" s="2" t="s">
        <v>36</v>
      </c>
      <c r="H433" s="2" t="s">
        <v>757</v>
      </c>
      <c r="I433" s="2">
        <v>4</v>
      </c>
      <c r="J433" s="2">
        <v>3</v>
      </c>
      <c r="K433" s="2" t="s">
        <v>6040</v>
      </c>
      <c r="L433" s="71">
        <v>45712.404861111107</v>
      </c>
      <c r="M433" s="2">
        <v>-3</v>
      </c>
      <c r="N433" s="2">
        <v>1</v>
      </c>
      <c r="O433" s="2" t="s">
        <v>6094</v>
      </c>
      <c r="P433" s="65">
        <f>2</f>
        <v>2</v>
      </c>
      <c r="Q433" s="65">
        <f>COUNTIFS($O$1:O433,base_seller!$O433)</f>
        <v>1</v>
      </c>
      <c r="R433" s="65" t="str">
        <f>IF(O433="","",IF(OR(base_seller!$Q433&gt;base_seller!$P433,base_seller!$Q433="0"),"Não","Sim"))</f>
        <v>Sim</v>
      </c>
      <c r="S433" s="65" t="str">
        <f>base_seller!$E433&amp;base_seller!$K433</f>
        <v>1144002025-02</v>
      </c>
      <c r="T433" s="65">
        <f>COUNTIFS($S$1:S433,base_seller!$S433)</f>
        <v>1</v>
      </c>
      <c r="U433" s="65" t="str">
        <f t="shared" si="17"/>
        <v>Range 1</v>
      </c>
    </row>
    <row r="434" spans="1:21" x14ac:dyDescent="0.25">
      <c r="A434" s="71">
        <v>45709</v>
      </c>
      <c r="B434" s="71">
        <v>45709.408333333333</v>
      </c>
      <c r="C434" s="71">
        <v>45709.416666666657</v>
      </c>
      <c r="D434" s="2" t="s">
        <v>950</v>
      </c>
      <c r="E434" s="2">
        <v>114408</v>
      </c>
      <c r="F434" s="2" t="s">
        <v>754</v>
      </c>
      <c r="G434" s="2" t="s">
        <v>755</v>
      </c>
      <c r="H434" s="2" t="s">
        <v>5840</v>
      </c>
      <c r="I434" s="2">
        <v>4</v>
      </c>
      <c r="J434" s="2">
        <v>3</v>
      </c>
      <c r="K434" s="2" t="s">
        <v>6040</v>
      </c>
      <c r="L434" s="71">
        <v>45712.408333333333</v>
      </c>
      <c r="M434" s="2">
        <v>-3</v>
      </c>
      <c r="N434" s="2">
        <v>1</v>
      </c>
      <c r="O434" s="2"/>
      <c r="P434" s="65">
        <f>2</f>
        <v>2</v>
      </c>
      <c r="Q434" s="65">
        <f>COUNTIFS($O$1:O434,base_seller!$O434)</f>
        <v>0</v>
      </c>
      <c r="R434" s="65" t="str">
        <f>IF(O434="","",IF(OR(base_seller!$Q434&gt;base_seller!$P434,base_seller!$Q434="0"),"Não","Sim"))</f>
        <v/>
      </c>
      <c r="S434" s="65" t="str">
        <f>base_seller!$E434&amp;base_seller!$K434</f>
        <v>1144082025-02</v>
      </c>
      <c r="T434" s="65">
        <f>COUNTIFS($S$1:S434,base_seller!$S434)</f>
        <v>1</v>
      </c>
      <c r="U434" s="65" t="str">
        <f t="shared" si="17"/>
        <v>Range 1</v>
      </c>
    </row>
    <row r="435" spans="1:21" x14ac:dyDescent="0.25">
      <c r="A435" s="71">
        <v>45709</v>
      </c>
      <c r="B435" s="71">
        <v>45709.410416666673</v>
      </c>
      <c r="C435" s="71">
        <v>45709.425000000003</v>
      </c>
      <c r="D435" s="2" t="s">
        <v>950</v>
      </c>
      <c r="E435" s="2">
        <v>114412</v>
      </c>
      <c r="F435" s="2" t="s">
        <v>754</v>
      </c>
      <c r="G435" s="2" t="s">
        <v>755</v>
      </c>
      <c r="H435" s="2" t="s">
        <v>769</v>
      </c>
      <c r="I435" s="2">
        <v>4</v>
      </c>
      <c r="J435" s="2">
        <v>3</v>
      </c>
      <c r="K435" s="2" t="s">
        <v>6040</v>
      </c>
      <c r="L435" s="71">
        <v>45712.410416666673</v>
      </c>
      <c r="M435" s="2">
        <v>-3</v>
      </c>
      <c r="N435" s="2">
        <v>1</v>
      </c>
      <c r="O435" s="2"/>
      <c r="P435" s="65">
        <f>2</f>
        <v>2</v>
      </c>
      <c r="Q435" s="65">
        <f>COUNTIFS($O$1:O435,base_seller!$O435)</f>
        <v>0</v>
      </c>
      <c r="R435" s="65" t="str">
        <f>IF(O435="","",IF(OR(base_seller!$Q435&gt;base_seller!$P435,base_seller!$Q435="0"),"Não","Sim"))</f>
        <v/>
      </c>
      <c r="S435" s="65" t="str">
        <f>base_seller!$E435&amp;base_seller!$K435</f>
        <v>1144122025-02</v>
      </c>
      <c r="T435" s="65">
        <f>COUNTIFS($S$1:S435,base_seller!$S435)</f>
        <v>1</v>
      </c>
      <c r="U435" s="65" t="str">
        <f t="shared" si="17"/>
        <v>Range 1</v>
      </c>
    </row>
    <row r="436" spans="1:21" x14ac:dyDescent="0.25">
      <c r="A436" s="71">
        <v>45709</v>
      </c>
      <c r="B436" s="71">
        <v>45709.420138888891</v>
      </c>
      <c r="C436" s="71">
        <v>45709.427083333343</v>
      </c>
      <c r="D436" s="2" t="s">
        <v>950</v>
      </c>
      <c r="E436" s="2">
        <v>114433</v>
      </c>
      <c r="F436" s="2" t="s">
        <v>754</v>
      </c>
      <c r="G436" s="2" t="s">
        <v>755</v>
      </c>
      <c r="H436" s="2" t="s">
        <v>5840</v>
      </c>
      <c r="I436" s="2">
        <v>4</v>
      </c>
      <c r="J436" s="2">
        <v>3</v>
      </c>
      <c r="K436" s="2" t="s">
        <v>6040</v>
      </c>
      <c r="L436" s="71">
        <v>45712.420138888891</v>
      </c>
      <c r="M436" s="2">
        <v>-3</v>
      </c>
      <c r="N436" s="2">
        <v>1</v>
      </c>
      <c r="O436" s="2"/>
      <c r="P436" s="65">
        <f>2</f>
        <v>2</v>
      </c>
      <c r="Q436" s="65">
        <f>COUNTIFS($O$1:O436,base_seller!$O436)</f>
        <v>0</v>
      </c>
      <c r="R436" s="65" t="str">
        <f>IF(O436="","",IF(OR(base_seller!$Q436&gt;base_seller!$P436,base_seller!$Q436="0"),"Não","Sim"))</f>
        <v/>
      </c>
      <c r="S436" s="65" t="str">
        <f>base_seller!$E436&amp;base_seller!$K436</f>
        <v>1144332025-02</v>
      </c>
      <c r="T436" s="65">
        <f>COUNTIFS($S$1:S436,base_seller!$S436)</f>
        <v>1</v>
      </c>
      <c r="U436" s="65" t="str">
        <f t="shared" si="17"/>
        <v>Range 1</v>
      </c>
    </row>
    <row r="437" spans="1:21" x14ac:dyDescent="0.25">
      <c r="A437" s="71">
        <v>45709</v>
      </c>
      <c r="B437" s="71">
        <v>45709.435416666667</v>
      </c>
      <c r="C437" s="71">
        <v>45709.461805555547</v>
      </c>
      <c r="D437" s="2" t="s">
        <v>950</v>
      </c>
      <c r="E437" s="2">
        <v>114461</v>
      </c>
      <c r="F437" s="2" t="s">
        <v>754</v>
      </c>
      <c r="G437" s="2" t="s">
        <v>755</v>
      </c>
      <c r="H437" s="2" t="s">
        <v>5840</v>
      </c>
      <c r="I437" s="2">
        <v>4</v>
      </c>
      <c r="J437" s="2">
        <v>3</v>
      </c>
      <c r="K437" s="2" t="s">
        <v>6040</v>
      </c>
      <c r="L437" s="71">
        <v>45712.435416666667</v>
      </c>
      <c r="M437" s="2">
        <v>-3</v>
      </c>
      <c r="N437" s="2">
        <v>1</v>
      </c>
      <c r="O437" s="2"/>
      <c r="P437" s="65">
        <f>2</f>
        <v>2</v>
      </c>
      <c r="Q437" s="65">
        <f>COUNTIFS($O$1:O437,base_seller!$O437)</f>
        <v>0</v>
      </c>
      <c r="R437" s="65" t="str">
        <f>IF(O437="","",IF(OR(base_seller!$Q437&gt;base_seller!$P437,base_seller!$Q437="0"),"Não","Sim"))</f>
        <v/>
      </c>
      <c r="S437" s="65" t="str">
        <f>base_seller!$E437&amp;base_seller!$K437</f>
        <v>1144612025-02</v>
      </c>
      <c r="T437" s="65">
        <f>COUNTIFS($S$1:S437,base_seller!$S437)</f>
        <v>1</v>
      </c>
      <c r="U437" s="65" t="str">
        <f t="shared" si="17"/>
        <v>Range 1</v>
      </c>
    </row>
    <row r="438" spans="1:21" x14ac:dyDescent="0.25">
      <c r="A438" s="71">
        <v>45709</v>
      </c>
      <c r="B438" s="71">
        <v>45709.435416666667</v>
      </c>
      <c r="C438" s="71">
        <v>45709.462500000001</v>
      </c>
      <c r="D438" s="2" t="s">
        <v>950</v>
      </c>
      <c r="E438" s="2">
        <v>114463</v>
      </c>
      <c r="F438" s="2" t="s">
        <v>754</v>
      </c>
      <c r="G438" s="2" t="s">
        <v>755</v>
      </c>
      <c r="H438" s="2" t="s">
        <v>766</v>
      </c>
      <c r="I438" s="2">
        <v>4</v>
      </c>
      <c r="J438" s="2">
        <v>3</v>
      </c>
      <c r="K438" s="2" t="s">
        <v>6040</v>
      </c>
      <c r="L438" s="71">
        <v>45712.435416666667</v>
      </c>
      <c r="M438" s="2">
        <v>-3</v>
      </c>
      <c r="N438" s="2">
        <v>1</v>
      </c>
      <c r="O438" s="2"/>
      <c r="P438" s="65">
        <f>2</f>
        <v>2</v>
      </c>
      <c r="Q438" s="65">
        <f>COUNTIFS($O$1:O438,base_seller!$O438)</f>
        <v>0</v>
      </c>
      <c r="R438" s="65" t="str">
        <f>IF(O438="","",IF(OR(base_seller!$Q438&gt;base_seller!$P438,base_seller!$Q438="0"),"Não","Sim"))</f>
        <v/>
      </c>
      <c r="S438" s="65" t="str">
        <f>base_seller!$E438&amp;base_seller!$K438</f>
        <v>1144632025-02</v>
      </c>
      <c r="T438" s="65">
        <f>COUNTIFS($S$1:S438,base_seller!$S438)</f>
        <v>1</v>
      </c>
      <c r="U438" s="65" t="str">
        <f t="shared" si="17"/>
        <v>Range 1</v>
      </c>
    </row>
    <row r="439" spans="1:21" x14ac:dyDescent="0.25">
      <c r="A439" s="71">
        <v>45709</v>
      </c>
      <c r="B439" s="71">
        <v>45709.454861111109</v>
      </c>
      <c r="C439" s="71">
        <v>45709.463194444441</v>
      </c>
      <c r="D439" s="2" t="s">
        <v>950</v>
      </c>
      <c r="E439" s="2">
        <v>114499</v>
      </c>
      <c r="F439" s="2" t="s">
        <v>754</v>
      </c>
      <c r="G439" s="2" t="s">
        <v>755</v>
      </c>
      <c r="H439" s="2" t="s">
        <v>752</v>
      </c>
      <c r="I439" s="2">
        <v>4</v>
      </c>
      <c r="J439" s="2">
        <v>3</v>
      </c>
      <c r="K439" s="2" t="s">
        <v>6040</v>
      </c>
      <c r="L439" s="71">
        <v>45712.454861111109</v>
      </c>
      <c r="M439" s="2">
        <v>-3</v>
      </c>
      <c r="N439" s="2">
        <v>1</v>
      </c>
      <c r="O439" s="2"/>
      <c r="P439" s="65">
        <f>2</f>
        <v>2</v>
      </c>
      <c r="Q439" s="65">
        <f>COUNTIFS($O$1:O439,base_seller!$O439)</f>
        <v>0</v>
      </c>
      <c r="R439" s="65" t="str">
        <f>IF(O439="","",IF(OR(base_seller!$Q439&gt;base_seller!$P439,base_seller!$Q439="0"),"Não","Sim"))</f>
        <v/>
      </c>
      <c r="S439" s="65" t="str">
        <f>base_seller!$E439&amp;base_seller!$K439</f>
        <v>1144992025-02</v>
      </c>
      <c r="T439" s="65">
        <f>COUNTIFS($S$1:S439,base_seller!$S439)</f>
        <v>1</v>
      </c>
      <c r="U439" s="65" t="str">
        <f t="shared" si="17"/>
        <v>Range 1</v>
      </c>
    </row>
    <row r="440" spans="1:21" x14ac:dyDescent="0.25">
      <c r="A440" s="71">
        <v>45709</v>
      </c>
      <c r="B440" s="71">
        <v>45709.425694444442</v>
      </c>
      <c r="C440" s="71">
        <v>45709.467361111107</v>
      </c>
      <c r="D440" s="2" t="s">
        <v>950</v>
      </c>
      <c r="E440" s="2">
        <v>114400</v>
      </c>
      <c r="F440" s="2" t="s">
        <v>46</v>
      </c>
      <c r="G440" s="2" t="s">
        <v>36</v>
      </c>
      <c r="H440" s="2" t="s">
        <v>757</v>
      </c>
      <c r="I440" s="2">
        <v>4</v>
      </c>
      <c r="J440" s="2">
        <v>3</v>
      </c>
      <c r="K440" s="2" t="s">
        <v>6040</v>
      </c>
      <c r="L440" s="71">
        <v>45712.425694444442</v>
      </c>
      <c r="M440" s="2">
        <v>-3</v>
      </c>
      <c r="N440" s="2">
        <v>1</v>
      </c>
      <c r="O440" s="2" t="s">
        <v>6094</v>
      </c>
      <c r="P440" s="65">
        <f>2</f>
        <v>2</v>
      </c>
      <c r="Q440" s="65">
        <f>COUNTIFS($O$1:O440,base_seller!$O440)</f>
        <v>2</v>
      </c>
      <c r="R440" s="65" t="str">
        <f>IF(O440="","",IF(OR(base_seller!$Q440&gt;base_seller!$P440,base_seller!$Q440="0"),"Não","Sim"))</f>
        <v>Sim</v>
      </c>
      <c r="S440" s="65" t="str">
        <f>base_seller!$E440&amp;base_seller!$K440</f>
        <v>1144002025-02</v>
      </c>
      <c r="T440" s="65">
        <f>COUNTIFS($S$1:S440,base_seller!$S440)</f>
        <v>2</v>
      </c>
      <c r="U440" s="65" t="str">
        <f t="shared" si="17"/>
        <v>Range 1</v>
      </c>
    </row>
    <row r="441" spans="1:21" x14ac:dyDescent="0.25">
      <c r="A441" s="71">
        <v>45709</v>
      </c>
      <c r="B441" s="71">
        <v>45709.441666666673</v>
      </c>
      <c r="C441" s="71">
        <v>45709.467361111107</v>
      </c>
      <c r="D441" s="2" t="s">
        <v>950</v>
      </c>
      <c r="E441" s="2">
        <v>114473</v>
      </c>
      <c r="F441" s="2" t="s">
        <v>46</v>
      </c>
      <c r="G441" s="2" t="s">
        <v>36</v>
      </c>
      <c r="H441" s="2" t="s">
        <v>757</v>
      </c>
      <c r="I441" s="2">
        <v>4</v>
      </c>
      <c r="J441" s="2">
        <v>3</v>
      </c>
      <c r="K441" s="2" t="s">
        <v>6040</v>
      </c>
      <c r="L441" s="71">
        <v>45712.441666666673</v>
      </c>
      <c r="M441" s="2">
        <v>-3</v>
      </c>
      <c r="N441" s="2">
        <v>1</v>
      </c>
      <c r="O441" s="2" t="s">
        <v>6095</v>
      </c>
      <c r="P441" s="65">
        <f>2</f>
        <v>2</v>
      </c>
      <c r="Q441" s="65">
        <f>COUNTIFS($O$1:O441,base_seller!$O441)</f>
        <v>1</v>
      </c>
      <c r="R441" s="65" t="str">
        <f>IF(O441="","",IF(OR(base_seller!$Q441&gt;base_seller!$P441,base_seller!$Q441="0"),"Não","Sim"))</f>
        <v>Sim</v>
      </c>
      <c r="S441" s="65" t="str">
        <f>base_seller!$E441&amp;base_seller!$K441</f>
        <v>1144732025-02</v>
      </c>
      <c r="T441" s="65">
        <f>COUNTIFS($S$1:S441,base_seller!$S441)</f>
        <v>1</v>
      </c>
      <c r="U441" s="65" t="str">
        <f t="shared" si="17"/>
        <v>Range 1</v>
      </c>
    </row>
    <row r="442" spans="1:21" x14ac:dyDescent="0.25">
      <c r="A442" s="71">
        <v>45709</v>
      </c>
      <c r="B442" s="71">
        <v>45709.456250000003</v>
      </c>
      <c r="C442" s="71">
        <v>45709.47152777778</v>
      </c>
      <c r="D442" s="2" t="s">
        <v>950</v>
      </c>
      <c r="E442" s="2">
        <v>114502</v>
      </c>
      <c r="F442" s="2" t="s">
        <v>46</v>
      </c>
      <c r="G442" s="2" t="s">
        <v>36</v>
      </c>
      <c r="H442" s="2" t="s">
        <v>757</v>
      </c>
      <c r="I442" s="2">
        <v>4</v>
      </c>
      <c r="J442" s="2">
        <v>3</v>
      </c>
      <c r="K442" s="2" t="s">
        <v>6040</v>
      </c>
      <c r="L442" s="71">
        <v>45712.456250000003</v>
      </c>
      <c r="M442" s="2">
        <v>-3</v>
      </c>
      <c r="N442" s="2">
        <v>1</v>
      </c>
      <c r="O442" s="2" t="s">
        <v>6096</v>
      </c>
      <c r="P442" s="65">
        <f>2</f>
        <v>2</v>
      </c>
      <c r="Q442" s="65">
        <f>COUNTIFS($O$1:O442,base_seller!$O442)</f>
        <v>1</v>
      </c>
      <c r="R442" s="65" t="str">
        <f>IF(O442="","",IF(OR(base_seller!$Q442&gt;base_seller!$P442,base_seller!$Q442="0"),"Não","Sim"))</f>
        <v>Sim</v>
      </c>
      <c r="S442" s="65" t="str">
        <f>base_seller!$E442&amp;base_seller!$K442</f>
        <v>1145022025-02</v>
      </c>
      <c r="T442" s="65">
        <f>COUNTIFS($S$1:S442,base_seller!$S442)</f>
        <v>1</v>
      </c>
      <c r="U442" s="65" t="str">
        <f t="shared" si="17"/>
        <v>Range 1</v>
      </c>
    </row>
    <row r="443" spans="1:21" x14ac:dyDescent="0.25">
      <c r="A443" s="71">
        <v>45709</v>
      </c>
      <c r="B443" s="71">
        <v>45709.44027777778</v>
      </c>
      <c r="C443" s="71">
        <v>45709.472222222219</v>
      </c>
      <c r="D443" s="2" t="s">
        <v>950</v>
      </c>
      <c r="E443" s="2">
        <v>114472</v>
      </c>
      <c r="F443" s="2" t="s">
        <v>46</v>
      </c>
      <c r="G443" s="2" t="s">
        <v>36</v>
      </c>
      <c r="H443" s="2" t="s">
        <v>794</v>
      </c>
      <c r="I443" s="2">
        <v>4</v>
      </c>
      <c r="J443" s="2">
        <v>3</v>
      </c>
      <c r="K443" s="2" t="s">
        <v>6040</v>
      </c>
      <c r="L443" s="71">
        <v>45712.44027777778</v>
      </c>
      <c r="M443" s="2">
        <v>-3</v>
      </c>
      <c r="N443" s="2">
        <v>1</v>
      </c>
      <c r="O443" s="2" t="s">
        <v>6097</v>
      </c>
      <c r="P443" s="65">
        <f>2</f>
        <v>2</v>
      </c>
      <c r="Q443" s="65">
        <f>COUNTIFS($O$1:O443,base_seller!$O443)</f>
        <v>1</v>
      </c>
      <c r="R443" s="65" t="str">
        <f>IF(O443="","",IF(OR(base_seller!$Q443&gt;base_seller!$P443,base_seller!$Q443="0"),"Não","Sim"))</f>
        <v>Sim</v>
      </c>
      <c r="S443" s="65" t="str">
        <f>base_seller!$E443&amp;base_seller!$K443</f>
        <v>1144722025-02</v>
      </c>
      <c r="T443" s="65">
        <f>COUNTIFS($S$1:S443,base_seller!$S443)</f>
        <v>1</v>
      </c>
      <c r="U443" s="65" t="str">
        <f t="shared" si="17"/>
        <v>Range 1</v>
      </c>
    </row>
    <row r="444" spans="1:21" x14ac:dyDescent="0.25">
      <c r="A444" s="71">
        <v>45709</v>
      </c>
      <c r="B444" s="71">
        <v>45709.438888888893</v>
      </c>
      <c r="C444" s="71">
        <v>45709.474305555559</v>
      </c>
      <c r="D444" s="2" t="s">
        <v>950</v>
      </c>
      <c r="E444" s="2">
        <v>114470</v>
      </c>
      <c r="F444" s="2" t="s">
        <v>46</v>
      </c>
      <c r="G444" s="2" t="s">
        <v>36</v>
      </c>
      <c r="H444" s="2" t="s">
        <v>752</v>
      </c>
      <c r="I444" s="2">
        <v>4</v>
      </c>
      <c r="J444" s="2">
        <v>3</v>
      </c>
      <c r="K444" s="2" t="s">
        <v>6040</v>
      </c>
      <c r="L444" s="71">
        <v>45712.438888888893</v>
      </c>
      <c r="M444" s="2">
        <v>-3</v>
      </c>
      <c r="N444" s="2">
        <v>1</v>
      </c>
      <c r="O444" s="2" t="s">
        <v>6098</v>
      </c>
      <c r="P444" s="65">
        <f>2</f>
        <v>2</v>
      </c>
      <c r="Q444" s="65">
        <f>COUNTIFS($O$1:O444,base_seller!$O444)</f>
        <v>1</v>
      </c>
      <c r="R444" s="65" t="str">
        <f>IF(O444="","",IF(OR(base_seller!$Q444&gt;base_seller!$P444,base_seller!$Q444="0"),"Não","Sim"))</f>
        <v>Sim</v>
      </c>
      <c r="S444" s="65" t="str">
        <f>base_seller!$E444&amp;base_seller!$K444</f>
        <v>1144702025-02</v>
      </c>
      <c r="T444" s="65">
        <f>COUNTIFS($S$1:S444,base_seller!$S444)</f>
        <v>1</v>
      </c>
      <c r="U444" s="65" t="str">
        <f t="shared" si="17"/>
        <v>Range 1</v>
      </c>
    </row>
    <row r="445" spans="1:21" x14ac:dyDescent="0.25">
      <c r="A445" s="71">
        <v>45709</v>
      </c>
      <c r="B445" s="71">
        <v>45709.470138888893</v>
      </c>
      <c r="C445" s="71">
        <v>45709.475694444453</v>
      </c>
      <c r="D445" s="2" t="s">
        <v>950</v>
      </c>
      <c r="E445" s="2">
        <v>114535</v>
      </c>
      <c r="F445" s="2" t="s">
        <v>46</v>
      </c>
      <c r="G445" s="2" t="s">
        <v>36</v>
      </c>
      <c r="H445" s="2" t="s">
        <v>763</v>
      </c>
      <c r="I445" s="2">
        <v>4</v>
      </c>
      <c r="J445" s="2">
        <v>3</v>
      </c>
      <c r="K445" s="2" t="s">
        <v>6040</v>
      </c>
      <c r="L445" s="71">
        <v>45712.470138888893</v>
      </c>
      <c r="M445" s="2">
        <v>-3</v>
      </c>
      <c r="N445" s="2">
        <v>1</v>
      </c>
      <c r="O445" s="2" t="s">
        <v>6099</v>
      </c>
      <c r="P445" s="65">
        <f>2</f>
        <v>2</v>
      </c>
      <c r="Q445" s="65">
        <f>COUNTIFS($O$1:O445,base_seller!$O445)</f>
        <v>1</v>
      </c>
      <c r="R445" s="65" t="str">
        <f>IF(O445="","",IF(OR(base_seller!$Q445&gt;base_seller!$P445,base_seller!$Q445="0"),"Não","Sim"))</f>
        <v>Sim</v>
      </c>
      <c r="S445" s="65" t="str">
        <f>base_seller!$E445&amp;base_seller!$K445</f>
        <v>1145352025-02</v>
      </c>
      <c r="T445" s="65">
        <f>COUNTIFS($S$1:S445,base_seller!$S445)</f>
        <v>1</v>
      </c>
      <c r="U445" s="65" t="str">
        <f t="shared" si="17"/>
        <v>Range 1</v>
      </c>
    </row>
    <row r="446" spans="1:21" x14ac:dyDescent="0.25">
      <c r="A446" s="71">
        <v>45709</v>
      </c>
      <c r="B446" s="71">
        <v>45709.474999999999</v>
      </c>
      <c r="C446" s="71">
        <v>45709.476388888892</v>
      </c>
      <c r="D446" s="2" t="s">
        <v>950</v>
      </c>
      <c r="E446" s="2">
        <v>114537</v>
      </c>
      <c r="F446" s="2" t="s">
        <v>754</v>
      </c>
      <c r="G446" s="2" t="s">
        <v>755</v>
      </c>
      <c r="H446" s="2" t="s">
        <v>766</v>
      </c>
      <c r="I446" s="2">
        <v>4</v>
      </c>
      <c r="J446" s="2">
        <v>3</v>
      </c>
      <c r="K446" s="2" t="s">
        <v>6040</v>
      </c>
      <c r="L446" s="71">
        <v>45712.474999999999</v>
      </c>
      <c r="M446" s="2">
        <v>-3</v>
      </c>
      <c r="N446" s="2">
        <v>1</v>
      </c>
      <c r="O446" s="2"/>
      <c r="P446" s="65">
        <f>2</f>
        <v>2</v>
      </c>
      <c r="Q446" s="65">
        <f>COUNTIFS($O$1:O446,base_seller!$O446)</f>
        <v>0</v>
      </c>
      <c r="R446" s="65" t="str">
        <f>IF(O446="","",IF(OR(base_seller!$Q446&gt;base_seller!$P446,base_seller!$Q446="0"),"Não","Sim"))</f>
        <v/>
      </c>
      <c r="S446" s="65" t="str">
        <f>base_seller!$E446&amp;base_seller!$K446</f>
        <v>1145372025-02</v>
      </c>
      <c r="T446" s="65">
        <f>COUNTIFS($S$1:S446,base_seller!$S446)</f>
        <v>1</v>
      </c>
      <c r="U446" s="65" t="str">
        <f t="shared" si="17"/>
        <v>Range 1</v>
      </c>
    </row>
    <row r="447" spans="1:21" x14ac:dyDescent="0.25">
      <c r="A447" s="71">
        <v>45709</v>
      </c>
      <c r="B447" s="71">
        <v>45709.474999999999</v>
      </c>
      <c r="C447" s="71">
        <v>45709.477777777778</v>
      </c>
      <c r="D447" s="2" t="s">
        <v>950</v>
      </c>
      <c r="E447" s="2">
        <v>114400</v>
      </c>
      <c r="F447" s="2" t="s">
        <v>754</v>
      </c>
      <c r="G447" s="2" t="s">
        <v>755</v>
      </c>
      <c r="H447" s="2" t="s">
        <v>757</v>
      </c>
      <c r="I447" s="2">
        <v>4</v>
      </c>
      <c r="J447" s="2">
        <v>3</v>
      </c>
      <c r="K447" s="2" t="s">
        <v>6040</v>
      </c>
      <c r="L447" s="71">
        <v>45712.474999999999</v>
      </c>
      <c r="M447" s="2">
        <v>-3</v>
      </c>
      <c r="N447" s="2">
        <v>1</v>
      </c>
      <c r="O447" s="2"/>
      <c r="P447" s="65">
        <f>2</f>
        <v>2</v>
      </c>
      <c r="Q447" s="65">
        <f>COUNTIFS($O$1:O447,base_seller!$O447)</f>
        <v>0</v>
      </c>
      <c r="R447" s="65" t="str">
        <f>IF(O447="","",IF(OR(base_seller!$Q447&gt;base_seller!$P447,base_seller!$Q447="0"),"Não","Sim"))</f>
        <v/>
      </c>
      <c r="S447" s="65" t="str">
        <f>base_seller!$E447&amp;base_seller!$K447</f>
        <v>1144002025-02</v>
      </c>
      <c r="T447" s="65">
        <f>COUNTIFS($S$1:S447,base_seller!$S447)</f>
        <v>3</v>
      </c>
      <c r="U447" s="65" t="str">
        <f t="shared" si="17"/>
        <v>Range 1</v>
      </c>
    </row>
    <row r="448" spans="1:21" x14ac:dyDescent="0.25">
      <c r="A448" s="71">
        <v>45709</v>
      </c>
      <c r="B448" s="71">
        <v>45709.475694444453</v>
      </c>
      <c r="C448" s="71">
        <v>45709.477777777778</v>
      </c>
      <c r="D448" s="2" t="s">
        <v>950</v>
      </c>
      <c r="E448" s="2">
        <v>114473</v>
      </c>
      <c r="F448" s="2" t="s">
        <v>754</v>
      </c>
      <c r="G448" s="2" t="s">
        <v>755</v>
      </c>
      <c r="H448" s="2" t="s">
        <v>757</v>
      </c>
      <c r="I448" s="2">
        <v>4</v>
      </c>
      <c r="J448" s="2">
        <v>3</v>
      </c>
      <c r="K448" s="2" t="s">
        <v>6040</v>
      </c>
      <c r="L448" s="71">
        <v>45712.475694444453</v>
      </c>
      <c r="M448" s="2">
        <v>-3</v>
      </c>
      <c r="N448" s="2">
        <v>1</v>
      </c>
      <c r="O448" s="2"/>
      <c r="P448" s="65">
        <f>2</f>
        <v>2</v>
      </c>
      <c r="Q448" s="65">
        <f>COUNTIFS($O$1:O448,base_seller!$O448)</f>
        <v>0</v>
      </c>
      <c r="R448" s="65" t="str">
        <f>IF(O448="","",IF(OR(base_seller!$Q448&gt;base_seller!$P448,base_seller!$Q448="0"),"Não","Sim"))</f>
        <v/>
      </c>
      <c r="S448" s="65" t="str">
        <f>base_seller!$E448&amp;base_seller!$K448</f>
        <v>1144732025-02</v>
      </c>
      <c r="T448" s="65">
        <f>COUNTIFS($S$1:S448,base_seller!$S448)</f>
        <v>2</v>
      </c>
      <c r="U448" s="65" t="str">
        <f t="shared" si="17"/>
        <v>Range 1</v>
      </c>
    </row>
    <row r="449" spans="1:21" x14ac:dyDescent="0.25">
      <c r="A449" s="71">
        <v>45709</v>
      </c>
      <c r="B449" s="71">
        <v>45709.484027777777</v>
      </c>
      <c r="C449" s="71">
        <v>45709.491666666669</v>
      </c>
      <c r="D449" s="2" t="s">
        <v>950</v>
      </c>
      <c r="E449" s="2">
        <v>114566</v>
      </c>
      <c r="F449" s="2" t="s">
        <v>46</v>
      </c>
      <c r="G449" s="2" t="s">
        <v>36</v>
      </c>
      <c r="H449" s="2" t="s">
        <v>768</v>
      </c>
      <c r="I449" s="2">
        <v>4</v>
      </c>
      <c r="J449" s="2">
        <v>3</v>
      </c>
      <c r="K449" s="2" t="s">
        <v>6040</v>
      </c>
      <c r="L449" s="71">
        <v>45712.484027777777</v>
      </c>
      <c r="M449" s="2">
        <v>-3</v>
      </c>
      <c r="N449" s="2">
        <v>1</v>
      </c>
      <c r="O449" s="2" t="s">
        <v>6100</v>
      </c>
      <c r="P449" s="65">
        <f>2</f>
        <v>2</v>
      </c>
      <c r="Q449" s="65">
        <f>COUNTIFS($O$1:O449,base_seller!$O449)</f>
        <v>1</v>
      </c>
      <c r="R449" s="65" t="str">
        <f>IF(O449="","",IF(OR(base_seller!$Q449&gt;base_seller!$P449,base_seller!$Q449="0"),"Não","Sim"))</f>
        <v>Sim</v>
      </c>
      <c r="S449" s="65" t="str">
        <f>base_seller!$E449&amp;base_seller!$K449</f>
        <v>1145662025-02</v>
      </c>
      <c r="T449" s="65">
        <f>COUNTIFS($S$1:S449,base_seller!$S449)</f>
        <v>1</v>
      </c>
      <c r="U449" s="65" t="str">
        <f t="shared" si="17"/>
        <v>Range 1</v>
      </c>
    </row>
    <row r="450" spans="1:21" x14ac:dyDescent="0.25">
      <c r="A450" s="71">
        <v>45709</v>
      </c>
      <c r="B450" s="71">
        <v>45709.484027777777</v>
      </c>
      <c r="C450" s="71">
        <v>45709.493055555547</v>
      </c>
      <c r="D450" s="2" t="s">
        <v>950</v>
      </c>
      <c r="E450" s="2">
        <v>114565</v>
      </c>
      <c r="F450" s="2" t="s">
        <v>754</v>
      </c>
      <c r="G450" s="2" t="s">
        <v>755</v>
      </c>
      <c r="H450" s="2" t="s">
        <v>5840</v>
      </c>
      <c r="I450" s="2">
        <v>4</v>
      </c>
      <c r="J450" s="2">
        <v>3</v>
      </c>
      <c r="K450" s="2" t="s">
        <v>6040</v>
      </c>
      <c r="L450" s="71">
        <v>45712.484027777777</v>
      </c>
      <c r="M450" s="2">
        <v>-3</v>
      </c>
      <c r="N450" s="2">
        <v>1</v>
      </c>
      <c r="O450" s="2"/>
      <c r="P450" s="65">
        <f>2</f>
        <v>2</v>
      </c>
      <c r="Q450" s="65">
        <f>COUNTIFS($O$1:O450,base_seller!$O450)</f>
        <v>0</v>
      </c>
      <c r="R450" s="65" t="str">
        <f>IF(O450="","",IF(OR(base_seller!$Q450&gt;base_seller!$P450,base_seller!$Q450="0"),"Não","Sim"))</f>
        <v/>
      </c>
      <c r="S450" s="65" t="str">
        <f>base_seller!$E450&amp;base_seller!$K450</f>
        <v>1145652025-02</v>
      </c>
      <c r="T450" s="65">
        <f>COUNTIFS($S$1:S450,base_seller!$S450)</f>
        <v>1</v>
      </c>
      <c r="U450" s="65" t="str">
        <f t="shared" si="17"/>
        <v>Range 1</v>
      </c>
    </row>
    <row r="451" spans="1:21" x14ac:dyDescent="0.25">
      <c r="A451" s="71">
        <v>45709</v>
      </c>
      <c r="B451" s="71">
        <v>45709.48333333333</v>
      </c>
      <c r="C451" s="71">
        <v>45709.496527777781</v>
      </c>
      <c r="D451" s="2" t="s">
        <v>950</v>
      </c>
      <c r="E451" s="2">
        <v>114563</v>
      </c>
      <c r="F451" s="2" t="s">
        <v>46</v>
      </c>
      <c r="G451" s="2" t="s">
        <v>36</v>
      </c>
      <c r="H451" s="2" t="s">
        <v>768</v>
      </c>
      <c r="I451" s="2">
        <v>4</v>
      </c>
      <c r="J451" s="2">
        <v>3</v>
      </c>
      <c r="K451" s="2" t="s">
        <v>6040</v>
      </c>
      <c r="L451" s="71">
        <v>45712.48333333333</v>
      </c>
      <c r="M451" s="2">
        <v>-3</v>
      </c>
      <c r="N451" s="2">
        <v>1</v>
      </c>
      <c r="O451" s="2" t="s">
        <v>6101</v>
      </c>
      <c r="P451" s="65">
        <f>2</f>
        <v>2</v>
      </c>
      <c r="Q451" s="65">
        <f>COUNTIFS($O$1:O451,base_seller!$O451)</f>
        <v>1</v>
      </c>
      <c r="R451" s="65" t="str">
        <f>IF(O451="","",IF(OR(base_seller!$Q451&gt;base_seller!$P451,base_seller!$Q451="0"),"Não","Sim"))</f>
        <v>Sim</v>
      </c>
      <c r="S451" s="65" t="str">
        <f>base_seller!$E451&amp;base_seller!$K451</f>
        <v>1145632025-02</v>
      </c>
      <c r="T451" s="65">
        <f>COUNTIFS($S$1:S451,base_seller!$S451)</f>
        <v>1</v>
      </c>
      <c r="U451" s="65" t="str">
        <f t="shared" si="17"/>
        <v>Range 1</v>
      </c>
    </row>
    <row r="452" spans="1:21" x14ac:dyDescent="0.25">
      <c r="A452" s="71">
        <v>45709</v>
      </c>
      <c r="B452" s="71">
        <v>45709.490972222222</v>
      </c>
      <c r="C452" s="71">
        <v>45709.500694444447</v>
      </c>
      <c r="D452" s="2" t="s">
        <v>950</v>
      </c>
      <c r="E452" s="2">
        <v>114557</v>
      </c>
      <c r="F452" s="2" t="s">
        <v>754</v>
      </c>
      <c r="G452" s="2" t="s">
        <v>755</v>
      </c>
      <c r="H452" s="2" t="s">
        <v>761</v>
      </c>
      <c r="I452" s="2">
        <v>4</v>
      </c>
      <c r="J452" s="2">
        <v>3</v>
      </c>
      <c r="K452" s="2" t="s">
        <v>6040</v>
      </c>
      <c r="L452" s="71">
        <v>45712.490972222222</v>
      </c>
      <c r="M452" s="2">
        <v>-3</v>
      </c>
      <c r="N452" s="2">
        <v>1</v>
      </c>
      <c r="O452" s="2"/>
      <c r="P452" s="65">
        <f>2</f>
        <v>2</v>
      </c>
      <c r="Q452" s="65">
        <f>COUNTIFS($O$1:O452,base_seller!$O452)</f>
        <v>0</v>
      </c>
      <c r="R452" s="65" t="str">
        <f>IF(O452="","",IF(OR(base_seller!$Q452&gt;base_seller!$P452,base_seller!$Q452="0"),"Não","Sim"))</f>
        <v/>
      </c>
      <c r="S452" s="65" t="str">
        <f>base_seller!$E452&amp;base_seller!$K452</f>
        <v>1145572025-02</v>
      </c>
      <c r="T452" s="65">
        <f>COUNTIFS($S$1:S452,base_seller!$S452)</f>
        <v>1</v>
      </c>
      <c r="U452" s="65" t="str">
        <f t="shared" si="17"/>
        <v>Range 1</v>
      </c>
    </row>
    <row r="453" spans="1:21" x14ac:dyDescent="0.25">
      <c r="A453" s="71">
        <v>45709</v>
      </c>
      <c r="B453" s="71">
        <v>45709.494444444441</v>
      </c>
      <c r="C453" s="71">
        <v>45709.50277777778</v>
      </c>
      <c r="D453" s="2" t="s">
        <v>950</v>
      </c>
      <c r="E453" s="2">
        <v>114579</v>
      </c>
      <c r="F453" s="2" t="s">
        <v>46</v>
      </c>
      <c r="G453" s="2" t="s">
        <v>36</v>
      </c>
      <c r="H453" s="2" t="s">
        <v>760</v>
      </c>
      <c r="I453" s="2">
        <v>4</v>
      </c>
      <c r="J453" s="2">
        <v>3</v>
      </c>
      <c r="K453" s="2" t="s">
        <v>6040</v>
      </c>
      <c r="L453" s="71">
        <v>45712.494444444441</v>
      </c>
      <c r="M453" s="2">
        <v>-3</v>
      </c>
      <c r="N453" s="2">
        <v>1</v>
      </c>
      <c r="O453" s="2" t="s">
        <v>6102</v>
      </c>
      <c r="P453" s="65">
        <f>2</f>
        <v>2</v>
      </c>
      <c r="Q453" s="65">
        <f>COUNTIFS($O$1:O453,base_seller!$O453)</f>
        <v>1</v>
      </c>
      <c r="R453" s="65" t="str">
        <f>IF(O453="","",IF(OR(base_seller!$Q453&gt;base_seller!$P453,base_seller!$Q453="0"),"Não","Sim"))</f>
        <v>Sim</v>
      </c>
      <c r="S453" s="65" t="str">
        <f>base_seller!$E453&amp;base_seller!$K453</f>
        <v>1145792025-02</v>
      </c>
      <c r="T453" s="65">
        <f>COUNTIFS($S$1:S453,base_seller!$S453)</f>
        <v>1</v>
      </c>
      <c r="U453" s="65" t="str">
        <f t="shared" si="17"/>
        <v>Range 1</v>
      </c>
    </row>
    <row r="454" spans="1:21" x14ac:dyDescent="0.25">
      <c r="A454" s="71">
        <v>45709</v>
      </c>
      <c r="B454" s="71">
        <v>45709.499305555553</v>
      </c>
      <c r="C454" s="71">
        <v>45709.504166666673</v>
      </c>
      <c r="D454" s="2" t="s">
        <v>950</v>
      </c>
      <c r="E454" s="2">
        <v>114589</v>
      </c>
      <c r="F454" s="2" t="s">
        <v>46</v>
      </c>
      <c r="G454" s="2" t="s">
        <v>36</v>
      </c>
      <c r="H454" s="2" t="s">
        <v>752</v>
      </c>
      <c r="I454" s="2">
        <v>4</v>
      </c>
      <c r="J454" s="2">
        <v>3</v>
      </c>
      <c r="K454" s="2" t="s">
        <v>6040</v>
      </c>
      <c r="L454" s="71">
        <v>45712.499305555553</v>
      </c>
      <c r="M454" s="2">
        <v>-3</v>
      </c>
      <c r="N454" s="2">
        <v>1</v>
      </c>
      <c r="O454" s="2" t="s">
        <v>6103</v>
      </c>
      <c r="P454" s="65">
        <f>2</f>
        <v>2</v>
      </c>
      <c r="Q454" s="65">
        <f>COUNTIFS($O$1:O454,base_seller!$O454)</f>
        <v>1</v>
      </c>
      <c r="R454" s="65" t="str">
        <f>IF(O454="","",IF(OR(base_seller!$Q454&gt;base_seller!$P454,base_seller!$Q454="0"),"Não","Sim"))</f>
        <v>Sim</v>
      </c>
      <c r="S454" s="65" t="str">
        <f>base_seller!$E454&amp;base_seller!$K454</f>
        <v>1145892025-02</v>
      </c>
      <c r="T454" s="65">
        <f>COUNTIFS($S$1:S454,base_seller!$S454)</f>
        <v>1</v>
      </c>
      <c r="U454" s="65" t="str">
        <f t="shared" si="17"/>
        <v>Range 1</v>
      </c>
    </row>
    <row r="455" spans="1:21" x14ac:dyDescent="0.25">
      <c r="A455" s="71">
        <v>45709</v>
      </c>
      <c r="B455" s="71">
        <v>45709.503472222219</v>
      </c>
      <c r="C455" s="71">
        <v>45709.506944444453</v>
      </c>
      <c r="D455" s="2" t="s">
        <v>950</v>
      </c>
      <c r="E455" s="2">
        <v>114595</v>
      </c>
      <c r="F455" s="2" t="s">
        <v>46</v>
      </c>
      <c r="G455" s="2" t="s">
        <v>36</v>
      </c>
      <c r="H455" s="2" t="s">
        <v>761</v>
      </c>
      <c r="I455" s="2">
        <v>4</v>
      </c>
      <c r="J455" s="2">
        <v>3</v>
      </c>
      <c r="K455" s="2" t="s">
        <v>6040</v>
      </c>
      <c r="L455" s="71">
        <v>45712.503472222219</v>
      </c>
      <c r="M455" s="2">
        <v>-3</v>
      </c>
      <c r="N455" s="2">
        <v>1</v>
      </c>
      <c r="O455" s="2" t="s">
        <v>6104</v>
      </c>
      <c r="P455" s="65">
        <f>2</f>
        <v>2</v>
      </c>
      <c r="Q455" s="65">
        <f>COUNTIFS($O$1:O455,base_seller!$O455)</f>
        <v>1</v>
      </c>
      <c r="R455" s="65" t="str">
        <f>IF(O455="","",IF(OR(base_seller!$Q455&gt;base_seller!$P455,base_seller!$Q455="0"),"Não","Sim"))</f>
        <v>Sim</v>
      </c>
      <c r="S455" s="65" t="str">
        <f>base_seller!$E455&amp;base_seller!$K455</f>
        <v>1145952025-02</v>
      </c>
      <c r="T455" s="65">
        <f>COUNTIFS($S$1:S455,base_seller!$S455)</f>
        <v>1</v>
      </c>
      <c r="U455" s="65" t="str">
        <f t="shared" si="17"/>
        <v>Range 1</v>
      </c>
    </row>
    <row r="456" spans="1:21" x14ac:dyDescent="0.25">
      <c r="A456" s="71">
        <v>45709</v>
      </c>
      <c r="B456" s="71">
        <v>45709.515972222223</v>
      </c>
      <c r="C456" s="71">
        <v>45709.538194444453</v>
      </c>
      <c r="D456" s="2" t="s">
        <v>950</v>
      </c>
      <c r="E456" s="2">
        <v>114622</v>
      </c>
      <c r="F456" s="2" t="s">
        <v>754</v>
      </c>
      <c r="G456" s="2" t="s">
        <v>755</v>
      </c>
      <c r="H456" s="2" t="s">
        <v>757</v>
      </c>
      <c r="I456" s="2">
        <v>4</v>
      </c>
      <c r="J456" s="2">
        <v>3</v>
      </c>
      <c r="K456" s="2" t="s">
        <v>6040</v>
      </c>
      <c r="L456" s="71">
        <v>45712.515972222223</v>
      </c>
      <c r="M456" s="2">
        <v>-3</v>
      </c>
      <c r="N456" s="2">
        <v>1</v>
      </c>
      <c r="O456" s="2"/>
      <c r="P456" s="65">
        <f>2</f>
        <v>2</v>
      </c>
      <c r="Q456" s="65">
        <f>COUNTIFS($O$1:O456,base_seller!$O456)</f>
        <v>0</v>
      </c>
      <c r="R456" s="65" t="str">
        <f>IF(O456="","",IF(OR(base_seller!$Q456&gt;base_seller!$P456,base_seller!$Q456="0"),"Não","Sim"))</f>
        <v/>
      </c>
      <c r="S456" s="65" t="str">
        <f>base_seller!$E456&amp;base_seller!$K456</f>
        <v>1146222025-02</v>
      </c>
      <c r="T456" s="65">
        <f>COUNTIFS($S$1:S456,base_seller!$S456)</f>
        <v>1</v>
      </c>
      <c r="U456" s="65" t="str">
        <f t="shared" si="17"/>
        <v>Range 1</v>
      </c>
    </row>
    <row r="457" spans="1:21" x14ac:dyDescent="0.25">
      <c r="A457" s="71">
        <v>45709</v>
      </c>
      <c r="B457" s="71">
        <v>45709.587500000001</v>
      </c>
      <c r="C457" s="71">
        <v>45709.593055555553</v>
      </c>
      <c r="D457" s="2" t="s">
        <v>950</v>
      </c>
      <c r="E457" s="2">
        <v>114859</v>
      </c>
      <c r="F457" s="2" t="s">
        <v>754</v>
      </c>
      <c r="G457" s="2" t="s">
        <v>755</v>
      </c>
      <c r="H457" s="2" t="s">
        <v>761</v>
      </c>
      <c r="I457" s="2">
        <v>4</v>
      </c>
      <c r="J457" s="2">
        <v>3</v>
      </c>
      <c r="K457" s="2" t="s">
        <v>6040</v>
      </c>
      <c r="L457" s="71">
        <v>45712.587500000001</v>
      </c>
      <c r="M457" s="2">
        <v>-3</v>
      </c>
      <c r="N457" s="2">
        <v>1</v>
      </c>
      <c r="O457" s="2"/>
      <c r="P457" s="65">
        <f>2</f>
        <v>2</v>
      </c>
      <c r="Q457" s="65">
        <f>COUNTIFS($O$1:O457,base_seller!$O457)</f>
        <v>0</v>
      </c>
      <c r="R457" s="65" t="str">
        <f>IF(O457="","",IF(OR(base_seller!$Q457&gt;base_seller!$P457,base_seller!$Q457="0"),"Não","Sim"))</f>
        <v/>
      </c>
      <c r="S457" s="65" t="str">
        <f>base_seller!$E457&amp;base_seller!$K457</f>
        <v>1148592025-02</v>
      </c>
      <c r="T457" s="65">
        <f>COUNTIFS($S$1:S457,base_seller!$S457)</f>
        <v>1</v>
      </c>
      <c r="U457" s="65" t="str">
        <f t="shared" si="17"/>
        <v>Range 1</v>
      </c>
    </row>
    <row r="458" spans="1:21" x14ac:dyDescent="0.25">
      <c r="A458" s="71">
        <v>45709</v>
      </c>
      <c r="B458" s="71">
        <v>45709.482638888891</v>
      </c>
      <c r="C458" s="71">
        <v>45709.644444444442</v>
      </c>
      <c r="D458" s="2" t="s">
        <v>951</v>
      </c>
      <c r="E458" s="2">
        <v>114558</v>
      </c>
      <c r="F458" s="2" t="s">
        <v>46</v>
      </c>
      <c r="G458" s="2" t="s">
        <v>36</v>
      </c>
      <c r="H458" s="2" t="s">
        <v>757</v>
      </c>
      <c r="I458" s="2">
        <v>4</v>
      </c>
      <c r="J458" s="2">
        <v>3</v>
      </c>
      <c r="K458" s="2" t="s">
        <v>6040</v>
      </c>
      <c r="L458" s="71">
        <v>45712.482638888891</v>
      </c>
      <c r="M458" s="2">
        <v>-3</v>
      </c>
      <c r="N458" s="2">
        <v>1</v>
      </c>
      <c r="O458" s="2" t="s">
        <v>6105</v>
      </c>
      <c r="P458" s="65">
        <f>2</f>
        <v>2</v>
      </c>
      <c r="Q458" s="65">
        <f>COUNTIFS($O$1:O458,base_seller!$O458)</f>
        <v>1</v>
      </c>
      <c r="R458" s="65" t="str">
        <f>IF(O458="","",IF(OR(base_seller!$Q458&gt;base_seller!$P458,base_seller!$Q458="0"),"Não","Sim"))</f>
        <v>Sim</v>
      </c>
      <c r="S458" s="65" t="str">
        <f>base_seller!$E458&amp;base_seller!$K458</f>
        <v>1145582025-02</v>
      </c>
      <c r="T458" s="65">
        <f>COUNTIFS($S$1:S458,base_seller!$S458)</f>
        <v>1</v>
      </c>
      <c r="U458" s="65" t="str">
        <f t="shared" si="17"/>
        <v>Range 1</v>
      </c>
    </row>
    <row r="459" spans="1:21" x14ac:dyDescent="0.25">
      <c r="A459" s="71">
        <v>45709</v>
      </c>
      <c r="B459" s="71">
        <v>45709.526388888888</v>
      </c>
      <c r="C459" s="71">
        <v>45709.647222222222</v>
      </c>
      <c r="D459" s="2" t="s">
        <v>951</v>
      </c>
      <c r="E459" s="2">
        <v>114654</v>
      </c>
      <c r="F459" s="2" t="s">
        <v>46</v>
      </c>
      <c r="G459" s="2" t="s">
        <v>36</v>
      </c>
      <c r="H459" s="2" t="s">
        <v>752</v>
      </c>
      <c r="I459" s="2">
        <v>4</v>
      </c>
      <c r="J459" s="2">
        <v>3</v>
      </c>
      <c r="K459" s="2" t="s">
        <v>6040</v>
      </c>
      <c r="L459" s="71">
        <v>45712.526388888888</v>
      </c>
      <c r="M459" s="2">
        <v>-3</v>
      </c>
      <c r="N459" s="2">
        <v>1</v>
      </c>
      <c r="O459" s="2" t="s">
        <v>6106</v>
      </c>
      <c r="P459" s="65">
        <f>2</f>
        <v>2</v>
      </c>
      <c r="Q459" s="65">
        <f>COUNTIFS($O$1:O459,base_seller!$O459)</f>
        <v>1</v>
      </c>
      <c r="R459" s="65" t="str">
        <f>IF(O459="","",IF(OR(base_seller!$Q459&gt;base_seller!$P459,base_seller!$Q459="0"),"Não","Sim"))</f>
        <v>Sim</v>
      </c>
      <c r="S459" s="65" t="str">
        <f>base_seller!$E459&amp;base_seller!$K459</f>
        <v>1146542025-02</v>
      </c>
      <c r="T459" s="65">
        <f>COUNTIFS($S$1:S459,base_seller!$S459)</f>
        <v>1</v>
      </c>
      <c r="U459" s="65" t="str">
        <f t="shared" si="17"/>
        <v>Range 1</v>
      </c>
    </row>
    <row r="460" spans="1:21" x14ac:dyDescent="0.25">
      <c r="A460" s="71">
        <v>45709</v>
      </c>
      <c r="B460" s="71">
        <v>45708.713194444441</v>
      </c>
      <c r="C460" s="71">
        <v>45709.648611111108</v>
      </c>
      <c r="D460" s="2" t="s">
        <v>951</v>
      </c>
      <c r="E460" s="2">
        <v>114171</v>
      </c>
      <c r="F460" s="2" t="s">
        <v>46</v>
      </c>
      <c r="G460" s="2" t="s">
        <v>36</v>
      </c>
      <c r="H460" s="2" t="s">
        <v>752</v>
      </c>
      <c r="I460" s="2">
        <v>3</v>
      </c>
      <c r="J460" s="2">
        <v>1</v>
      </c>
      <c r="K460" s="2" t="s">
        <v>6040</v>
      </c>
      <c r="L460" s="71">
        <v>45709.713194444441</v>
      </c>
      <c r="M460" s="2">
        <v>-1</v>
      </c>
      <c r="N460" s="2">
        <v>1</v>
      </c>
      <c r="O460" s="2" t="s">
        <v>6087</v>
      </c>
      <c r="P460" s="65">
        <f>2</f>
        <v>2</v>
      </c>
      <c r="Q460" s="65">
        <f>COUNTIFS($O$1:O460,base_seller!$O460)</f>
        <v>2</v>
      </c>
      <c r="R460" s="65" t="str">
        <f>IF(O460="","",IF(OR(base_seller!$Q460&gt;base_seller!$P460,base_seller!$Q460="0"),"Não","Sim"))</f>
        <v>Sim</v>
      </c>
      <c r="S460" s="65" t="str">
        <f>base_seller!$E460&amp;base_seller!$K460</f>
        <v>1141712025-02</v>
      </c>
      <c r="T460" s="65">
        <f>COUNTIFS($S$1:S460,base_seller!$S460)</f>
        <v>2</v>
      </c>
      <c r="U460" s="65" t="str">
        <f t="shared" si="17"/>
        <v>Range 1</v>
      </c>
    </row>
    <row r="461" spans="1:21" x14ac:dyDescent="0.25">
      <c r="A461" s="71">
        <v>45709</v>
      </c>
      <c r="B461" s="71">
        <v>45709.620833333327</v>
      </c>
      <c r="C461" s="71">
        <v>45709.650694444441</v>
      </c>
      <c r="D461" s="2" t="s">
        <v>951</v>
      </c>
      <c r="E461" s="2">
        <v>114928</v>
      </c>
      <c r="F461" s="2" t="s">
        <v>754</v>
      </c>
      <c r="G461" s="2" t="s">
        <v>755</v>
      </c>
      <c r="H461" s="2" t="s">
        <v>755</v>
      </c>
      <c r="I461" s="2">
        <v>4</v>
      </c>
      <c r="J461" s="2">
        <v>3</v>
      </c>
      <c r="K461" s="2" t="s">
        <v>6040</v>
      </c>
      <c r="L461" s="71">
        <v>45712.620833333327</v>
      </c>
      <c r="M461" s="2">
        <v>-3</v>
      </c>
      <c r="N461" s="2">
        <v>1</v>
      </c>
      <c r="O461" s="2"/>
      <c r="P461" s="65">
        <f>2</f>
        <v>2</v>
      </c>
      <c r="Q461" s="65">
        <f>COUNTIFS($O$1:O461,base_seller!$O461)</f>
        <v>0</v>
      </c>
      <c r="R461" s="65" t="str">
        <f>IF(O461="","",IF(OR(base_seller!$Q461&gt;base_seller!$P461,base_seller!$Q461="0"),"Não","Sim"))</f>
        <v/>
      </c>
      <c r="S461" s="65" t="str">
        <f>base_seller!$E461&amp;base_seller!$K461</f>
        <v>1149282025-02</v>
      </c>
      <c r="T461" s="65">
        <f>COUNTIFS($S$1:S461,base_seller!$S461)</f>
        <v>1</v>
      </c>
      <c r="U461" s="65" t="str">
        <f t="shared" si="17"/>
        <v>Range 1</v>
      </c>
    </row>
    <row r="462" spans="1:21" x14ac:dyDescent="0.25">
      <c r="A462" s="71">
        <v>45709</v>
      </c>
      <c r="B462" s="71">
        <v>45709.621527777781</v>
      </c>
      <c r="C462" s="71">
        <v>45709.65347222222</v>
      </c>
      <c r="D462" s="2" t="s">
        <v>951</v>
      </c>
      <c r="E462" s="2">
        <v>114929</v>
      </c>
      <c r="F462" s="2" t="s">
        <v>46</v>
      </c>
      <c r="G462" s="2" t="s">
        <v>36</v>
      </c>
      <c r="H462" s="2" t="s">
        <v>772</v>
      </c>
      <c r="I462" s="2">
        <v>4</v>
      </c>
      <c r="J462" s="2">
        <v>3</v>
      </c>
      <c r="K462" s="2" t="s">
        <v>6040</v>
      </c>
      <c r="L462" s="71">
        <v>45712.621527777781</v>
      </c>
      <c r="M462" s="2">
        <v>-3</v>
      </c>
      <c r="N462" s="2">
        <v>1</v>
      </c>
      <c r="O462" s="2" t="s">
        <v>6107</v>
      </c>
      <c r="P462" s="65">
        <f>2</f>
        <v>2</v>
      </c>
      <c r="Q462" s="65">
        <f>COUNTIFS($O$1:O462,base_seller!$O462)</f>
        <v>1</v>
      </c>
      <c r="R462" s="65" t="str">
        <f>IF(O462="","",IF(OR(base_seller!$Q462&gt;base_seller!$P462,base_seller!$Q462="0"),"Não","Sim"))</f>
        <v>Sim</v>
      </c>
      <c r="S462" s="65" t="str">
        <f>base_seller!$E462&amp;base_seller!$K462</f>
        <v>1149292025-02</v>
      </c>
      <c r="T462" s="65">
        <f>COUNTIFS($S$1:S462,base_seller!$S462)</f>
        <v>1</v>
      </c>
      <c r="U462" s="65" t="str">
        <f t="shared" si="17"/>
        <v>Range 1</v>
      </c>
    </row>
    <row r="463" spans="1:21" x14ac:dyDescent="0.25">
      <c r="A463" s="71">
        <v>45709</v>
      </c>
      <c r="B463" s="71">
        <v>45709.679166666669</v>
      </c>
      <c r="C463" s="71">
        <v>45709.713194444441</v>
      </c>
      <c r="D463" s="2" t="s">
        <v>952</v>
      </c>
      <c r="E463" s="2">
        <v>115018</v>
      </c>
      <c r="F463" s="2" t="s">
        <v>46</v>
      </c>
      <c r="G463" s="2" t="s">
        <v>36</v>
      </c>
      <c r="H463" s="2" t="s">
        <v>767</v>
      </c>
      <c r="I463" s="2">
        <v>4</v>
      </c>
      <c r="J463" s="2">
        <v>3</v>
      </c>
      <c r="K463" s="2" t="s">
        <v>6040</v>
      </c>
      <c r="L463" s="71">
        <v>45712.679166666669</v>
      </c>
      <c r="M463" s="2">
        <v>-3</v>
      </c>
      <c r="N463" s="2">
        <v>1</v>
      </c>
      <c r="O463" s="2" t="s">
        <v>6108</v>
      </c>
      <c r="P463" s="65">
        <f>2</f>
        <v>2</v>
      </c>
      <c r="Q463" s="65">
        <f>COUNTIFS($O$1:O463,base_seller!$O463)</f>
        <v>1</v>
      </c>
      <c r="R463" s="65" t="str">
        <f>IF(O463="","",IF(OR(base_seller!$Q463&gt;base_seller!$P463,base_seller!$Q463="0"),"Não","Sim"))</f>
        <v>Sim</v>
      </c>
      <c r="S463" s="65" t="str">
        <f>base_seller!$E463&amp;base_seller!$K463</f>
        <v>1150182025-02</v>
      </c>
      <c r="T463" s="65">
        <f>COUNTIFS($S$1:S463,base_seller!$S463)</f>
        <v>1</v>
      </c>
      <c r="U463" s="65" t="str">
        <f t="shared" si="17"/>
        <v>Range 1</v>
      </c>
    </row>
    <row r="464" spans="1:21" x14ac:dyDescent="0.25">
      <c r="A464" s="71">
        <v>45710</v>
      </c>
      <c r="B464" s="71">
        <v>45710.419444444437</v>
      </c>
      <c r="C464" s="71">
        <v>45710.45</v>
      </c>
      <c r="D464" s="2" t="s">
        <v>950</v>
      </c>
      <c r="E464" s="2">
        <v>115205</v>
      </c>
      <c r="F464" s="2" t="s">
        <v>754</v>
      </c>
      <c r="G464" s="2" t="s">
        <v>755</v>
      </c>
      <c r="H464" s="2" t="s">
        <v>766</v>
      </c>
      <c r="I464" s="2">
        <v>5</v>
      </c>
      <c r="J464" s="2">
        <v>2</v>
      </c>
      <c r="K464" s="2" t="s">
        <v>6040</v>
      </c>
      <c r="L464" s="71">
        <v>45712.419444444437</v>
      </c>
      <c r="M464" s="2">
        <v>-2</v>
      </c>
      <c r="N464" s="2">
        <v>1</v>
      </c>
      <c r="O464" s="2"/>
      <c r="P464" s="65">
        <f>2</f>
        <v>2</v>
      </c>
      <c r="Q464" s="65">
        <f>COUNTIFS($O$1:O464,base_seller!$O464)</f>
        <v>0</v>
      </c>
      <c r="R464" s="65" t="str">
        <f>IF(O464="","",IF(OR(base_seller!$Q464&gt;base_seller!$P464,base_seller!$Q464="0"),"Não","Sim"))</f>
        <v/>
      </c>
      <c r="S464" s="65" t="str">
        <f>base_seller!$E464&amp;base_seller!$K464</f>
        <v>1152052025-02</v>
      </c>
      <c r="T464" s="65">
        <f>COUNTIFS($S$1:S464,base_seller!$S464)</f>
        <v>1</v>
      </c>
      <c r="U464" s="65" t="str">
        <f t="shared" si="17"/>
        <v>Range 1</v>
      </c>
    </row>
    <row r="465" spans="1:21" x14ac:dyDescent="0.25">
      <c r="A465" s="71">
        <v>45712</v>
      </c>
      <c r="B465" s="71">
        <v>45710.554166666669</v>
      </c>
      <c r="C465" s="71">
        <v>45712.338888888888</v>
      </c>
      <c r="D465" s="2" t="s">
        <v>952</v>
      </c>
      <c r="E465" s="2">
        <v>115276</v>
      </c>
      <c r="F465" s="2" t="s">
        <v>754</v>
      </c>
      <c r="G465" s="2" t="s">
        <v>755</v>
      </c>
      <c r="H465" s="2" t="s">
        <v>755</v>
      </c>
      <c r="I465" s="2">
        <v>5</v>
      </c>
      <c r="J465" s="2">
        <v>2</v>
      </c>
      <c r="K465" s="2" t="s">
        <v>6040</v>
      </c>
      <c r="L465" s="71">
        <v>45712.554166666669</v>
      </c>
      <c r="M465" s="2">
        <v>-1</v>
      </c>
      <c r="N465" s="2">
        <v>1</v>
      </c>
      <c r="O465" s="2"/>
      <c r="P465" s="65">
        <f>2</f>
        <v>2</v>
      </c>
      <c r="Q465" s="65">
        <f>COUNTIFS($O$1:O465,base_seller!$O465)</f>
        <v>0</v>
      </c>
      <c r="R465" s="65" t="str">
        <f>IF(O465="","",IF(OR(base_seller!$Q465&gt;base_seller!$P465,base_seller!$Q465="0"),"Não","Sim"))</f>
        <v/>
      </c>
      <c r="S465" s="65" t="str">
        <f>base_seller!$E465&amp;base_seller!$K465</f>
        <v>1152762025-02</v>
      </c>
      <c r="T465" s="65">
        <f>COUNTIFS($S$1:S465,base_seller!$S465)</f>
        <v>1</v>
      </c>
      <c r="U465" s="65" t="str">
        <f t="shared" ref="U465:U482" si="18">IF(T465&lt;4,"Range 1",IF(T465&lt;7,"Range 2",IF(T465&lt;10,"Range 3","Range 4")))</f>
        <v>Range 1</v>
      </c>
    </row>
    <row r="466" spans="1:21" x14ac:dyDescent="0.25">
      <c r="A466" s="71">
        <v>45712</v>
      </c>
      <c r="B466" s="71">
        <v>45712.333333333343</v>
      </c>
      <c r="C466" s="71">
        <v>45712.340277777781</v>
      </c>
      <c r="D466" s="2" t="s">
        <v>952</v>
      </c>
      <c r="E466" s="2">
        <v>115616</v>
      </c>
      <c r="F466" s="2" t="s">
        <v>46</v>
      </c>
      <c r="G466" s="2" t="s">
        <v>36</v>
      </c>
      <c r="H466" s="2" t="s">
        <v>758</v>
      </c>
      <c r="I466" s="2">
        <v>0</v>
      </c>
      <c r="J466" s="2">
        <v>1</v>
      </c>
      <c r="K466" s="2" t="s">
        <v>6040</v>
      </c>
      <c r="L466" s="71">
        <v>45713.333333333343</v>
      </c>
      <c r="M466" s="2">
        <v>-1</v>
      </c>
      <c r="N466" s="2">
        <v>1</v>
      </c>
      <c r="O466" s="2" t="s">
        <v>6109</v>
      </c>
      <c r="P466" s="65">
        <f>2</f>
        <v>2</v>
      </c>
      <c r="Q466" s="65">
        <f>COUNTIFS($O$1:O466,base_seller!$O466)</f>
        <v>1</v>
      </c>
      <c r="R466" s="65" t="str">
        <f>IF(O466="","",IF(OR(base_seller!$Q466&gt;base_seller!$P466,base_seller!$Q466="0"),"Não","Sim"))</f>
        <v>Sim</v>
      </c>
      <c r="S466" s="65" t="str">
        <f>base_seller!$E466&amp;base_seller!$K466</f>
        <v>1156162025-02</v>
      </c>
      <c r="T466" s="65">
        <f>COUNTIFS($S$1:S466,base_seller!$S466)</f>
        <v>1</v>
      </c>
      <c r="U466" s="65" t="str">
        <f t="shared" si="18"/>
        <v>Range 1</v>
      </c>
    </row>
    <row r="467" spans="1:21" x14ac:dyDescent="0.25">
      <c r="A467" s="71">
        <v>45712</v>
      </c>
      <c r="B467" s="71">
        <v>45712.368055555547</v>
      </c>
      <c r="C467" s="71">
        <v>45712.385416666657</v>
      </c>
      <c r="D467" s="2" t="s">
        <v>950</v>
      </c>
      <c r="E467" s="2">
        <v>115656</v>
      </c>
      <c r="F467" s="2" t="s">
        <v>46</v>
      </c>
      <c r="G467" s="2" t="s">
        <v>36</v>
      </c>
      <c r="H467" s="2" t="s">
        <v>757</v>
      </c>
      <c r="I467" s="2">
        <v>0</v>
      </c>
      <c r="J467" s="2">
        <v>1</v>
      </c>
      <c r="K467" s="2" t="s">
        <v>6040</v>
      </c>
      <c r="L467" s="71">
        <v>45713.368055555547</v>
      </c>
      <c r="M467" s="2">
        <v>-1</v>
      </c>
      <c r="N467" s="2">
        <v>1</v>
      </c>
      <c r="O467" s="2" t="s">
        <v>6110</v>
      </c>
      <c r="P467" s="65">
        <f>2</f>
        <v>2</v>
      </c>
      <c r="Q467" s="65">
        <f>COUNTIFS($O$1:O467,base_seller!$O467)</f>
        <v>1</v>
      </c>
      <c r="R467" s="65" t="str">
        <f>IF(O467="","",IF(OR(base_seller!$Q467&gt;base_seller!$P467,base_seller!$Q467="0"),"Não","Sim"))</f>
        <v>Sim</v>
      </c>
      <c r="S467" s="65" t="str">
        <f>base_seller!$E467&amp;base_seller!$K467</f>
        <v>1156562025-02</v>
      </c>
      <c r="T467" s="65">
        <f>COUNTIFS($S$1:S467,base_seller!$S467)</f>
        <v>1</v>
      </c>
      <c r="U467" s="65" t="str">
        <f t="shared" si="18"/>
        <v>Range 1</v>
      </c>
    </row>
    <row r="468" spans="1:21" x14ac:dyDescent="0.25">
      <c r="A468" s="71">
        <v>45712</v>
      </c>
      <c r="B468" s="71">
        <v>45712.371527777781</v>
      </c>
      <c r="C468" s="71">
        <v>45712.386111111111</v>
      </c>
      <c r="D468" s="2" t="s">
        <v>950</v>
      </c>
      <c r="E468" s="2">
        <v>115663</v>
      </c>
      <c r="F468" s="2" t="s">
        <v>754</v>
      </c>
      <c r="G468" s="2" t="s">
        <v>755</v>
      </c>
      <c r="H468" s="2" t="s">
        <v>5840</v>
      </c>
      <c r="I468" s="2">
        <v>0</v>
      </c>
      <c r="J468" s="2">
        <v>1</v>
      </c>
      <c r="K468" s="2" t="s">
        <v>6040</v>
      </c>
      <c r="L468" s="71">
        <v>45713.371527777781</v>
      </c>
      <c r="M468" s="2">
        <v>-1</v>
      </c>
      <c r="N468" s="2">
        <v>1</v>
      </c>
      <c r="O468" s="2"/>
      <c r="P468" s="65">
        <f>2</f>
        <v>2</v>
      </c>
      <c r="Q468" s="65">
        <f>COUNTIFS($O$1:O468,base_seller!$O468)</f>
        <v>0</v>
      </c>
      <c r="R468" s="65" t="str">
        <f>IF(O468="","",IF(OR(base_seller!$Q468&gt;base_seller!$P468,base_seller!$Q468="0"),"Não","Sim"))</f>
        <v/>
      </c>
      <c r="S468" s="65" t="str">
        <f>base_seller!$E468&amp;base_seller!$K468</f>
        <v>1156632025-02</v>
      </c>
      <c r="T468" s="65">
        <f>COUNTIFS($S$1:S468,base_seller!$S468)</f>
        <v>1</v>
      </c>
      <c r="U468" s="65" t="str">
        <f t="shared" si="18"/>
        <v>Range 1</v>
      </c>
    </row>
    <row r="469" spans="1:21" x14ac:dyDescent="0.25">
      <c r="A469" s="71">
        <v>45712</v>
      </c>
      <c r="B469" s="71">
        <v>45712.379861111112</v>
      </c>
      <c r="C469" s="71">
        <v>45712.390277777777</v>
      </c>
      <c r="D469" s="2" t="s">
        <v>950</v>
      </c>
      <c r="E469" s="2">
        <v>115674</v>
      </c>
      <c r="F469" s="2" t="s">
        <v>46</v>
      </c>
      <c r="G469" s="2" t="s">
        <v>36</v>
      </c>
      <c r="H469" s="2" t="s">
        <v>757</v>
      </c>
      <c r="I469" s="2">
        <v>0</v>
      </c>
      <c r="J469" s="2">
        <v>1</v>
      </c>
      <c r="K469" s="2" t="s">
        <v>6040</v>
      </c>
      <c r="L469" s="71">
        <v>45713.379861111112</v>
      </c>
      <c r="M469" s="2">
        <v>-1</v>
      </c>
      <c r="N469" s="2">
        <v>1</v>
      </c>
      <c r="O469" s="2" t="s">
        <v>6111</v>
      </c>
      <c r="P469" s="65">
        <f>2</f>
        <v>2</v>
      </c>
      <c r="Q469" s="65">
        <f>COUNTIFS($O$1:O469,base_seller!$O469)</f>
        <v>1</v>
      </c>
      <c r="R469" s="65" t="str">
        <f>IF(O469="","",IF(OR(base_seller!$Q469&gt;base_seller!$P469,base_seller!$Q469="0"),"Não","Sim"))</f>
        <v>Sim</v>
      </c>
      <c r="S469" s="65" t="str">
        <f>base_seller!$E469&amp;base_seller!$K469</f>
        <v>1156742025-02</v>
      </c>
      <c r="T469" s="65">
        <f>COUNTIFS($S$1:S469,base_seller!$S469)</f>
        <v>1</v>
      </c>
      <c r="U469" s="65" t="str">
        <f t="shared" si="18"/>
        <v>Range 1</v>
      </c>
    </row>
    <row r="470" spans="1:21" x14ac:dyDescent="0.25">
      <c r="A470" s="71">
        <v>45712</v>
      </c>
      <c r="B470" s="71">
        <v>45712.400694444441</v>
      </c>
      <c r="C470" s="71">
        <v>45712.407638888893</v>
      </c>
      <c r="D470" s="2" t="s">
        <v>950</v>
      </c>
      <c r="E470" s="2">
        <v>115696</v>
      </c>
      <c r="F470" s="2" t="s">
        <v>754</v>
      </c>
      <c r="G470" s="2" t="s">
        <v>755</v>
      </c>
      <c r="H470" s="2" t="s">
        <v>761</v>
      </c>
      <c r="I470" s="2">
        <v>0</v>
      </c>
      <c r="J470" s="2">
        <v>1</v>
      </c>
      <c r="K470" s="2" t="s">
        <v>6040</v>
      </c>
      <c r="L470" s="71">
        <v>45713.400694444441</v>
      </c>
      <c r="M470" s="2">
        <v>-1</v>
      </c>
      <c r="N470" s="2">
        <v>1</v>
      </c>
      <c r="O470" s="2"/>
      <c r="P470" s="65">
        <f>2</f>
        <v>2</v>
      </c>
      <c r="Q470" s="65">
        <f>COUNTIFS($O$1:O470,base_seller!$O470)</f>
        <v>0</v>
      </c>
      <c r="R470" s="65" t="str">
        <f>IF(O470="","",IF(OR(base_seller!$Q470&gt;base_seller!$P470,base_seller!$Q470="0"),"Não","Sim"))</f>
        <v/>
      </c>
      <c r="S470" s="65" t="str">
        <f>base_seller!$E470&amp;base_seller!$K470</f>
        <v>1156962025-02</v>
      </c>
      <c r="T470" s="65">
        <f>COUNTIFS($S$1:S470,base_seller!$S470)</f>
        <v>1</v>
      </c>
      <c r="U470" s="65" t="str">
        <f t="shared" si="18"/>
        <v>Range 1</v>
      </c>
    </row>
    <row r="471" spans="1:21" x14ac:dyDescent="0.25">
      <c r="A471" s="71">
        <v>45712</v>
      </c>
      <c r="B471" s="71">
        <v>45712.420138888891</v>
      </c>
      <c r="C471" s="71">
        <v>45712.431944444441</v>
      </c>
      <c r="D471" s="2" t="s">
        <v>950</v>
      </c>
      <c r="E471" s="2">
        <v>115738</v>
      </c>
      <c r="F471" s="2" t="s">
        <v>754</v>
      </c>
      <c r="G471" s="2" t="s">
        <v>755</v>
      </c>
      <c r="H471" s="2" t="s">
        <v>769</v>
      </c>
      <c r="I471" s="2">
        <v>0</v>
      </c>
      <c r="J471" s="2">
        <v>1</v>
      </c>
      <c r="K471" s="2" t="s">
        <v>6040</v>
      </c>
      <c r="L471" s="71">
        <v>45713.420138888891</v>
      </c>
      <c r="M471" s="2">
        <v>-1</v>
      </c>
      <c r="N471" s="2">
        <v>1</v>
      </c>
      <c r="O471" s="2"/>
      <c r="P471" s="65">
        <f>2</f>
        <v>2</v>
      </c>
      <c r="Q471" s="65">
        <f>COUNTIFS($O$1:O471,base_seller!$O471)</f>
        <v>0</v>
      </c>
      <c r="R471" s="65" t="str">
        <f>IF(O471="","",IF(OR(base_seller!$Q471&gt;base_seller!$P471,base_seller!$Q471="0"),"Não","Sim"))</f>
        <v/>
      </c>
      <c r="S471" s="65" t="str">
        <f>base_seller!$E471&amp;base_seller!$K471</f>
        <v>1157382025-02</v>
      </c>
      <c r="T471" s="65">
        <f>COUNTIFS($S$1:S471,base_seller!$S471)</f>
        <v>1</v>
      </c>
      <c r="U471" s="65" t="str">
        <f t="shared" si="18"/>
        <v>Range 1</v>
      </c>
    </row>
    <row r="472" spans="1:21" x14ac:dyDescent="0.25">
      <c r="A472" s="71">
        <v>45712</v>
      </c>
      <c r="B472" s="71">
        <v>45712.425694444442</v>
      </c>
      <c r="C472" s="71">
        <v>45712.434027777781</v>
      </c>
      <c r="D472" s="2" t="s">
        <v>950</v>
      </c>
      <c r="E472" s="2">
        <v>115751</v>
      </c>
      <c r="F472" s="2" t="s">
        <v>46</v>
      </c>
      <c r="G472" s="2" t="s">
        <v>36</v>
      </c>
      <c r="H472" s="2" t="s">
        <v>760</v>
      </c>
      <c r="I472" s="2">
        <v>0</v>
      </c>
      <c r="J472" s="2">
        <v>1</v>
      </c>
      <c r="K472" s="2" t="s">
        <v>6040</v>
      </c>
      <c r="L472" s="71">
        <v>45713.425694444442</v>
      </c>
      <c r="M472" s="2">
        <v>-1</v>
      </c>
      <c r="N472" s="2">
        <v>1</v>
      </c>
      <c r="O472" s="2" t="s">
        <v>6112</v>
      </c>
      <c r="P472" s="65">
        <f>2</f>
        <v>2</v>
      </c>
      <c r="Q472" s="65">
        <f>COUNTIFS($O$1:O472,base_seller!$O472)</f>
        <v>1</v>
      </c>
      <c r="R472" s="65" t="str">
        <f>IF(O472="","",IF(OR(base_seller!$Q472&gt;base_seller!$P472,base_seller!$Q472="0"),"Não","Sim"))</f>
        <v>Sim</v>
      </c>
      <c r="S472" s="65" t="str">
        <f>base_seller!$E472&amp;base_seller!$K472</f>
        <v>1157512025-02</v>
      </c>
      <c r="T472" s="65">
        <f>COUNTIFS($S$1:S472,base_seller!$S472)</f>
        <v>1</v>
      </c>
      <c r="U472" s="65" t="str">
        <f t="shared" si="18"/>
        <v>Range 1</v>
      </c>
    </row>
    <row r="473" spans="1:21" x14ac:dyDescent="0.25">
      <c r="A473" s="71">
        <v>45712</v>
      </c>
      <c r="B473" s="71">
        <v>45712.431250000001</v>
      </c>
      <c r="C473" s="71">
        <v>45712.438888888893</v>
      </c>
      <c r="D473" s="2" t="s">
        <v>950</v>
      </c>
      <c r="E473" s="2">
        <v>115764</v>
      </c>
      <c r="F473" s="2" t="s">
        <v>46</v>
      </c>
      <c r="G473" s="2" t="s">
        <v>36</v>
      </c>
      <c r="H473" s="2" t="s">
        <v>758</v>
      </c>
      <c r="I473" s="2">
        <v>0</v>
      </c>
      <c r="J473" s="2">
        <v>1</v>
      </c>
      <c r="K473" s="2" t="s">
        <v>6040</v>
      </c>
      <c r="L473" s="71">
        <v>45713.431250000001</v>
      </c>
      <c r="M473" s="2">
        <v>-1</v>
      </c>
      <c r="N473" s="2">
        <v>1</v>
      </c>
      <c r="O473" s="2" t="s">
        <v>6113</v>
      </c>
      <c r="P473" s="65">
        <f>2</f>
        <v>2</v>
      </c>
      <c r="Q473" s="65">
        <f>COUNTIFS($O$1:O473,base_seller!$O473)</f>
        <v>1</v>
      </c>
      <c r="R473" s="65" t="str">
        <f>IF(O473="","",IF(OR(base_seller!$Q473&gt;base_seller!$P473,base_seller!$Q473="0"),"Não","Sim"))</f>
        <v>Sim</v>
      </c>
      <c r="S473" s="65" t="str">
        <f>base_seller!$E473&amp;base_seller!$K473</f>
        <v>1157642025-02</v>
      </c>
      <c r="T473" s="65">
        <f>COUNTIFS($S$1:S473,base_seller!$S473)</f>
        <v>1</v>
      </c>
      <c r="U473" s="65" t="str">
        <f t="shared" si="18"/>
        <v>Range 1</v>
      </c>
    </row>
    <row r="474" spans="1:21" x14ac:dyDescent="0.25">
      <c r="A474" s="71">
        <v>45712</v>
      </c>
      <c r="B474" s="71">
        <v>45712.431944444441</v>
      </c>
      <c r="C474" s="71">
        <v>45712.440972222219</v>
      </c>
      <c r="D474" s="2" t="s">
        <v>950</v>
      </c>
      <c r="E474" s="2">
        <v>115767</v>
      </c>
      <c r="F474" s="2" t="s">
        <v>46</v>
      </c>
      <c r="G474" s="2" t="s">
        <v>36</v>
      </c>
      <c r="H474" s="2" t="s">
        <v>758</v>
      </c>
      <c r="I474" s="2">
        <v>0</v>
      </c>
      <c r="J474" s="2">
        <v>1</v>
      </c>
      <c r="K474" s="2" t="s">
        <v>6040</v>
      </c>
      <c r="L474" s="71">
        <v>45713.431944444441</v>
      </c>
      <c r="M474" s="2">
        <v>-1</v>
      </c>
      <c r="N474" s="2">
        <v>1</v>
      </c>
      <c r="O474" s="2" t="s">
        <v>6114</v>
      </c>
      <c r="P474" s="65">
        <f>2</f>
        <v>2</v>
      </c>
      <c r="Q474" s="65">
        <f>COUNTIFS($O$1:O474,base_seller!$O474)</f>
        <v>1</v>
      </c>
      <c r="R474" s="65" t="str">
        <f>IF(O474="","",IF(OR(base_seller!$Q474&gt;base_seller!$P474,base_seller!$Q474="0"),"Não","Sim"))</f>
        <v>Sim</v>
      </c>
      <c r="S474" s="65" t="str">
        <f>base_seller!$E474&amp;base_seller!$K474</f>
        <v>1157672025-02</v>
      </c>
      <c r="T474" s="65">
        <f>COUNTIFS($S$1:S474,base_seller!$S474)</f>
        <v>1</v>
      </c>
      <c r="U474" s="65" t="str">
        <f t="shared" si="18"/>
        <v>Range 1</v>
      </c>
    </row>
    <row r="475" spans="1:21" x14ac:dyDescent="0.25">
      <c r="A475" s="71">
        <v>45712</v>
      </c>
      <c r="B475" s="71">
        <v>45712.597916666673</v>
      </c>
      <c r="C475" s="71">
        <v>45712.441666666673</v>
      </c>
      <c r="D475" s="2" t="s">
        <v>950</v>
      </c>
      <c r="E475" s="2">
        <v>115768</v>
      </c>
      <c r="F475" s="2" t="s">
        <v>46</v>
      </c>
      <c r="G475" s="2" t="s">
        <v>36</v>
      </c>
      <c r="H475" s="2" t="s">
        <v>758</v>
      </c>
      <c r="I475" s="2">
        <v>0</v>
      </c>
      <c r="J475" s="2">
        <v>1</v>
      </c>
      <c r="K475" s="2" t="s">
        <v>6040</v>
      </c>
      <c r="L475" s="71">
        <v>45713.597916666673</v>
      </c>
      <c r="M475" s="2">
        <v>-2</v>
      </c>
      <c r="N475" s="2">
        <v>1</v>
      </c>
      <c r="O475" s="2" t="s">
        <v>6115</v>
      </c>
      <c r="P475" s="65">
        <f>2</f>
        <v>2</v>
      </c>
      <c r="Q475" s="65">
        <f>COUNTIFS($O$1:O475,base_seller!$O475)</f>
        <v>1</v>
      </c>
      <c r="R475" s="65" t="str">
        <f>IF(O475="","",IF(OR(base_seller!$Q475&gt;base_seller!$P475,base_seller!$Q475="0"),"Não","Sim"))</f>
        <v>Sim</v>
      </c>
      <c r="S475" s="65" t="str">
        <f>base_seller!$E475&amp;base_seller!$K475</f>
        <v>1157682025-02</v>
      </c>
      <c r="T475" s="65">
        <f>COUNTIFS($S$1:S475,base_seller!$S475)</f>
        <v>1</v>
      </c>
      <c r="U475" s="65" t="str">
        <f t="shared" si="18"/>
        <v>Range 1</v>
      </c>
    </row>
    <row r="476" spans="1:21" x14ac:dyDescent="0.25">
      <c r="A476" s="71">
        <v>45712</v>
      </c>
      <c r="B476" s="71">
        <v>45712.43472222222</v>
      </c>
      <c r="C476" s="71">
        <v>45712.445833333331</v>
      </c>
      <c r="D476" s="2" t="s">
        <v>950</v>
      </c>
      <c r="E476" s="2">
        <v>115779</v>
      </c>
      <c r="F476" s="2" t="s">
        <v>46</v>
      </c>
      <c r="G476" s="2" t="s">
        <v>36</v>
      </c>
      <c r="H476" s="2" t="s">
        <v>760</v>
      </c>
      <c r="I476" s="2">
        <v>0</v>
      </c>
      <c r="J476" s="2">
        <v>1</v>
      </c>
      <c r="K476" s="2" t="s">
        <v>6040</v>
      </c>
      <c r="L476" s="71">
        <v>45713.43472222222</v>
      </c>
      <c r="M476" s="2">
        <v>-1</v>
      </c>
      <c r="N476" s="2">
        <v>1</v>
      </c>
      <c r="O476" s="2" t="s">
        <v>6116</v>
      </c>
      <c r="P476" s="65">
        <f>2</f>
        <v>2</v>
      </c>
      <c r="Q476" s="65">
        <f>COUNTIFS($O$1:O476,base_seller!$O476)</f>
        <v>1</v>
      </c>
      <c r="R476" s="65" t="str">
        <f>IF(O476="","",IF(OR(base_seller!$Q476&gt;base_seller!$P476,base_seller!$Q476="0"),"Não","Sim"))</f>
        <v>Sim</v>
      </c>
      <c r="S476" s="65" t="str">
        <f>base_seller!$E476&amp;base_seller!$K476</f>
        <v>1157792025-02</v>
      </c>
      <c r="T476" s="65">
        <f>COUNTIFS($S$1:S476,base_seller!$S476)</f>
        <v>1</v>
      </c>
      <c r="U476" s="65" t="str">
        <f t="shared" si="18"/>
        <v>Range 1</v>
      </c>
    </row>
    <row r="477" spans="1:21" x14ac:dyDescent="0.25">
      <c r="A477" s="71">
        <v>45712</v>
      </c>
      <c r="B477" s="71">
        <v>45712.45208333333</v>
      </c>
      <c r="C477" s="71">
        <v>45712.457638888889</v>
      </c>
      <c r="D477" s="2" t="s">
        <v>950</v>
      </c>
      <c r="E477" s="2">
        <v>115751</v>
      </c>
      <c r="F477" s="2" t="s">
        <v>754</v>
      </c>
      <c r="G477" s="2" t="s">
        <v>755</v>
      </c>
      <c r="H477" s="2" t="s">
        <v>760</v>
      </c>
      <c r="I477" s="2">
        <v>0</v>
      </c>
      <c r="J477" s="2">
        <v>1</v>
      </c>
      <c r="K477" s="2" t="s">
        <v>6040</v>
      </c>
      <c r="L477" s="71">
        <v>45713.45208333333</v>
      </c>
      <c r="M477" s="2">
        <v>-1</v>
      </c>
      <c r="N477" s="2">
        <v>1</v>
      </c>
      <c r="O477" s="2"/>
      <c r="P477" s="65">
        <f>2</f>
        <v>2</v>
      </c>
      <c r="Q477" s="65">
        <f>COUNTIFS($O$1:O477,base_seller!$O477)</f>
        <v>0</v>
      </c>
      <c r="R477" s="65" t="str">
        <f>IF(O477="","",IF(OR(base_seller!$Q477&gt;base_seller!$P477,base_seller!$Q477="0"),"Não","Sim"))</f>
        <v/>
      </c>
      <c r="S477" s="65" t="str">
        <f>base_seller!$E477&amp;base_seller!$K477</f>
        <v>1157512025-02</v>
      </c>
      <c r="T477" s="65">
        <f>COUNTIFS($S$1:S477,base_seller!$S477)</f>
        <v>2</v>
      </c>
      <c r="U477" s="65" t="str">
        <f t="shared" si="18"/>
        <v>Range 1</v>
      </c>
    </row>
    <row r="478" spans="1:21" x14ac:dyDescent="0.25">
      <c r="A478" s="71">
        <v>45712</v>
      </c>
      <c r="B478" s="71">
        <v>45712.456250000003</v>
      </c>
      <c r="C478" s="71">
        <v>45712.461805555547</v>
      </c>
      <c r="D478" s="2" t="s">
        <v>950</v>
      </c>
      <c r="E478" s="2">
        <v>115828</v>
      </c>
      <c r="F478" s="2" t="s">
        <v>46</v>
      </c>
      <c r="G478" s="2" t="s">
        <v>36</v>
      </c>
      <c r="H478" s="2" t="s">
        <v>752</v>
      </c>
      <c r="I478" s="2">
        <v>0</v>
      </c>
      <c r="J478" s="2">
        <v>1</v>
      </c>
      <c r="K478" s="2" t="s">
        <v>6040</v>
      </c>
      <c r="L478" s="71">
        <v>45713.456250000003</v>
      </c>
      <c r="M478" s="2">
        <v>-1</v>
      </c>
      <c r="N478" s="2">
        <v>1</v>
      </c>
      <c r="O478" s="2" t="s">
        <v>6117</v>
      </c>
      <c r="P478" s="65">
        <f>2</f>
        <v>2</v>
      </c>
      <c r="Q478" s="65">
        <f>COUNTIFS($O$1:O478,base_seller!$O478)</f>
        <v>1</v>
      </c>
      <c r="R478" s="65" t="str">
        <f>IF(O478="","",IF(OR(base_seller!$Q478&gt;base_seller!$P478,base_seller!$Q478="0"),"Não","Sim"))</f>
        <v>Sim</v>
      </c>
      <c r="S478" s="65" t="str">
        <f>base_seller!$E478&amp;base_seller!$K478</f>
        <v>1158282025-02</v>
      </c>
      <c r="T478" s="65">
        <f>COUNTIFS($S$1:S478,base_seller!$S478)</f>
        <v>1</v>
      </c>
      <c r="U478" s="65" t="str">
        <f t="shared" si="18"/>
        <v>Range 1</v>
      </c>
    </row>
    <row r="479" spans="1:21" x14ac:dyDescent="0.25">
      <c r="A479" s="71">
        <v>45712</v>
      </c>
      <c r="B479" s="71">
        <v>45712.474999999999</v>
      </c>
      <c r="C479" s="71">
        <v>45712.475694444453</v>
      </c>
      <c r="D479" s="2" t="s">
        <v>950</v>
      </c>
      <c r="E479" s="2">
        <v>115877</v>
      </c>
      <c r="F479" s="2" t="s">
        <v>754</v>
      </c>
      <c r="G479" s="2" t="s">
        <v>755</v>
      </c>
      <c r="H479" s="2" t="s">
        <v>752</v>
      </c>
      <c r="I479" s="2">
        <v>0</v>
      </c>
      <c r="J479" s="2">
        <v>1</v>
      </c>
      <c r="K479" s="2" t="s">
        <v>6040</v>
      </c>
      <c r="L479" s="71">
        <v>45713.474999999999</v>
      </c>
      <c r="M479" s="2">
        <v>-1</v>
      </c>
      <c r="N479" s="2">
        <v>1</v>
      </c>
      <c r="O479" s="2"/>
      <c r="P479" s="65">
        <f>2</f>
        <v>2</v>
      </c>
      <c r="Q479" s="65">
        <f>COUNTIFS($O$1:O479,base_seller!$O479)</f>
        <v>0</v>
      </c>
      <c r="R479" s="65" t="str">
        <f>IF(O479="","",IF(OR(base_seller!$Q479&gt;base_seller!$P479,base_seller!$Q479="0"),"Não","Sim"))</f>
        <v/>
      </c>
      <c r="S479" s="65" t="str">
        <f>base_seller!$E479&amp;base_seller!$K479</f>
        <v>1158772025-02</v>
      </c>
      <c r="T479" s="65">
        <f>COUNTIFS($S$1:S479,base_seller!$S479)</f>
        <v>1</v>
      </c>
      <c r="U479" s="65" t="str">
        <f t="shared" si="18"/>
        <v>Range 1</v>
      </c>
    </row>
    <row r="480" spans="1:21" x14ac:dyDescent="0.25">
      <c r="A480" s="71">
        <v>45712</v>
      </c>
      <c r="B480" s="71">
        <v>45712.51458333333</v>
      </c>
      <c r="C480" s="71">
        <v>45712.517361111109</v>
      </c>
      <c r="D480" s="2" t="s">
        <v>950</v>
      </c>
      <c r="E480" s="2">
        <v>115961</v>
      </c>
      <c r="F480" s="2" t="s">
        <v>46</v>
      </c>
      <c r="G480" s="2" t="s">
        <v>36</v>
      </c>
      <c r="H480" s="2" t="s">
        <v>765</v>
      </c>
      <c r="I480" s="2">
        <v>0</v>
      </c>
      <c r="J480" s="2">
        <v>1</v>
      </c>
      <c r="K480" s="2" t="s">
        <v>6040</v>
      </c>
      <c r="L480" s="71">
        <v>45713.51458333333</v>
      </c>
      <c r="M480" s="2">
        <v>-1</v>
      </c>
      <c r="N480" s="2">
        <v>1</v>
      </c>
      <c r="O480" s="2" t="s">
        <v>6118</v>
      </c>
      <c r="P480" s="65">
        <f>2</f>
        <v>2</v>
      </c>
      <c r="Q480" s="65">
        <f>COUNTIFS($O$1:O480,base_seller!$O480)</f>
        <v>1</v>
      </c>
      <c r="R480" s="65" t="str">
        <f>IF(O480="","",IF(OR(base_seller!$Q480&gt;base_seller!$P480,base_seller!$Q480="0"),"Não","Sim"))</f>
        <v>Sim</v>
      </c>
      <c r="S480" s="65" t="str">
        <f>base_seller!$E480&amp;base_seller!$K480</f>
        <v>1159612025-02</v>
      </c>
      <c r="T480" s="65">
        <f>COUNTIFS($S$1:S480,base_seller!$S480)</f>
        <v>1</v>
      </c>
      <c r="U480" s="65" t="str">
        <f t="shared" si="18"/>
        <v>Range 1</v>
      </c>
    </row>
    <row r="481" spans="1:21" x14ac:dyDescent="0.25">
      <c r="A481" s="71">
        <v>45712</v>
      </c>
      <c r="B481" s="71">
        <v>45712.569444444453</v>
      </c>
      <c r="C481" s="71">
        <v>45712.584722222222</v>
      </c>
      <c r="D481" s="2" t="s">
        <v>950</v>
      </c>
      <c r="E481" s="2">
        <v>116070</v>
      </c>
      <c r="F481" s="2" t="s">
        <v>46</v>
      </c>
      <c r="G481" s="2" t="s">
        <v>36</v>
      </c>
      <c r="H481" s="2" t="s">
        <v>768</v>
      </c>
      <c r="I481" s="2">
        <v>0</v>
      </c>
      <c r="J481" s="2">
        <v>1</v>
      </c>
      <c r="K481" s="2" t="s">
        <v>6040</v>
      </c>
      <c r="L481" s="71">
        <v>45713.569444444453</v>
      </c>
      <c r="M481" s="2">
        <v>-1</v>
      </c>
      <c r="N481" s="2">
        <v>1</v>
      </c>
      <c r="O481" s="2" t="s">
        <v>6119</v>
      </c>
      <c r="P481" s="65">
        <f>2</f>
        <v>2</v>
      </c>
      <c r="Q481" s="65">
        <f>COUNTIFS($O$1:O481,base_seller!$O481)</f>
        <v>1</v>
      </c>
      <c r="R481" s="65" t="str">
        <f>IF(O481="","",IF(OR(base_seller!$Q481&gt;base_seller!$P481,base_seller!$Q481="0"),"Não","Sim"))</f>
        <v>Sim</v>
      </c>
      <c r="S481" s="65" t="str">
        <f>base_seller!$E481&amp;base_seller!$K481</f>
        <v>1160702025-02</v>
      </c>
      <c r="T481" s="65">
        <f>COUNTIFS($S$1:S481,base_seller!$S481)</f>
        <v>1</v>
      </c>
      <c r="U481" s="65" t="str">
        <f t="shared" si="18"/>
        <v>Range 1</v>
      </c>
    </row>
    <row r="482" spans="1:21" x14ac:dyDescent="0.25">
      <c r="A482" s="71">
        <v>45712</v>
      </c>
      <c r="B482" s="71">
        <v>45712.571527777778</v>
      </c>
      <c r="C482" s="71">
        <v>45712.586111111108</v>
      </c>
      <c r="D482" s="2" t="s">
        <v>950</v>
      </c>
      <c r="E482" s="2">
        <v>116075</v>
      </c>
      <c r="F482" s="2" t="s">
        <v>754</v>
      </c>
      <c r="G482" s="2" t="s">
        <v>755</v>
      </c>
      <c r="H482" s="2" t="s">
        <v>758</v>
      </c>
      <c r="I482" s="2">
        <v>0</v>
      </c>
      <c r="J482" s="2">
        <v>1</v>
      </c>
      <c r="K482" s="2" t="s">
        <v>6040</v>
      </c>
      <c r="L482" s="71">
        <v>45713.571527777778</v>
      </c>
      <c r="M482" s="2">
        <v>-1</v>
      </c>
      <c r="N482" s="2">
        <v>1</v>
      </c>
      <c r="O482" s="2"/>
      <c r="P482" s="65">
        <f>2</f>
        <v>2</v>
      </c>
      <c r="Q482" s="65">
        <f>COUNTIFS($O$1:O482,base_seller!$O482)</f>
        <v>0</v>
      </c>
      <c r="R482" s="65" t="str">
        <f>IF(O482="","",IF(OR(base_seller!$Q482&gt;base_seller!$P482,base_seller!$Q482="0"),"Não","Sim"))</f>
        <v/>
      </c>
      <c r="S482" s="65" t="str">
        <f>base_seller!$E482&amp;base_seller!$K482</f>
        <v>1160752025-02</v>
      </c>
      <c r="T482" s="65">
        <f>COUNTIFS($S$1:S482,base_seller!$S482)</f>
        <v>1</v>
      </c>
      <c r="U482" s="65" t="str">
        <f t="shared" si="18"/>
        <v>Range 1</v>
      </c>
    </row>
    <row r="483" spans="1:21" x14ac:dyDescent="0.25">
      <c r="A483" s="71">
        <v>45713</v>
      </c>
      <c r="B483" s="71">
        <v>45712.602777777778</v>
      </c>
      <c r="C483" s="71">
        <v>45713.342361111107</v>
      </c>
      <c r="D483" s="2" t="s">
        <v>952</v>
      </c>
      <c r="E483" s="2">
        <v>116142</v>
      </c>
      <c r="F483" s="2" t="s">
        <v>46</v>
      </c>
      <c r="G483" s="2" t="s">
        <v>36</v>
      </c>
      <c r="H483" s="2" t="s">
        <v>752</v>
      </c>
      <c r="I483" s="2">
        <v>0</v>
      </c>
      <c r="J483" s="2">
        <v>1</v>
      </c>
      <c r="K483" s="2" t="s">
        <v>6040</v>
      </c>
      <c r="L483" s="71">
        <v>45713.602777777778</v>
      </c>
      <c r="M483" s="2">
        <v>-1</v>
      </c>
      <c r="N483" s="2">
        <v>1</v>
      </c>
      <c r="O483" s="2" t="s">
        <v>6120</v>
      </c>
      <c r="P483" s="65">
        <f>2</f>
        <v>2</v>
      </c>
      <c r="Q483" s="65">
        <f>COUNTIFS($O$1:O483,base_seller!$O483)</f>
        <v>1</v>
      </c>
      <c r="R483" s="65" t="str">
        <f>IF(O483="","",IF(OR(base_seller!$Q483&gt;base_seller!$P483,base_seller!$Q483="0"),"Não","Sim"))</f>
        <v>Sim</v>
      </c>
      <c r="S483" s="65" t="str">
        <f>base_seller!$E483&amp;base_seller!$K483</f>
        <v>1161422025-02</v>
      </c>
      <c r="T483" s="65">
        <f>COUNTIFS($S$1:S483,base_seller!$S483)</f>
        <v>1</v>
      </c>
      <c r="U483" s="65" t="str">
        <f t="shared" ref="U483:U510" si="19">IF(T483&lt;4,"Range 1",IF(T483&lt;7,"Range 2",IF(T483&lt;10,"Range 3","Range 4")))</f>
        <v>Range 1</v>
      </c>
    </row>
    <row r="484" spans="1:21" x14ac:dyDescent="0.25">
      <c r="A484" s="71">
        <v>45713</v>
      </c>
      <c r="B484" s="71">
        <v>45712.90347222222</v>
      </c>
      <c r="C484" s="71">
        <v>45713.344444444447</v>
      </c>
      <c r="D484" s="2" t="s">
        <v>952</v>
      </c>
      <c r="E484" s="2">
        <v>116476</v>
      </c>
      <c r="F484" s="2" t="s">
        <v>754</v>
      </c>
      <c r="G484" s="2" t="s">
        <v>755</v>
      </c>
      <c r="H484" s="2" t="s">
        <v>755</v>
      </c>
      <c r="I484" s="2">
        <v>0</v>
      </c>
      <c r="J484" s="2">
        <v>1</v>
      </c>
      <c r="K484" s="2" t="s">
        <v>6040</v>
      </c>
      <c r="L484" s="71">
        <v>45713.90347222222</v>
      </c>
      <c r="M484" s="2">
        <v>-1</v>
      </c>
      <c r="N484" s="2">
        <v>1</v>
      </c>
      <c r="O484" s="2"/>
      <c r="P484" s="65">
        <f>2</f>
        <v>2</v>
      </c>
      <c r="Q484" s="65">
        <f>COUNTIFS($O$1:O484,base_seller!$O484)</f>
        <v>0</v>
      </c>
      <c r="R484" s="65" t="str">
        <f>IF(O484="","",IF(OR(base_seller!$Q484&gt;base_seller!$P484,base_seller!$Q484="0"),"Não","Sim"))</f>
        <v/>
      </c>
      <c r="S484" s="65" t="str">
        <f>base_seller!$E484&amp;base_seller!$K484</f>
        <v>1164762025-02</v>
      </c>
      <c r="T484" s="65">
        <f>COUNTIFS($S$1:S484,base_seller!$S484)</f>
        <v>1</v>
      </c>
      <c r="U484" s="65" t="str">
        <f t="shared" si="19"/>
        <v>Range 1</v>
      </c>
    </row>
    <row r="485" spans="1:21" x14ac:dyDescent="0.25">
      <c r="A485" s="71">
        <v>45713</v>
      </c>
      <c r="B485" s="71">
        <v>45713.308333333327</v>
      </c>
      <c r="C485" s="71">
        <v>45713.345138888893</v>
      </c>
      <c r="D485" s="2" t="s">
        <v>952</v>
      </c>
      <c r="E485" s="2">
        <v>116670</v>
      </c>
      <c r="F485" s="2" t="s">
        <v>716</v>
      </c>
      <c r="G485" s="2" t="s">
        <v>36</v>
      </c>
      <c r="H485" s="2" t="s">
        <v>752</v>
      </c>
      <c r="I485" s="2">
        <v>1</v>
      </c>
      <c r="J485" s="2">
        <v>1</v>
      </c>
      <c r="K485" s="2" t="s">
        <v>6040</v>
      </c>
      <c r="L485" s="71">
        <v>45714.308333333327</v>
      </c>
      <c r="M485" s="2">
        <v>-1</v>
      </c>
      <c r="N485" s="2">
        <v>1</v>
      </c>
      <c r="O485" s="2" t="s">
        <v>6121</v>
      </c>
      <c r="P485" s="65">
        <f>2</f>
        <v>2</v>
      </c>
      <c r="Q485" s="65">
        <f>COUNTIFS($O$1:O485,base_seller!$O485)</f>
        <v>1</v>
      </c>
      <c r="R485" s="65" t="str">
        <f>IF(O485="","",IF(OR(base_seller!$Q485&gt;base_seller!$P485,base_seller!$Q485="0"),"Não","Sim"))</f>
        <v>Sim</v>
      </c>
      <c r="S485" s="65" t="str">
        <f>base_seller!$E485&amp;base_seller!$K485</f>
        <v>1166702025-02</v>
      </c>
      <c r="T485" s="65">
        <f>COUNTIFS($S$1:S485,base_seller!$S485)</f>
        <v>1</v>
      </c>
      <c r="U485" s="65" t="str">
        <f t="shared" si="19"/>
        <v>Range 1</v>
      </c>
    </row>
    <row r="486" spans="1:21" x14ac:dyDescent="0.25">
      <c r="A486" s="71">
        <v>45713</v>
      </c>
      <c r="B486" s="71">
        <v>45713.313194444447</v>
      </c>
      <c r="C486" s="71">
        <v>45713.345833333333</v>
      </c>
      <c r="D486" s="2" t="s">
        <v>952</v>
      </c>
      <c r="E486" s="2">
        <v>116673</v>
      </c>
      <c r="F486" s="2" t="s">
        <v>754</v>
      </c>
      <c r="G486" s="2" t="s">
        <v>755</v>
      </c>
      <c r="H486" s="2" t="s">
        <v>755</v>
      </c>
      <c r="I486" s="2">
        <v>1</v>
      </c>
      <c r="J486" s="2">
        <v>1</v>
      </c>
      <c r="K486" s="2" t="s">
        <v>6040</v>
      </c>
      <c r="L486" s="71">
        <v>45714.313194444447</v>
      </c>
      <c r="M486" s="2">
        <v>-1</v>
      </c>
      <c r="N486" s="2">
        <v>1</v>
      </c>
      <c r="O486" s="2"/>
      <c r="P486" s="65">
        <f>2</f>
        <v>2</v>
      </c>
      <c r="Q486" s="65">
        <f>COUNTIFS($O$1:O486,base_seller!$O486)</f>
        <v>0</v>
      </c>
      <c r="R486" s="65" t="str">
        <f>IF(O486="","",IF(OR(base_seller!$Q486&gt;base_seller!$P486,base_seller!$Q486="0"),"Não","Sim"))</f>
        <v/>
      </c>
      <c r="S486" s="65" t="str">
        <f>base_seller!$E486&amp;base_seller!$K486</f>
        <v>1166732025-02</v>
      </c>
      <c r="T486" s="65">
        <f>COUNTIFS($S$1:S486,base_seller!$S486)</f>
        <v>1</v>
      </c>
      <c r="U486" s="65" t="str">
        <f t="shared" si="19"/>
        <v>Range 1</v>
      </c>
    </row>
    <row r="487" spans="1:21" x14ac:dyDescent="0.25">
      <c r="A487" s="71">
        <v>45713</v>
      </c>
      <c r="B487" s="71">
        <v>45713.320138888892</v>
      </c>
      <c r="C487" s="71">
        <v>45713.347916666673</v>
      </c>
      <c r="D487" s="2" t="s">
        <v>952</v>
      </c>
      <c r="E487" s="2">
        <v>116677</v>
      </c>
      <c r="F487" s="2" t="s">
        <v>46</v>
      </c>
      <c r="G487" s="2" t="s">
        <v>36</v>
      </c>
      <c r="H487" s="2" t="s">
        <v>752</v>
      </c>
      <c r="I487" s="2">
        <v>1</v>
      </c>
      <c r="J487" s="2">
        <v>1</v>
      </c>
      <c r="K487" s="2" t="s">
        <v>6040</v>
      </c>
      <c r="L487" s="71">
        <v>45714.320138888892</v>
      </c>
      <c r="M487" s="2">
        <v>-1</v>
      </c>
      <c r="N487" s="2">
        <v>1</v>
      </c>
      <c r="O487" s="2" t="s">
        <v>6122</v>
      </c>
      <c r="P487" s="65">
        <f>2</f>
        <v>2</v>
      </c>
      <c r="Q487" s="65">
        <f>COUNTIFS($O$1:O487,base_seller!$O487)</f>
        <v>1</v>
      </c>
      <c r="R487" s="65" t="str">
        <f>IF(O487="","",IF(OR(base_seller!$Q487&gt;base_seller!$P487,base_seller!$Q487="0"),"Não","Sim"))</f>
        <v>Sim</v>
      </c>
      <c r="S487" s="65" t="str">
        <f>base_seller!$E487&amp;base_seller!$K487</f>
        <v>1166772025-02</v>
      </c>
      <c r="T487" s="65">
        <f>COUNTIFS($S$1:S487,base_seller!$S487)</f>
        <v>1</v>
      </c>
      <c r="U487" s="65" t="str">
        <f t="shared" si="19"/>
        <v>Range 1</v>
      </c>
    </row>
    <row r="488" spans="1:21" x14ac:dyDescent="0.25">
      <c r="A488" s="71">
        <v>45713</v>
      </c>
      <c r="B488" s="71">
        <v>45713.338194444441</v>
      </c>
      <c r="C488" s="71">
        <v>45713.35</v>
      </c>
      <c r="D488" s="2" t="s">
        <v>952</v>
      </c>
      <c r="E488" s="2">
        <v>116680</v>
      </c>
      <c r="F488" s="2" t="s">
        <v>46</v>
      </c>
      <c r="G488" s="2" t="s">
        <v>36</v>
      </c>
      <c r="H488" s="2" t="s">
        <v>758</v>
      </c>
      <c r="I488" s="2">
        <v>1</v>
      </c>
      <c r="J488" s="2">
        <v>1</v>
      </c>
      <c r="K488" s="2" t="s">
        <v>6040</v>
      </c>
      <c r="L488" s="71">
        <v>45714.338194444441</v>
      </c>
      <c r="M488" s="2">
        <v>-1</v>
      </c>
      <c r="N488" s="2">
        <v>1</v>
      </c>
      <c r="O488" s="2" t="s">
        <v>6123</v>
      </c>
      <c r="P488" s="65">
        <f>2</f>
        <v>2</v>
      </c>
      <c r="Q488" s="65">
        <f>COUNTIFS($O$1:O488,base_seller!$O488)</f>
        <v>1</v>
      </c>
      <c r="R488" s="65" t="str">
        <f>IF(O488="","",IF(OR(base_seller!$Q488&gt;base_seller!$P488,base_seller!$Q488="0"),"Não","Sim"))</f>
        <v>Sim</v>
      </c>
      <c r="S488" s="65" t="str">
        <f>base_seller!$E488&amp;base_seller!$K488</f>
        <v>1166802025-02</v>
      </c>
      <c r="T488" s="65">
        <f>COUNTIFS($S$1:S488,base_seller!$S488)</f>
        <v>1</v>
      </c>
      <c r="U488" s="65" t="str">
        <f t="shared" si="19"/>
        <v>Range 1</v>
      </c>
    </row>
    <row r="489" spans="1:21" x14ac:dyDescent="0.25">
      <c r="A489" s="71">
        <v>45713</v>
      </c>
      <c r="B489" s="71">
        <v>45713.344444444447</v>
      </c>
      <c r="C489" s="71">
        <v>45713.350694444453</v>
      </c>
      <c r="D489" s="2" t="s">
        <v>952</v>
      </c>
      <c r="E489" s="2">
        <v>116685</v>
      </c>
      <c r="F489" s="2" t="s">
        <v>46</v>
      </c>
      <c r="G489" s="2" t="s">
        <v>36</v>
      </c>
      <c r="H489" s="2" t="s">
        <v>767</v>
      </c>
      <c r="I489" s="2">
        <v>1</v>
      </c>
      <c r="J489" s="2">
        <v>1</v>
      </c>
      <c r="K489" s="2" t="s">
        <v>6040</v>
      </c>
      <c r="L489" s="71">
        <v>45714.344444444447</v>
      </c>
      <c r="M489" s="2">
        <v>-1</v>
      </c>
      <c r="N489" s="2">
        <v>1</v>
      </c>
      <c r="O489" s="2" t="s">
        <v>6124</v>
      </c>
      <c r="P489" s="65">
        <f>2</f>
        <v>2</v>
      </c>
      <c r="Q489" s="65">
        <f>COUNTIFS($O$1:O489,base_seller!$O489)</f>
        <v>1</v>
      </c>
      <c r="R489" s="65" t="str">
        <f>IF(O489="","",IF(OR(base_seller!$Q489&gt;base_seller!$P489,base_seller!$Q489="0"),"Não","Sim"))</f>
        <v>Sim</v>
      </c>
      <c r="S489" s="65" t="str">
        <f>base_seller!$E489&amp;base_seller!$K489</f>
        <v>1166852025-02</v>
      </c>
      <c r="T489" s="65">
        <f>COUNTIFS($S$1:S489,base_seller!$S489)</f>
        <v>1</v>
      </c>
      <c r="U489" s="65" t="str">
        <f t="shared" si="19"/>
        <v>Range 1</v>
      </c>
    </row>
    <row r="490" spans="1:21" x14ac:dyDescent="0.25">
      <c r="A490" s="71">
        <v>45713</v>
      </c>
      <c r="B490" s="71">
        <v>45713.345833333333</v>
      </c>
      <c r="C490" s="71">
        <v>45713.351388888892</v>
      </c>
      <c r="D490" s="2" t="s">
        <v>952</v>
      </c>
      <c r="E490" s="2">
        <v>116686</v>
      </c>
      <c r="F490" s="2" t="s">
        <v>46</v>
      </c>
      <c r="G490" s="2" t="s">
        <v>36</v>
      </c>
      <c r="H490" s="2" t="s">
        <v>767</v>
      </c>
      <c r="I490" s="2">
        <v>1</v>
      </c>
      <c r="J490" s="2">
        <v>1</v>
      </c>
      <c r="K490" s="2" t="s">
        <v>6040</v>
      </c>
      <c r="L490" s="71">
        <v>45714.345833333333</v>
      </c>
      <c r="M490" s="2">
        <v>-1</v>
      </c>
      <c r="N490" s="2">
        <v>1</v>
      </c>
      <c r="O490" s="2" t="s">
        <v>6125</v>
      </c>
      <c r="P490" s="65">
        <f>2</f>
        <v>2</v>
      </c>
      <c r="Q490" s="65">
        <f>COUNTIFS($O$1:O490,base_seller!$O490)</f>
        <v>1</v>
      </c>
      <c r="R490" s="65" t="str">
        <f>IF(O490="","",IF(OR(base_seller!$Q490&gt;base_seller!$P490,base_seller!$Q490="0"),"Não","Sim"))</f>
        <v>Sim</v>
      </c>
      <c r="S490" s="65" t="str">
        <f>base_seller!$E490&amp;base_seller!$K490</f>
        <v>1166862025-02</v>
      </c>
      <c r="T490" s="65">
        <f>COUNTIFS($S$1:S490,base_seller!$S490)</f>
        <v>1</v>
      </c>
      <c r="U490" s="65" t="str">
        <f t="shared" si="19"/>
        <v>Range 1</v>
      </c>
    </row>
    <row r="491" spans="1:21" x14ac:dyDescent="0.25">
      <c r="A491" s="71">
        <v>45713</v>
      </c>
      <c r="B491" s="71">
        <v>45713.34652777778</v>
      </c>
      <c r="C491" s="71">
        <v>45713.352777777778</v>
      </c>
      <c r="D491" s="2" t="s">
        <v>952</v>
      </c>
      <c r="E491" s="2">
        <v>116687</v>
      </c>
      <c r="F491" s="2" t="s">
        <v>46</v>
      </c>
      <c r="G491" s="2" t="s">
        <v>36</v>
      </c>
      <c r="H491" s="2" t="s">
        <v>758</v>
      </c>
      <c r="I491" s="2">
        <v>1</v>
      </c>
      <c r="J491" s="2">
        <v>1</v>
      </c>
      <c r="K491" s="2" t="s">
        <v>6040</v>
      </c>
      <c r="L491" s="71">
        <v>45714.34652777778</v>
      </c>
      <c r="M491" s="2">
        <v>-1</v>
      </c>
      <c r="N491" s="2">
        <v>1</v>
      </c>
      <c r="O491" s="2" t="s">
        <v>6126</v>
      </c>
      <c r="P491" s="65">
        <f>2</f>
        <v>2</v>
      </c>
      <c r="Q491" s="65">
        <f>COUNTIFS($O$1:O491,base_seller!$O491)</f>
        <v>1</v>
      </c>
      <c r="R491" s="65" t="str">
        <f>IF(O491="","",IF(OR(base_seller!$Q491&gt;base_seller!$P491,base_seller!$Q491="0"),"Não","Sim"))</f>
        <v>Sim</v>
      </c>
      <c r="S491" s="65" t="str">
        <f>base_seller!$E491&amp;base_seller!$K491</f>
        <v>1166872025-02</v>
      </c>
      <c r="T491" s="65">
        <f>COUNTIFS($S$1:S491,base_seller!$S491)</f>
        <v>1</v>
      </c>
      <c r="U491" s="65" t="str">
        <f t="shared" si="19"/>
        <v>Range 1</v>
      </c>
    </row>
    <row r="492" spans="1:21" x14ac:dyDescent="0.25">
      <c r="A492" s="71">
        <v>45713</v>
      </c>
      <c r="B492" s="71">
        <v>45713.398611111108</v>
      </c>
      <c r="C492" s="71">
        <v>45713.402083333327</v>
      </c>
      <c r="D492" s="2" t="s">
        <v>952</v>
      </c>
      <c r="E492" s="2">
        <v>116782</v>
      </c>
      <c r="F492" s="2" t="s">
        <v>46</v>
      </c>
      <c r="G492" s="2" t="s">
        <v>36</v>
      </c>
      <c r="H492" s="2" t="s">
        <v>758</v>
      </c>
      <c r="I492" s="2">
        <v>1</v>
      </c>
      <c r="J492" s="2">
        <v>1</v>
      </c>
      <c r="K492" s="2" t="s">
        <v>6040</v>
      </c>
      <c r="L492" s="71">
        <v>45714.398611111108</v>
      </c>
      <c r="M492" s="2">
        <v>-1</v>
      </c>
      <c r="N492" s="2">
        <v>1</v>
      </c>
      <c r="O492" s="2" t="s">
        <v>6127</v>
      </c>
      <c r="P492" s="65">
        <f>2</f>
        <v>2</v>
      </c>
      <c r="Q492" s="65">
        <f>COUNTIFS($O$1:O492,base_seller!$O492)</f>
        <v>1</v>
      </c>
      <c r="R492" s="65" t="str">
        <f>IF(O492="","",IF(OR(base_seller!$Q492&gt;base_seller!$P492,base_seller!$Q492="0"),"Não","Sim"))</f>
        <v>Sim</v>
      </c>
      <c r="S492" s="65" t="str">
        <f>base_seller!$E492&amp;base_seller!$K492</f>
        <v>1167822025-02</v>
      </c>
      <c r="T492" s="65">
        <f>COUNTIFS($S$1:S492,base_seller!$S492)</f>
        <v>1</v>
      </c>
      <c r="U492" s="65" t="str">
        <f t="shared" si="19"/>
        <v>Range 1</v>
      </c>
    </row>
    <row r="493" spans="1:21" x14ac:dyDescent="0.25">
      <c r="A493" s="71">
        <v>45713</v>
      </c>
      <c r="B493" s="71">
        <v>45713.404166666667</v>
      </c>
      <c r="C493" s="71">
        <v>45713.417361111111</v>
      </c>
      <c r="D493" s="2" t="s">
        <v>952</v>
      </c>
      <c r="E493" s="2">
        <v>116791</v>
      </c>
      <c r="F493" s="2" t="s">
        <v>754</v>
      </c>
      <c r="G493" s="2" t="s">
        <v>755</v>
      </c>
      <c r="H493" s="2" t="s">
        <v>755</v>
      </c>
      <c r="I493" s="2">
        <v>1</v>
      </c>
      <c r="J493" s="2">
        <v>1</v>
      </c>
      <c r="K493" s="2" t="s">
        <v>6040</v>
      </c>
      <c r="L493" s="71">
        <v>45714.404166666667</v>
      </c>
      <c r="M493" s="2">
        <v>-1</v>
      </c>
      <c r="N493" s="2">
        <v>1</v>
      </c>
      <c r="O493" s="2"/>
      <c r="P493" s="65">
        <f>2</f>
        <v>2</v>
      </c>
      <c r="Q493" s="65">
        <f>COUNTIFS($O$1:O493,base_seller!$O493)</f>
        <v>0</v>
      </c>
      <c r="R493" s="65" t="str">
        <f>IF(O493="","",IF(OR(base_seller!$Q493&gt;base_seller!$P493,base_seller!$Q493="0"),"Não","Sim"))</f>
        <v/>
      </c>
      <c r="S493" s="65" t="str">
        <f>base_seller!$E493&amp;base_seller!$K493</f>
        <v>1167912025-02</v>
      </c>
      <c r="T493" s="65">
        <f>COUNTIFS($S$1:S493,base_seller!$S493)</f>
        <v>1</v>
      </c>
      <c r="U493" s="65" t="str">
        <f t="shared" si="19"/>
        <v>Range 1</v>
      </c>
    </row>
    <row r="494" spans="1:21" x14ac:dyDescent="0.25">
      <c r="A494" s="71">
        <v>45713</v>
      </c>
      <c r="B494" s="71">
        <v>45713.376388888893</v>
      </c>
      <c r="C494" s="71">
        <v>45713.38958333333</v>
      </c>
      <c r="D494" s="2" t="s">
        <v>950</v>
      </c>
      <c r="E494" s="2">
        <v>116743</v>
      </c>
      <c r="F494" s="2" t="s">
        <v>754</v>
      </c>
      <c r="G494" s="2" t="s">
        <v>755</v>
      </c>
      <c r="H494" s="2" t="s">
        <v>766</v>
      </c>
      <c r="I494" s="2">
        <v>1</v>
      </c>
      <c r="J494" s="2">
        <v>1</v>
      </c>
      <c r="K494" s="2" t="s">
        <v>6040</v>
      </c>
      <c r="L494" s="71">
        <v>45714.376388888893</v>
      </c>
      <c r="M494" s="2">
        <v>-1</v>
      </c>
      <c r="N494" s="2">
        <v>1</v>
      </c>
      <c r="O494" s="2"/>
      <c r="P494" s="65">
        <f>2</f>
        <v>2</v>
      </c>
      <c r="Q494" s="65">
        <f>COUNTIFS($O$1:O494,base_seller!$O494)</f>
        <v>0</v>
      </c>
      <c r="R494" s="65" t="str">
        <f>IF(O494="","",IF(OR(base_seller!$Q494&gt;base_seller!$P494,base_seller!$Q494="0"),"Não","Sim"))</f>
        <v/>
      </c>
      <c r="S494" s="65" t="str">
        <f>base_seller!$E494&amp;base_seller!$K494</f>
        <v>1167432025-02</v>
      </c>
      <c r="T494" s="65">
        <f>COUNTIFS($S$1:S494,base_seller!$S494)</f>
        <v>1</v>
      </c>
      <c r="U494" s="65" t="str">
        <f t="shared" si="19"/>
        <v>Range 1</v>
      </c>
    </row>
    <row r="495" spans="1:21" x14ac:dyDescent="0.25">
      <c r="A495" s="71">
        <v>45713</v>
      </c>
      <c r="B495" s="71">
        <v>45713.38958333333</v>
      </c>
      <c r="C495" s="71">
        <v>45713.392361111109</v>
      </c>
      <c r="D495" s="2" t="s">
        <v>950</v>
      </c>
      <c r="E495" s="2">
        <v>116766</v>
      </c>
      <c r="F495" s="2" t="s">
        <v>46</v>
      </c>
      <c r="G495" s="2" t="s">
        <v>36</v>
      </c>
      <c r="H495" s="2" t="s">
        <v>794</v>
      </c>
      <c r="I495" s="2">
        <v>1</v>
      </c>
      <c r="J495" s="2">
        <v>1</v>
      </c>
      <c r="K495" s="2" t="s">
        <v>6040</v>
      </c>
      <c r="L495" s="71">
        <v>45714.38958333333</v>
      </c>
      <c r="M495" s="2">
        <v>-1</v>
      </c>
      <c r="N495" s="2">
        <v>1</v>
      </c>
      <c r="O495" s="2" t="s">
        <v>6128</v>
      </c>
      <c r="P495" s="65">
        <f>2</f>
        <v>2</v>
      </c>
      <c r="Q495" s="65">
        <f>COUNTIFS($O$1:O495,base_seller!$O495)</f>
        <v>1</v>
      </c>
      <c r="R495" s="65" t="str">
        <f>IF(O495="","",IF(OR(base_seller!$Q495&gt;base_seller!$P495,base_seller!$Q495="0"),"Não","Sim"))</f>
        <v>Sim</v>
      </c>
      <c r="S495" s="65" t="str">
        <f>base_seller!$E495&amp;base_seller!$K495</f>
        <v>1167662025-02</v>
      </c>
      <c r="T495" s="65">
        <f>COUNTIFS($S$1:S495,base_seller!$S495)</f>
        <v>1</v>
      </c>
      <c r="U495" s="65" t="str">
        <f t="shared" si="19"/>
        <v>Range 1</v>
      </c>
    </row>
    <row r="496" spans="1:21" x14ac:dyDescent="0.25">
      <c r="A496" s="71">
        <v>45713</v>
      </c>
      <c r="B496" s="71">
        <v>45713.450694444437</v>
      </c>
      <c r="C496" s="71">
        <v>45713.455555555563</v>
      </c>
      <c r="D496" s="2" t="s">
        <v>950</v>
      </c>
      <c r="E496" s="2">
        <v>116884</v>
      </c>
      <c r="F496" s="2" t="s">
        <v>46</v>
      </c>
      <c r="G496" s="2" t="s">
        <v>36</v>
      </c>
      <c r="H496" s="2" t="s">
        <v>765</v>
      </c>
      <c r="I496" s="2">
        <v>1</v>
      </c>
      <c r="J496" s="2">
        <v>1</v>
      </c>
      <c r="K496" s="2" t="s">
        <v>6040</v>
      </c>
      <c r="L496" s="71">
        <v>45714.450694444437</v>
      </c>
      <c r="M496" s="2">
        <v>-1</v>
      </c>
      <c r="N496" s="2">
        <v>1</v>
      </c>
      <c r="O496" s="2" t="s">
        <v>6129</v>
      </c>
      <c r="P496" s="65">
        <f>2</f>
        <v>2</v>
      </c>
      <c r="Q496" s="65">
        <f>COUNTIFS($O$1:O496,base_seller!$O496)</f>
        <v>1</v>
      </c>
      <c r="R496" s="65" t="str">
        <f>IF(O496="","",IF(OR(base_seller!$Q496&gt;base_seller!$P496,base_seller!$Q496="0"),"Não","Sim"))</f>
        <v>Sim</v>
      </c>
      <c r="S496" s="65" t="str">
        <f>base_seller!$E496&amp;base_seller!$K496</f>
        <v>1168842025-02</v>
      </c>
      <c r="T496" s="65">
        <f>COUNTIFS($S$1:S496,base_seller!$S496)</f>
        <v>1</v>
      </c>
      <c r="U496" s="65" t="str">
        <f t="shared" si="19"/>
        <v>Range 1</v>
      </c>
    </row>
    <row r="497" spans="1:21" x14ac:dyDescent="0.25">
      <c r="A497" s="71">
        <v>45713</v>
      </c>
      <c r="B497" s="71">
        <v>45713.509722222218</v>
      </c>
      <c r="C497" s="71">
        <v>45713.515972222223</v>
      </c>
      <c r="D497" s="2" t="s">
        <v>950</v>
      </c>
      <c r="E497" s="2">
        <v>116974</v>
      </c>
      <c r="F497" s="2" t="s">
        <v>46</v>
      </c>
      <c r="G497" s="2" t="s">
        <v>36</v>
      </c>
      <c r="H497" s="2" t="s">
        <v>758</v>
      </c>
      <c r="I497" s="2">
        <v>1</v>
      </c>
      <c r="J497" s="2">
        <v>1</v>
      </c>
      <c r="K497" s="2" t="s">
        <v>6040</v>
      </c>
      <c r="L497" s="71">
        <v>45714.509722222218</v>
      </c>
      <c r="M497" s="2">
        <v>-1</v>
      </c>
      <c r="N497" s="2">
        <v>1</v>
      </c>
      <c r="O497" s="2" t="s">
        <v>6130</v>
      </c>
      <c r="P497" s="65">
        <f>2</f>
        <v>2</v>
      </c>
      <c r="Q497" s="65">
        <f>COUNTIFS($O$1:O497,base_seller!$O497)</f>
        <v>1</v>
      </c>
      <c r="R497" s="65" t="str">
        <f>IF(O497="","",IF(OR(base_seller!$Q497&gt;base_seller!$P497,base_seller!$Q497="0"),"Não","Sim"))</f>
        <v>Sim</v>
      </c>
      <c r="S497" s="65" t="str">
        <f>base_seller!$E497&amp;base_seller!$K497</f>
        <v>1169742025-02</v>
      </c>
      <c r="T497" s="65">
        <f>COUNTIFS($S$1:S497,base_seller!$S497)</f>
        <v>1</v>
      </c>
      <c r="U497" s="65" t="str">
        <f t="shared" si="19"/>
        <v>Range 1</v>
      </c>
    </row>
    <row r="498" spans="1:21" x14ac:dyDescent="0.25">
      <c r="A498" s="71">
        <v>45713</v>
      </c>
      <c r="B498" s="71">
        <v>45713.504861111112</v>
      </c>
      <c r="C498" s="71">
        <v>45713.51666666667</v>
      </c>
      <c r="D498" s="2" t="s">
        <v>950</v>
      </c>
      <c r="E498" s="2">
        <v>116953</v>
      </c>
      <c r="F498" s="2" t="s">
        <v>46</v>
      </c>
      <c r="G498" s="2" t="s">
        <v>36</v>
      </c>
      <c r="H498" s="2" t="s">
        <v>758</v>
      </c>
      <c r="I498" s="2">
        <v>1</v>
      </c>
      <c r="J498" s="2">
        <v>1</v>
      </c>
      <c r="K498" s="2" t="s">
        <v>6040</v>
      </c>
      <c r="L498" s="71">
        <v>45714.504861111112</v>
      </c>
      <c r="M498" s="2">
        <v>-1</v>
      </c>
      <c r="N498" s="2">
        <v>1</v>
      </c>
      <c r="O498" s="2" t="s">
        <v>6131</v>
      </c>
      <c r="P498" s="65">
        <f>2</f>
        <v>2</v>
      </c>
      <c r="Q498" s="65">
        <f>COUNTIFS($O$1:O498,base_seller!$O498)</f>
        <v>1</v>
      </c>
      <c r="R498" s="65" t="str">
        <f>IF(O498="","",IF(OR(base_seller!$Q498&gt;base_seller!$P498,base_seller!$Q498="0"),"Não","Sim"))</f>
        <v>Sim</v>
      </c>
      <c r="S498" s="65" t="str">
        <f>base_seller!$E498&amp;base_seller!$K498</f>
        <v>1169532025-02</v>
      </c>
      <c r="T498" s="65">
        <f>COUNTIFS($S$1:S498,base_seller!$S498)</f>
        <v>1</v>
      </c>
      <c r="U498" s="65" t="str">
        <f t="shared" si="19"/>
        <v>Range 1</v>
      </c>
    </row>
    <row r="499" spans="1:21" x14ac:dyDescent="0.25">
      <c r="A499" s="71">
        <v>45713</v>
      </c>
      <c r="B499" s="71">
        <v>45713.52847222222</v>
      </c>
      <c r="C499" s="71">
        <v>45713.529166666667</v>
      </c>
      <c r="D499" s="2" t="s">
        <v>950</v>
      </c>
      <c r="E499" s="2">
        <v>117017</v>
      </c>
      <c r="F499" s="2" t="s">
        <v>754</v>
      </c>
      <c r="G499" s="2" t="s">
        <v>755</v>
      </c>
      <c r="H499" s="2" t="s">
        <v>760</v>
      </c>
      <c r="I499" s="2">
        <v>1</v>
      </c>
      <c r="J499" s="2">
        <v>1</v>
      </c>
      <c r="K499" s="2" t="s">
        <v>6040</v>
      </c>
      <c r="L499" s="71">
        <v>45714.52847222222</v>
      </c>
      <c r="M499" s="2">
        <v>-1</v>
      </c>
      <c r="N499" s="2">
        <v>1</v>
      </c>
      <c r="O499" s="2"/>
      <c r="P499" s="65">
        <f>2</f>
        <v>2</v>
      </c>
      <c r="Q499" s="65">
        <f>COUNTIFS($O$1:O499,base_seller!$O499)</f>
        <v>0</v>
      </c>
      <c r="R499" s="65" t="str">
        <f>IF(O499="","",IF(OR(base_seller!$Q499&gt;base_seller!$P499,base_seller!$Q499="0"),"Não","Sim"))</f>
        <v/>
      </c>
      <c r="S499" s="65" t="str">
        <f>base_seller!$E499&amp;base_seller!$K499</f>
        <v>1170172025-02</v>
      </c>
      <c r="T499" s="65">
        <f>COUNTIFS($S$1:S499,base_seller!$S499)</f>
        <v>1</v>
      </c>
      <c r="U499" s="65" t="str">
        <f t="shared" si="19"/>
        <v>Range 1</v>
      </c>
    </row>
    <row r="500" spans="1:21" x14ac:dyDescent="0.25">
      <c r="A500" s="71">
        <v>45713</v>
      </c>
      <c r="B500" s="71">
        <v>45713.603472222218</v>
      </c>
      <c r="C500" s="71">
        <v>45713.625</v>
      </c>
      <c r="D500" s="2" t="s">
        <v>950</v>
      </c>
      <c r="E500" s="2">
        <v>117179</v>
      </c>
      <c r="F500" s="2" t="s">
        <v>46</v>
      </c>
      <c r="G500" s="2" t="s">
        <v>36</v>
      </c>
      <c r="H500" s="2" t="s">
        <v>758</v>
      </c>
      <c r="I500" s="2">
        <v>1</v>
      </c>
      <c r="J500" s="2">
        <v>1</v>
      </c>
      <c r="K500" s="2" t="s">
        <v>6040</v>
      </c>
      <c r="L500" s="71">
        <v>45714.603472222218</v>
      </c>
      <c r="M500" s="2">
        <v>-1</v>
      </c>
      <c r="N500" s="2">
        <v>1</v>
      </c>
      <c r="O500" s="2" t="s">
        <v>6132</v>
      </c>
      <c r="P500" s="65">
        <f>2</f>
        <v>2</v>
      </c>
      <c r="Q500" s="65">
        <f>COUNTIFS($O$1:O500,base_seller!$O500)</f>
        <v>1</v>
      </c>
      <c r="R500" s="65" t="str">
        <f>IF(O500="","",IF(OR(base_seller!$Q500&gt;base_seller!$P500,base_seller!$Q500="0"),"Não","Sim"))</f>
        <v>Sim</v>
      </c>
      <c r="S500" s="65" t="str">
        <f>base_seller!$E500&amp;base_seller!$K500</f>
        <v>1171792025-02</v>
      </c>
      <c r="T500" s="65">
        <f>COUNTIFS($S$1:S500,base_seller!$S500)</f>
        <v>1</v>
      </c>
      <c r="U500" s="65" t="str">
        <f t="shared" si="19"/>
        <v>Range 1</v>
      </c>
    </row>
    <row r="501" spans="1:21" x14ac:dyDescent="0.25">
      <c r="A501" s="71">
        <v>45713</v>
      </c>
      <c r="B501" s="71">
        <v>45713.413888888892</v>
      </c>
      <c r="C501" s="71">
        <v>45713.418749999997</v>
      </c>
      <c r="D501" s="2" t="s">
        <v>952</v>
      </c>
      <c r="E501" s="2">
        <v>116813</v>
      </c>
      <c r="F501" s="2" t="s">
        <v>754</v>
      </c>
      <c r="G501" s="2" t="s">
        <v>755</v>
      </c>
      <c r="H501" s="2" t="s">
        <v>755</v>
      </c>
      <c r="I501" s="2">
        <v>1</v>
      </c>
      <c r="J501" s="2">
        <v>1</v>
      </c>
      <c r="K501" s="2" t="s">
        <v>6040</v>
      </c>
      <c r="L501" s="71">
        <v>45714.413888888892</v>
      </c>
      <c r="M501" s="2">
        <v>-1</v>
      </c>
      <c r="N501" s="2">
        <v>1</v>
      </c>
      <c r="O501" s="2"/>
      <c r="P501" s="65">
        <f>2</f>
        <v>2</v>
      </c>
      <c r="Q501" s="65">
        <f>COUNTIFS($O$1:O501,base_seller!$O501)</f>
        <v>0</v>
      </c>
      <c r="R501" s="65" t="str">
        <f>IF(O501="","",IF(OR(base_seller!$Q501&gt;base_seller!$P501,base_seller!$Q501="0"),"Não","Sim"))</f>
        <v/>
      </c>
      <c r="S501" s="65" t="str">
        <f>base_seller!$E501&amp;base_seller!$K501</f>
        <v>1168132025-02</v>
      </c>
      <c r="T501" s="65">
        <f>COUNTIFS($S$1:S501,base_seller!$S501)</f>
        <v>1</v>
      </c>
      <c r="U501" s="65" t="str">
        <f t="shared" si="19"/>
        <v>Range 1</v>
      </c>
    </row>
    <row r="502" spans="1:21" x14ac:dyDescent="0.25">
      <c r="A502" s="71">
        <v>45713</v>
      </c>
      <c r="B502" s="71">
        <v>45713.415972222218</v>
      </c>
      <c r="C502" s="71">
        <v>45713.418749999997</v>
      </c>
      <c r="D502" s="2" t="s">
        <v>952</v>
      </c>
      <c r="E502" s="2">
        <v>116818</v>
      </c>
      <c r="F502" s="2" t="s">
        <v>754</v>
      </c>
      <c r="G502" s="2" t="s">
        <v>755</v>
      </c>
      <c r="H502" s="2" t="s">
        <v>755</v>
      </c>
      <c r="I502" s="2">
        <v>1</v>
      </c>
      <c r="J502" s="2">
        <v>1</v>
      </c>
      <c r="K502" s="2" t="s">
        <v>6040</v>
      </c>
      <c r="L502" s="71">
        <v>45714.415972222218</v>
      </c>
      <c r="M502" s="2">
        <v>-1</v>
      </c>
      <c r="N502" s="2">
        <v>1</v>
      </c>
      <c r="O502" s="2"/>
      <c r="P502" s="65">
        <f>2</f>
        <v>2</v>
      </c>
      <c r="Q502" s="65">
        <f>COUNTIFS($O$1:O502,base_seller!$O502)</f>
        <v>0</v>
      </c>
      <c r="R502" s="65" t="str">
        <f>IF(O502="","",IF(OR(base_seller!$Q502&gt;base_seller!$P502,base_seller!$Q502="0"),"Não","Sim"))</f>
        <v/>
      </c>
      <c r="S502" s="65" t="str">
        <f>base_seller!$E502&amp;base_seller!$K502</f>
        <v>1168182025-02</v>
      </c>
      <c r="T502" s="65">
        <f>COUNTIFS($S$1:S502,base_seller!$S502)</f>
        <v>1</v>
      </c>
      <c r="U502" s="65" t="str">
        <f t="shared" si="19"/>
        <v>Range 1</v>
      </c>
    </row>
    <row r="503" spans="1:21" x14ac:dyDescent="0.25">
      <c r="A503" s="71">
        <v>45713</v>
      </c>
      <c r="B503" s="71">
        <v>45713.439583333333</v>
      </c>
      <c r="C503" s="71">
        <v>45713.445138888892</v>
      </c>
      <c r="D503" s="2" t="s">
        <v>952</v>
      </c>
      <c r="E503" s="2">
        <v>116873</v>
      </c>
      <c r="F503" s="2" t="s">
        <v>754</v>
      </c>
      <c r="G503" s="2" t="s">
        <v>755</v>
      </c>
      <c r="H503" s="2" t="s">
        <v>755</v>
      </c>
      <c r="I503" s="2">
        <v>1</v>
      </c>
      <c r="J503" s="2">
        <v>1</v>
      </c>
      <c r="K503" s="2" t="s">
        <v>6040</v>
      </c>
      <c r="L503" s="71">
        <v>45714.439583333333</v>
      </c>
      <c r="M503" s="2">
        <v>-1</v>
      </c>
      <c r="N503" s="2">
        <v>1</v>
      </c>
      <c r="O503" s="2"/>
      <c r="P503" s="65">
        <f>2</f>
        <v>2</v>
      </c>
      <c r="Q503" s="65">
        <f>COUNTIFS($O$1:O503,base_seller!$O503)</f>
        <v>0</v>
      </c>
      <c r="R503" s="65" t="str">
        <f>IF(O503="","",IF(OR(base_seller!$Q503&gt;base_seller!$P503,base_seller!$Q503="0"),"Não","Sim"))</f>
        <v/>
      </c>
      <c r="S503" s="65" t="str">
        <f>base_seller!$E503&amp;base_seller!$K503</f>
        <v>1168732025-02</v>
      </c>
      <c r="T503" s="65">
        <f>COUNTIFS($S$1:S503,base_seller!$S503)</f>
        <v>1</v>
      </c>
      <c r="U503" s="65" t="str">
        <f t="shared" si="19"/>
        <v>Range 1</v>
      </c>
    </row>
    <row r="504" spans="1:21" x14ac:dyDescent="0.25">
      <c r="A504" s="71">
        <v>45713</v>
      </c>
      <c r="B504" s="71">
        <v>45713.451388888891</v>
      </c>
      <c r="C504" s="71">
        <v>45713.456944444442</v>
      </c>
      <c r="D504" s="2" t="s">
        <v>952</v>
      </c>
      <c r="E504" s="2">
        <v>116884</v>
      </c>
      <c r="F504" s="2" t="s">
        <v>46</v>
      </c>
      <c r="G504" s="2" t="s">
        <v>36</v>
      </c>
      <c r="H504" s="2" t="s">
        <v>758</v>
      </c>
      <c r="I504" s="2">
        <v>1</v>
      </c>
      <c r="J504" s="2">
        <v>1</v>
      </c>
      <c r="K504" s="2" t="s">
        <v>6040</v>
      </c>
      <c r="L504" s="71">
        <v>45714.451388888891</v>
      </c>
      <c r="M504" s="2">
        <v>-1</v>
      </c>
      <c r="N504" s="2">
        <v>1</v>
      </c>
      <c r="O504" s="2" t="s">
        <v>6133</v>
      </c>
      <c r="P504" s="65">
        <f>2</f>
        <v>2</v>
      </c>
      <c r="Q504" s="65">
        <f>COUNTIFS($O$1:O504,base_seller!$O504)</f>
        <v>1</v>
      </c>
      <c r="R504" s="65" t="str">
        <f>IF(O504="","",IF(OR(base_seller!$Q504&gt;base_seller!$P504,base_seller!$Q504="0"),"Não","Sim"))</f>
        <v>Sim</v>
      </c>
      <c r="S504" s="65" t="str">
        <f>base_seller!$E504&amp;base_seller!$K504</f>
        <v>1168842025-02</v>
      </c>
      <c r="T504" s="65">
        <f>COUNTIFS($S$1:S504,base_seller!$S504)</f>
        <v>2</v>
      </c>
      <c r="U504" s="65" t="str">
        <f t="shared" si="19"/>
        <v>Range 1</v>
      </c>
    </row>
    <row r="505" spans="1:21" x14ac:dyDescent="0.25">
      <c r="A505" s="71">
        <v>45713</v>
      </c>
      <c r="B505" s="71">
        <v>45713.538194444453</v>
      </c>
      <c r="C505" s="71">
        <v>45713.538194444453</v>
      </c>
      <c r="D505" s="2" t="s">
        <v>952</v>
      </c>
      <c r="E505" s="2">
        <v>116943</v>
      </c>
      <c r="F505" s="2" t="s">
        <v>754</v>
      </c>
      <c r="G505" s="2" t="s">
        <v>755</v>
      </c>
      <c r="H505" s="2" t="s">
        <v>755</v>
      </c>
      <c r="I505" s="2">
        <v>1</v>
      </c>
      <c r="J505" s="2">
        <v>1</v>
      </c>
      <c r="K505" s="2" t="s">
        <v>6040</v>
      </c>
      <c r="L505" s="71">
        <v>45714.538194444453</v>
      </c>
      <c r="M505" s="2">
        <v>-1</v>
      </c>
      <c r="N505" s="2">
        <v>1</v>
      </c>
      <c r="O505" s="2"/>
      <c r="P505" s="65">
        <f>2</f>
        <v>2</v>
      </c>
      <c r="Q505" s="65">
        <f>COUNTIFS($O$1:O505,base_seller!$O505)</f>
        <v>0</v>
      </c>
      <c r="R505" s="65" t="str">
        <f>IF(O505="","",IF(OR(base_seller!$Q505&gt;base_seller!$P505,base_seller!$Q505="0"),"Não","Sim"))</f>
        <v/>
      </c>
      <c r="S505" s="65" t="str">
        <f>base_seller!$E505&amp;base_seller!$K505</f>
        <v>1169432025-02</v>
      </c>
      <c r="T505" s="65">
        <f>COUNTIFS($S$1:S505,base_seller!$S505)</f>
        <v>1</v>
      </c>
      <c r="U505" s="65" t="str">
        <f t="shared" si="19"/>
        <v>Range 1</v>
      </c>
    </row>
    <row r="506" spans="1:21" x14ac:dyDescent="0.25">
      <c r="A506" s="71">
        <v>45713</v>
      </c>
      <c r="B506" s="71">
        <v>45713.55</v>
      </c>
      <c r="C506" s="71">
        <v>45713.570138888892</v>
      </c>
      <c r="D506" s="2" t="s">
        <v>952</v>
      </c>
      <c r="E506" s="2">
        <v>117059</v>
      </c>
      <c r="F506" s="2" t="s">
        <v>716</v>
      </c>
      <c r="G506" s="2" t="s">
        <v>36</v>
      </c>
      <c r="H506" s="2" t="s">
        <v>757</v>
      </c>
      <c r="I506" s="2">
        <v>1</v>
      </c>
      <c r="J506" s="2">
        <v>1</v>
      </c>
      <c r="K506" s="2" t="s">
        <v>6040</v>
      </c>
      <c r="L506" s="71">
        <v>45714.55</v>
      </c>
      <c r="M506" s="2">
        <v>-1</v>
      </c>
      <c r="N506" s="2">
        <v>1</v>
      </c>
      <c r="O506" s="2" t="s">
        <v>6134</v>
      </c>
      <c r="P506" s="65">
        <f>2</f>
        <v>2</v>
      </c>
      <c r="Q506" s="65">
        <f>COUNTIFS($O$1:O506,base_seller!$O506)</f>
        <v>1</v>
      </c>
      <c r="R506" s="65" t="str">
        <f>IF(O506="","",IF(OR(base_seller!$Q506&gt;base_seller!$P506,base_seller!$Q506="0"),"Não","Sim"))</f>
        <v>Sim</v>
      </c>
      <c r="S506" s="65" t="str">
        <f>base_seller!$E506&amp;base_seller!$K506</f>
        <v>1170592025-02</v>
      </c>
      <c r="T506" s="65">
        <f>COUNTIFS($S$1:S506,base_seller!$S506)</f>
        <v>1</v>
      </c>
      <c r="U506" s="65" t="str">
        <f t="shared" si="19"/>
        <v>Range 1</v>
      </c>
    </row>
    <row r="507" spans="1:21" x14ac:dyDescent="0.25">
      <c r="A507" s="71">
        <v>45713</v>
      </c>
      <c r="B507" s="71">
        <v>45713.567361111112</v>
      </c>
      <c r="C507" s="71">
        <v>45713.572222222218</v>
      </c>
      <c r="D507" s="2" t="s">
        <v>952</v>
      </c>
      <c r="E507" s="2">
        <v>117100</v>
      </c>
      <c r="F507" s="2" t="s">
        <v>46</v>
      </c>
      <c r="G507" s="2" t="s">
        <v>36</v>
      </c>
      <c r="H507" s="2" t="s">
        <v>758</v>
      </c>
      <c r="I507" s="2">
        <v>1</v>
      </c>
      <c r="J507" s="2">
        <v>1</v>
      </c>
      <c r="K507" s="2" t="s">
        <v>6040</v>
      </c>
      <c r="L507" s="71">
        <v>45714.567361111112</v>
      </c>
      <c r="M507" s="2">
        <v>-1</v>
      </c>
      <c r="N507" s="2">
        <v>1</v>
      </c>
      <c r="O507" s="2" t="s">
        <v>6135</v>
      </c>
      <c r="P507" s="65">
        <f>2</f>
        <v>2</v>
      </c>
      <c r="Q507" s="65">
        <f>COUNTIFS($O$1:O507,base_seller!$O507)</f>
        <v>1</v>
      </c>
      <c r="R507" s="65" t="str">
        <f>IF(O507="","",IF(OR(base_seller!$Q507&gt;base_seller!$P507,base_seller!$Q507="0"),"Não","Sim"))</f>
        <v>Sim</v>
      </c>
      <c r="S507" s="65" t="str">
        <f>base_seller!$E507&amp;base_seller!$K507</f>
        <v>1171002025-02</v>
      </c>
      <c r="T507" s="65">
        <f>COUNTIFS($S$1:S507,base_seller!$S507)</f>
        <v>1</v>
      </c>
      <c r="U507" s="65" t="str">
        <f t="shared" si="19"/>
        <v>Range 1</v>
      </c>
    </row>
    <row r="508" spans="1:21" x14ac:dyDescent="0.25">
      <c r="A508" s="71">
        <v>45713</v>
      </c>
      <c r="B508" s="71">
        <v>45713.613194444442</v>
      </c>
      <c r="C508" s="71">
        <v>45713.645138888889</v>
      </c>
      <c r="D508" s="2" t="s">
        <v>951</v>
      </c>
      <c r="E508" s="2">
        <v>117199</v>
      </c>
      <c r="F508" s="2" t="s">
        <v>754</v>
      </c>
      <c r="G508" s="2" t="s">
        <v>755</v>
      </c>
      <c r="H508" s="2" t="s">
        <v>755</v>
      </c>
      <c r="I508" s="2">
        <v>1</v>
      </c>
      <c r="J508" s="2">
        <v>1</v>
      </c>
      <c r="K508" s="2" t="s">
        <v>6040</v>
      </c>
      <c r="L508" s="71">
        <v>45714.613194444442</v>
      </c>
      <c r="M508" s="2">
        <v>-1</v>
      </c>
      <c r="N508" s="2">
        <v>1</v>
      </c>
      <c r="O508" s="2"/>
      <c r="P508" s="65">
        <f>2</f>
        <v>2</v>
      </c>
      <c r="Q508" s="65">
        <f>COUNTIFS($O$1:O508,base_seller!$O508)</f>
        <v>0</v>
      </c>
      <c r="R508" s="65" t="str">
        <f>IF(O508="","",IF(OR(base_seller!$Q508&gt;base_seller!$P508,base_seller!$Q508="0"),"Não","Sim"))</f>
        <v/>
      </c>
      <c r="S508" s="65" t="str">
        <f>base_seller!$E508&amp;base_seller!$K508</f>
        <v>1171992025-02</v>
      </c>
      <c r="T508" s="65">
        <f>COUNTIFS($S$1:S508,base_seller!$S508)</f>
        <v>1</v>
      </c>
      <c r="U508" s="65" t="str">
        <f t="shared" si="19"/>
        <v>Range 1</v>
      </c>
    </row>
    <row r="509" spans="1:21" x14ac:dyDescent="0.25">
      <c r="A509" s="71">
        <v>45713</v>
      </c>
      <c r="B509" s="71">
        <v>45713.621527777781</v>
      </c>
      <c r="C509" s="71">
        <v>45713.646527777782</v>
      </c>
      <c r="D509" s="2" t="s">
        <v>951</v>
      </c>
      <c r="E509" s="2">
        <v>117223</v>
      </c>
      <c r="F509" s="2" t="s">
        <v>46</v>
      </c>
      <c r="G509" s="2" t="s">
        <v>36</v>
      </c>
      <c r="H509" s="2" t="s">
        <v>760</v>
      </c>
      <c r="I509" s="2">
        <v>1</v>
      </c>
      <c r="J509" s="2">
        <v>1</v>
      </c>
      <c r="K509" s="2" t="s">
        <v>6040</v>
      </c>
      <c r="L509" s="71">
        <v>45714.621527777781</v>
      </c>
      <c r="M509" s="2">
        <v>-1</v>
      </c>
      <c r="N509" s="2">
        <v>1</v>
      </c>
      <c r="O509" s="2" t="s">
        <v>6136</v>
      </c>
      <c r="P509" s="65">
        <f>2</f>
        <v>2</v>
      </c>
      <c r="Q509" s="65">
        <f>COUNTIFS($O$1:O509,base_seller!$O509)</f>
        <v>1</v>
      </c>
      <c r="R509" s="65" t="str">
        <f>IF(O509="","",IF(OR(base_seller!$Q509&gt;base_seller!$P509,base_seller!$Q509="0"),"Não","Sim"))</f>
        <v>Sim</v>
      </c>
      <c r="S509" s="65" t="str">
        <f>base_seller!$E509&amp;base_seller!$K509</f>
        <v>1172232025-02</v>
      </c>
      <c r="T509" s="65">
        <f>COUNTIFS($S$1:S509,base_seller!$S509)</f>
        <v>1</v>
      </c>
      <c r="U509" s="65" t="str">
        <f t="shared" si="19"/>
        <v>Range 1</v>
      </c>
    </row>
    <row r="510" spans="1:21" x14ac:dyDescent="0.25">
      <c r="A510" s="71">
        <v>45713</v>
      </c>
      <c r="B510" s="71">
        <v>45713.629166666673</v>
      </c>
      <c r="C510" s="71">
        <v>45713.648611111108</v>
      </c>
      <c r="D510" s="2" t="s">
        <v>951</v>
      </c>
      <c r="E510" s="2">
        <v>117235</v>
      </c>
      <c r="F510" s="2" t="s">
        <v>46</v>
      </c>
      <c r="G510" s="2" t="s">
        <v>36</v>
      </c>
      <c r="H510" s="2" t="s">
        <v>758</v>
      </c>
      <c r="I510" s="2">
        <v>1</v>
      </c>
      <c r="J510" s="2">
        <v>1</v>
      </c>
      <c r="K510" s="2" t="s">
        <v>6040</v>
      </c>
      <c r="L510" s="71">
        <v>45714.629166666673</v>
      </c>
      <c r="M510" s="2">
        <v>-1</v>
      </c>
      <c r="N510" s="2">
        <v>1</v>
      </c>
      <c r="O510" s="2" t="s">
        <v>6137</v>
      </c>
      <c r="P510" s="65">
        <f>2</f>
        <v>2</v>
      </c>
      <c r="Q510" s="65">
        <f>COUNTIFS($O$1:O510,base_seller!$O510)</f>
        <v>1</v>
      </c>
      <c r="R510" s="65" t="str">
        <f>IF(O510="","",IF(OR(base_seller!$Q510&gt;base_seller!$P510,base_seller!$Q510="0"),"Não","Sim"))</f>
        <v>Sim</v>
      </c>
      <c r="S510" s="65" t="str">
        <f>base_seller!$E510&amp;base_seller!$K510</f>
        <v>1172352025-02</v>
      </c>
      <c r="T510" s="65">
        <f>COUNTIFS($S$1:S510,base_seller!$S510)</f>
        <v>1</v>
      </c>
      <c r="U510" s="65" t="str">
        <f t="shared" si="19"/>
        <v>Range 1</v>
      </c>
    </row>
    <row r="511" spans="1:21" x14ac:dyDescent="0.25">
      <c r="A511" s="71">
        <v>45714</v>
      </c>
      <c r="B511" s="71">
        <v>45714.676388888889</v>
      </c>
      <c r="C511" s="71">
        <v>45714.73333333333</v>
      </c>
      <c r="D511" s="2" t="s">
        <v>951</v>
      </c>
      <c r="E511" s="2">
        <v>118192</v>
      </c>
      <c r="F511" s="2" t="s">
        <v>754</v>
      </c>
      <c r="G511" s="2" t="s">
        <v>755</v>
      </c>
      <c r="H511" s="2" t="s">
        <v>755</v>
      </c>
      <c r="I511" s="2">
        <v>2</v>
      </c>
      <c r="J511" s="2">
        <v>1</v>
      </c>
      <c r="K511" s="2" t="s">
        <v>6040</v>
      </c>
      <c r="L511" s="71">
        <v>45715.676388888889</v>
      </c>
      <c r="M511" s="2">
        <v>-1</v>
      </c>
      <c r="N511" s="2">
        <v>1</v>
      </c>
      <c r="O511" s="2"/>
      <c r="P511" s="65">
        <f>2</f>
        <v>2</v>
      </c>
      <c r="Q511" s="65">
        <f>COUNTIFS($O$1:O511,base_seller!$O511)</f>
        <v>0</v>
      </c>
      <c r="R511" s="65" t="str">
        <f>IF(O511="","",IF(OR(base_seller!$Q511&gt;base_seller!$P511,base_seller!$Q511="0"),"Não","Sim"))</f>
        <v/>
      </c>
      <c r="S511" s="65" t="str">
        <f>base_seller!$E511&amp;base_seller!$K511</f>
        <v>1181922025-02</v>
      </c>
      <c r="T511" s="65">
        <f>COUNTIFS($S$1:S511,base_seller!$S511)</f>
        <v>1</v>
      </c>
      <c r="U511" s="65" t="str">
        <f t="shared" ref="U511:U532" si="20">IF(T511&lt;4,"Range 1",IF(T511&lt;7,"Range 2",IF(T511&lt;10,"Range 3","Range 4")))</f>
        <v>Range 1</v>
      </c>
    </row>
    <row r="512" spans="1:21" x14ac:dyDescent="0.25">
      <c r="A512" s="71">
        <v>45714</v>
      </c>
      <c r="B512" s="71">
        <v>45714.344444444447</v>
      </c>
      <c r="C512" s="71">
        <v>45714.368055555547</v>
      </c>
      <c r="D512" s="2" t="s">
        <v>952</v>
      </c>
      <c r="E512" s="2">
        <v>117599</v>
      </c>
      <c r="F512" s="2" t="s">
        <v>46</v>
      </c>
      <c r="G512" s="2" t="s">
        <v>36</v>
      </c>
      <c r="H512" s="2" t="s">
        <v>752</v>
      </c>
      <c r="I512" s="2">
        <v>2</v>
      </c>
      <c r="J512" s="2">
        <v>1</v>
      </c>
      <c r="K512" s="2" t="s">
        <v>6040</v>
      </c>
      <c r="L512" s="71">
        <v>45715.344444444447</v>
      </c>
      <c r="M512" s="2">
        <v>-1</v>
      </c>
      <c r="N512" s="2">
        <v>1</v>
      </c>
      <c r="O512" s="2" t="s">
        <v>6138</v>
      </c>
      <c r="P512" s="65">
        <f>2</f>
        <v>2</v>
      </c>
      <c r="Q512" s="65">
        <f>COUNTIFS($O$1:O512,base_seller!$O512)</f>
        <v>1</v>
      </c>
      <c r="R512" s="65" t="str">
        <f>IF(O512="","",IF(OR(base_seller!$Q512&gt;base_seller!$P512,base_seller!$Q512="0"),"Não","Sim"))</f>
        <v>Sim</v>
      </c>
      <c r="S512" s="65" t="str">
        <f>base_seller!$E512&amp;base_seller!$K512</f>
        <v>1175992025-02</v>
      </c>
      <c r="T512" s="65">
        <f>COUNTIFS($S$1:S512,base_seller!$S512)</f>
        <v>1</v>
      </c>
      <c r="U512" s="65" t="str">
        <f t="shared" si="20"/>
        <v>Range 1</v>
      </c>
    </row>
    <row r="513" spans="1:21" x14ac:dyDescent="0.25">
      <c r="A513" s="71">
        <v>45714</v>
      </c>
      <c r="B513" s="71">
        <v>45714.368055555547</v>
      </c>
      <c r="C513" s="71">
        <v>45714.375694444447</v>
      </c>
      <c r="D513" s="2" t="s">
        <v>952</v>
      </c>
      <c r="E513" s="2">
        <v>117624</v>
      </c>
      <c r="F513" s="2" t="s">
        <v>754</v>
      </c>
      <c r="G513" s="2" t="s">
        <v>755</v>
      </c>
      <c r="H513" s="2" t="s">
        <v>755</v>
      </c>
      <c r="I513" s="2">
        <v>2</v>
      </c>
      <c r="J513" s="2">
        <v>1</v>
      </c>
      <c r="K513" s="2" t="s">
        <v>6040</v>
      </c>
      <c r="L513" s="71">
        <v>45715.368055555547</v>
      </c>
      <c r="M513" s="2">
        <v>-1</v>
      </c>
      <c r="N513" s="2">
        <v>1</v>
      </c>
      <c r="O513" s="2"/>
      <c r="P513" s="65">
        <f>2</f>
        <v>2</v>
      </c>
      <c r="Q513" s="65">
        <f>COUNTIFS($O$1:O513,base_seller!$O513)</f>
        <v>0</v>
      </c>
      <c r="R513" s="65" t="str">
        <f>IF(O513="","",IF(OR(base_seller!$Q513&gt;base_seller!$P513,base_seller!$Q513="0"),"Não","Sim"))</f>
        <v/>
      </c>
      <c r="S513" s="65" t="str">
        <f>base_seller!$E513&amp;base_seller!$K513</f>
        <v>1176242025-02</v>
      </c>
      <c r="T513" s="65">
        <f>COUNTIFS($S$1:S513,base_seller!$S513)</f>
        <v>1</v>
      </c>
      <c r="U513" s="65" t="str">
        <f t="shared" si="20"/>
        <v>Range 1</v>
      </c>
    </row>
    <row r="514" spans="1:21" x14ac:dyDescent="0.25">
      <c r="A514" s="71">
        <v>45714</v>
      </c>
      <c r="B514" s="71">
        <v>45714.399305555547</v>
      </c>
      <c r="C514" s="71">
        <v>45714.425694444442</v>
      </c>
      <c r="D514" s="2" t="s">
        <v>952</v>
      </c>
      <c r="E514" s="2">
        <v>117663</v>
      </c>
      <c r="F514" s="2" t="s">
        <v>754</v>
      </c>
      <c r="G514" s="2" t="s">
        <v>755</v>
      </c>
      <c r="H514" s="2" t="s">
        <v>755</v>
      </c>
      <c r="I514" s="2">
        <v>2</v>
      </c>
      <c r="J514" s="2">
        <v>1</v>
      </c>
      <c r="K514" s="2" t="s">
        <v>6040</v>
      </c>
      <c r="L514" s="71">
        <v>45715.399305555547</v>
      </c>
      <c r="M514" s="2">
        <v>-1</v>
      </c>
      <c r="N514" s="2">
        <v>1</v>
      </c>
      <c r="O514" s="2"/>
      <c r="P514" s="65">
        <f>2</f>
        <v>2</v>
      </c>
      <c r="Q514" s="65">
        <f>COUNTIFS($O$1:O514,base_seller!$O514)</f>
        <v>0</v>
      </c>
      <c r="R514" s="65" t="str">
        <f>IF(O514="","",IF(OR(base_seller!$Q514&gt;base_seller!$P514,base_seller!$Q514="0"),"Não","Sim"))</f>
        <v/>
      </c>
      <c r="S514" s="65" t="str">
        <f>base_seller!$E514&amp;base_seller!$K514</f>
        <v>1176632025-02</v>
      </c>
      <c r="T514" s="65">
        <f>COUNTIFS($S$1:S514,base_seller!$S514)</f>
        <v>1</v>
      </c>
      <c r="U514" s="65" t="str">
        <f t="shared" si="20"/>
        <v>Range 1</v>
      </c>
    </row>
    <row r="515" spans="1:21" x14ac:dyDescent="0.25">
      <c r="A515" s="71">
        <v>45714</v>
      </c>
      <c r="B515" s="71">
        <v>45714.431250000001</v>
      </c>
      <c r="C515" s="71">
        <v>45714.444444444453</v>
      </c>
      <c r="D515" s="2" t="s">
        <v>952</v>
      </c>
      <c r="E515" s="2">
        <v>117709</v>
      </c>
      <c r="F515" s="2" t="s">
        <v>46</v>
      </c>
      <c r="G515" s="2" t="s">
        <v>36</v>
      </c>
      <c r="H515" s="2" t="s">
        <v>760</v>
      </c>
      <c r="I515" s="2">
        <v>2</v>
      </c>
      <c r="J515" s="2">
        <v>1</v>
      </c>
      <c r="K515" s="2" t="s">
        <v>6040</v>
      </c>
      <c r="L515" s="71">
        <v>45715.431250000001</v>
      </c>
      <c r="M515" s="2">
        <v>-1</v>
      </c>
      <c r="N515" s="2">
        <v>1</v>
      </c>
      <c r="O515" s="2" t="s">
        <v>6139</v>
      </c>
      <c r="P515" s="65">
        <f>2</f>
        <v>2</v>
      </c>
      <c r="Q515" s="65">
        <f>COUNTIFS($O$1:O515,base_seller!$O515)</f>
        <v>1</v>
      </c>
      <c r="R515" s="65" t="str">
        <f>IF(O515="","",IF(OR(base_seller!$Q515&gt;base_seller!$P515,base_seller!$Q515="0"),"Não","Sim"))</f>
        <v>Sim</v>
      </c>
      <c r="S515" s="65" t="str">
        <f>base_seller!$E515&amp;base_seller!$K515</f>
        <v>1177092025-02</v>
      </c>
      <c r="T515" s="65">
        <f>COUNTIFS($S$1:S515,base_seller!$S515)</f>
        <v>1</v>
      </c>
      <c r="U515" s="65" t="str">
        <f t="shared" si="20"/>
        <v>Range 1</v>
      </c>
    </row>
    <row r="516" spans="1:21" x14ac:dyDescent="0.25">
      <c r="A516" s="71">
        <v>45714</v>
      </c>
      <c r="B516" s="71">
        <v>45714.46597222222</v>
      </c>
      <c r="C516" s="71">
        <v>45714.47152777778</v>
      </c>
      <c r="D516" s="2" t="s">
        <v>952</v>
      </c>
      <c r="E516" s="2">
        <v>117766</v>
      </c>
      <c r="F516" s="2" t="s">
        <v>46</v>
      </c>
      <c r="G516" s="2" t="s">
        <v>36</v>
      </c>
      <c r="H516" s="2" t="s">
        <v>794</v>
      </c>
      <c r="I516" s="2">
        <v>2</v>
      </c>
      <c r="J516" s="2">
        <v>1</v>
      </c>
      <c r="K516" s="2" t="s">
        <v>6040</v>
      </c>
      <c r="L516" s="71">
        <v>45715.46597222222</v>
      </c>
      <c r="M516" s="2">
        <v>-1</v>
      </c>
      <c r="N516" s="2">
        <v>1</v>
      </c>
      <c r="O516" s="2" t="s">
        <v>6140</v>
      </c>
      <c r="P516" s="65">
        <f>2</f>
        <v>2</v>
      </c>
      <c r="Q516" s="65">
        <f>COUNTIFS($O$1:O516,base_seller!$O516)</f>
        <v>1</v>
      </c>
      <c r="R516" s="65" t="str">
        <f>IF(O516="","",IF(OR(base_seller!$Q516&gt;base_seller!$P516,base_seller!$Q516="0"),"Não","Sim"))</f>
        <v>Sim</v>
      </c>
      <c r="S516" s="65" t="str">
        <f>base_seller!$E516&amp;base_seller!$K516</f>
        <v>1177662025-02</v>
      </c>
      <c r="T516" s="65">
        <f>COUNTIFS($S$1:S516,base_seller!$S516)</f>
        <v>1</v>
      </c>
      <c r="U516" s="65" t="str">
        <f t="shared" si="20"/>
        <v>Range 1</v>
      </c>
    </row>
    <row r="517" spans="1:21" x14ac:dyDescent="0.25">
      <c r="A517" s="71">
        <v>45714</v>
      </c>
      <c r="B517" s="71">
        <v>45714.501388888893</v>
      </c>
      <c r="C517" s="71">
        <v>45714.521527777782</v>
      </c>
      <c r="D517" s="2" t="s">
        <v>952</v>
      </c>
      <c r="E517" s="2">
        <v>117824</v>
      </c>
      <c r="F517" s="2" t="s">
        <v>754</v>
      </c>
      <c r="G517" s="2" t="s">
        <v>755</v>
      </c>
      <c r="H517" s="2" t="s">
        <v>755</v>
      </c>
      <c r="I517" s="2">
        <v>2</v>
      </c>
      <c r="J517" s="2">
        <v>1</v>
      </c>
      <c r="K517" s="2" t="s">
        <v>6040</v>
      </c>
      <c r="L517" s="71">
        <v>45715.501388888893</v>
      </c>
      <c r="M517" s="2">
        <v>-1</v>
      </c>
      <c r="N517" s="2">
        <v>1</v>
      </c>
      <c r="O517" s="2"/>
      <c r="P517" s="65">
        <f>2</f>
        <v>2</v>
      </c>
      <c r="Q517" s="65">
        <f>COUNTIFS($O$1:O517,base_seller!$O517)</f>
        <v>0</v>
      </c>
      <c r="R517" s="65" t="str">
        <f>IF(O517="","",IF(OR(base_seller!$Q517&gt;base_seller!$P517,base_seller!$Q517="0"),"Não","Sim"))</f>
        <v/>
      </c>
      <c r="S517" s="65" t="str">
        <f>base_seller!$E517&amp;base_seller!$K517</f>
        <v>1178242025-02</v>
      </c>
      <c r="T517" s="65">
        <f>COUNTIFS($S$1:S517,base_seller!$S517)</f>
        <v>1</v>
      </c>
      <c r="U517" s="65" t="str">
        <f t="shared" si="20"/>
        <v>Range 1</v>
      </c>
    </row>
    <row r="518" spans="1:21" x14ac:dyDescent="0.25">
      <c r="A518" s="71">
        <v>45714</v>
      </c>
      <c r="B518" s="71">
        <v>45714.520138888889</v>
      </c>
      <c r="C518" s="71">
        <v>45714.522222222222</v>
      </c>
      <c r="D518" s="2" t="s">
        <v>952</v>
      </c>
      <c r="E518" s="2">
        <v>117867</v>
      </c>
      <c r="F518" s="2" t="s">
        <v>754</v>
      </c>
      <c r="G518" s="2" t="s">
        <v>755</v>
      </c>
      <c r="H518" s="2" t="s">
        <v>755</v>
      </c>
      <c r="I518" s="2">
        <v>2</v>
      </c>
      <c r="J518" s="2">
        <v>1</v>
      </c>
      <c r="K518" s="2" t="s">
        <v>6040</v>
      </c>
      <c r="L518" s="71">
        <v>45715.520138888889</v>
      </c>
      <c r="M518" s="2">
        <v>-1</v>
      </c>
      <c r="N518" s="2">
        <v>1</v>
      </c>
      <c r="O518" s="2"/>
      <c r="P518" s="65">
        <f>2</f>
        <v>2</v>
      </c>
      <c r="Q518" s="65">
        <f>COUNTIFS($O$1:O518,base_seller!$O518)</f>
        <v>0</v>
      </c>
      <c r="R518" s="65" t="str">
        <f>IF(O518="","",IF(OR(base_seller!$Q518&gt;base_seller!$P518,base_seller!$Q518="0"),"Não","Sim"))</f>
        <v/>
      </c>
      <c r="S518" s="65" t="str">
        <f>base_seller!$E518&amp;base_seller!$K518</f>
        <v>1178672025-02</v>
      </c>
      <c r="T518" s="65">
        <f>COUNTIFS($S$1:S518,base_seller!$S518)</f>
        <v>1</v>
      </c>
      <c r="U518" s="65" t="str">
        <f t="shared" si="20"/>
        <v>Range 1</v>
      </c>
    </row>
    <row r="519" spans="1:21" x14ac:dyDescent="0.25">
      <c r="A519" s="71">
        <v>45714</v>
      </c>
      <c r="B519" s="71">
        <v>45714.368750000001</v>
      </c>
      <c r="C519" s="71">
        <v>45714.381944444453</v>
      </c>
      <c r="D519" s="2" t="s">
        <v>950</v>
      </c>
      <c r="E519" s="2">
        <v>117625</v>
      </c>
      <c r="F519" s="2" t="s">
        <v>754</v>
      </c>
      <c r="G519" s="2" t="s">
        <v>755</v>
      </c>
      <c r="H519" s="2" t="s">
        <v>760</v>
      </c>
      <c r="I519" s="2">
        <v>2</v>
      </c>
      <c r="J519" s="2">
        <v>1</v>
      </c>
      <c r="K519" s="2" t="s">
        <v>6040</v>
      </c>
      <c r="L519" s="71">
        <v>45715.368750000001</v>
      </c>
      <c r="M519" s="2">
        <v>-1</v>
      </c>
      <c r="N519" s="2">
        <v>1</v>
      </c>
      <c r="O519" s="2"/>
      <c r="P519" s="65">
        <f>2</f>
        <v>2</v>
      </c>
      <c r="Q519" s="65">
        <f>COUNTIFS($O$1:O519,base_seller!$O519)</f>
        <v>0</v>
      </c>
      <c r="R519" s="65" t="str">
        <f>IF(O519="","",IF(OR(base_seller!$Q519&gt;base_seller!$P519,base_seller!$Q519="0"),"Não","Sim"))</f>
        <v/>
      </c>
      <c r="S519" s="65" t="str">
        <f>base_seller!$E519&amp;base_seller!$K519</f>
        <v>1176252025-02</v>
      </c>
      <c r="T519" s="65">
        <f>COUNTIFS($S$1:S519,base_seller!$S519)</f>
        <v>1</v>
      </c>
      <c r="U519" s="65" t="str">
        <f t="shared" si="20"/>
        <v>Range 1</v>
      </c>
    </row>
    <row r="520" spans="1:21" x14ac:dyDescent="0.25">
      <c r="A520" s="71">
        <v>45714</v>
      </c>
      <c r="B520" s="71">
        <v>45714.378472222219</v>
      </c>
      <c r="C520" s="71">
        <v>45714.386805555558</v>
      </c>
      <c r="D520" s="2" t="s">
        <v>950</v>
      </c>
      <c r="E520" s="2">
        <v>112710</v>
      </c>
      <c r="F520" s="2" t="s">
        <v>46</v>
      </c>
      <c r="G520" s="2" t="s">
        <v>13</v>
      </c>
      <c r="H520" s="2" t="s">
        <v>757</v>
      </c>
      <c r="I520" s="2">
        <v>2</v>
      </c>
      <c r="J520" s="2">
        <v>1</v>
      </c>
      <c r="K520" s="2" t="s">
        <v>6040</v>
      </c>
      <c r="L520" s="71">
        <v>45715.378472222219</v>
      </c>
      <c r="M520" s="2">
        <v>-1</v>
      </c>
      <c r="N520" s="2">
        <v>1</v>
      </c>
      <c r="O520" s="2"/>
      <c r="P520" s="65">
        <f>2</f>
        <v>2</v>
      </c>
      <c r="Q520" s="65">
        <f>COUNTIFS($O$1:O520,base_seller!$O520)</f>
        <v>0</v>
      </c>
      <c r="R520" s="65" t="str">
        <f>IF(O520="","",IF(OR(base_seller!$Q520&gt;base_seller!$P520,base_seller!$Q520="0"),"Não","Sim"))</f>
        <v/>
      </c>
      <c r="S520" s="65" t="str">
        <f>base_seller!$E520&amp;base_seller!$K520</f>
        <v>1127102025-02</v>
      </c>
      <c r="T520" s="65">
        <f>COUNTIFS($S$1:S520,base_seller!$S520)</f>
        <v>2</v>
      </c>
      <c r="U520" s="65" t="str">
        <f t="shared" si="20"/>
        <v>Range 1</v>
      </c>
    </row>
    <row r="521" spans="1:21" x14ac:dyDescent="0.25">
      <c r="A521" s="71">
        <v>45714</v>
      </c>
      <c r="B521" s="71">
        <v>45714.379166666673</v>
      </c>
      <c r="C521" s="71">
        <v>45714.38958333333</v>
      </c>
      <c r="D521" s="2" t="s">
        <v>950</v>
      </c>
      <c r="E521" s="2">
        <v>117635</v>
      </c>
      <c r="F521" s="2" t="s">
        <v>46</v>
      </c>
      <c r="G521" s="2" t="s">
        <v>13</v>
      </c>
      <c r="H521" s="2" t="s">
        <v>763</v>
      </c>
      <c r="I521" s="2">
        <v>2</v>
      </c>
      <c r="J521" s="2">
        <v>1</v>
      </c>
      <c r="K521" s="2" t="s">
        <v>6040</v>
      </c>
      <c r="L521" s="71">
        <v>45715.379166666673</v>
      </c>
      <c r="M521" s="2">
        <v>-1</v>
      </c>
      <c r="N521" s="2">
        <v>1</v>
      </c>
      <c r="O521" s="2"/>
      <c r="P521" s="65">
        <f>2</f>
        <v>2</v>
      </c>
      <c r="Q521" s="65">
        <f>COUNTIFS($O$1:O521,base_seller!$O521)</f>
        <v>0</v>
      </c>
      <c r="R521" s="65" t="str">
        <f>IF(O521="","",IF(OR(base_seller!$Q521&gt;base_seller!$P521,base_seller!$Q521="0"),"Não","Sim"))</f>
        <v/>
      </c>
      <c r="S521" s="65" t="str">
        <f>base_seller!$E521&amp;base_seller!$K521</f>
        <v>1176352025-02</v>
      </c>
      <c r="T521" s="65">
        <f>COUNTIFS($S$1:S521,base_seller!$S521)</f>
        <v>1</v>
      </c>
      <c r="U521" s="65" t="str">
        <f t="shared" si="20"/>
        <v>Range 1</v>
      </c>
    </row>
    <row r="522" spans="1:21" x14ac:dyDescent="0.25">
      <c r="A522" s="71">
        <v>45714</v>
      </c>
      <c r="B522" s="71">
        <v>45714.404166666667</v>
      </c>
      <c r="C522" s="71">
        <v>45714.416666666657</v>
      </c>
      <c r="D522" s="2" t="s">
        <v>950</v>
      </c>
      <c r="E522" s="2">
        <v>114364</v>
      </c>
      <c r="F522" s="2" t="s">
        <v>46</v>
      </c>
      <c r="G522" s="2" t="s">
        <v>13</v>
      </c>
      <c r="H522" s="2" t="s">
        <v>758</v>
      </c>
      <c r="I522" s="2">
        <v>2</v>
      </c>
      <c r="J522" s="2">
        <v>1</v>
      </c>
      <c r="K522" s="2" t="s">
        <v>6040</v>
      </c>
      <c r="L522" s="71">
        <v>45715.404166666667</v>
      </c>
      <c r="M522" s="2">
        <v>-1</v>
      </c>
      <c r="N522" s="2">
        <v>1</v>
      </c>
      <c r="O522" s="2"/>
      <c r="P522" s="65">
        <f>2</f>
        <v>2</v>
      </c>
      <c r="Q522" s="65">
        <f>COUNTIFS($O$1:O522,base_seller!$O522)</f>
        <v>0</v>
      </c>
      <c r="R522" s="65" t="str">
        <f>IF(O522="","",IF(OR(base_seller!$Q522&gt;base_seller!$P522,base_seller!$Q522="0"),"Não","Sim"))</f>
        <v/>
      </c>
      <c r="S522" s="65" t="str">
        <f>base_seller!$E522&amp;base_seller!$K522</f>
        <v>1143642025-02</v>
      </c>
      <c r="T522" s="65">
        <f>COUNTIFS($S$1:S522,base_seller!$S522)</f>
        <v>2</v>
      </c>
      <c r="U522" s="65" t="str">
        <f t="shared" si="20"/>
        <v>Range 1</v>
      </c>
    </row>
    <row r="523" spans="1:21" x14ac:dyDescent="0.25">
      <c r="A523" s="71">
        <v>45714</v>
      </c>
      <c r="B523" s="71">
        <v>45714.399305555547</v>
      </c>
      <c r="C523" s="71">
        <v>45714.427777777782</v>
      </c>
      <c r="D523" s="2" t="s">
        <v>950</v>
      </c>
      <c r="E523" s="2">
        <v>117663</v>
      </c>
      <c r="F523" s="2" t="s">
        <v>46</v>
      </c>
      <c r="G523" s="2" t="s">
        <v>13</v>
      </c>
      <c r="H523" s="2" t="s">
        <v>763</v>
      </c>
      <c r="I523" s="2">
        <v>2</v>
      </c>
      <c r="J523" s="2">
        <v>1</v>
      </c>
      <c r="K523" s="2" t="s">
        <v>6040</v>
      </c>
      <c r="L523" s="71">
        <v>45715.399305555547</v>
      </c>
      <c r="M523" s="2">
        <v>-1</v>
      </c>
      <c r="N523" s="2">
        <v>1</v>
      </c>
      <c r="O523" s="2"/>
      <c r="P523" s="65">
        <f>2</f>
        <v>2</v>
      </c>
      <c r="Q523" s="65">
        <f>COUNTIFS($O$1:O523,base_seller!$O523)</f>
        <v>0</v>
      </c>
      <c r="R523" s="65" t="str">
        <f>IF(O523="","",IF(OR(base_seller!$Q523&gt;base_seller!$P523,base_seller!$Q523="0"),"Não","Sim"))</f>
        <v/>
      </c>
      <c r="S523" s="65" t="str">
        <f>base_seller!$E523&amp;base_seller!$K523</f>
        <v>1176632025-02</v>
      </c>
      <c r="T523" s="65">
        <f>COUNTIFS($S$1:S523,base_seller!$S523)</f>
        <v>2</v>
      </c>
      <c r="U523" s="65" t="str">
        <f t="shared" si="20"/>
        <v>Range 1</v>
      </c>
    </row>
    <row r="524" spans="1:21" x14ac:dyDescent="0.25">
      <c r="A524" s="71">
        <v>45714</v>
      </c>
      <c r="B524" s="71">
        <v>45714.552083333343</v>
      </c>
      <c r="C524" s="71">
        <v>45714.587500000001</v>
      </c>
      <c r="D524" s="2" t="s">
        <v>950</v>
      </c>
      <c r="E524" s="2">
        <v>117943</v>
      </c>
      <c r="F524" s="2" t="s">
        <v>46</v>
      </c>
      <c r="G524" s="2" t="s">
        <v>13</v>
      </c>
      <c r="H524" s="2" t="s">
        <v>760</v>
      </c>
      <c r="I524" s="2">
        <v>2</v>
      </c>
      <c r="J524" s="2">
        <v>1</v>
      </c>
      <c r="K524" s="2" t="s">
        <v>6040</v>
      </c>
      <c r="L524" s="71">
        <v>45715.552083333343</v>
      </c>
      <c r="M524" s="2">
        <v>-1</v>
      </c>
      <c r="N524" s="2">
        <v>1</v>
      </c>
      <c r="O524" s="2"/>
      <c r="P524" s="65">
        <f>2</f>
        <v>2</v>
      </c>
      <c r="Q524" s="65">
        <f>COUNTIFS($O$1:O524,base_seller!$O524)</f>
        <v>0</v>
      </c>
      <c r="R524" s="65" t="str">
        <f>IF(O524="","",IF(OR(base_seller!$Q524&gt;base_seller!$P524,base_seller!$Q524="0"),"Não","Sim"))</f>
        <v/>
      </c>
      <c r="S524" s="65" t="str">
        <f>base_seller!$E524&amp;base_seller!$K524</f>
        <v>1179432025-02</v>
      </c>
      <c r="T524" s="65">
        <f>COUNTIFS($S$1:S524,base_seller!$S524)</f>
        <v>1</v>
      </c>
      <c r="U524" s="65" t="str">
        <f t="shared" si="20"/>
        <v>Range 1</v>
      </c>
    </row>
    <row r="525" spans="1:21" x14ac:dyDescent="0.25">
      <c r="A525" s="71">
        <v>45714</v>
      </c>
      <c r="B525" s="71">
        <v>45714.591666666667</v>
      </c>
      <c r="C525" s="71">
        <v>45714.64166666667</v>
      </c>
      <c r="D525" s="2" t="s">
        <v>951</v>
      </c>
      <c r="E525" s="2">
        <v>118020</v>
      </c>
      <c r="F525" s="2" t="s">
        <v>46</v>
      </c>
      <c r="G525" s="2" t="s">
        <v>36</v>
      </c>
      <c r="H525" s="2" t="s">
        <v>758</v>
      </c>
      <c r="I525" s="2">
        <v>2</v>
      </c>
      <c r="J525" s="2">
        <v>1</v>
      </c>
      <c r="K525" s="2" t="s">
        <v>6040</v>
      </c>
      <c r="L525" s="71">
        <v>45715.591666666667</v>
      </c>
      <c r="M525" s="2">
        <v>-1</v>
      </c>
      <c r="N525" s="2">
        <v>1</v>
      </c>
      <c r="O525" s="2" t="s">
        <v>6141</v>
      </c>
      <c r="P525" s="65">
        <f>2</f>
        <v>2</v>
      </c>
      <c r="Q525" s="65">
        <f>COUNTIFS($O$1:O525,base_seller!$O525)</f>
        <v>1</v>
      </c>
      <c r="R525" s="65" t="str">
        <f>IF(O525="","",IF(OR(base_seller!$Q525&gt;base_seller!$P525,base_seller!$Q525="0"),"Não","Sim"))</f>
        <v>Sim</v>
      </c>
      <c r="S525" s="65" t="str">
        <f>base_seller!$E525&amp;base_seller!$K525</f>
        <v>1180202025-02</v>
      </c>
      <c r="T525" s="65">
        <f>COUNTIFS($S$1:S525,base_seller!$S525)</f>
        <v>1</v>
      </c>
      <c r="U525" s="65" t="str">
        <f t="shared" si="20"/>
        <v>Range 1</v>
      </c>
    </row>
    <row r="526" spans="1:21" x14ac:dyDescent="0.25">
      <c r="A526" s="71">
        <v>45714</v>
      </c>
      <c r="B526" s="71">
        <v>45714.592361111107</v>
      </c>
      <c r="C526" s="71">
        <v>45714.645833333343</v>
      </c>
      <c r="D526" s="2" t="s">
        <v>951</v>
      </c>
      <c r="E526" s="2">
        <v>118021</v>
      </c>
      <c r="F526" s="2" t="s">
        <v>46</v>
      </c>
      <c r="G526" s="2" t="s">
        <v>36</v>
      </c>
      <c r="H526" s="2" t="s">
        <v>772</v>
      </c>
      <c r="I526" s="2">
        <v>2</v>
      </c>
      <c r="J526" s="2">
        <v>1</v>
      </c>
      <c r="K526" s="2" t="s">
        <v>6040</v>
      </c>
      <c r="L526" s="71">
        <v>45715.592361111107</v>
      </c>
      <c r="M526" s="2">
        <v>-1</v>
      </c>
      <c r="N526" s="2">
        <v>1</v>
      </c>
      <c r="O526" s="2" t="s">
        <v>6142</v>
      </c>
      <c r="P526" s="65">
        <f>2</f>
        <v>2</v>
      </c>
      <c r="Q526" s="65">
        <f>COUNTIFS($O$1:O526,base_seller!$O526)</f>
        <v>1</v>
      </c>
      <c r="R526" s="65" t="str">
        <f>IF(O526="","",IF(OR(base_seller!$Q526&gt;base_seller!$P526,base_seller!$Q526="0"),"Não","Sim"))</f>
        <v>Sim</v>
      </c>
      <c r="S526" s="65" t="str">
        <f>base_seller!$E526&amp;base_seller!$K526</f>
        <v>1180212025-02</v>
      </c>
      <c r="T526" s="65">
        <f>COUNTIFS($S$1:S526,base_seller!$S526)</f>
        <v>1</v>
      </c>
      <c r="U526" s="65" t="str">
        <f t="shared" si="20"/>
        <v>Range 1</v>
      </c>
    </row>
    <row r="527" spans="1:21" x14ac:dyDescent="0.25">
      <c r="A527" s="71">
        <v>45714</v>
      </c>
      <c r="B527" s="71">
        <v>45714.595138888893</v>
      </c>
      <c r="C527" s="71">
        <v>45714.647222222222</v>
      </c>
      <c r="D527" s="2" t="s">
        <v>951</v>
      </c>
      <c r="E527" s="2">
        <v>118026</v>
      </c>
      <c r="F527" s="2" t="s">
        <v>46</v>
      </c>
      <c r="G527" s="2" t="s">
        <v>36</v>
      </c>
      <c r="H527" s="2" t="s">
        <v>758</v>
      </c>
      <c r="I527" s="2">
        <v>2</v>
      </c>
      <c r="J527" s="2">
        <v>1</v>
      </c>
      <c r="K527" s="2" t="s">
        <v>6040</v>
      </c>
      <c r="L527" s="71">
        <v>45715.595138888893</v>
      </c>
      <c r="M527" s="2">
        <v>-1</v>
      </c>
      <c r="N527" s="2">
        <v>1</v>
      </c>
      <c r="O527" s="2" t="s">
        <v>6143</v>
      </c>
      <c r="P527" s="65">
        <f>2</f>
        <v>2</v>
      </c>
      <c r="Q527" s="65">
        <f>COUNTIFS($O$1:O527,base_seller!$O527)</f>
        <v>1</v>
      </c>
      <c r="R527" s="65" t="str">
        <f>IF(O527="","",IF(OR(base_seller!$Q527&gt;base_seller!$P527,base_seller!$Q527="0"),"Não","Sim"))</f>
        <v>Sim</v>
      </c>
      <c r="S527" s="65" t="str">
        <f>base_seller!$E527&amp;base_seller!$K527</f>
        <v>1180262025-02</v>
      </c>
      <c r="T527" s="65">
        <f>COUNTIFS($S$1:S527,base_seller!$S527)</f>
        <v>1</v>
      </c>
      <c r="U527" s="65" t="str">
        <f t="shared" si="20"/>
        <v>Range 1</v>
      </c>
    </row>
    <row r="528" spans="1:21" x14ac:dyDescent="0.25">
      <c r="A528" s="71">
        <v>45714</v>
      </c>
      <c r="B528" s="71">
        <v>45714.619444444441</v>
      </c>
      <c r="C528" s="71">
        <v>45714.652083333327</v>
      </c>
      <c r="D528" s="2" t="s">
        <v>951</v>
      </c>
      <c r="E528" s="2">
        <v>118086</v>
      </c>
      <c r="F528" s="2" t="s">
        <v>46</v>
      </c>
      <c r="G528" s="2" t="s">
        <v>36</v>
      </c>
      <c r="H528" s="2" t="s">
        <v>758</v>
      </c>
      <c r="I528" s="2">
        <v>2</v>
      </c>
      <c r="J528" s="2">
        <v>1</v>
      </c>
      <c r="K528" s="2" t="s">
        <v>6040</v>
      </c>
      <c r="L528" s="71">
        <v>45715.619444444441</v>
      </c>
      <c r="M528" s="2">
        <v>-1</v>
      </c>
      <c r="N528" s="2">
        <v>1</v>
      </c>
      <c r="O528" s="2" t="s">
        <v>6144</v>
      </c>
      <c r="P528" s="65">
        <f>2</f>
        <v>2</v>
      </c>
      <c r="Q528" s="65">
        <f>COUNTIFS($O$1:O528,base_seller!$O528)</f>
        <v>1</v>
      </c>
      <c r="R528" s="65" t="str">
        <f>IF(O528="","",IF(OR(base_seller!$Q528&gt;base_seller!$P528,base_seller!$Q528="0"),"Não","Sim"))</f>
        <v>Sim</v>
      </c>
      <c r="S528" s="65" t="str">
        <f>base_seller!$E528&amp;base_seller!$K528</f>
        <v>1180862025-02</v>
      </c>
      <c r="T528" s="65">
        <f>COUNTIFS($S$1:S528,base_seller!$S528)</f>
        <v>1</v>
      </c>
      <c r="U528" s="65" t="str">
        <f t="shared" si="20"/>
        <v>Range 1</v>
      </c>
    </row>
    <row r="529" spans="1:21" x14ac:dyDescent="0.25">
      <c r="A529" s="71">
        <v>45714</v>
      </c>
      <c r="B529" s="71">
        <v>45714.654861111107</v>
      </c>
      <c r="C529" s="71">
        <v>45714.726388888892</v>
      </c>
      <c r="D529" s="2" t="s">
        <v>951</v>
      </c>
      <c r="E529" s="2">
        <v>118160</v>
      </c>
      <c r="F529" s="2" t="s">
        <v>46</v>
      </c>
      <c r="G529" s="2" t="s">
        <v>36</v>
      </c>
      <c r="H529" s="2" t="s">
        <v>760</v>
      </c>
      <c r="I529" s="2">
        <v>2</v>
      </c>
      <c r="J529" s="2">
        <v>1</v>
      </c>
      <c r="K529" s="2" t="s">
        <v>6040</v>
      </c>
      <c r="L529" s="71">
        <v>45715.654861111107</v>
      </c>
      <c r="M529" s="2">
        <v>-1</v>
      </c>
      <c r="N529" s="2">
        <v>1</v>
      </c>
      <c r="O529" s="2" t="s">
        <v>6145</v>
      </c>
      <c r="P529" s="65">
        <f>2</f>
        <v>2</v>
      </c>
      <c r="Q529" s="65">
        <f>COUNTIFS($O$1:O529,base_seller!$O529)</f>
        <v>1</v>
      </c>
      <c r="R529" s="65" t="str">
        <f>IF(O529="","",IF(OR(base_seller!$Q529&gt;base_seller!$P529,base_seller!$Q529="0"),"Não","Sim"))</f>
        <v>Sim</v>
      </c>
      <c r="S529" s="65" t="str">
        <f>base_seller!$E529&amp;base_seller!$K529</f>
        <v>1181602025-02</v>
      </c>
      <c r="T529" s="65">
        <f>COUNTIFS($S$1:S529,base_seller!$S529)</f>
        <v>1</v>
      </c>
      <c r="U529" s="65" t="str">
        <f t="shared" si="20"/>
        <v>Range 1</v>
      </c>
    </row>
    <row r="530" spans="1:21" x14ac:dyDescent="0.25">
      <c r="A530" s="71">
        <v>45714</v>
      </c>
      <c r="B530" s="71">
        <v>45714.67083333333</v>
      </c>
      <c r="C530" s="71">
        <v>45714.731249999997</v>
      </c>
      <c r="D530" s="2" t="s">
        <v>951</v>
      </c>
      <c r="E530" s="2">
        <v>118183</v>
      </c>
      <c r="F530" s="2" t="s">
        <v>46</v>
      </c>
      <c r="G530" s="2" t="s">
        <v>36</v>
      </c>
      <c r="H530" s="2" t="s">
        <v>757</v>
      </c>
      <c r="I530" s="2">
        <v>2</v>
      </c>
      <c r="J530" s="2">
        <v>1</v>
      </c>
      <c r="K530" s="2" t="s">
        <v>6040</v>
      </c>
      <c r="L530" s="71">
        <v>45715.67083333333</v>
      </c>
      <c r="M530" s="2">
        <v>-1</v>
      </c>
      <c r="N530" s="2">
        <v>1</v>
      </c>
      <c r="O530" s="2" t="s">
        <v>6146</v>
      </c>
      <c r="P530" s="65">
        <f>2</f>
        <v>2</v>
      </c>
      <c r="Q530" s="65">
        <f>COUNTIFS($O$1:O530,base_seller!$O530)</f>
        <v>1</v>
      </c>
      <c r="R530" s="65" t="str">
        <f>IF(O530="","",IF(OR(base_seller!$Q530&gt;base_seller!$P530,base_seller!$Q530="0"),"Não","Sim"))</f>
        <v>Sim</v>
      </c>
      <c r="S530" s="65" t="str">
        <f>base_seller!$E530&amp;base_seller!$K530</f>
        <v>1181832025-02</v>
      </c>
      <c r="T530" s="65">
        <f>COUNTIFS($S$1:S530,base_seller!$S530)</f>
        <v>1</v>
      </c>
      <c r="U530" s="65" t="str">
        <f t="shared" si="20"/>
        <v>Range 1</v>
      </c>
    </row>
    <row r="531" spans="1:21" x14ac:dyDescent="0.25">
      <c r="A531" s="71">
        <v>45714</v>
      </c>
      <c r="B531" s="71">
        <v>45714.674305555563</v>
      </c>
      <c r="C531" s="71">
        <v>45714.731944444437</v>
      </c>
      <c r="D531" s="2" t="s">
        <v>951</v>
      </c>
      <c r="E531" s="2">
        <v>118189</v>
      </c>
      <c r="F531" s="2" t="s">
        <v>754</v>
      </c>
      <c r="G531" s="2" t="s">
        <v>755</v>
      </c>
      <c r="H531" s="2" t="s">
        <v>755</v>
      </c>
      <c r="I531" s="2">
        <v>2</v>
      </c>
      <c r="J531" s="2">
        <v>1</v>
      </c>
      <c r="K531" s="2" t="s">
        <v>6040</v>
      </c>
      <c r="L531" s="71">
        <v>45715.674305555563</v>
      </c>
      <c r="M531" s="2">
        <v>-1</v>
      </c>
      <c r="N531" s="2">
        <v>1</v>
      </c>
      <c r="O531" s="2"/>
      <c r="P531" s="65">
        <f>2</f>
        <v>2</v>
      </c>
      <c r="Q531" s="65">
        <f>COUNTIFS($O$1:O531,base_seller!$O531)</f>
        <v>0</v>
      </c>
      <c r="R531" s="65" t="str">
        <f>IF(O531="","",IF(OR(base_seller!$Q531&gt;base_seller!$P531,base_seller!$Q531="0"),"Não","Sim"))</f>
        <v/>
      </c>
      <c r="S531" s="65" t="str">
        <f>base_seller!$E531&amp;base_seller!$K531</f>
        <v>1181892025-02</v>
      </c>
      <c r="T531" s="65">
        <f>COUNTIFS($S$1:S531,base_seller!$S531)</f>
        <v>1</v>
      </c>
      <c r="U531" s="65" t="str">
        <f t="shared" si="20"/>
        <v>Range 1</v>
      </c>
    </row>
    <row r="532" spans="1:21" x14ac:dyDescent="0.25">
      <c r="A532" s="71">
        <v>45714</v>
      </c>
      <c r="B532" s="71">
        <v>45714.676388888889</v>
      </c>
      <c r="C532" s="71">
        <v>45714.73333333333</v>
      </c>
      <c r="D532" s="2" t="s">
        <v>951</v>
      </c>
      <c r="E532" s="2">
        <v>118192</v>
      </c>
      <c r="F532" s="2" t="s">
        <v>754</v>
      </c>
      <c r="G532" s="2" t="s">
        <v>755</v>
      </c>
      <c r="H532" s="2" t="s">
        <v>755</v>
      </c>
      <c r="I532" s="2">
        <v>2</v>
      </c>
      <c r="J532" s="2">
        <v>1</v>
      </c>
      <c r="K532" s="2" t="s">
        <v>6040</v>
      </c>
      <c r="L532" s="71">
        <v>45715.676388888889</v>
      </c>
      <c r="M532" s="2">
        <v>-1</v>
      </c>
      <c r="N532" s="2">
        <v>1</v>
      </c>
      <c r="O532" s="2"/>
      <c r="P532" s="65">
        <f>2</f>
        <v>2</v>
      </c>
      <c r="Q532" s="65">
        <f>COUNTIFS($O$1:O532,base_seller!$O532)</f>
        <v>0</v>
      </c>
      <c r="R532" s="65" t="str">
        <f>IF(O532="","",IF(OR(base_seller!$Q532&gt;base_seller!$P532,base_seller!$Q532="0"),"Não","Sim"))</f>
        <v/>
      </c>
      <c r="S532" s="65" t="str">
        <f>base_seller!$E532&amp;base_seller!$K532</f>
        <v>1181922025-02</v>
      </c>
      <c r="T532" s="65">
        <f>COUNTIFS($S$1:S532,base_seller!$S532)</f>
        <v>2</v>
      </c>
      <c r="U532" s="65" t="str">
        <f t="shared" si="20"/>
        <v>Range 1</v>
      </c>
    </row>
    <row r="533" spans="1:21" x14ac:dyDescent="0.25">
      <c r="A533" s="71">
        <v>45715</v>
      </c>
      <c r="B533" s="71">
        <v>45714.783333333333</v>
      </c>
      <c r="C533" s="71">
        <v>45715.337500000001</v>
      </c>
      <c r="D533" s="2" t="s">
        <v>952</v>
      </c>
      <c r="E533" s="2">
        <v>118298</v>
      </c>
      <c r="F533" s="2" t="s">
        <v>754</v>
      </c>
      <c r="G533" s="2" t="s">
        <v>755</v>
      </c>
      <c r="H533" s="2" t="s">
        <v>755</v>
      </c>
      <c r="I533" s="2">
        <v>2</v>
      </c>
      <c r="J533" s="2">
        <v>1</v>
      </c>
      <c r="K533" s="2" t="s">
        <v>6040</v>
      </c>
      <c r="L533" s="71">
        <v>45715.783333333333</v>
      </c>
      <c r="M533" s="2">
        <v>-1</v>
      </c>
      <c r="N533" s="2">
        <v>1</v>
      </c>
      <c r="O533" s="2"/>
      <c r="P533" s="65">
        <f>2</f>
        <v>2</v>
      </c>
      <c r="Q533" s="65">
        <f>COUNTIFS($O$1:O533,base_seller!$O533)</f>
        <v>0</v>
      </c>
      <c r="R533" s="65" t="str">
        <f>IF(O533="","",IF(OR(base_seller!$Q533&gt;base_seller!$P533,base_seller!$Q533="0"),"Não","Sim"))</f>
        <v/>
      </c>
      <c r="S533" s="65" t="str">
        <f>base_seller!$E533&amp;base_seller!$K533</f>
        <v>1182982025-02</v>
      </c>
      <c r="T533" s="65">
        <f>COUNTIFS($S$1:S533,base_seller!$S533)</f>
        <v>1</v>
      </c>
      <c r="U533" s="65" t="str">
        <f t="shared" ref="U533:U561" si="21">IF(T533&lt;4,"Range 1",IF(T533&lt;7,"Range 2",IF(T533&lt;10,"Range 3","Range 4")))</f>
        <v>Range 1</v>
      </c>
    </row>
    <row r="534" spans="1:21" x14ac:dyDescent="0.25">
      <c r="A534" s="71">
        <v>45715</v>
      </c>
      <c r="B534" s="71">
        <v>45715.306944444441</v>
      </c>
      <c r="C534" s="71">
        <v>45715.338888888888</v>
      </c>
      <c r="D534" s="2" t="s">
        <v>952</v>
      </c>
      <c r="E534" s="2">
        <v>118425</v>
      </c>
      <c r="F534" s="2" t="s">
        <v>754</v>
      </c>
      <c r="G534" s="2" t="s">
        <v>36</v>
      </c>
      <c r="H534" s="2" t="s">
        <v>755</v>
      </c>
      <c r="I534" s="2">
        <v>3</v>
      </c>
      <c r="J534" s="2">
        <v>1</v>
      </c>
      <c r="K534" s="2" t="s">
        <v>6040</v>
      </c>
      <c r="L534" s="71">
        <v>45716.306944444441</v>
      </c>
      <c r="M534" s="2">
        <v>-1</v>
      </c>
      <c r="N534" s="2">
        <v>1</v>
      </c>
      <c r="O534" s="2" t="s">
        <v>6147</v>
      </c>
      <c r="P534" s="65">
        <f>2</f>
        <v>2</v>
      </c>
      <c r="Q534" s="65">
        <f>COUNTIFS($O$1:O534,base_seller!$O534)</f>
        <v>1</v>
      </c>
      <c r="R534" s="65" t="str">
        <f>IF(O534="","",IF(OR(base_seller!$Q534&gt;base_seller!$P534,base_seller!$Q534="0"),"Não","Sim"))</f>
        <v>Sim</v>
      </c>
      <c r="S534" s="65" t="str">
        <f>base_seller!$E534&amp;base_seller!$K534</f>
        <v>1184252025-02</v>
      </c>
      <c r="T534" s="65">
        <f>COUNTIFS($S$1:S534,base_seller!$S534)</f>
        <v>1</v>
      </c>
      <c r="U534" s="65" t="str">
        <f t="shared" si="21"/>
        <v>Range 1</v>
      </c>
    </row>
    <row r="535" spans="1:21" x14ac:dyDescent="0.25">
      <c r="A535" s="71">
        <v>45715</v>
      </c>
      <c r="B535" s="71">
        <v>45715.362500000003</v>
      </c>
      <c r="C535" s="71">
        <v>45715.433333333327</v>
      </c>
      <c r="D535" s="2" t="s">
        <v>952</v>
      </c>
      <c r="E535" s="2">
        <v>118458</v>
      </c>
      <c r="F535" s="2" t="s">
        <v>46</v>
      </c>
      <c r="G535" s="2" t="s">
        <v>36</v>
      </c>
      <c r="H535" s="2" t="s">
        <v>758</v>
      </c>
      <c r="I535" s="2">
        <v>3</v>
      </c>
      <c r="J535" s="2">
        <v>1</v>
      </c>
      <c r="K535" s="2" t="s">
        <v>6040</v>
      </c>
      <c r="L535" s="71">
        <v>45716.362500000003</v>
      </c>
      <c r="M535" s="2">
        <v>-1</v>
      </c>
      <c r="N535" s="2">
        <v>1</v>
      </c>
      <c r="O535" s="2" t="s">
        <v>6148</v>
      </c>
      <c r="P535" s="65">
        <f>2</f>
        <v>2</v>
      </c>
      <c r="Q535" s="65">
        <f>COUNTIFS($O$1:O535,base_seller!$O535)</f>
        <v>1</v>
      </c>
      <c r="R535" s="65" t="str">
        <f>IF(O535="","",IF(OR(base_seller!$Q535&gt;base_seller!$P535,base_seller!$Q535="0"),"Não","Sim"))</f>
        <v>Sim</v>
      </c>
      <c r="S535" s="65" t="str">
        <f>base_seller!$E535&amp;base_seller!$K535</f>
        <v>1184582025-02</v>
      </c>
      <c r="T535" s="65">
        <f>COUNTIFS($S$1:S535,base_seller!$S535)</f>
        <v>1</v>
      </c>
      <c r="U535" s="65" t="str">
        <f t="shared" si="21"/>
        <v>Range 1</v>
      </c>
    </row>
    <row r="536" spans="1:21" x14ac:dyDescent="0.25">
      <c r="A536" s="71">
        <v>45715</v>
      </c>
      <c r="B536" s="71">
        <v>45715.413888888892</v>
      </c>
      <c r="C536" s="71">
        <v>45715.43472222222</v>
      </c>
      <c r="D536" s="2" t="s">
        <v>952</v>
      </c>
      <c r="E536" s="2">
        <v>118540</v>
      </c>
      <c r="F536" s="2" t="s">
        <v>46</v>
      </c>
      <c r="G536" s="2" t="s">
        <v>36</v>
      </c>
      <c r="H536" s="2" t="s">
        <v>758</v>
      </c>
      <c r="I536" s="2">
        <v>3</v>
      </c>
      <c r="J536" s="2">
        <v>1</v>
      </c>
      <c r="K536" s="2" t="s">
        <v>6040</v>
      </c>
      <c r="L536" s="71">
        <v>45716.413888888892</v>
      </c>
      <c r="M536" s="2">
        <v>-1</v>
      </c>
      <c r="N536" s="2">
        <v>1</v>
      </c>
      <c r="O536" s="2" t="s">
        <v>6149</v>
      </c>
      <c r="P536" s="65">
        <f>2</f>
        <v>2</v>
      </c>
      <c r="Q536" s="65">
        <f>COUNTIFS($O$1:O536,base_seller!$O536)</f>
        <v>1</v>
      </c>
      <c r="R536" s="65" t="str">
        <f>IF(O536="","",IF(OR(base_seller!$Q536&gt;base_seller!$P536,base_seller!$Q536="0"),"Não","Sim"))</f>
        <v>Sim</v>
      </c>
      <c r="S536" s="65" t="str">
        <f>base_seller!$E536&amp;base_seller!$K536</f>
        <v>1185402025-02</v>
      </c>
      <c r="T536" s="65">
        <f>COUNTIFS($S$1:S536,base_seller!$S536)</f>
        <v>1</v>
      </c>
      <c r="U536" s="65" t="str">
        <f t="shared" si="21"/>
        <v>Range 1</v>
      </c>
    </row>
    <row r="537" spans="1:21" x14ac:dyDescent="0.25">
      <c r="A537" s="71">
        <v>45715</v>
      </c>
      <c r="B537" s="71">
        <v>45715.434027777781</v>
      </c>
      <c r="C537" s="71">
        <v>45715.435416666667</v>
      </c>
      <c r="D537" s="2" t="s">
        <v>952</v>
      </c>
      <c r="E537" s="2">
        <v>118569</v>
      </c>
      <c r="F537" s="2" t="s">
        <v>46</v>
      </c>
      <c r="G537" s="2" t="s">
        <v>36</v>
      </c>
      <c r="H537" s="2" t="s">
        <v>767</v>
      </c>
      <c r="I537" s="2">
        <v>3</v>
      </c>
      <c r="J537" s="2">
        <v>1</v>
      </c>
      <c r="K537" s="2" t="s">
        <v>6040</v>
      </c>
      <c r="L537" s="71">
        <v>45716.434027777781</v>
      </c>
      <c r="M537" s="2">
        <v>-1</v>
      </c>
      <c r="N537" s="2">
        <v>1</v>
      </c>
      <c r="O537" s="2" t="s">
        <v>6150</v>
      </c>
      <c r="P537" s="65">
        <f>2</f>
        <v>2</v>
      </c>
      <c r="Q537" s="65">
        <f>COUNTIFS($O$1:O537,base_seller!$O537)</f>
        <v>1</v>
      </c>
      <c r="R537" s="65" t="str">
        <f>IF(O537="","",IF(OR(base_seller!$Q537&gt;base_seller!$P537,base_seller!$Q537="0"),"Não","Sim"))</f>
        <v>Sim</v>
      </c>
      <c r="S537" s="65" t="str">
        <f>base_seller!$E537&amp;base_seller!$K537</f>
        <v>1185692025-02</v>
      </c>
      <c r="T537" s="65">
        <f>COUNTIFS($S$1:S537,base_seller!$S537)</f>
        <v>1</v>
      </c>
      <c r="U537" s="65" t="str">
        <f t="shared" si="21"/>
        <v>Range 1</v>
      </c>
    </row>
    <row r="538" spans="1:21" x14ac:dyDescent="0.25">
      <c r="A538" s="71">
        <v>45715</v>
      </c>
      <c r="B538" s="71">
        <v>45715.421527777777</v>
      </c>
      <c r="C538" s="71">
        <v>45715.436111111107</v>
      </c>
      <c r="D538" s="2" t="s">
        <v>952</v>
      </c>
      <c r="E538" s="2">
        <v>118546</v>
      </c>
      <c r="F538" s="2" t="s">
        <v>46</v>
      </c>
      <c r="G538" s="2" t="s">
        <v>36</v>
      </c>
      <c r="H538" s="2" t="s">
        <v>761</v>
      </c>
      <c r="I538" s="2">
        <v>3</v>
      </c>
      <c r="J538" s="2">
        <v>1</v>
      </c>
      <c r="K538" s="2" t="s">
        <v>6040</v>
      </c>
      <c r="L538" s="71">
        <v>45716.421527777777</v>
      </c>
      <c r="M538" s="2">
        <v>-1</v>
      </c>
      <c r="N538" s="2">
        <v>1</v>
      </c>
      <c r="O538" s="2" t="s">
        <v>6151</v>
      </c>
      <c r="P538" s="65">
        <f>2</f>
        <v>2</v>
      </c>
      <c r="Q538" s="65">
        <f>COUNTIFS($O$1:O538,base_seller!$O538)</f>
        <v>1</v>
      </c>
      <c r="R538" s="65" t="str">
        <f>IF(O538="","",IF(OR(base_seller!$Q538&gt;base_seller!$P538,base_seller!$Q538="0"),"Não","Sim"))</f>
        <v>Sim</v>
      </c>
      <c r="S538" s="65" t="str">
        <f>base_seller!$E538&amp;base_seller!$K538</f>
        <v>1185462025-02</v>
      </c>
      <c r="T538" s="65">
        <f>COUNTIFS($S$1:S538,base_seller!$S538)</f>
        <v>1</v>
      </c>
      <c r="U538" s="65" t="str">
        <f t="shared" si="21"/>
        <v>Range 1</v>
      </c>
    </row>
    <row r="539" spans="1:21" x14ac:dyDescent="0.25">
      <c r="A539" s="71">
        <v>45715</v>
      </c>
      <c r="B539" s="71">
        <v>45715.441666666673</v>
      </c>
      <c r="C539" s="71">
        <v>45715.454861111109</v>
      </c>
      <c r="D539" s="2" t="s">
        <v>952</v>
      </c>
      <c r="E539" s="2">
        <v>118589</v>
      </c>
      <c r="F539" s="2" t="s">
        <v>46</v>
      </c>
      <c r="G539" s="2" t="s">
        <v>36</v>
      </c>
      <c r="H539" s="2" t="s">
        <v>758</v>
      </c>
      <c r="I539" s="2">
        <v>3</v>
      </c>
      <c r="J539" s="2">
        <v>1</v>
      </c>
      <c r="K539" s="2" t="s">
        <v>6040</v>
      </c>
      <c r="L539" s="71">
        <v>45716.441666666673</v>
      </c>
      <c r="M539" s="2">
        <v>-1</v>
      </c>
      <c r="N539" s="2">
        <v>1</v>
      </c>
      <c r="O539" s="2" t="s">
        <v>6152</v>
      </c>
      <c r="P539" s="65">
        <f>2</f>
        <v>2</v>
      </c>
      <c r="Q539" s="65">
        <f>COUNTIFS($O$1:O539,base_seller!$O539)</f>
        <v>1</v>
      </c>
      <c r="R539" s="65" t="str">
        <f>IF(O539="","",IF(OR(base_seller!$Q539&gt;base_seller!$P539,base_seller!$Q539="0"),"Não","Sim"))</f>
        <v>Sim</v>
      </c>
      <c r="S539" s="65" t="str">
        <f>base_seller!$E539&amp;base_seller!$K539</f>
        <v>1185892025-02</v>
      </c>
      <c r="T539" s="65">
        <f>COUNTIFS($S$1:S539,base_seller!$S539)</f>
        <v>1</v>
      </c>
      <c r="U539" s="65" t="str">
        <f t="shared" si="21"/>
        <v>Range 1</v>
      </c>
    </row>
    <row r="540" spans="1:21" x14ac:dyDescent="0.25">
      <c r="A540" s="71">
        <v>45715</v>
      </c>
      <c r="B540" s="71">
        <v>45715.470833333333</v>
      </c>
      <c r="C540" s="71">
        <v>45715.473611111112</v>
      </c>
      <c r="D540" s="2" t="s">
        <v>952</v>
      </c>
      <c r="E540" s="2">
        <v>118631</v>
      </c>
      <c r="F540" s="2" t="s">
        <v>754</v>
      </c>
      <c r="G540" s="2" t="s">
        <v>755</v>
      </c>
      <c r="H540" s="2" t="s">
        <v>755</v>
      </c>
      <c r="I540" s="2">
        <v>3</v>
      </c>
      <c r="J540" s="2">
        <v>1</v>
      </c>
      <c r="K540" s="2" t="s">
        <v>6040</v>
      </c>
      <c r="L540" s="71">
        <v>45716.470833333333</v>
      </c>
      <c r="M540" s="2">
        <v>-1</v>
      </c>
      <c r="N540" s="2">
        <v>1</v>
      </c>
      <c r="O540" s="2"/>
      <c r="P540" s="65">
        <f>2</f>
        <v>2</v>
      </c>
      <c r="Q540" s="65">
        <f>COUNTIFS($O$1:O540,base_seller!$O540)</f>
        <v>0</v>
      </c>
      <c r="R540" s="65" t="str">
        <f>IF(O540="","",IF(OR(base_seller!$Q540&gt;base_seller!$P540,base_seller!$Q540="0"),"Não","Sim"))</f>
        <v/>
      </c>
      <c r="S540" s="65" t="str">
        <f>base_seller!$E540&amp;base_seller!$K540</f>
        <v>1186312025-02</v>
      </c>
      <c r="T540" s="65">
        <f>COUNTIFS($S$1:S540,base_seller!$S540)</f>
        <v>1</v>
      </c>
      <c r="U540" s="65" t="str">
        <f t="shared" si="21"/>
        <v>Range 1</v>
      </c>
    </row>
    <row r="541" spans="1:21" x14ac:dyDescent="0.25">
      <c r="A541" s="71">
        <v>45715</v>
      </c>
      <c r="B541" s="71">
        <v>45715.353472222218</v>
      </c>
      <c r="C541" s="71">
        <v>45715.388194444437</v>
      </c>
      <c r="D541" s="2" t="s">
        <v>950</v>
      </c>
      <c r="E541" s="2">
        <v>118444</v>
      </c>
      <c r="F541" s="2" t="s">
        <v>46</v>
      </c>
      <c r="G541" s="2" t="s">
        <v>36</v>
      </c>
      <c r="H541" s="2" t="s">
        <v>757</v>
      </c>
      <c r="I541" s="2">
        <v>3</v>
      </c>
      <c r="J541" s="2">
        <v>1</v>
      </c>
      <c r="K541" s="2" t="s">
        <v>6040</v>
      </c>
      <c r="L541" s="71">
        <v>45716.353472222218</v>
      </c>
      <c r="M541" s="2">
        <v>-1</v>
      </c>
      <c r="N541" s="2">
        <v>1</v>
      </c>
      <c r="O541" s="2" t="s">
        <v>6153</v>
      </c>
      <c r="P541" s="65">
        <f>2</f>
        <v>2</v>
      </c>
      <c r="Q541" s="65">
        <f>COUNTIFS($O$1:O541,base_seller!$O541)</f>
        <v>1</v>
      </c>
      <c r="R541" s="65" t="str">
        <f>IF(O541="","",IF(OR(base_seller!$Q541&gt;base_seller!$P541,base_seller!$Q541="0"),"Não","Sim"))</f>
        <v>Sim</v>
      </c>
      <c r="S541" s="65" t="str">
        <f>base_seller!$E541&amp;base_seller!$K541</f>
        <v>1184442025-02</v>
      </c>
      <c r="T541" s="65">
        <f>COUNTIFS($S$1:S541,base_seller!$S541)</f>
        <v>1</v>
      </c>
      <c r="U541" s="65" t="str">
        <f t="shared" si="21"/>
        <v>Range 1</v>
      </c>
    </row>
    <row r="542" spans="1:21" x14ac:dyDescent="0.25">
      <c r="A542" s="71">
        <v>45715</v>
      </c>
      <c r="B542" s="71">
        <v>45715.362500000003</v>
      </c>
      <c r="C542" s="71">
        <v>45715.390277777777</v>
      </c>
      <c r="D542" s="2" t="s">
        <v>950</v>
      </c>
      <c r="E542" s="2">
        <v>118458</v>
      </c>
      <c r="F542" s="2" t="s">
        <v>46</v>
      </c>
      <c r="G542" s="2" t="s">
        <v>36</v>
      </c>
      <c r="H542" s="2" t="s">
        <v>758</v>
      </c>
      <c r="I542" s="2">
        <v>3</v>
      </c>
      <c r="J542" s="2">
        <v>1</v>
      </c>
      <c r="K542" s="2" t="s">
        <v>6040</v>
      </c>
      <c r="L542" s="71">
        <v>45716.362500000003</v>
      </c>
      <c r="M542" s="2">
        <v>-1</v>
      </c>
      <c r="N542" s="2">
        <v>1</v>
      </c>
      <c r="O542" s="2" t="s">
        <v>6148</v>
      </c>
      <c r="P542" s="65">
        <f>2</f>
        <v>2</v>
      </c>
      <c r="Q542" s="65">
        <f>COUNTIFS($O$1:O542,base_seller!$O542)</f>
        <v>2</v>
      </c>
      <c r="R542" s="65" t="str">
        <f>IF(O542="","",IF(OR(base_seller!$Q542&gt;base_seller!$P542,base_seller!$Q542="0"),"Não","Sim"))</f>
        <v>Sim</v>
      </c>
      <c r="S542" s="65" t="str">
        <f>base_seller!$E542&amp;base_seller!$K542</f>
        <v>1184582025-02</v>
      </c>
      <c r="T542" s="65">
        <f>COUNTIFS($S$1:S542,base_seller!$S542)</f>
        <v>2</v>
      </c>
      <c r="U542" s="65" t="str">
        <f t="shared" si="21"/>
        <v>Range 1</v>
      </c>
    </row>
    <row r="543" spans="1:21" x14ac:dyDescent="0.25">
      <c r="A543" s="71">
        <v>45715</v>
      </c>
      <c r="B543" s="71">
        <v>45715.495138888888</v>
      </c>
      <c r="C543" s="71">
        <v>45715.525694444441</v>
      </c>
      <c r="D543" s="2" t="s">
        <v>950</v>
      </c>
      <c r="E543" s="2">
        <v>118659</v>
      </c>
      <c r="F543" s="2" t="s">
        <v>46</v>
      </c>
      <c r="G543" s="2" t="s">
        <v>36</v>
      </c>
      <c r="H543" s="2" t="s">
        <v>761</v>
      </c>
      <c r="I543" s="2">
        <v>3</v>
      </c>
      <c r="J543" s="2">
        <v>1</v>
      </c>
      <c r="K543" s="2" t="s">
        <v>6040</v>
      </c>
      <c r="L543" s="71">
        <v>45716.495138888888</v>
      </c>
      <c r="M543" s="2">
        <v>-1</v>
      </c>
      <c r="N543" s="2">
        <v>1</v>
      </c>
      <c r="O543" s="2" t="s">
        <v>6154</v>
      </c>
      <c r="P543" s="65">
        <f>2</f>
        <v>2</v>
      </c>
      <c r="Q543" s="65">
        <f>COUNTIFS($O$1:O543,base_seller!$O543)</f>
        <v>1</v>
      </c>
      <c r="R543" s="65" t="str">
        <f>IF(O543="","",IF(OR(base_seller!$Q543&gt;base_seller!$P543,base_seller!$Q543="0"),"Não","Sim"))</f>
        <v>Sim</v>
      </c>
      <c r="S543" s="65" t="str">
        <f>base_seller!$E543&amp;base_seller!$K543</f>
        <v>1186592025-02</v>
      </c>
      <c r="T543" s="65">
        <f>COUNTIFS($S$1:S543,base_seller!$S543)</f>
        <v>1</v>
      </c>
      <c r="U543" s="65" t="str">
        <f t="shared" si="21"/>
        <v>Range 1</v>
      </c>
    </row>
    <row r="544" spans="1:21" x14ac:dyDescent="0.25">
      <c r="A544" s="71">
        <v>45715</v>
      </c>
      <c r="B544" s="71">
        <v>45715.509027777778</v>
      </c>
      <c r="C544" s="71">
        <v>45715.52847222222</v>
      </c>
      <c r="D544" s="2" t="s">
        <v>950</v>
      </c>
      <c r="E544" s="2">
        <v>118673</v>
      </c>
      <c r="F544" s="2" t="s">
        <v>46</v>
      </c>
      <c r="G544" s="2" t="s">
        <v>36</v>
      </c>
      <c r="H544" s="2" t="s">
        <v>765</v>
      </c>
      <c r="I544" s="2">
        <v>3</v>
      </c>
      <c r="J544" s="2">
        <v>1</v>
      </c>
      <c r="K544" s="2" t="s">
        <v>6040</v>
      </c>
      <c r="L544" s="71">
        <v>45716.509027777778</v>
      </c>
      <c r="M544" s="2">
        <v>-1</v>
      </c>
      <c r="N544" s="2">
        <v>1</v>
      </c>
      <c r="O544" s="2" t="s">
        <v>6155</v>
      </c>
      <c r="P544" s="65">
        <f>2</f>
        <v>2</v>
      </c>
      <c r="Q544" s="65">
        <f>COUNTIFS($O$1:O544,base_seller!$O544)</f>
        <v>1</v>
      </c>
      <c r="R544" s="65" t="str">
        <f>IF(O544="","",IF(OR(base_seller!$Q544&gt;base_seller!$P544,base_seller!$Q544="0"),"Não","Sim"))</f>
        <v>Sim</v>
      </c>
      <c r="S544" s="65" t="str">
        <f>base_seller!$E544&amp;base_seller!$K544</f>
        <v>1186732025-02</v>
      </c>
      <c r="T544" s="65">
        <f>COUNTIFS($S$1:S544,base_seller!$S544)</f>
        <v>1</v>
      </c>
      <c r="U544" s="65" t="str">
        <f t="shared" si="21"/>
        <v>Range 1</v>
      </c>
    </row>
    <row r="545" spans="1:21" x14ac:dyDescent="0.25">
      <c r="A545" s="71">
        <v>45715</v>
      </c>
      <c r="B545" s="71">
        <v>45715.512499999997</v>
      </c>
      <c r="C545" s="71">
        <v>45715.529861111107</v>
      </c>
      <c r="D545" s="2" t="s">
        <v>950</v>
      </c>
      <c r="E545" s="2">
        <v>118683</v>
      </c>
      <c r="F545" s="2" t="s">
        <v>754</v>
      </c>
      <c r="G545" s="2" t="s">
        <v>755</v>
      </c>
      <c r="H545" s="2" t="s">
        <v>5840</v>
      </c>
      <c r="I545" s="2">
        <v>3</v>
      </c>
      <c r="J545" s="2">
        <v>1</v>
      </c>
      <c r="K545" s="2" t="s">
        <v>6040</v>
      </c>
      <c r="L545" s="71">
        <v>45716.512499999997</v>
      </c>
      <c r="M545" s="2">
        <v>-1</v>
      </c>
      <c r="N545" s="2">
        <v>1</v>
      </c>
      <c r="O545" s="2"/>
      <c r="P545" s="65">
        <f>2</f>
        <v>2</v>
      </c>
      <c r="Q545" s="65">
        <f>COUNTIFS($O$1:O545,base_seller!$O545)</f>
        <v>0</v>
      </c>
      <c r="R545" s="65" t="str">
        <f>IF(O545="","",IF(OR(base_seller!$Q545&gt;base_seller!$P545,base_seller!$Q545="0"),"Não","Sim"))</f>
        <v/>
      </c>
      <c r="S545" s="65" t="str">
        <f>base_seller!$E545&amp;base_seller!$K545</f>
        <v>1186832025-02</v>
      </c>
      <c r="T545" s="65">
        <f>COUNTIFS($S$1:S545,base_seller!$S545)</f>
        <v>1</v>
      </c>
      <c r="U545" s="65" t="str">
        <f t="shared" si="21"/>
        <v>Range 1</v>
      </c>
    </row>
    <row r="546" spans="1:21" x14ac:dyDescent="0.25">
      <c r="A546" s="71">
        <v>45715</v>
      </c>
      <c r="B546" s="71">
        <v>45715.530555555553</v>
      </c>
      <c r="C546" s="71">
        <v>45715.536805555559</v>
      </c>
      <c r="D546" s="2" t="s">
        <v>952</v>
      </c>
      <c r="E546" s="2">
        <v>118729</v>
      </c>
      <c r="F546" s="2" t="s">
        <v>754</v>
      </c>
      <c r="G546" s="2" t="s">
        <v>755</v>
      </c>
      <c r="H546" s="2" t="s">
        <v>755</v>
      </c>
      <c r="I546" s="2">
        <v>3</v>
      </c>
      <c r="J546" s="2">
        <v>1</v>
      </c>
      <c r="K546" s="2" t="s">
        <v>6040</v>
      </c>
      <c r="L546" s="71">
        <v>45716.530555555553</v>
      </c>
      <c r="M546" s="2">
        <v>-1</v>
      </c>
      <c r="N546" s="2">
        <v>1</v>
      </c>
      <c r="O546" s="2"/>
      <c r="P546" s="65">
        <f>2</f>
        <v>2</v>
      </c>
      <c r="Q546" s="65">
        <f>COUNTIFS($O$1:O546,base_seller!$O546)</f>
        <v>0</v>
      </c>
      <c r="R546" s="65" t="str">
        <f>IF(O546="","",IF(OR(base_seller!$Q546&gt;base_seller!$P546,base_seller!$Q546="0"),"Não","Sim"))</f>
        <v/>
      </c>
      <c r="S546" s="65" t="str">
        <f>base_seller!$E546&amp;base_seller!$K546</f>
        <v>1187292025-02</v>
      </c>
      <c r="T546" s="65">
        <f>COUNTIFS($S$1:S546,base_seller!$S546)</f>
        <v>1</v>
      </c>
      <c r="U546" s="65" t="str">
        <f t="shared" si="21"/>
        <v>Range 1</v>
      </c>
    </row>
    <row r="547" spans="1:21" x14ac:dyDescent="0.25">
      <c r="A547" s="71">
        <v>45715</v>
      </c>
      <c r="B547" s="71">
        <v>45715.580555555563</v>
      </c>
      <c r="C547" s="71">
        <v>45715.589583333327</v>
      </c>
      <c r="D547" s="2" t="s">
        <v>952</v>
      </c>
      <c r="E547" s="2">
        <v>118842</v>
      </c>
      <c r="F547" s="2" t="s">
        <v>754</v>
      </c>
      <c r="G547" s="2" t="s">
        <v>755</v>
      </c>
      <c r="H547" s="2" t="s">
        <v>755</v>
      </c>
      <c r="I547" s="2">
        <v>3</v>
      </c>
      <c r="J547" s="2">
        <v>1</v>
      </c>
      <c r="K547" s="2" t="s">
        <v>6040</v>
      </c>
      <c r="L547" s="71">
        <v>45716.580555555563</v>
      </c>
      <c r="M547" s="2">
        <v>-1</v>
      </c>
      <c r="N547" s="2">
        <v>1</v>
      </c>
      <c r="O547" s="2"/>
      <c r="P547" s="65">
        <f>2</f>
        <v>2</v>
      </c>
      <c r="Q547" s="65">
        <f>COUNTIFS($O$1:O547,base_seller!$O547)</f>
        <v>0</v>
      </c>
      <c r="R547" s="65" t="str">
        <f>IF(O547="","",IF(OR(base_seller!$Q547&gt;base_seller!$P547,base_seller!$Q547="0"),"Não","Sim"))</f>
        <v/>
      </c>
      <c r="S547" s="65" t="str">
        <f>base_seller!$E547&amp;base_seller!$K547</f>
        <v>1188422025-02</v>
      </c>
      <c r="T547" s="65">
        <f>COUNTIFS($S$1:S547,base_seller!$S547)</f>
        <v>1</v>
      </c>
      <c r="U547" s="65" t="str">
        <f t="shared" si="21"/>
        <v>Range 1</v>
      </c>
    </row>
    <row r="548" spans="1:21" x14ac:dyDescent="0.25">
      <c r="A548" s="71">
        <v>45715</v>
      </c>
      <c r="B548" s="71">
        <v>45715.580555555563</v>
      </c>
      <c r="C548" s="71">
        <v>45715.59097222222</v>
      </c>
      <c r="D548" s="2" t="s">
        <v>952</v>
      </c>
      <c r="E548" s="2">
        <v>118840</v>
      </c>
      <c r="F548" s="2" t="s">
        <v>46</v>
      </c>
      <c r="G548" s="2" t="s">
        <v>36</v>
      </c>
      <c r="H548" s="2" t="s">
        <v>761</v>
      </c>
      <c r="I548" s="2">
        <v>3</v>
      </c>
      <c r="J548" s="2">
        <v>1</v>
      </c>
      <c r="K548" s="2" t="s">
        <v>6040</v>
      </c>
      <c r="L548" s="71">
        <v>45716.580555555563</v>
      </c>
      <c r="M548" s="2">
        <v>-1</v>
      </c>
      <c r="N548" s="2">
        <v>1</v>
      </c>
      <c r="O548" s="2" t="s">
        <v>6156</v>
      </c>
      <c r="P548" s="65">
        <f>2</f>
        <v>2</v>
      </c>
      <c r="Q548" s="65">
        <f>COUNTIFS($O$1:O548,base_seller!$O548)</f>
        <v>1</v>
      </c>
      <c r="R548" s="65" t="str">
        <f>IF(O548="","",IF(OR(base_seller!$Q548&gt;base_seller!$P548,base_seller!$Q548="0"),"Não","Sim"))</f>
        <v>Sim</v>
      </c>
      <c r="S548" s="65" t="str">
        <f>base_seller!$E548&amp;base_seller!$K548</f>
        <v>1188402025-02</v>
      </c>
      <c r="T548" s="65">
        <f>COUNTIFS($S$1:S548,base_seller!$S548)</f>
        <v>1</v>
      </c>
      <c r="U548" s="65" t="str">
        <f t="shared" si="21"/>
        <v>Range 1</v>
      </c>
    </row>
    <row r="549" spans="1:21" x14ac:dyDescent="0.25">
      <c r="A549" s="71">
        <v>45715</v>
      </c>
      <c r="B549" s="71">
        <v>45715.582638888889</v>
      </c>
      <c r="C549" s="71">
        <v>45715.591666666667</v>
      </c>
      <c r="D549" s="2" t="s">
        <v>952</v>
      </c>
      <c r="E549" s="2">
        <v>118848</v>
      </c>
      <c r="F549" s="2" t="s">
        <v>754</v>
      </c>
      <c r="G549" s="2" t="s">
        <v>755</v>
      </c>
      <c r="H549" s="2" t="s">
        <v>755</v>
      </c>
      <c r="I549" s="2">
        <v>3</v>
      </c>
      <c r="J549" s="2">
        <v>1</v>
      </c>
      <c r="K549" s="2" t="s">
        <v>6040</v>
      </c>
      <c r="L549" s="71">
        <v>45716.582638888889</v>
      </c>
      <c r="M549" s="2">
        <v>-1</v>
      </c>
      <c r="N549" s="2">
        <v>1</v>
      </c>
      <c r="O549" s="2"/>
      <c r="P549" s="65">
        <f>2</f>
        <v>2</v>
      </c>
      <c r="Q549" s="65">
        <f>COUNTIFS($O$1:O549,base_seller!$O549)</f>
        <v>0</v>
      </c>
      <c r="R549" s="65" t="str">
        <f>IF(O549="","",IF(OR(base_seller!$Q549&gt;base_seller!$P549,base_seller!$Q549="0"),"Não","Sim"))</f>
        <v/>
      </c>
      <c r="S549" s="65" t="str">
        <f>base_seller!$E549&amp;base_seller!$K549</f>
        <v>1188482025-02</v>
      </c>
      <c r="T549" s="65">
        <f>COUNTIFS($S$1:S549,base_seller!$S549)</f>
        <v>1</v>
      </c>
      <c r="U549" s="65" t="str">
        <f t="shared" si="21"/>
        <v>Range 1</v>
      </c>
    </row>
    <row r="550" spans="1:21" x14ac:dyDescent="0.25">
      <c r="A550" s="71">
        <v>45715</v>
      </c>
      <c r="B550" s="71">
        <v>45715.572916666657</v>
      </c>
      <c r="C550" s="71">
        <v>45715.640277777777</v>
      </c>
      <c r="D550" s="2" t="s">
        <v>951</v>
      </c>
      <c r="E550" s="2">
        <v>118815</v>
      </c>
      <c r="F550" s="2" t="s">
        <v>716</v>
      </c>
      <c r="G550" s="2" t="s">
        <v>36</v>
      </c>
      <c r="H550" s="2" t="s">
        <v>752</v>
      </c>
      <c r="I550" s="2">
        <v>3</v>
      </c>
      <c r="J550" s="2">
        <v>1</v>
      </c>
      <c r="K550" s="2" t="s">
        <v>6040</v>
      </c>
      <c r="L550" s="71">
        <v>45716.572916666657</v>
      </c>
      <c r="M550" s="2">
        <v>-1</v>
      </c>
      <c r="N550" s="2">
        <v>1</v>
      </c>
      <c r="O550" s="2" t="s">
        <v>6157</v>
      </c>
      <c r="P550" s="65">
        <f>2</f>
        <v>2</v>
      </c>
      <c r="Q550" s="65">
        <f>COUNTIFS($O$1:O550,base_seller!$O550)</f>
        <v>1</v>
      </c>
      <c r="R550" s="65" t="str">
        <f>IF(O550="","",IF(OR(base_seller!$Q550&gt;base_seller!$P550,base_seller!$Q550="0"),"Não","Sim"))</f>
        <v>Sim</v>
      </c>
      <c r="S550" s="65" t="str">
        <f>base_seller!$E550&amp;base_seller!$K550</f>
        <v>1188152025-02</v>
      </c>
      <c r="T550" s="65">
        <f>COUNTIFS($S$1:S550,base_seller!$S550)</f>
        <v>1</v>
      </c>
      <c r="U550" s="65" t="str">
        <f t="shared" si="21"/>
        <v>Range 1</v>
      </c>
    </row>
    <row r="551" spans="1:21" x14ac:dyDescent="0.25">
      <c r="A551" s="71">
        <v>45715</v>
      </c>
      <c r="B551" s="71">
        <v>45715.594444444447</v>
      </c>
      <c r="C551" s="71">
        <v>45715.645833333343</v>
      </c>
      <c r="D551" s="2" t="s">
        <v>951</v>
      </c>
      <c r="E551" s="2">
        <v>118870</v>
      </c>
      <c r="F551" s="2" t="s">
        <v>754</v>
      </c>
      <c r="G551" s="2" t="s">
        <v>755</v>
      </c>
      <c r="H551" s="2" t="s">
        <v>755</v>
      </c>
      <c r="I551" s="2">
        <v>3</v>
      </c>
      <c r="J551" s="2">
        <v>1</v>
      </c>
      <c r="K551" s="2" t="s">
        <v>6040</v>
      </c>
      <c r="L551" s="71">
        <v>45716.594444444447</v>
      </c>
      <c r="M551" s="2">
        <v>-1</v>
      </c>
      <c r="N551" s="2">
        <v>1</v>
      </c>
      <c r="O551" s="2"/>
      <c r="P551" s="65">
        <f>2</f>
        <v>2</v>
      </c>
      <c r="Q551" s="65">
        <f>COUNTIFS($O$1:O551,base_seller!$O551)</f>
        <v>0</v>
      </c>
      <c r="R551" s="65" t="str">
        <f>IF(O551="","",IF(OR(base_seller!$Q551&gt;base_seller!$P551,base_seller!$Q551="0"),"Não","Sim"))</f>
        <v/>
      </c>
      <c r="S551" s="65" t="str">
        <f>base_seller!$E551&amp;base_seller!$K551</f>
        <v>1188702025-02</v>
      </c>
      <c r="T551" s="65">
        <f>COUNTIFS($S$1:S551,base_seller!$S551)</f>
        <v>1</v>
      </c>
      <c r="U551" s="65" t="str">
        <f t="shared" si="21"/>
        <v>Range 1</v>
      </c>
    </row>
    <row r="552" spans="1:21" x14ac:dyDescent="0.25">
      <c r="A552" s="71">
        <v>45715</v>
      </c>
      <c r="B552" s="71">
        <v>45715.606249999997</v>
      </c>
      <c r="C552" s="71">
        <v>45715.649305555547</v>
      </c>
      <c r="D552" s="2" t="s">
        <v>951</v>
      </c>
      <c r="E552" s="2">
        <v>118901</v>
      </c>
      <c r="F552" s="2" t="s">
        <v>46</v>
      </c>
      <c r="G552" s="2" t="s">
        <v>36</v>
      </c>
      <c r="H552" s="2" t="s">
        <v>756</v>
      </c>
      <c r="I552" s="2">
        <v>3</v>
      </c>
      <c r="J552" s="2">
        <v>1</v>
      </c>
      <c r="K552" s="2" t="s">
        <v>6040</v>
      </c>
      <c r="L552" s="71">
        <v>45716.606249999997</v>
      </c>
      <c r="M552" s="2">
        <v>-1</v>
      </c>
      <c r="N552" s="2">
        <v>1</v>
      </c>
      <c r="O552" s="2" t="s">
        <v>6158</v>
      </c>
      <c r="P552" s="65">
        <f>2</f>
        <v>2</v>
      </c>
      <c r="Q552" s="65">
        <f>COUNTIFS($O$1:O552,base_seller!$O552)</f>
        <v>1</v>
      </c>
      <c r="R552" s="65" t="str">
        <f>IF(O552="","",IF(OR(base_seller!$Q552&gt;base_seller!$P552,base_seller!$Q552="0"),"Não","Sim"))</f>
        <v>Sim</v>
      </c>
      <c r="S552" s="65" t="str">
        <f>base_seller!$E552&amp;base_seller!$K552</f>
        <v>1189012025-02</v>
      </c>
      <c r="T552" s="65">
        <f>COUNTIFS($S$1:S552,base_seller!$S552)</f>
        <v>1</v>
      </c>
      <c r="U552" s="65" t="str">
        <f t="shared" si="21"/>
        <v>Range 1</v>
      </c>
    </row>
    <row r="553" spans="1:21" x14ac:dyDescent="0.25">
      <c r="A553" s="71">
        <v>45715</v>
      </c>
      <c r="B553" s="71">
        <v>45715.613194444442</v>
      </c>
      <c r="C553" s="71">
        <v>45715.650694444441</v>
      </c>
      <c r="D553" s="2" t="s">
        <v>951</v>
      </c>
      <c r="E553" s="2">
        <v>118925</v>
      </c>
      <c r="F553" s="2" t="s">
        <v>716</v>
      </c>
      <c r="G553" s="2" t="s">
        <v>36</v>
      </c>
      <c r="H553" s="2" t="s">
        <v>752</v>
      </c>
      <c r="I553" s="2">
        <v>3</v>
      </c>
      <c r="J553" s="2">
        <v>1</v>
      </c>
      <c r="K553" s="2" t="s">
        <v>6040</v>
      </c>
      <c r="L553" s="71">
        <v>45716.613194444442</v>
      </c>
      <c r="M553" s="2">
        <v>-1</v>
      </c>
      <c r="N553" s="2">
        <v>1</v>
      </c>
      <c r="O553" s="2" t="s">
        <v>6159</v>
      </c>
      <c r="P553" s="65">
        <f>2</f>
        <v>2</v>
      </c>
      <c r="Q553" s="65">
        <f>COUNTIFS($O$1:O553,base_seller!$O553)</f>
        <v>1</v>
      </c>
      <c r="R553" s="65" t="str">
        <f>IF(O553="","",IF(OR(base_seller!$Q553&gt;base_seller!$P553,base_seller!$Q553="0"),"Não","Sim"))</f>
        <v>Sim</v>
      </c>
      <c r="S553" s="65" t="str">
        <f>base_seller!$E553&amp;base_seller!$K553</f>
        <v>1189252025-02</v>
      </c>
      <c r="T553" s="65">
        <f>COUNTIFS($S$1:S553,base_seller!$S553)</f>
        <v>1</v>
      </c>
      <c r="U553" s="65" t="str">
        <f t="shared" si="21"/>
        <v>Range 1</v>
      </c>
    </row>
    <row r="554" spans="1:21" x14ac:dyDescent="0.25">
      <c r="A554" s="71">
        <v>45715</v>
      </c>
      <c r="B554" s="71">
        <v>45715.636111111111</v>
      </c>
      <c r="C554" s="71">
        <v>45715.65347222222</v>
      </c>
      <c r="D554" s="2" t="s">
        <v>951</v>
      </c>
      <c r="E554" s="2">
        <v>118980</v>
      </c>
      <c r="F554" s="2" t="s">
        <v>716</v>
      </c>
      <c r="G554" s="2" t="s">
        <v>36</v>
      </c>
      <c r="H554" s="2" t="s">
        <v>756</v>
      </c>
      <c r="I554" s="2">
        <v>3</v>
      </c>
      <c r="J554" s="2">
        <v>1</v>
      </c>
      <c r="K554" s="2" t="s">
        <v>6040</v>
      </c>
      <c r="L554" s="71">
        <v>45716.636111111111</v>
      </c>
      <c r="M554" s="2">
        <v>-1</v>
      </c>
      <c r="N554" s="2">
        <v>1</v>
      </c>
      <c r="O554" s="2" t="s">
        <v>6160</v>
      </c>
      <c r="P554" s="65">
        <f>2</f>
        <v>2</v>
      </c>
      <c r="Q554" s="65">
        <f>COUNTIFS($O$1:O554,base_seller!$O554)</f>
        <v>1</v>
      </c>
      <c r="R554" s="65" t="str">
        <f>IF(O554="","",IF(OR(base_seller!$Q554&gt;base_seller!$P554,base_seller!$Q554="0"),"Não","Sim"))</f>
        <v>Sim</v>
      </c>
      <c r="S554" s="65" t="str">
        <f>base_seller!$E554&amp;base_seller!$K554</f>
        <v>1189802025-02</v>
      </c>
      <c r="T554" s="65">
        <f>COUNTIFS($S$1:S554,base_seller!$S554)</f>
        <v>1</v>
      </c>
      <c r="U554" s="65" t="str">
        <f t="shared" si="21"/>
        <v>Range 1</v>
      </c>
    </row>
    <row r="555" spans="1:21" x14ac:dyDescent="0.25">
      <c r="A555" s="71">
        <v>45715</v>
      </c>
      <c r="B555" s="71">
        <v>45715.637499999997</v>
      </c>
      <c r="C555" s="71">
        <v>45715.655555555553</v>
      </c>
      <c r="D555" s="2" t="s">
        <v>951</v>
      </c>
      <c r="E555" s="2">
        <v>118981</v>
      </c>
      <c r="F555" s="2" t="s">
        <v>754</v>
      </c>
      <c r="G555" s="2" t="s">
        <v>755</v>
      </c>
      <c r="H555" s="2" t="s">
        <v>755</v>
      </c>
      <c r="I555" s="2">
        <v>3</v>
      </c>
      <c r="J555" s="2">
        <v>1</v>
      </c>
      <c r="K555" s="2" t="s">
        <v>6040</v>
      </c>
      <c r="L555" s="71">
        <v>45716.637499999997</v>
      </c>
      <c r="M555" s="2">
        <v>-1</v>
      </c>
      <c r="N555" s="2">
        <v>1</v>
      </c>
      <c r="O555" s="2"/>
      <c r="P555" s="65">
        <f>2</f>
        <v>2</v>
      </c>
      <c r="Q555" s="65">
        <f>COUNTIFS($O$1:O555,base_seller!$O555)</f>
        <v>0</v>
      </c>
      <c r="R555" s="65" t="str">
        <f>IF(O555="","",IF(OR(base_seller!$Q555&gt;base_seller!$P555,base_seller!$Q555="0"),"Não","Sim"))</f>
        <v/>
      </c>
      <c r="S555" s="65" t="str">
        <f>base_seller!$E555&amp;base_seller!$K555</f>
        <v>1189812025-02</v>
      </c>
      <c r="T555" s="65">
        <f>COUNTIFS($S$1:S555,base_seller!$S555)</f>
        <v>1</v>
      </c>
      <c r="U555" s="65" t="str">
        <f t="shared" si="21"/>
        <v>Range 1</v>
      </c>
    </row>
    <row r="556" spans="1:21" x14ac:dyDescent="0.25">
      <c r="A556" s="71">
        <v>45715</v>
      </c>
      <c r="B556" s="71">
        <v>45715.638194444437</v>
      </c>
      <c r="C556" s="71">
        <v>45715.656944444447</v>
      </c>
      <c r="D556" s="2" t="s">
        <v>951</v>
      </c>
      <c r="E556" s="2">
        <v>118984</v>
      </c>
      <c r="F556" s="2" t="s">
        <v>754</v>
      </c>
      <c r="G556" s="2" t="s">
        <v>755</v>
      </c>
      <c r="H556" s="2" t="s">
        <v>755</v>
      </c>
      <c r="I556" s="2">
        <v>3</v>
      </c>
      <c r="J556" s="2">
        <v>1</v>
      </c>
      <c r="K556" s="2" t="s">
        <v>6040</v>
      </c>
      <c r="L556" s="71">
        <v>45716.638194444437</v>
      </c>
      <c r="M556" s="2">
        <v>-1</v>
      </c>
      <c r="N556" s="2">
        <v>1</v>
      </c>
      <c r="O556" s="2"/>
      <c r="P556" s="65">
        <f>2</f>
        <v>2</v>
      </c>
      <c r="Q556" s="65">
        <f>COUNTIFS($O$1:O556,base_seller!$O556)</f>
        <v>0</v>
      </c>
      <c r="R556" s="65" t="str">
        <f>IF(O556="","",IF(OR(base_seller!$Q556&gt;base_seller!$P556,base_seller!$Q556="0"),"Não","Sim"))</f>
        <v/>
      </c>
      <c r="S556" s="65" t="str">
        <f>base_seller!$E556&amp;base_seller!$K556</f>
        <v>1189842025-02</v>
      </c>
      <c r="T556" s="65">
        <f>COUNTIFS($S$1:S556,base_seller!$S556)</f>
        <v>1</v>
      </c>
      <c r="U556" s="65" t="str">
        <f t="shared" si="21"/>
        <v>Range 1</v>
      </c>
    </row>
    <row r="557" spans="1:21" x14ac:dyDescent="0.25">
      <c r="A557" s="71">
        <v>45715</v>
      </c>
      <c r="B557" s="71">
        <v>45715.652777777781</v>
      </c>
      <c r="C557" s="71">
        <v>45715.659722222219</v>
      </c>
      <c r="D557" s="2" t="s">
        <v>951</v>
      </c>
      <c r="E557" s="2">
        <v>119003</v>
      </c>
      <c r="F557" s="2" t="s">
        <v>46</v>
      </c>
      <c r="G557" s="2" t="s">
        <v>36</v>
      </c>
      <c r="H557" s="2" t="s">
        <v>752</v>
      </c>
      <c r="I557" s="2">
        <v>3</v>
      </c>
      <c r="J557" s="2">
        <v>1</v>
      </c>
      <c r="K557" s="2" t="s">
        <v>6040</v>
      </c>
      <c r="L557" s="71">
        <v>45716.652777777781</v>
      </c>
      <c r="M557" s="2">
        <v>-1</v>
      </c>
      <c r="N557" s="2">
        <v>1</v>
      </c>
      <c r="O557" s="2" t="s">
        <v>6161</v>
      </c>
      <c r="P557" s="65">
        <f>2</f>
        <v>2</v>
      </c>
      <c r="Q557" s="65">
        <f>COUNTIFS($O$1:O557,base_seller!$O557)</f>
        <v>1</v>
      </c>
      <c r="R557" s="65" t="str">
        <f>IF(O557="","",IF(OR(base_seller!$Q557&gt;base_seller!$P557,base_seller!$Q557="0"),"Não","Sim"))</f>
        <v>Sim</v>
      </c>
      <c r="S557" s="65" t="str">
        <f>base_seller!$E557&amp;base_seller!$K557</f>
        <v>1190032025-02</v>
      </c>
      <c r="T557" s="65">
        <f>COUNTIFS($S$1:S557,base_seller!$S557)</f>
        <v>1</v>
      </c>
      <c r="U557" s="65" t="str">
        <f t="shared" si="21"/>
        <v>Range 1</v>
      </c>
    </row>
    <row r="558" spans="1:21" x14ac:dyDescent="0.25">
      <c r="A558" s="71">
        <v>45715</v>
      </c>
      <c r="B558" s="71">
        <v>45715.613194444442</v>
      </c>
      <c r="C558" s="71">
        <v>45715.663888888892</v>
      </c>
      <c r="D558" s="2" t="s">
        <v>951</v>
      </c>
      <c r="E558" s="2">
        <v>118925</v>
      </c>
      <c r="F558" s="2" t="s">
        <v>754</v>
      </c>
      <c r="G558" s="2" t="s">
        <v>755</v>
      </c>
      <c r="H558" s="2" t="s">
        <v>755</v>
      </c>
      <c r="I558" s="2">
        <v>3</v>
      </c>
      <c r="J558" s="2">
        <v>1</v>
      </c>
      <c r="K558" s="2" t="s">
        <v>6040</v>
      </c>
      <c r="L558" s="71">
        <v>45716.613194444442</v>
      </c>
      <c r="M558" s="2">
        <v>-1</v>
      </c>
      <c r="N558" s="2">
        <v>1</v>
      </c>
      <c r="O558" s="2"/>
      <c r="P558" s="65">
        <f>2</f>
        <v>2</v>
      </c>
      <c r="Q558" s="65">
        <f>COUNTIFS($O$1:O558,base_seller!$O558)</f>
        <v>0</v>
      </c>
      <c r="R558" s="65" t="str">
        <f>IF(O558="","",IF(OR(base_seller!$Q558&gt;base_seller!$P558,base_seller!$Q558="0"),"Não","Sim"))</f>
        <v/>
      </c>
      <c r="S558" s="65" t="str">
        <f>base_seller!$E558&amp;base_seller!$K558</f>
        <v>1189252025-02</v>
      </c>
      <c r="T558" s="65">
        <f>COUNTIFS($S$1:S558,base_seller!$S558)</f>
        <v>2</v>
      </c>
      <c r="U558" s="65" t="str">
        <f t="shared" si="21"/>
        <v>Range 1</v>
      </c>
    </row>
    <row r="559" spans="1:21" x14ac:dyDescent="0.25">
      <c r="A559" s="71">
        <v>45715</v>
      </c>
      <c r="B559" s="71">
        <v>45715.675000000003</v>
      </c>
      <c r="C559" s="71">
        <v>45715.73333333333</v>
      </c>
      <c r="D559" s="2" t="s">
        <v>951</v>
      </c>
      <c r="E559" s="2">
        <v>119036</v>
      </c>
      <c r="F559" s="2" t="s">
        <v>46</v>
      </c>
      <c r="G559" s="2" t="s">
        <v>36</v>
      </c>
      <c r="H559" s="2" t="s">
        <v>761</v>
      </c>
      <c r="I559" s="2">
        <v>3</v>
      </c>
      <c r="J559" s="2">
        <v>1</v>
      </c>
      <c r="K559" s="2" t="s">
        <v>6040</v>
      </c>
      <c r="L559" s="71">
        <v>45716.675000000003</v>
      </c>
      <c r="M559" s="2">
        <v>-1</v>
      </c>
      <c r="N559" s="2">
        <v>1</v>
      </c>
      <c r="O559" s="2" t="s">
        <v>6162</v>
      </c>
      <c r="P559" s="65">
        <f>2</f>
        <v>2</v>
      </c>
      <c r="Q559" s="65">
        <f>COUNTIFS($O$1:O559,base_seller!$O559)</f>
        <v>1</v>
      </c>
      <c r="R559" s="65" t="str">
        <f>IF(O559="","",IF(OR(base_seller!$Q559&gt;base_seller!$P559,base_seller!$Q559="0"),"Não","Sim"))</f>
        <v>Sim</v>
      </c>
      <c r="S559" s="65" t="str">
        <f>base_seller!$E559&amp;base_seller!$K559</f>
        <v>1190362025-02</v>
      </c>
      <c r="T559" s="65">
        <f>COUNTIFS($S$1:S559,base_seller!$S559)</f>
        <v>1</v>
      </c>
      <c r="U559" s="65" t="str">
        <f t="shared" si="21"/>
        <v>Range 1</v>
      </c>
    </row>
    <row r="560" spans="1:21" x14ac:dyDescent="0.25">
      <c r="A560" s="71">
        <v>45715</v>
      </c>
      <c r="B560" s="71">
        <v>45715.677083333343</v>
      </c>
      <c r="C560" s="71">
        <v>45715.738194444442</v>
      </c>
      <c r="D560" s="2" t="s">
        <v>951</v>
      </c>
      <c r="E560" s="2">
        <v>119039</v>
      </c>
      <c r="F560" s="2" t="s">
        <v>754</v>
      </c>
      <c r="G560" s="2" t="s">
        <v>755</v>
      </c>
      <c r="H560" s="2" t="s">
        <v>755</v>
      </c>
      <c r="I560" s="2">
        <v>3</v>
      </c>
      <c r="J560" s="2">
        <v>1</v>
      </c>
      <c r="K560" s="2" t="s">
        <v>6040</v>
      </c>
      <c r="L560" s="71">
        <v>45716.677083333343</v>
      </c>
      <c r="M560" s="2">
        <v>-1</v>
      </c>
      <c r="N560" s="2">
        <v>1</v>
      </c>
      <c r="O560" s="2"/>
      <c r="P560" s="65">
        <f>2</f>
        <v>2</v>
      </c>
      <c r="Q560" s="65">
        <f>COUNTIFS($O$1:O560,base_seller!$O560)</f>
        <v>0</v>
      </c>
      <c r="R560" s="65" t="str">
        <f>IF(O560="","",IF(OR(base_seller!$Q560&gt;base_seller!$P560,base_seller!$Q560="0"),"Não","Sim"))</f>
        <v/>
      </c>
      <c r="S560" s="65" t="str">
        <f>base_seller!$E560&amp;base_seller!$K560</f>
        <v>1190392025-02</v>
      </c>
      <c r="T560" s="65">
        <f>COUNTIFS($S$1:S560,base_seller!$S560)</f>
        <v>1</v>
      </c>
      <c r="U560" s="65" t="str">
        <f t="shared" si="21"/>
        <v>Range 1</v>
      </c>
    </row>
    <row r="561" spans="1:21" x14ac:dyDescent="0.25">
      <c r="A561" s="71">
        <v>45715</v>
      </c>
      <c r="B561" s="71">
        <v>45715.693749999999</v>
      </c>
      <c r="C561" s="71">
        <v>45715.739583333343</v>
      </c>
      <c r="D561" s="2" t="s">
        <v>951</v>
      </c>
      <c r="E561" s="2">
        <v>119053</v>
      </c>
      <c r="F561" s="2" t="s">
        <v>716</v>
      </c>
      <c r="G561" s="2" t="s">
        <v>36</v>
      </c>
      <c r="H561" s="2" t="s">
        <v>760</v>
      </c>
      <c r="I561" s="2">
        <v>3</v>
      </c>
      <c r="J561" s="2">
        <v>1</v>
      </c>
      <c r="K561" s="2" t="s">
        <v>6040</v>
      </c>
      <c r="L561" s="71">
        <v>45716.693749999999</v>
      </c>
      <c r="M561" s="2">
        <v>-1</v>
      </c>
      <c r="N561" s="2">
        <v>1</v>
      </c>
      <c r="O561" s="2" t="s">
        <v>6163</v>
      </c>
      <c r="P561" s="65">
        <f>2</f>
        <v>2</v>
      </c>
      <c r="Q561" s="65">
        <f>COUNTIFS($O$1:O561,base_seller!$O561)</f>
        <v>1</v>
      </c>
      <c r="R561" s="65" t="str">
        <f>IF(O561="","",IF(OR(base_seller!$Q561&gt;base_seller!$P561,base_seller!$Q561="0"),"Não","Sim"))</f>
        <v>Sim</v>
      </c>
      <c r="S561" s="65" t="str">
        <f>base_seller!$E561&amp;base_seller!$K561</f>
        <v>1190532025-02</v>
      </c>
      <c r="T561" s="65">
        <f>COUNTIFS($S$1:S561,base_seller!$S561)</f>
        <v>1</v>
      </c>
      <c r="U561" s="65" t="str">
        <f t="shared" si="21"/>
        <v>Range 1</v>
      </c>
    </row>
    <row r="562" spans="1:21" x14ac:dyDescent="0.25">
      <c r="A562" s="71">
        <v>45716</v>
      </c>
      <c r="B562" s="71">
        <v>45715.580555555563</v>
      </c>
      <c r="C562" s="71">
        <v>45716.338194444441</v>
      </c>
      <c r="D562" s="2" t="s">
        <v>952</v>
      </c>
      <c r="E562" s="2">
        <v>118840</v>
      </c>
      <c r="F562" s="2" t="s">
        <v>754</v>
      </c>
      <c r="G562" s="2" t="s">
        <v>755</v>
      </c>
      <c r="H562" s="2" t="s">
        <v>755</v>
      </c>
      <c r="I562" s="2">
        <v>3</v>
      </c>
      <c r="J562" s="2">
        <v>1</v>
      </c>
      <c r="K562" s="2" t="s">
        <v>6040</v>
      </c>
      <c r="L562" s="71">
        <v>45716.580555555563</v>
      </c>
      <c r="M562" s="2">
        <v>-1</v>
      </c>
      <c r="N562" s="2">
        <v>1</v>
      </c>
      <c r="O562" s="2"/>
      <c r="P562" s="65">
        <f>2</f>
        <v>2</v>
      </c>
      <c r="Q562" s="65">
        <f>COUNTIFS($O$1:O562,base_seller!$O562)</f>
        <v>0</v>
      </c>
      <c r="R562" s="65" t="str">
        <f>IF(O562="","",IF(OR(base_seller!$Q562&gt;base_seller!$P562,base_seller!$Q562="0"),"Não","Sim"))</f>
        <v/>
      </c>
      <c r="S562" s="65" t="str">
        <f>base_seller!$E562&amp;base_seller!$K562</f>
        <v>1188402025-02</v>
      </c>
      <c r="T562" s="65">
        <f>COUNTIFS($S$1:S562,base_seller!$S562)</f>
        <v>2</v>
      </c>
      <c r="U562" s="65" t="str">
        <f t="shared" ref="U562:U590" si="22">IF(T562&lt;4,"Range 1",IF(T562&lt;7,"Range 2",IF(T562&lt;10,"Range 3","Range 4")))</f>
        <v>Range 1</v>
      </c>
    </row>
    <row r="563" spans="1:21" x14ac:dyDescent="0.25">
      <c r="A563" s="71">
        <v>45716</v>
      </c>
      <c r="B563" s="71">
        <v>45716.248611111107</v>
      </c>
      <c r="C563" s="71">
        <v>45716.338888888888</v>
      </c>
      <c r="D563" s="2" t="s">
        <v>952</v>
      </c>
      <c r="E563" s="2">
        <v>119212</v>
      </c>
      <c r="F563" s="2" t="s">
        <v>754</v>
      </c>
      <c r="G563" s="2" t="s">
        <v>755</v>
      </c>
      <c r="H563" s="2" t="s">
        <v>755</v>
      </c>
      <c r="I563" s="2">
        <v>4</v>
      </c>
      <c r="J563" s="2">
        <v>3</v>
      </c>
      <c r="K563" s="2" t="s">
        <v>6040</v>
      </c>
      <c r="L563" s="71">
        <v>45719.248611111107</v>
      </c>
      <c r="M563" s="2">
        <v>-3</v>
      </c>
      <c r="N563" s="2">
        <v>1</v>
      </c>
      <c r="O563" s="2"/>
      <c r="P563" s="65">
        <f>2</f>
        <v>2</v>
      </c>
      <c r="Q563" s="65">
        <f>COUNTIFS($O$1:O563,base_seller!$O563)</f>
        <v>0</v>
      </c>
      <c r="R563" s="65" t="str">
        <f>IF(O563="","",IF(OR(base_seller!$Q563&gt;base_seller!$P563,base_seller!$Q563="0"),"Não","Sim"))</f>
        <v/>
      </c>
      <c r="S563" s="65" t="str">
        <f>base_seller!$E563&amp;base_seller!$K563</f>
        <v>1192122025-02</v>
      </c>
      <c r="T563" s="65">
        <f>COUNTIFS($S$1:S563,base_seller!$S563)</f>
        <v>1</v>
      </c>
      <c r="U563" s="65" t="str">
        <f t="shared" si="22"/>
        <v>Range 1</v>
      </c>
    </row>
    <row r="564" spans="1:21" x14ac:dyDescent="0.25">
      <c r="A564" s="71">
        <v>45716</v>
      </c>
      <c r="B564" s="71">
        <v>45716.318749999999</v>
      </c>
      <c r="C564" s="71">
        <v>45716.340277777781</v>
      </c>
      <c r="D564" s="2" t="s">
        <v>952</v>
      </c>
      <c r="E564" s="2">
        <v>119218</v>
      </c>
      <c r="F564" s="2" t="s">
        <v>46</v>
      </c>
      <c r="G564" s="2" t="s">
        <v>36</v>
      </c>
      <c r="H564" s="2" t="s">
        <v>758</v>
      </c>
      <c r="I564" s="2">
        <v>4</v>
      </c>
      <c r="J564" s="2">
        <v>3</v>
      </c>
      <c r="K564" s="2" t="s">
        <v>6040</v>
      </c>
      <c r="L564" s="71">
        <v>45719.318749999999</v>
      </c>
      <c r="M564" s="2">
        <v>-3</v>
      </c>
      <c r="N564" s="2">
        <v>1</v>
      </c>
      <c r="O564" s="2" t="s">
        <v>6164</v>
      </c>
      <c r="P564" s="65">
        <f>2</f>
        <v>2</v>
      </c>
      <c r="Q564" s="65">
        <f>COUNTIFS($O$1:O564,base_seller!$O564)</f>
        <v>1</v>
      </c>
      <c r="R564" s="65" t="str">
        <f>IF(O564="","",IF(OR(base_seller!$Q564&gt;base_seller!$P564,base_seller!$Q564="0"),"Não","Sim"))</f>
        <v>Sim</v>
      </c>
      <c r="S564" s="65" t="str">
        <f>base_seller!$E564&amp;base_seller!$K564</f>
        <v>1192182025-02</v>
      </c>
      <c r="T564" s="65">
        <f>COUNTIFS($S$1:S564,base_seller!$S564)</f>
        <v>1</v>
      </c>
      <c r="U564" s="65" t="str">
        <f t="shared" si="22"/>
        <v>Range 1</v>
      </c>
    </row>
    <row r="565" spans="1:21" x14ac:dyDescent="0.25">
      <c r="A565" s="71">
        <v>45716</v>
      </c>
      <c r="B565" s="71">
        <v>45716.351388888892</v>
      </c>
      <c r="C565" s="71">
        <v>45716.356944444437</v>
      </c>
      <c r="D565" s="2" t="s">
        <v>952</v>
      </c>
      <c r="E565" s="2">
        <v>119234</v>
      </c>
      <c r="F565" s="2" t="s">
        <v>46</v>
      </c>
      <c r="G565" s="2" t="s">
        <v>36</v>
      </c>
      <c r="H565" s="2" t="s">
        <v>752</v>
      </c>
      <c r="I565" s="2">
        <v>4</v>
      </c>
      <c r="J565" s="2">
        <v>3</v>
      </c>
      <c r="K565" s="2" t="s">
        <v>6040</v>
      </c>
      <c r="L565" s="71">
        <v>45719.351388888892</v>
      </c>
      <c r="M565" s="2">
        <v>-3</v>
      </c>
      <c r="N565" s="2">
        <v>1</v>
      </c>
      <c r="O565" s="2" t="s">
        <v>6165</v>
      </c>
      <c r="P565" s="65">
        <f>2</f>
        <v>2</v>
      </c>
      <c r="Q565" s="65">
        <f>COUNTIFS($O$1:O565,base_seller!$O565)</f>
        <v>1</v>
      </c>
      <c r="R565" s="65" t="str">
        <f>IF(O565="","",IF(OR(base_seller!$Q565&gt;base_seller!$P565,base_seller!$Q565="0"),"Não","Sim"))</f>
        <v>Sim</v>
      </c>
      <c r="S565" s="65" t="str">
        <f>base_seller!$E565&amp;base_seller!$K565</f>
        <v>1192342025-02</v>
      </c>
      <c r="T565" s="65">
        <f>COUNTIFS($S$1:S565,base_seller!$S565)</f>
        <v>1</v>
      </c>
      <c r="U565" s="65" t="str">
        <f t="shared" si="22"/>
        <v>Range 1</v>
      </c>
    </row>
    <row r="566" spans="1:21" x14ac:dyDescent="0.25">
      <c r="A566" s="71">
        <v>45716</v>
      </c>
      <c r="B566" s="71">
        <v>45716.372916666667</v>
      </c>
      <c r="C566" s="71">
        <v>45716.375</v>
      </c>
      <c r="D566" s="2" t="s">
        <v>952</v>
      </c>
      <c r="E566" s="2">
        <v>119265</v>
      </c>
      <c r="F566" s="2" t="s">
        <v>754</v>
      </c>
      <c r="G566" s="2" t="s">
        <v>755</v>
      </c>
      <c r="H566" s="2" t="s">
        <v>755</v>
      </c>
      <c r="I566" s="2">
        <v>4</v>
      </c>
      <c r="J566" s="2">
        <v>3</v>
      </c>
      <c r="K566" s="2" t="s">
        <v>6040</v>
      </c>
      <c r="L566" s="71">
        <v>45719.372916666667</v>
      </c>
      <c r="M566" s="2">
        <v>-3</v>
      </c>
      <c r="N566" s="2">
        <v>1</v>
      </c>
      <c r="O566" s="2"/>
      <c r="P566" s="65">
        <f>2</f>
        <v>2</v>
      </c>
      <c r="Q566" s="65">
        <f>COUNTIFS($O$1:O566,base_seller!$O566)</f>
        <v>0</v>
      </c>
      <c r="R566" s="65" t="str">
        <f>IF(O566="","",IF(OR(base_seller!$Q566&gt;base_seller!$P566,base_seller!$Q566="0"),"Não","Sim"))</f>
        <v/>
      </c>
      <c r="S566" s="65" t="str">
        <f>base_seller!$E566&amp;base_seller!$K566</f>
        <v>1192652025-02</v>
      </c>
      <c r="T566" s="65">
        <f>COUNTIFS($S$1:S566,base_seller!$S566)</f>
        <v>1</v>
      </c>
      <c r="U566" s="65" t="str">
        <f t="shared" si="22"/>
        <v>Range 1</v>
      </c>
    </row>
    <row r="567" spans="1:21" x14ac:dyDescent="0.25">
      <c r="A567" s="71">
        <v>45716</v>
      </c>
      <c r="B567" s="71">
        <v>45716.370833333327</v>
      </c>
      <c r="C567" s="71">
        <v>45716.376388888893</v>
      </c>
      <c r="D567" s="2" t="s">
        <v>952</v>
      </c>
      <c r="E567" s="2">
        <v>119259</v>
      </c>
      <c r="F567" s="2" t="s">
        <v>46</v>
      </c>
      <c r="G567" s="2" t="s">
        <v>36</v>
      </c>
      <c r="H567" s="2" t="s">
        <v>752</v>
      </c>
      <c r="I567" s="2">
        <v>4</v>
      </c>
      <c r="J567" s="2">
        <v>3</v>
      </c>
      <c r="K567" s="2" t="s">
        <v>6040</v>
      </c>
      <c r="L567" s="71">
        <v>45719.370833333327</v>
      </c>
      <c r="M567" s="2">
        <v>-3</v>
      </c>
      <c r="N567" s="2">
        <v>1</v>
      </c>
      <c r="O567" s="2" t="s">
        <v>6166</v>
      </c>
      <c r="P567" s="65">
        <f>2</f>
        <v>2</v>
      </c>
      <c r="Q567" s="65">
        <f>COUNTIFS($O$1:O567,base_seller!$O567)</f>
        <v>1</v>
      </c>
      <c r="R567" s="65" t="str">
        <f>IF(O567="","",IF(OR(base_seller!$Q567&gt;base_seller!$P567,base_seller!$Q567="0"),"Não","Sim"))</f>
        <v>Sim</v>
      </c>
      <c r="S567" s="65" t="str">
        <f>base_seller!$E567&amp;base_seller!$K567</f>
        <v>1192592025-02</v>
      </c>
      <c r="T567" s="65">
        <f>COUNTIFS($S$1:S567,base_seller!$S567)</f>
        <v>1</v>
      </c>
      <c r="U567" s="65" t="str">
        <f t="shared" si="22"/>
        <v>Range 1</v>
      </c>
    </row>
    <row r="568" spans="1:21" x14ac:dyDescent="0.25">
      <c r="A568" s="71">
        <v>45716</v>
      </c>
      <c r="B568" s="71">
        <v>45716.388888888891</v>
      </c>
      <c r="C568" s="71">
        <v>45716.398611111108</v>
      </c>
      <c r="D568" s="2" t="s">
        <v>952</v>
      </c>
      <c r="E568" s="2">
        <v>119281</v>
      </c>
      <c r="F568" s="2" t="s">
        <v>46</v>
      </c>
      <c r="G568" s="2" t="s">
        <v>36</v>
      </c>
      <c r="H568" s="2" t="s">
        <v>760</v>
      </c>
      <c r="I568" s="2">
        <v>4</v>
      </c>
      <c r="J568" s="2">
        <v>3</v>
      </c>
      <c r="K568" s="2" t="s">
        <v>6040</v>
      </c>
      <c r="L568" s="71">
        <v>45719.388888888891</v>
      </c>
      <c r="M568" s="2">
        <v>-3</v>
      </c>
      <c r="N568" s="2">
        <v>1</v>
      </c>
      <c r="O568" s="2" t="s">
        <v>6167</v>
      </c>
      <c r="P568" s="65">
        <f>2</f>
        <v>2</v>
      </c>
      <c r="Q568" s="65">
        <f>COUNTIFS($O$1:O568,base_seller!$O568)</f>
        <v>1</v>
      </c>
      <c r="R568" s="65" t="str">
        <f>IF(O568="","",IF(OR(base_seller!$Q568&gt;base_seller!$P568,base_seller!$Q568="0"),"Não","Sim"))</f>
        <v>Sim</v>
      </c>
      <c r="S568" s="65" t="str">
        <f>base_seller!$E568&amp;base_seller!$K568</f>
        <v>1192812025-02</v>
      </c>
      <c r="T568" s="65">
        <f>COUNTIFS($S$1:S568,base_seller!$S568)</f>
        <v>1</v>
      </c>
      <c r="U568" s="65" t="str">
        <f t="shared" si="22"/>
        <v>Range 1</v>
      </c>
    </row>
    <row r="569" spans="1:21" x14ac:dyDescent="0.25">
      <c r="A569" s="71">
        <v>45716</v>
      </c>
      <c r="B569" s="71">
        <v>45716.395833333343</v>
      </c>
      <c r="C569" s="71">
        <v>45716.399305555547</v>
      </c>
      <c r="D569" s="2" t="s">
        <v>952</v>
      </c>
      <c r="E569" s="2">
        <v>119288</v>
      </c>
      <c r="F569" s="2" t="s">
        <v>754</v>
      </c>
      <c r="G569" s="2" t="s">
        <v>755</v>
      </c>
      <c r="H569" s="2" t="s">
        <v>755</v>
      </c>
      <c r="I569" s="2">
        <v>4</v>
      </c>
      <c r="J569" s="2">
        <v>3</v>
      </c>
      <c r="K569" s="2" t="s">
        <v>6040</v>
      </c>
      <c r="L569" s="71">
        <v>45719.395833333343</v>
      </c>
      <c r="M569" s="2">
        <v>-3</v>
      </c>
      <c r="N569" s="2">
        <v>1</v>
      </c>
      <c r="O569" s="2"/>
      <c r="P569" s="65">
        <f>2</f>
        <v>2</v>
      </c>
      <c r="Q569" s="65">
        <f>COUNTIFS($O$1:O569,base_seller!$O569)</f>
        <v>0</v>
      </c>
      <c r="R569" s="65" t="str">
        <f>IF(O569="","",IF(OR(base_seller!$Q569&gt;base_seller!$P569,base_seller!$Q569="0"),"Não","Sim"))</f>
        <v/>
      </c>
      <c r="S569" s="65" t="str">
        <f>base_seller!$E569&amp;base_seller!$K569</f>
        <v>1192882025-02</v>
      </c>
      <c r="T569" s="65">
        <f>COUNTIFS($S$1:S569,base_seller!$S569)</f>
        <v>1</v>
      </c>
      <c r="U569" s="65" t="str">
        <f t="shared" si="22"/>
        <v>Range 1</v>
      </c>
    </row>
    <row r="570" spans="1:21" x14ac:dyDescent="0.25">
      <c r="A570" s="71">
        <v>45716</v>
      </c>
      <c r="B570" s="71">
        <v>45716.406944444447</v>
      </c>
      <c r="C570" s="71">
        <v>45716.413888888892</v>
      </c>
      <c r="D570" s="2" t="s">
        <v>952</v>
      </c>
      <c r="E570" s="2">
        <v>119306</v>
      </c>
      <c r="F570" s="2" t="s">
        <v>46</v>
      </c>
      <c r="G570" s="2" t="s">
        <v>36</v>
      </c>
      <c r="H570" s="2" t="s">
        <v>758</v>
      </c>
      <c r="I570" s="2">
        <v>4</v>
      </c>
      <c r="J570" s="2">
        <v>3</v>
      </c>
      <c r="K570" s="2" t="s">
        <v>6040</v>
      </c>
      <c r="L570" s="71">
        <v>45719.406944444447</v>
      </c>
      <c r="M570" s="2">
        <v>-3</v>
      </c>
      <c r="N570" s="2">
        <v>1</v>
      </c>
      <c r="O570" s="2" t="s">
        <v>6168</v>
      </c>
      <c r="P570" s="65">
        <f>2</f>
        <v>2</v>
      </c>
      <c r="Q570" s="65">
        <f>COUNTIFS($O$1:O570,base_seller!$O570)</f>
        <v>1</v>
      </c>
      <c r="R570" s="65" t="str">
        <f>IF(O570="","",IF(OR(base_seller!$Q570&gt;base_seller!$P570,base_seller!$Q570="0"),"Não","Sim"))</f>
        <v>Sim</v>
      </c>
      <c r="S570" s="65" t="str">
        <f>base_seller!$E570&amp;base_seller!$K570</f>
        <v>1193062025-02</v>
      </c>
      <c r="T570" s="65">
        <f>COUNTIFS($S$1:S570,base_seller!$S570)</f>
        <v>1</v>
      </c>
      <c r="U570" s="65" t="str">
        <f t="shared" si="22"/>
        <v>Range 1</v>
      </c>
    </row>
    <row r="571" spans="1:21" x14ac:dyDescent="0.25">
      <c r="A571" s="71">
        <v>45716</v>
      </c>
      <c r="B571" s="71">
        <v>45716.421527777777</v>
      </c>
      <c r="C571" s="71">
        <v>45716.446527777778</v>
      </c>
      <c r="D571" s="2" t="s">
        <v>952</v>
      </c>
      <c r="E571" s="2">
        <v>119321</v>
      </c>
      <c r="F571" s="2" t="s">
        <v>46</v>
      </c>
      <c r="G571" s="2" t="s">
        <v>36</v>
      </c>
      <c r="H571" s="2" t="s">
        <v>752</v>
      </c>
      <c r="I571" s="2">
        <v>4</v>
      </c>
      <c r="J571" s="2">
        <v>3</v>
      </c>
      <c r="K571" s="2" t="s">
        <v>6040</v>
      </c>
      <c r="L571" s="71">
        <v>45719.421527777777</v>
      </c>
      <c r="M571" s="2">
        <v>-3</v>
      </c>
      <c r="N571" s="2">
        <v>1</v>
      </c>
      <c r="O571" s="2" t="s">
        <v>6169</v>
      </c>
      <c r="P571" s="65">
        <f>2</f>
        <v>2</v>
      </c>
      <c r="Q571" s="65">
        <f>COUNTIFS($O$1:O571,base_seller!$O571)</f>
        <v>1</v>
      </c>
      <c r="R571" s="65" t="str">
        <f>IF(O571="","",IF(OR(base_seller!$Q571&gt;base_seller!$P571,base_seller!$Q571="0"),"Não","Sim"))</f>
        <v>Sim</v>
      </c>
      <c r="S571" s="65" t="str">
        <f>base_seller!$E571&amp;base_seller!$K571</f>
        <v>1193212025-02</v>
      </c>
      <c r="T571" s="65">
        <f>COUNTIFS($S$1:S571,base_seller!$S571)</f>
        <v>1</v>
      </c>
      <c r="U571" s="65" t="str">
        <f t="shared" si="22"/>
        <v>Range 1</v>
      </c>
    </row>
    <row r="572" spans="1:21" x14ac:dyDescent="0.25">
      <c r="A572" s="71">
        <v>45716</v>
      </c>
      <c r="B572" s="71">
        <v>45716.45208333333</v>
      </c>
      <c r="C572" s="71">
        <v>45716.473611111112</v>
      </c>
      <c r="D572" s="2" t="s">
        <v>952</v>
      </c>
      <c r="E572" s="2">
        <v>119365</v>
      </c>
      <c r="F572" s="2" t="s">
        <v>46</v>
      </c>
      <c r="G572" s="2" t="s">
        <v>36</v>
      </c>
      <c r="H572" s="2" t="s">
        <v>766</v>
      </c>
      <c r="I572" s="2">
        <v>4</v>
      </c>
      <c r="J572" s="2">
        <v>3</v>
      </c>
      <c r="K572" s="2" t="s">
        <v>6040</v>
      </c>
      <c r="L572" s="71">
        <v>45719.45208333333</v>
      </c>
      <c r="M572" s="2">
        <v>-3</v>
      </c>
      <c r="N572" s="2">
        <v>1</v>
      </c>
      <c r="O572" s="2" t="s">
        <v>6170</v>
      </c>
      <c r="P572" s="65">
        <f>2</f>
        <v>2</v>
      </c>
      <c r="Q572" s="65">
        <f>COUNTIFS($O$1:O572,base_seller!$O572)</f>
        <v>1</v>
      </c>
      <c r="R572" s="65" t="str">
        <f>IF(O572="","",IF(OR(base_seller!$Q572&gt;base_seller!$P572,base_seller!$Q572="0"),"Não","Sim"))</f>
        <v>Sim</v>
      </c>
      <c r="S572" s="65" t="str">
        <f>base_seller!$E572&amp;base_seller!$K572</f>
        <v>1193652025-02</v>
      </c>
      <c r="T572" s="65">
        <f>COUNTIFS($S$1:S572,base_seller!$S572)</f>
        <v>1</v>
      </c>
      <c r="U572" s="65" t="str">
        <f t="shared" si="22"/>
        <v>Range 1</v>
      </c>
    </row>
    <row r="573" spans="1:21" x14ac:dyDescent="0.25">
      <c r="A573" s="71">
        <v>45716</v>
      </c>
      <c r="B573" s="71">
        <v>45716.449305555558</v>
      </c>
      <c r="C573" s="71">
        <v>45716.477777777778</v>
      </c>
      <c r="D573" s="2" t="s">
        <v>952</v>
      </c>
      <c r="E573" s="2">
        <v>119361</v>
      </c>
      <c r="F573" s="2" t="s">
        <v>754</v>
      </c>
      <c r="G573" s="2" t="s">
        <v>36</v>
      </c>
      <c r="H573" s="2" t="s">
        <v>755</v>
      </c>
      <c r="I573" s="2">
        <v>4</v>
      </c>
      <c r="J573" s="2">
        <v>3</v>
      </c>
      <c r="K573" s="2" t="s">
        <v>6040</v>
      </c>
      <c r="L573" s="71">
        <v>45719.449305555558</v>
      </c>
      <c r="M573" s="2">
        <v>-3</v>
      </c>
      <c r="N573" s="2">
        <v>1</v>
      </c>
      <c r="O573" s="2" t="s">
        <v>6171</v>
      </c>
      <c r="P573" s="65">
        <f>2</f>
        <v>2</v>
      </c>
      <c r="Q573" s="65">
        <f>COUNTIFS($O$1:O573,base_seller!$O573)</f>
        <v>1</v>
      </c>
      <c r="R573" s="65" t="str">
        <f>IF(O573="","",IF(OR(base_seller!$Q573&gt;base_seller!$P573,base_seller!$Q573="0"),"Não","Sim"))</f>
        <v>Sim</v>
      </c>
      <c r="S573" s="65" t="str">
        <f>base_seller!$E573&amp;base_seller!$K573</f>
        <v>1193612025-02</v>
      </c>
      <c r="T573" s="65">
        <f>COUNTIFS($S$1:S573,base_seller!$S573)</f>
        <v>1</v>
      </c>
      <c r="U573" s="65" t="str">
        <f t="shared" si="22"/>
        <v>Range 1</v>
      </c>
    </row>
    <row r="574" spans="1:21" x14ac:dyDescent="0.25">
      <c r="A574" s="71">
        <v>45716</v>
      </c>
      <c r="B574" s="71">
        <v>45716.486111111109</v>
      </c>
      <c r="C574" s="71">
        <v>45716.488888888889</v>
      </c>
      <c r="D574" s="2" t="s">
        <v>952</v>
      </c>
      <c r="E574" s="2">
        <v>119414</v>
      </c>
      <c r="F574" s="2" t="s">
        <v>46</v>
      </c>
      <c r="G574" s="2" t="s">
        <v>36</v>
      </c>
      <c r="H574" s="2" t="s">
        <v>765</v>
      </c>
      <c r="I574" s="2">
        <v>4</v>
      </c>
      <c r="J574" s="2">
        <v>3</v>
      </c>
      <c r="K574" s="2" t="s">
        <v>6040</v>
      </c>
      <c r="L574" s="71">
        <v>45719.486111111109</v>
      </c>
      <c r="M574" s="2">
        <v>-3</v>
      </c>
      <c r="N574" s="2">
        <v>1</v>
      </c>
      <c r="O574" s="2" t="s">
        <v>6172</v>
      </c>
      <c r="P574" s="65">
        <f>2</f>
        <v>2</v>
      </c>
      <c r="Q574" s="65">
        <f>COUNTIFS($O$1:O574,base_seller!$O574)</f>
        <v>1</v>
      </c>
      <c r="R574" s="65" t="str">
        <f>IF(O574="","",IF(OR(base_seller!$Q574&gt;base_seller!$P574,base_seller!$Q574="0"),"Não","Sim"))</f>
        <v>Sim</v>
      </c>
      <c r="S574" s="65" t="str">
        <f>base_seller!$E574&amp;base_seller!$K574</f>
        <v>1194142025-02</v>
      </c>
      <c r="T574" s="65">
        <f>COUNTIFS($S$1:S574,base_seller!$S574)</f>
        <v>1</v>
      </c>
      <c r="U574" s="65" t="str">
        <f t="shared" si="22"/>
        <v>Range 1</v>
      </c>
    </row>
    <row r="575" spans="1:21" x14ac:dyDescent="0.25">
      <c r="A575" s="71">
        <v>45716</v>
      </c>
      <c r="B575" s="71">
        <v>45716.489583333343</v>
      </c>
      <c r="C575" s="71">
        <v>45716.496527777781</v>
      </c>
      <c r="D575" s="2" t="s">
        <v>952</v>
      </c>
      <c r="E575" s="2">
        <v>119423</v>
      </c>
      <c r="F575" s="2" t="s">
        <v>754</v>
      </c>
      <c r="G575" s="2" t="s">
        <v>755</v>
      </c>
      <c r="H575" s="2" t="s">
        <v>755</v>
      </c>
      <c r="I575" s="2">
        <v>4</v>
      </c>
      <c r="J575" s="2">
        <v>3</v>
      </c>
      <c r="K575" s="2" t="s">
        <v>6040</v>
      </c>
      <c r="L575" s="71">
        <v>45719.489583333343</v>
      </c>
      <c r="M575" s="2">
        <v>-3</v>
      </c>
      <c r="N575" s="2">
        <v>1</v>
      </c>
      <c r="O575" s="2"/>
      <c r="P575" s="65">
        <f>2</f>
        <v>2</v>
      </c>
      <c r="Q575" s="65">
        <f>COUNTIFS($O$1:O575,base_seller!$O575)</f>
        <v>0</v>
      </c>
      <c r="R575" s="65" t="str">
        <f>IF(O575="","",IF(OR(base_seller!$Q575&gt;base_seller!$P575,base_seller!$Q575="0"),"Não","Sim"))</f>
        <v/>
      </c>
      <c r="S575" s="65" t="str">
        <f>base_seller!$E575&amp;base_seller!$K575</f>
        <v>1194232025-02</v>
      </c>
      <c r="T575" s="65">
        <f>COUNTIFS($S$1:S575,base_seller!$S575)</f>
        <v>1</v>
      </c>
      <c r="U575" s="65" t="str">
        <f t="shared" si="22"/>
        <v>Range 1</v>
      </c>
    </row>
    <row r="576" spans="1:21" x14ac:dyDescent="0.25">
      <c r="A576" s="71">
        <v>45716</v>
      </c>
      <c r="B576" s="71">
        <v>45716.45416666667</v>
      </c>
      <c r="C576" s="71">
        <v>45716.456944444442</v>
      </c>
      <c r="D576" s="2" t="s">
        <v>950</v>
      </c>
      <c r="E576" s="2">
        <v>119368</v>
      </c>
      <c r="F576" s="2" t="s">
        <v>46</v>
      </c>
      <c r="G576" s="2" t="s">
        <v>36</v>
      </c>
      <c r="H576" s="2" t="s">
        <v>758</v>
      </c>
      <c r="I576" s="2">
        <v>4</v>
      </c>
      <c r="J576" s="2">
        <v>3</v>
      </c>
      <c r="K576" s="2" t="s">
        <v>6040</v>
      </c>
      <c r="L576" s="71">
        <v>45719.45416666667</v>
      </c>
      <c r="M576" s="2">
        <v>-3</v>
      </c>
      <c r="N576" s="2">
        <v>1</v>
      </c>
      <c r="O576" s="2" t="s">
        <v>6173</v>
      </c>
      <c r="P576" s="65">
        <f>2</f>
        <v>2</v>
      </c>
      <c r="Q576" s="65">
        <f>COUNTIFS($O$1:O576,base_seller!$O576)</f>
        <v>1</v>
      </c>
      <c r="R576" s="65" t="str">
        <f>IF(O576="","",IF(OR(base_seller!$Q576&gt;base_seller!$P576,base_seller!$Q576="0"),"Não","Sim"))</f>
        <v>Sim</v>
      </c>
      <c r="S576" s="65" t="str">
        <f>base_seller!$E576&amp;base_seller!$K576</f>
        <v>1193682025-02</v>
      </c>
      <c r="T576" s="65">
        <f>COUNTIFS($S$1:S576,base_seller!$S576)</f>
        <v>1</v>
      </c>
      <c r="U576" s="65" t="str">
        <f t="shared" si="22"/>
        <v>Range 1</v>
      </c>
    </row>
    <row r="577" spans="1:21" x14ac:dyDescent="0.25">
      <c r="A577" s="71">
        <v>45716</v>
      </c>
      <c r="B577" s="71">
        <v>45716.443055555559</v>
      </c>
      <c r="C577" s="71">
        <v>45716.458333333343</v>
      </c>
      <c r="D577" s="2" t="s">
        <v>950</v>
      </c>
      <c r="E577" s="2">
        <v>119346</v>
      </c>
      <c r="F577" s="2" t="s">
        <v>46</v>
      </c>
      <c r="G577" s="2" t="s">
        <v>36</v>
      </c>
      <c r="H577" s="2" t="s">
        <v>766</v>
      </c>
      <c r="I577" s="2">
        <v>4</v>
      </c>
      <c r="J577" s="2">
        <v>3</v>
      </c>
      <c r="K577" s="2" t="s">
        <v>6040</v>
      </c>
      <c r="L577" s="71">
        <v>45719.443055555559</v>
      </c>
      <c r="M577" s="2">
        <v>-3</v>
      </c>
      <c r="N577" s="2">
        <v>1</v>
      </c>
      <c r="O577" s="2" t="s">
        <v>6174</v>
      </c>
      <c r="P577" s="65">
        <f>2</f>
        <v>2</v>
      </c>
      <c r="Q577" s="65">
        <f>COUNTIFS($O$1:O577,base_seller!$O577)</f>
        <v>1</v>
      </c>
      <c r="R577" s="65" t="str">
        <f>IF(O577="","",IF(OR(base_seller!$Q577&gt;base_seller!$P577,base_seller!$Q577="0"),"Não","Sim"))</f>
        <v>Sim</v>
      </c>
      <c r="S577" s="65" t="str">
        <f>base_seller!$E577&amp;base_seller!$K577</f>
        <v>1193462025-02</v>
      </c>
      <c r="T577" s="65">
        <f>COUNTIFS($S$1:S577,base_seller!$S577)</f>
        <v>1</v>
      </c>
      <c r="U577" s="65" t="str">
        <f t="shared" si="22"/>
        <v>Range 1</v>
      </c>
    </row>
    <row r="578" spans="1:21" x14ac:dyDescent="0.25">
      <c r="A578" s="71">
        <v>45716</v>
      </c>
      <c r="B578" s="71">
        <v>45716.415972222218</v>
      </c>
      <c r="C578" s="71">
        <v>45716.499305555553</v>
      </c>
      <c r="D578" s="2" t="s">
        <v>950</v>
      </c>
      <c r="E578" s="2">
        <v>118815</v>
      </c>
      <c r="F578" s="2" t="s">
        <v>46</v>
      </c>
      <c r="G578" s="2" t="s">
        <v>36</v>
      </c>
      <c r="H578" s="2" t="s">
        <v>760</v>
      </c>
      <c r="I578" s="2">
        <v>4</v>
      </c>
      <c r="J578" s="2">
        <v>3</v>
      </c>
      <c r="K578" s="2" t="s">
        <v>6040</v>
      </c>
      <c r="L578" s="71">
        <v>45719.415972222218</v>
      </c>
      <c r="M578" s="2">
        <v>-3</v>
      </c>
      <c r="N578" s="2">
        <v>1</v>
      </c>
      <c r="O578" s="2" t="s">
        <v>6175</v>
      </c>
      <c r="P578" s="65">
        <f>2</f>
        <v>2</v>
      </c>
      <c r="Q578" s="65">
        <f>COUNTIFS($O$1:O578,base_seller!$O578)</f>
        <v>1</v>
      </c>
      <c r="R578" s="65" t="str">
        <f>IF(O578="","",IF(OR(base_seller!$Q578&gt;base_seller!$P578,base_seller!$Q578="0"),"Não","Sim"))</f>
        <v>Sim</v>
      </c>
      <c r="S578" s="65" t="str">
        <f>base_seller!$E578&amp;base_seller!$K578</f>
        <v>1188152025-02</v>
      </c>
      <c r="T578" s="65">
        <f>COUNTIFS($S$1:S578,base_seller!$S578)</f>
        <v>2</v>
      </c>
      <c r="U578" s="65" t="str">
        <f t="shared" si="22"/>
        <v>Range 1</v>
      </c>
    </row>
    <row r="579" spans="1:21" x14ac:dyDescent="0.25">
      <c r="A579" s="71">
        <v>45716</v>
      </c>
      <c r="B579" s="71">
        <v>45716.541666666657</v>
      </c>
      <c r="C579" s="71">
        <v>45716.556944444441</v>
      </c>
      <c r="D579" s="2" t="s">
        <v>950</v>
      </c>
      <c r="E579" s="2">
        <v>119514</v>
      </c>
      <c r="F579" s="2" t="s">
        <v>754</v>
      </c>
      <c r="G579" s="2" t="s">
        <v>755</v>
      </c>
      <c r="H579" s="2" t="s">
        <v>766</v>
      </c>
      <c r="I579" s="2">
        <v>4</v>
      </c>
      <c r="J579" s="2">
        <v>3</v>
      </c>
      <c r="K579" s="2" t="s">
        <v>6040</v>
      </c>
      <c r="L579" s="71">
        <v>45719.541666666657</v>
      </c>
      <c r="M579" s="2">
        <v>-3</v>
      </c>
      <c r="N579" s="2">
        <v>1</v>
      </c>
      <c r="O579" s="2"/>
      <c r="P579" s="65">
        <f>2</f>
        <v>2</v>
      </c>
      <c r="Q579" s="65">
        <f>COUNTIFS($O$1:O579,base_seller!$O579)</f>
        <v>0</v>
      </c>
      <c r="R579" s="65" t="str">
        <f>IF(O579="","",IF(OR(base_seller!$Q579&gt;base_seller!$P579,base_seller!$Q579="0"),"Não","Sim"))</f>
        <v/>
      </c>
      <c r="S579" s="65" t="str">
        <f>base_seller!$E579&amp;base_seller!$K579</f>
        <v>1195142025-02</v>
      </c>
      <c r="T579" s="65">
        <f>COUNTIFS($S$1:S579,base_seller!$S579)</f>
        <v>1</v>
      </c>
      <c r="U579" s="65" t="str">
        <f t="shared" si="22"/>
        <v>Range 1</v>
      </c>
    </row>
    <row r="580" spans="1:21" x14ac:dyDescent="0.25">
      <c r="A580" s="71">
        <v>45716</v>
      </c>
      <c r="B580" s="71">
        <v>45716.583333333343</v>
      </c>
      <c r="C580" s="71">
        <v>45716.589583333327</v>
      </c>
      <c r="D580" s="2" t="s">
        <v>950</v>
      </c>
      <c r="E580" s="2">
        <v>119601</v>
      </c>
      <c r="F580" s="2" t="s">
        <v>716</v>
      </c>
      <c r="G580" s="2" t="s">
        <v>36</v>
      </c>
      <c r="H580" s="2" t="s">
        <v>758</v>
      </c>
      <c r="I580" s="2">
        <v>4</v>
      </c>
      <c r="J580" s="2">
        <v>3</v>
      </c>
      <c r="K580" s="2" t="s">
        <v>6040</v>
      </c>
      <c r="L580" s="71">
        <v>45719.583333333343</v>
      </c>
      <c r="M580" s="2">
        <v>-3</v>
      </c>
      <c r="N580" s="2">
        <v>1</v>
      </c>
      <c r="O580" s="2" t="s">
        <v>6176</v>
      </c>
      <c r="P580" s="65">
        <f>2</f>
        <v>2</v>
      </c>
      <c r="Q580" s="65">
        <f>COUNTIFS($O$1:O580,base_seller!$O580)</f>
        <v>1</v>
      </c>
      <c r="R580" s="65" t="str">
        <f>IF(O580="","",IF(OR(base_seller!$Q580&gt;base_seller!$P580,base_seller!$Q580="0"),"Não","Sim"))</f>
        <v>Sim</v>
      </c>
      <c r="S580" s="65" t="str">
        <f>base_seller!$E580&amp;base_seller!$K580</f>
        <v>1196012025-02</v>
      </c>
      <c r="T580" s="65">
        <f>COUNTIFS($S$1:S580,base_seller!$S580)</f>
        <v>1</v>
      </c>
      <c r="U580" s="65" t="str">
        <f t="shared" si="22"/>
        <v>Range 1</v>
      </c>
    </row>
    <row r="581" spans="1:21" x14ac:dyDescent="0.25">
      <c r="A581" s="71">
        <v>45716</v>
      </c>
      <c r="B581" s="71">
        <v>45716.603472222218</v>
      </c>
      <c r="C581" s="71">
        <v>45716.604166666657</v>
      </c>
      <c r="D581" s="2" t="s">
        <v>950</v>
      </c>
      <c r="E581" s="2">
        <v>119646</v>
      </c>
      <c r="F581" s="2" t="s">
        <v>754</v>
      </c>
      <c r="G581" s="2" t="s">
        <v>755</v>
      </c>
      <c r="H581" s="2" t="s">
        <v>763</v>
      </c>
      <c r="I581" s="2">
        <v>4</v>
      </c>
      <c r="J581" s="2">
        <v>3</v>
      </c>
      <c r="K581" s="2" t="s">
        <v>6040</v>
      </c>
      <c r="L581" s="71">
        <v>45719.603472222218</v>
      </c>
      <c r="M581" s="2">
        <v>-3</v>
      </c>
      <c r="N581" s="2">
        <v>1</v>
      </c>
      <c r="O581" s="2"/>
      <c r="P581" s="65">
        <f>2</f>
        <v>2</v>
      </c>
      <c r="Q581" s="65">
        <f>COUNTIFS($O$1:O581,base_seller!$O581)</f>
        <v>0</v>
      </c>
      <c r="R581" s="65" t="str">
        <f>IF(O581="","",IF(OR(base_seller!$Q581&gt;base_seller!$P581,base_seller!$Q581="0"),"Não","Sim"))</f>
        <v/>
      </c>
      <c r="S581" s="65" t="str">
        <f>base_seller!$E581&amp;base_seller!$K581</f>
        <v>1196462025-02</v>
      </c>
      <c r="T581" s="65">
        <f>COUNTIFS($S$1:S581,base_seller!$S581)</f>
        <v>1</v>
      </c>
      <c r="U581" s="65" t="str">
        <f t="shared" si="22"/>
        <v>Range 1</v>
      </c>
    </row>
    <row r="582" spans="1:21" x14ac:dyDescent="0.25">
      <c r="A582" s="71">
        <v>45716</v>
      </c>
      <c r="B582" s="71">
        <v>45716.600694444453</v>
      </c>
      <c r="C582" s="71">
        <v>45716.605555555558</v>
      </c>
      <c r="D582" s="2" t="s">
        <v>950</v>
      </c>
      <c r="E582" s="2">
        <v>119643</v>
      </c>
      <c r="F582" s="2" t="s">
        <v>754</v>
      </c>
      <c r="G582" s="2" t="s">
        <v>755</v>
      </c>
      <c r="H582" s="2" t="s">
        <v>761</v>
      </c>
      <c r="I582" s="2">
        <v>4</v>
      </c>
      <c r="J582" s="2">
        <v>3</v>
      </c>
      <c r="K582" s="2" t="s">
        <v>6040</v>
      </c>
      <c r="L582" s="71">
        <v>45719.600694444453</v>
      </c>
      <c r="M582" s="2">
        <v>-3</v>
      </c>
      <c r="N582" s="2">
        <v>1</v>
      </c>
      <c r="O582" s="2"/>
      <c r="P582" s="65">
        <f>2</f>
        <v>2</v>
      </c>
      <c r="Q582" s="65">
        <f>COUNTIFS($O$1:O582,base_seller!$O582)</f>
        <v>0</v>
      </c>
      <c r="R582" s="65" t="str">
        <f>IF(O582="","",IF(OR(base_seller!$Q582&gt;base_seller!$P582,base_seller!$Q582="0"),"Não","Sim"))</f>
        <v/>
      </c>
      <c r="S582" s="65" t="str">
        <f>base_seller!$E582&amp;base_seller!$K582</f>
        <v>1196432025-02</v>
      </c>
      <c r="T582" s="65">
        <f>COUNTIFS($S$1:S582,base_seller!$S582)</f>
        <v>1</v>
      </c>
      <c r="U582" s="65" t="str">
        <f t="shared" si="22"/>
        <v>Range 1</v>
      </c>
    </row>
    <row r="583" spans="1:21" x14ac:dyDescent="0.25">
      <c r="A583" s="71">
        <v>45716</v>
      </c>
      <c r="B583" s="71">
        <v>45716.541666666657</v>
      </c>
      <c r="C583" s="71">
        <v>45716.550694444442</v>
      </c>
      <c r="D583" s="2" t="s">
        <v>952</v>
      </c>
      <c r="E583" s="2">
        <v>119514</v>
      </c>
      <c r="F583" s="2" t="s">
        <v>754</v>
      </c>
      <c r="G583" s="2" t="s">
        <v>755</v>
      </c>
      <c r="H583" s="2" t="s">
        <v>755</v>
      </c>
      <c r="I583" s="2">
        <v>4</v>
      </c>
      <c r="J583" s="2">
        <v>3</v>
      </c>
      <c r="K583" s="2" t="s">
        <v>6040</v>
      </c>
      <c r="L583" s="71">
        <v>45719.541666666657</v>
      </c>
      <c r="M583" s="2">
        <v>-3</v>
      </c>
      <c r="N583" s="2">
        <v>1</v>
      </c>
      <c r="O583" s="2"/>
      <c r="P583" s="65">
        <f>2</f>
        <v>2</v>
      </c>
      <c r="Q583" s="65">
        <f>COUNTIFS($O$1:O583,base_seller!$O583)</f>
        <v>0</v>
      </c>
      <c r="R583" s="65" t="str">
        <f>IF(O583="","",IF(OR(base_seller!$Q583&gt;base_seller!$P583,base_seller!$Q583="0"),"Não","Sim"))</f>
        <v/>
      </c>
      <c r="S583" s="65" t="str">
        <f>base_seller!$E583&amp;base_seller!$K583</f>
        <v>1195142025-02</v>
      </c>
      <c r="T583" s="65">
        <f>COUNTIFS($S$1:S583,base_seller!$S583)</f>
        <v>2</v>
      </c>
      <c r="U583" s="65" t="str">
        <f t="shared" si="22"/>
        <v>Range 1</v>
      </c>
    </row>
    <row r="584" spans="1:21" x14ac:dyDescent="0.25">
      <c r="A584" s="71">
        <v>45716</v>
      </c>
      <c r="B584" s="71">
        <v>45716.556944444441</v>
      </c>
      <c r="C584" s="71">
        <v>45716.645833333343</v>
      </c>
      <c r="D584" s="2" t="s">
        <v>951</v>
      </c>
      <c r="E584" s="2">
        <v>119537</v>
      </c>
      <c r="F584" s="2" t="s">
        <v>46</v>
      </c>
      <c r="G584" s="2" t="s">
        <v>36</v>
      </c>
      <c r="H584" s="2" t="s">
        <v>760</v>
      </c>
      <c r="I584" s="2">
        <v>4</v>
      </c>
      <c r="J584" s="2">
        <v>3</v>
      </c>
      <c r="K584" s="2" t="s">
        <v>6040</v>
      </c>
      <c r="L584" s="71">
        <v>45719.556944444441</v>
      </c>
      <c r="M584" s="2">
        <v>-3</v>
      </c>
      <c r="N584" s="2">
        <v>1</v>
      </c>
      <c r="O584" s="2" t="s">
        <v>6177</v>
      </c>
      <c r="P584" s="65">
        <f>2</f>
        <v>2</v>
      </c>
      <c r="Q584" s="65">
        <f>COUNTIFS($O$1:O584,base_seller!$O584)</f>
        <v>1</v>
      </c>
      <c r="R584" s="65" t="str">
        <f>IF(O584="","",IF(OR(base_seller!$Q584&gt;base_seller!$P584,base_seller!$Q584="0"),"Não","Sim"))</f>
        <v>Sim</v>
      </c>
      <c r="S584" s="65" t="str">
        <f>base_seller!$E584&amp;base_seller!$K584</f>
        <v>1195372025-02</v>
      </c>
      <c r="T584" s="65">
        <f>COUNTIFS($S$1:S584,base_seller!$S584)</f>
        <v>1</v>
      </c>
      <c r="U584" s="65" t="str">
        <f t="shared" si="22"/>
        <v>Range 1</v>
      </c>
    </row>
    <row r="585" spans="1:21" x14ac:dyDescent="0.25">
      <c r="A585" s="71">
        <v>45716</v>
      </c>
      <c r="B585" s="71">
        <v>45716.579861111109</v>
      </c>
      <c r="C585" s="71">
        <v>45716.65</v>
      </c>
      <c r="D585" s="2" t="s">
        <v>951</v>
      </c>
      <c r="E585" s="2">
        <v>119590</v>
      </c>
      <c r="F585" s="2" t="s">
        <v>46</v>
      </c>
      <c r="G585" s="2" t="s">
        <v>36</v>
      </c>
      <c r="H585" s="2" t="s">
        <v>753</v>
      </c>
      <c r="I585" s="2">
        <v>4</v>
      </c>
      <c r="J585" s="2">
        <v>3</v>
      </c>
      <c r="K585" s="2" t="s">
        <v>6040</v>
      </c>
      <c r="L585" s="71">
        <v>45719.579861111109</v>
      </c>
      <c r="M585" s="2">
        <v>-3</v>
      </c>
      <c r="N585" s="2">
        <v>1</v>
      </c>
      <c r="O585" s="2" t="s">
        <v>6178</v>
      </c>
      <c r="P585" s="65">
        <f>2</f>
        <v>2</v>
      </c>
      <c r="Q585" s="65">
        <f>COUNTIFS($O$1:O585,base_seller!$O585)</f>
        <v>1</v>
      </c>
      <c r="R585" s="65" t="str">
        <f>IF(O585="","",IF(OR(base_seller!$Q585&gt;base_seller!$P585,base_seller!$Q585="0"),"Não","Sim"))</f>
        <v>Sim</v>
      </c>
      <c r="S585" s="65" t="str">
        <f>base_seller!$E585&amp;base_seller!$K585</f>
        <v>1195902025-02</v>
      </c>
      <c r="T585" s="65">
        <f>COUNTIFS($S$1:S585,base_seller!$S585)</f>
        <v>1</v>
      </c>
      <c r="U585" s="65" t="str">
        <f t="shared" si="22"/>
        <v>Range 1</v>
      </c>
    </row>
    <row r="586" spans="1:21" x14ac:dyDescent="0.25">
      <c r="A586" s="71">
        <v>45716</v>
      </c>
      <c r="B586" s="71">
        <v>45716.622916666667</v>
      </c>
      <c r="C586" s="71">
        <v>45716.651388888888</v>
      </c>
      <c r="D586" s="2" t="s">
        <v>951</v>
      </c>
      <c r="E586" s="2">
        <v>119683</v>
      </c>
      <c r="F586" s="2" t="s">
        <v>754</v>
      </c>
      <c r="G586" s="2" t="s">
        <v>755</v>
      </c>
      <c r="H586" s="2" t="s">
        <v>755</v>
      </c>
      <c r="I586" s="2">
        <v>4</v>
      </c>
      <c r="J586" s="2">
        <v>3</v>
      </c>
      <c r="K586" s="2" t="s">
        <v>6040</v>
      </c>
      <c r="L586" s="71">
        <v>45719.622916666667</v>
      </c>
      <c r="M586" s="2">
        <v>-3</v>
      </c>
      <c r="N586" s="2">
        <v>1</v>
      </c>
      <c r="O586" s="2"/>
      <c r="P586" s="65">
        <f>2</f>
        <v>2</v>
      </c>
      <c r="Q586" s="65">
        <f>COUNTIFS($O$1:O586,base_seller!$O586)</f>
        <v>0</v>
      </c>
      <c r="R586" s="65" t="str">
        <f>IF(O586="","",IF(OR(base_seller!$Q586&gt;base_seller!$P586,base_seller!$Q586="0"),"Não","Sim"))</f>
        <v/>
      </c>
      <c r="S586" s="65" t="str">
        <f>base_seller!$E586&amp;base_seller!$K586</f>
        <v>1196832025-02</v>
      </c>
      <c r="T586" s="65">
        <f>COUNTIFS($S$1:S586,base_seller!$S586)</f>
        <v>1</v>
      </c>
      <c r="U586" s="65" t="str">
        <f t="shared" si="22"/>
        <v>Range 1</v>
      </c>
    </row>
    <row r="587" spans="1:21" x14ac:dyDescent="0.25">
      <c r="A587" s="71">
        <v>45716</v>
      </c>
      <c r="B587" s="71">
        <v>45716.640277777777</v>
      </c>
      <c r="C587" s="71">
        <v>45716.655555555553</v>
      </c>
      <c r="D587" s="2" t="s">
        <v>951</v>
      </c>
      <c r="E587" s="2">
        <v>119725</v>
      </c>
      <c r="F587" s="2" t="s">
        <v>754</v>
      </c>
      <c r="G587" s="2" t="s">
        <v>755</v>
      </c>
      <c r="H587" s="2" t="s">
        <v>755</v>
      </c>
      <c r="I587" s="2">
        <v>4</v>
      </c>
      <c r="J587" s="2">
        <v>3</v>
      </c>
      <c r="K587" s="2" t="s">
        <v>6040</v>
      </c>
      <c r="L587" s="71">
        <v>45719.640277777777</v>
      </c>
      <c r="M587" s="2">
        <v>-3</v>
      </c>
      <c r="N587" s="2">
        <v>1</v>
      </c>
      <c r="O587" s="2"/>
      <c r="P587" s="65">
        <f>2</f>
        <v>2</v>
      </c>
      <c r="Q587" s="65">
        <f>COUNTIFS($O$1:O587,base_seller!$O587)</f>
        <v>0</v>
      </c>
      <c r="R587" s="65" t="str">
        <f>IF(O587="","",IF(OR(base_seller!$Q587&gt;base_seller!$P587,base_seller!$Q587="0"),"Não","Sim"))</f>
        <v/>
      </c>
      <c r="S587" s="65" t="str">
        <f>base_seller!$E587&amp;base_seller!$K587</f>
        <v>1197252025-02</v>
      </c>
      <c r="T587" s="65">
        <f>COUNTIFS($S$1:S587,base_seller!$S587)</f>
        <v>1</v>
      </c>
      <c r="U587" s="65" t="str">
        <f t="shared" si="22"/>
        <v>Range 1</v>
      </c>
    </row>
    <row r="588" spans="1:21" x14ac:dyDescent="0.25">
      <c r="A588" s="71">
        <v>45716</v>
      </c>
      <c r="B588" s="71">
        <v>45716.708333333343</v>
      </c>
      <c r="C588" s="71">
        <v>45716.728472222218</v>
      </c>
      <c r="D588" s="2" t="s">
        <v>951</v>
      </c>
      <c r="E588" s="2">
        <v>119816</v>
      </c>
      <c r="F588" s="2" t="s">
        <v>46</v>
      </c>
      <c r="G588" s="2" t="s">
        <v>36</v>
      </c>
      <c r="H588" s="2" t="s">
        <v>758</v>
      </c>
      <c r="I588" s="2">
        <v>4</v>
      </c>
      <c r="J588" s="2">
        <v>3</v>
      </c>
      <c r="K588" s="2" t="s">
        <v>6040</v>
      </c>
      <c r="L588" s="71">
        <v>45719.708333333343</v>
      </c>
      <c r="M588" s="2">
        <v>-3</v>
      </c>
      <c r="N588" s="2">
        <v>1</v>
      </c>
      <c r="O588" s="2" t="s">
        <v>6179</v>
      </c>
      <c r="P588" s="65">
        <f>2</f>
        <v>2</v>
      </c>
      <c r="Q588" s="65">
        <f>COUNTIFS($O$1:O588,base_seller!$O588)</f>
        <v>1</v>
      </c>
      <c r="R588" s="65" t="str">
        <f>IF(O588="","",IF(OR(base_seller!$Q588&gt;base_seller!$P588,base_seller!$Q588="0"),"Não","Sim"))</f>
        <v>Sim</v>
      </c>
      <c r="S588" s="65" t="str">
        <f>base_seller!$E588&amp;base_seller!$K588</f>
        <v>1198162025-02</v>
      </c>
      <c r="T588" s="65">
        <f>COUNTIFS($S$1:S588,base_seller!$S588)</f>
        <v>1</v>
      </c>
      <c r="U588" s="65" t="str">
        <f t="shared" si="22"/>
        <v>Range 1</v>
      </c>
    </row>
    <row r="589" spans="1:21" x14ac:dyDescent="0.25">
      <c r="A589" s="71">
        <v>45716</v>
      </c>
      <c r="B589" s="71">
        <v>45715.693749999999</v>
      </c>
      <c r="C589" s="71">
        <v>45716.753472222219</v>
      </c>
      <c r="D589" s="2" t="s">
        <v>951</v>
      </c>
      <c r="E589" s="2">
        <v>119053</v>
      </c>
      <c r="F589" s="2" t="s">
        <v>46</v>
      </c>
      <c r="G589" s="2" t="s">
        <v>36</v>
      </c>
      <c r="H589" s="2" t="s">
        <v>760</v>
      </c>
      <c r="I589" s="2">
        <v>3</v>
      </c>
      <c r="J589" s="2">
        <v>1</v>
      </c>
      <c r="K589" s="2" t="s">
        <v>6040</v>
      </c>
      <c r="L589" s="71">
        <v>45716.693749999999</v>
      </c>
      <c r="M589" s="2">
        <v>0</v>
      </c>
      <c r="N589" s="2">
        <v>0</v>
      </c>
      <c r="O589" s="2" t="s">
        <v>6163</v>
      </c>
      <c r="P589" s="65">
        <f>2</f>
        <v>2</v>
      </c>
      <c r="Q589" s="65">
        <f>COUNTIFS($O$1:O589,base_seller!$O589)</f>
        <v>2</v>
      </c>
      <c r="R589" s="65" t="str">
        <f>IF(O589="","",IF(OR(base_seller!$Q589&gt;base_seller!$P589,base_seller!$Q589="0"),"Não","Sim"))</f>
        <v>Sim</v>
      </c>
      <c r="S589" s="65" t="str">
        <f>base_seller!$E589&amp;base_seller!$K589</f>
        <v>1190532025-02</v>
      </c>
      <c r="T589" s="65">
        <f>COUNTIFS($S$1:S589,base_seller!$S589)</f>
        <v>2</v>
      </c>
      <c r="U589" s="65" t="str">
        <f t="shared" si="22"/>
        <v>Range 1</v>
      </c>
    </row>
    <row r="590" spans="1:21" x14ac:dyDescent="0.25">
      <c r="A590" s="71">
        <v>45716</v>
      </c>
      <c r="B590" s="71">
        <v>45716.797222222223</v>
      </c>
      <c r="C590" s="71">
        <v>45716.819444444453</v>
      </c>
      <c r="D590" s="2" t="s">
        <v>951</v>
      </c>
      <c r="E590" s="2">
        <v>119874</v>
      </c>
      <c r="F590" s="2" t="s">
        <v>754</v>
      </c>
      <c r="G590" s="2" t="s">
        <v>755</v>
      </c>
      <c r="H590" s="2" t="s">
        <v>755</v>
      </c>
      <c r="I590" s="2">
        <v>4</v>
      </c>
      <c r="J590" s="2">
        <v>3</v>
      </c>
      <c r="K590" s="2" t="s">
        <v>6040</v>
      </c>
      <c r="L590" s="71">
        <v>45719.797222222223</v>
      </c>
      <c r="M590" s="2">
        <v>-3</v>
      </c>
      <c r="N590" s="2">
        <v>1</v>
      </c>
      <c r="O590" s="2"/>
      <c r="P590" s="65">
        <f>2</f>
        <v>2</v>
      </c>
      <c r="Q590" s="65">
        <f>COUNTIFS($O$1:O590,base_seller!$O590)</f>
        <v>0</v>
      </c>
      <c r="R590" s="65" t="str">
        <f>IF(O590="","",IF(OR(base_seller!$Q590&gt;base_seller!$P590,base_seller!$Q590="0"),"Não","Sim"))</f>
        <v/>
      </c>
      <c r="S590" s="65" t="str">
        <f>base_seller!$E590&amp;base_seller!$K590</f>
        <v>1198742025-02</v>
      </c>
      <c r="T590" s="65">
        <f>COUNTIFS($S$1:S590,base_seller!$S590)</f>
        <v>1</v>
      </c>
      <c r="U590" s="65" t="str">
        <f t="shared" si="22"/>
        <v>Range 1</v>
      </c>
    </row>
    <row r="591" spans="1:21" x14ac:dyDescent="0.25">
      <c r="A591" s="71">
        <v>45717</v>
      </c>
      <c r="B591" s="71">
        <v>45717.416666666657</v>
      </c>
      <c r="C591" s="71">
        <v>45717.460416666669</v>
      </c>
      <c r="D591" s="2" t="s">
        <v>952</v>
      </c>
      <c r="E591" s="2">
        <v>119990</v>
      </c>
      <c r="F591" s="2" t="s">
        <v>46</v>
      </c>
      <c r="G591" s="2" t="s">
        <v>36</v>
      </c>
      <c r="H591" s="2" t="s">
        <v>767</v>
      </c>
      <c r="I591" s="2">
        <v>5</v>
      </c>
      <c r="J591" s="2">
        <v>2</v>
      </c>
      <c r="K591" s="2" t="s">
        <v>6182</v>
      </c>
      <c r="L591" s="71">
        <v>45719.416666666657</v>
      </c>
      <c r="M591" s="2">
        <v>-2</v>
      </c>
      <c r="N591" s="2">
        <v>1</v>
      </c>
      <c r="O591" s="2" t="s">
        <v>6180</v>
      </c>
      <c r="P591" s="65">
        <f>2</f>
        <v>2</v>
      </c>
      <c r="Q591" s="65">
        <f>COUNTIFS($O$1:O591,base_seller!$O591)</f>
        <v>1</v>
      </c>
      <c r="R591" s="65" t="str">
        <f>IF(O591="","",IF(OR(base_seller!$Q591&gt;base_seller!$P591,base_seller!$Q591="0"),"Não","Sim"))</f>
        <v>Sim</v>
      </c>
      <c r="S591" s="65" t="str">
        <f>base_seller!$E591&amp;base_seller!$K591</f>
        <v>1199902025-03</v>
      </c>
      <c r="T591" s="65">
        <f>COUNTIFS($S$1:S591,base_seller!$S591)</f>
        <v>1</v>
      </c>
      <c r="U591" s="65" t="str">
        <f t="shared" ref="U591:U597" si="23">IF(T591&lt;4,"Range 1",IF(T591&lt;7,"Range 2",IF(T591&lt;10,"Range 3","Range 4")))</f>
        <v>Range 1</v>
      </c>
    </row>
    <row r="592" spans="1:21" x14ac:dyDescent="0.25">
      <c r="A592" s="71">
        <v>45717</v>
      </c>
      <c r="B592" s="71">
        <v>45717.449305555558</v>
      </c>
      <c r="C592" s="71">
        <v>45717.465277777781</v>
      </c>
      <c r="D592" s="2" t="s">
        <v>952</v>
      </c>
      <c r="E592" s="2">
        <v>120000</v>
      </c>
      <c r="F592" s="2" t="s">
        <v>754</v>
      </c>
      <c r="G592" s="2" t="s">
        <v>755</v>
      </c>
      <c r="H592" s="2" t="s">
        <v>755</v>
      </c>
      <c r="I592" s="2">
        <v>5</v>
      </c>
      <c r="J592" s="2">
        <v>2</v>
      </c>
      <c r="K592" s="2" t="s">
        <v>6182</v>
      </c>
      <c r="L592" s="71">
        <v>45719.449305555558</v>
      </c>
      <c r="M592" s="2">
        <v>-2</v>
      </c>
      <c r="N592" s="2">
        <v>1</v>
      </c>
      <c r="O592" s="2"/>
      <c r="P592" s="65">
        <f>2</f>
        <v>2</v>
      </c>
      <c r="Q592" s="65">
        <f>COUNTIFS($O$1:O592,base_seller!$O592)</f>
        <v>0</v>
      </c>
      <c r="R592" s="65" t="str">
        <f>IF(O592="","",IF(OR(base_seller!$Q592&gt;base_seller!$P592,base_seller!$Q592="0"),"Não","Sim"))</f>
        <v/>
      </c>
      <c r="S592" s="65" t="str">
        <f>base_seller!$E592&amp;base_seller!$K592</f>
        <v>1200002025-03</v>
      </c>
      <c r="T592" s="65">
        <f>COUNTIFS($S$1:S592,base_seller!$S592)</f>
        <v>1</v>
      </c>
      <c r="U592" s="65" t="str">
        <f t="shared" si="23"/>
        <v>Range 1</v>
      </c>
    </row>
    <row r="593" spans="1:21" x14ac:dyDescent="0.25">
      <c r="A593" s="71">
        <v>45718</v>
      </c>
      <c r="B593" s="71">
        <v>45716.757638888892</v>
      </c>
      <c r="C593" s="71">
        <v>45718.384722222218</v>
      </c>
      <c r="D593" s="2" t="s">
        <v>951</v>
      </c>
      <c r="E593" s="2">
        <v>119053</v>
      </c>
      <c r="F593" s="2" t="s">
        <v>46</v>
      </c>
      <c r="G593" s="2" t="s">
        <v>36</v>
      </c>
      <c r="H593" s="2" t="s">
        <v>760</v>
      </c>
      <c r="I593" s="2">
        <v>4</v>
      </c>
      <c r="J593" s="2">
        <v>3</v>
      </c>
      <c r="K593" s="2" t="s">
        <v>6182</v>
      </c>
      <c r="L593" s="71">
        <v>45719.757638888892</v>
      </c>
      <c r="M593" s="2">
        <v>-2</v>
      </c>
      <c r="N593" s="2">
        <v>1</v>
      </c>
      <c r="O593" s="2" t="s">
        <v>6163</v>
      </c>
      <c r="P593" s="65">
        <f>2</f>
        <v>2</v>
      </c>
      <c r="Q593" s="65">
        <f>COUNTIFS($O$1:O593,base_seller!$O593)</f>
        <v>3</v>
      </c>
      <c r="R593" s="65" t="str">
        <f>IF(O593="","",IF(OR(base_seller!$Q593&gt;base_seller!$P593,base_seller!$Q593="0"),"Não","Sim"))</f>
        <v>Não</v>
      </c>
      <c r="S593" s="65" t="str">
        <f>base_seller!$E593&amp;base_seller!$K593</f>
        <v>1190532025-03</v>
      </c>
      <c r="T593" s="65">
        <f>COUNTIFS($S$1:S593,base_seller!$S593)</f>
        <v>1</v>
      </c>
      <c r="U593" s="65" t="str">
        <f t="shared" si="23"/>
        <v>Range 1</v>
      </c>
    </row>
    <row r="594" spans="1:21" x14ac:dyDescent="0.25">
      <c r="A594" s="71">
        <v>45718</v>
      </c>
      <c r="B594" s="71">
        <v>45717.692361111112</v>
      </c>
      <c r="C594" s="71">
        <v>45718.390972222223</v>
      </c>
      <c r="D594" s="2" t="s">
        <v>951</v>
      </c>
      <c r="E594" s="2">
        <v>120158</v>
      </c>
      <c r="F594" s="2" t="s">
        <v>754</v>
      </c>
      <c r="G594" s="2" t="s">
        <v>755</v>
      </c>
      <c r="H594" s="2" t="s">
        <v>755</v>
      </c>
      <c r="I594" s="2">
        <v>5</v>
      </c>
      <c r="J594" s="2">
        <v>2</v>
      </c>
      <c r="K594" s="2" t="s">
        <v>6182</v>
      </c>
      <c r="L594" s="71">
        <v>45719.692361111112</v>
      </c>
      <c r="M594" s="2">
        <v>-2</v>
      </c>
      <c r="N594" s="2">
        <v>1</v>
      </c>
      <c r="O594" s="2"/>
      <c r="P594" s="65">
        <f>2</f>
        <v>2</v>
      </c>
      <c r="Q594" s="65">
        <f>COUNTIFS($O$1:O594,base_seller!$O594)</f>
        <v>0</v>
      </c>
      <c r="R594" s="65" t="str">
        <f>IF(O594="","",IF(OR(base_seller!$Q594&gt;base_seller!$P594,base_seller!$Q594="0"),"Não","Sim"))</f>
        <v/>
      </c>
      <c r="S594" s="65" t="str">
        <f>base_seller!$E594&amp;base_seller!$K594</f>
        <v>1201582025-03</v>
      </c>
      <c r="T594" s="65">
        <f>COUNTIFS($S$1:S594,base_seller!$S594)</f>
        <v>1</v>
      </c>
      <c r="U594" s="65" t="str">
        <f t="shared" si="23"/>
        <v>Range 1</v>
      </c>
    </row>
    <row r="595" spans="1:21" x14ac:dyDescent="0.25">
      <c r="A595" s="71">
        <v>45718</v>
      </c>
      <c r="B595" s="71">
        <v>45717.734722222223</v>
      </c>
      <c r="C595" s="71">
        <v>45718.394444444442</v>
      </c>
      <c r="D595" s="2" t="s">
        <v>951</v>
      </c>
      <c r="E595" s="2">
        <v>120162</v>
      </c>
      <c r="F595" s="2" t="s">
        <v>754</v>
      </c>
      <c r="G595" s="2" t="s">
        <v>755</v>
      </c>
      <c r="H595" s="2" t="s">
        <v>755</v>
      </c>
      <c r="I595" s="2">
        <v>5</v>
      </c>
      <c r="J595" s="2">
        <v>2</v>
      </c>
      <c r="K595" s="2" t="s">
        <v>6182</v>
      </c>
      <c r="L595" s="71">
        <v>45719.734722222223</v>
      </c>
      <c r="M595" s="2">
        <v>-2</v>
      </c>
      <c r="N595" s="2">
        <v>1</v>
      </c>
      <c r="O595" s="2"/>
      <c r="P595" s="65">
        <f>2</f>
        <v>2</v>
      </c>
      <c r="Q595" s="65">
        <f>COUNTIFS($O$1:O595,base_seller!$O595)</f>
        <v>0</v>
      </c>
      <c r="R595" s="65" t="str">
        <f>IF(O595="","",IF(OR(base_seller!$Q595&gt;base_seller!$P595,base_seller!$Q595="0"),"Não","Sim"))</f>
        <v/>
      </c>
      <c r="S595" s="65" t="str">
        <f>base_seller!$E595&amp;base_seller!$K595</f>
        <v>1201622025-03</v>
      </c>
      <c r="T595" s="65">
        <f>COUNTIFS($S$1:S595,base_seller!$S595)</f>
        <v>1</v>
      </c>
      <c r="U595" s="65" t="str">
        <f t="shared" si="23"/>
        <v>Range 1</v>
      </c>
    </row>
    <row r="596" spans="1:21" x14ac:dyDescent="0.25">
      <c r="A596" s="71">
        <v>45718</v>
      </c>
      <c r="B596" s="71">
        <v>45717.844444444447</v>
      </c>
      <c r="C596" s="71">
        <v>45718.402777777781</v>
      </c>
      <c r="D596" s="2" t="s">
        <v>951</v>
      </c>
      <c r="E596" s="2">
        <v>120202</v>
      </c>
      <c r="F596" s="2" t="s">
        <v>46</v>
      </c>
      <c r="G596" s="2" t="s">
        <v>36</v>
      </c>
      <c r="H596" s="2" t="s">
        <v>772</v>
      </c>
      <c r="I596" s="2">
        <v>5</v>
      </c>
      <c r="J596" s="2">
        <v>2</v>
      </c>
      <c r="K596" s="2" t="s">
        <v>6182</v>
      </c>
      <c r="L596" s="71">
        <v>45719.844444444447</v>
      </c>
      <c r="M596" s="2">
        <v>-2</v>
      </c>
      <c r="N596" s="2">
        <v>1</v>
      </c>
      <c r="O596" s="2" t="s">
        <v>6181</v>
      </c>
      <c r="P596" s="65">
        <f>2</f>
        <v>2</v>
      </c>
      <c r="Q596" s="65">
        <f>COUNTIFS($O$1:O596,base_seller!$O596)</f>
        <v>1</v>
      </c>
      <c r="R596" s="65" t="str">
        <f>IF(O596="","",IF(OR(base_seller!$Q596&gt;base_seller!$P596,base_seller!$Q596="0"),"Não","Sim"))</f>
        <v>Sim</v>
      </c>
      <c r="S596" s="65" t="str">
        <f>base_seller!$E596&amp;base_seller!$K596</f>
        <v>1202022025-03</v>
      </c>
      <c r="T596" s="65">
        <f>COUNTIFS($S$1:S596,base_seller!$S596)</f>
        <v>1</v>
      </c>
      <c r="U596" s="65" t="str">
        <f t="shared" si="23"/>
        <v>Range 1</v>
      </c>
    </row>
    <row r="597" spans="1:21" x14ac:dyDescent="0.25">
      <c r="A597" s="71">
        <v>45718</v>
      </c>
      <c r="B597" s="71">
        <v>45672.65</v>
      </c>
      <c r="C597" s="71">
        <v>45718.634027777778</v>
      </c>
      <c r="D597" s="2" t="s">
        <v>951</v>
      </c>
      <c r="E597" s="2">
        <v>71352</v>
      </c>
      <c r="F597" s="2" t="s">
        <v>46</v>
      </c>
      <c r="G597" s="2" t="s">
        <v>36</v>
      </c>
      <c r="H597" s="2" t="s">
        <v>767</v>
      </c>
      <c r="I597" s="2">
        <v>2</v>
      </c>
      <c r="J597" s="2">
        <v>1</v>
      </c>
      <c r="K597" s="2" t="s">
        <v>6182</v>
      </c>
      <c r="L597" s="71">
        <v>45673.65</v>
      </c>
      <c r="M597" s="2" t="s">
        <v>385</v>
      </c>
      <c r="N597" s="2">
        <v>-1</v>
      </c>
      <c r="O597" s="2" t="s">
        <v>5841</v>
      </c>
      <c r="P597" s="65">
        <f>2</f>
        <v>2</v>
      </c>
      <c r="Q597" s="65">
        <f>COUNTIFS($O$1:O597,base_seller!$O597)</f>
        <v>1</v>
      </c>
      <c r="R597" s="65" t="str">
        <f>IF(O597="","",IF(OR(base_seller!$Q597&gt;base_seller!$P597,base_seller!$Q597="0"),"Não","Sim"))</f>
        <v>Sim</v>
      </c>
      <c r="S597" s="65" t="str">
        <f>base_seller!$E597&amp;base_seller!$K597</f>
        <v>713522025-03</v>
      </c>
      <c r="T597" s="65">
        <f>COUNTIFS($S$1:S597,base_seller!$S597)</f>
        <v>1</v>
      </c>
      <c r="U597" s="65" t="str">
        <f t="shared" si="23"/>
        <v>Range 1</v>
      </c>
    </row>
    <row r="598" spans="1:21" x14ac:dyDescent="0.25">
      <c r="A598" s="71">
        <v>45719</v>
      </c>
      <c r="B598" s="71">
        <v>45719.405555555553</v>
      </c>
      <c r="C598" s="71">
        <v>45719.473611111112</v>
      </c>
      <c r="D598" s="2" t="s">
        <v>952</v>
      </c>
      <c r="E598" s="2">
        <v>120501</v>
      </c>
      <c r="F598" s="2" t="s">
        <v>46</v>
      </c>
      <c r="G598" s="2" t="s">
        <v>36</v>
      </c>
      <c r="H598" s="2" t="s">
        <v>767</v>
      </c>
      <c r="I598" s="2">
        <v>0</v>
      </c>
      <c r="J598" s="2">
        <v>1</v>
      </c>
      <c r="K598" s="2" t="s">
        <v>6182</v>
      </c>
      <c r="L598" s="71">
        <v>45720.405555555553</v>
      </c>
      <c r="M598" s="2">
        <v>-1</v>
      </c>
      <c r="N598" s="2">
        <v>1</v>
      </c>
      <c r="O598" s="2" t="s">
        <v>6183</v>
      </c>
      <c r="P598" s="65">
        <f>2</f>
        <v>2</v>
      </c>
      <c r="Q598" s="65">
        <f>COUNTIFS($O$1:O598,base_seller!$O598)</f>
        <v>1</v>
      </c>
      <c r="R598" s="65" t="str">
        <f>IF(O598="","",IF(OR(base_seller!$Q598&gt;base_seller!$P598,base_seller!$Q598="0"),"Não","Sim"))</f>
        <v>Sim</v>
      </c>
      <c r="S598" s="65" t="str">
        <f>base_seller!$E598&amp;base_seller!$K598</f>
        <v>1205012025-03</v>
      </c>
      <c r="T598" s="65">
        <f>COUNTIFS($S$1:S598,base_seller!$S598)</f>
        <v>1</v>
      </c>
      <c r="U598" s="65" t="str">
        <f t="shared" ref="U598:U600" si="24">IF(T598&lt;4,"Range 1",IF(T598&lt;7,"Range 2",IF(T598&lt;10,"Range 3","Range 4")))</f>
        <v>Range 1</v>
      </c>
    </row>
    <row r="599" spans="1:21" x14ac:dyDescent="0.25">
      <c r="A599" s="71">
        <v>45719</v>
      </c>
      <c r="B599" s="71">
        <v>45719.438888888893</v>
      </c>
      <c r="C599" s="71">
        <v>45719.474305555559</v>
      </c>
      <c r="D599" s="2" t="s">
        <v>952</v>
      </c>
      <c r="E599" s="2">
        <v>120542</v>
      </c>
      <c r="F599" s="2" t="s">
        <v>754</v>
      </c>
      <c r="G599" s="2" t="s">
        <v>755</v>
      </c>
      <c r="H599" s="2" t="s">
        <v>755</v>
      </c>
      <c r="I599" s="2">
        <v>0</v>
      </c>
      <c r="J599" s="2">
        <v>1</v>
      </c>
      <c r="K599" s="2" t="s">
        <v>6182</v>
      </c>
      <c r="L599" s="71">
        <v>45720.438888888893</v>
      </c>
      <c r="M599" s="2">
        <v>-1</v>
      </c>
      <c r="N599" s="2">
        <v>1</v>
      </c>
      <c r="O599" s="2"/>
      <c r="P599" s="65">
        <f>2</f>
        <v>2</v>
      </c>
      <c r="Q599" s="65">
        <f>COUNTIFS($O$1:O599,base_seller!$O599)</f>
        <v>0</v>
      </c>
      <c r="R599" s="65" t="str">
        <f>IF(O599="","",IF(OR(base_seller!$Q599&gt;base_seller!$P599,base_seller!$Q599="0"),"Não","Sim"))</f>
        <v/>
      </c>
      <c r="S599" s="65" t="str">
        <f>base_seller!$E599&amp;base_seller!$K599</f>
        <v>1205422025-03</v>
      </c>
      <c r="T599" s="65">
        <f>COUNTIFS($S$1:S599,base_seller!$S599)</f>
        <v>1</v>
      </c>
      <c r="U599" s="65" t="str">
        <f t="shared" si="24"/>
        <v>Range 1</v>
      </c>
    </row>
    <row r="600" spans="1:21" x14ac:dyDescent="0.25">
      <c r="A600" s="71">
        <v>45719</v>
      </c>
      <c r="B600" s="71">
        <v>45719.454861111109</v>
      </c>
      <c r="C600" s="71">
        <v>45719.474999999999</v>
      </c>
      <c r="D600" s="2" t="s">
        <v>952</v>
      </c>
      <c r="E600" s="2">
        <v>120564</v>
      </c>
      <c r="F600" s="2" t="s">
        <v>46</v>
      </c>
      <c r="G600" s="2" t="s">
        <v>36</v>
      </c>
      <c r="H600" s="2" t="s">
        <v>758</v>
      </c>
      <c r="I600" s="2">
        <v>0</v>
      </c>
      <c r="J600" s="2">
        <v>1</v>
      </c>
      <c r="K600" s="2" t="s">
        <v>6182</v>
      </c>
      <c r="L600" s="71">
        <v>45720.454861111109</v>
      </c>
      <c r="M600" s="2">
        <v>-1</v>
      </c>
      <c r="N600" s="2">
        <v>1</v>
      </c>
      <c r="O600" s="2" t="s">
        <v>6184</v>
      </c>
      <c r="P600" s="65">
        <f>2</f>
        <v>2</v>
      </c>
      <c r="Q600" s="65">
        <f>COUNTIFS($O$1:O600,base_seller!$O600)</f>
        <v>1</v>
      </c>
      <c r="R600" s="65" t="str">
        <f>IF(O600="","",IF(OR(base_seller!$Q600&gt;base_seller!$P600,base_seller!$Q600="0"),"Não","Sim"))</f>
        <v>Sim</v>
      </c>
      <c r="S600" s="65" t="str">
        <f>base_seller!$E600&amp;base_seller!$K600</f>
        <v>1205642025-03</v>
      </c>
      <c r="T600" s="65">
        <f>COUNTIFS($S$1:S600,base_seller!$S600)</f>
        <v>1</v>
      </c>
      <c r="U600" s="65" t="str">
        <f t="shared" si="24"/>
        <v>Range 1</v>
      </c>
    </row>
    <row r="601" spans="1:21" x14ac:dyDescent="0.25">
      <c r="A601" s="71">
        <v>45720</v>
      </c>
      <c r="B601" s="71">
        <v>45720.338888888888</v>
      </c>
      <c r="C601" s="71">
        <v>45720.347222222219</v>
      </c>
      <c r="D601" s="2" t="s">
        <v>952</v>
      </c>
      <c r="E601" s="2">
        <v>120843</v>
      </c>
      <c r="F601" s="2" t="s">
        <v>754</v>
      </c>
      <c r="G601" s="2" t="s">
        <v>755</v>
      </c>
      <c r="H601" s="2" t="s">
        <v>755</v>
      </c>
      <c r="I601" s="2">
        <v>1</v>
      </c>
      <c r="J601" s="2">
        <v>1</v>
      </c>
      <c r="K601" s="2" t="s">
        <v>6182</v>
      </c>
      <c r="L601" s="71">
        <v>45721.338888888888</v>
      </c>
      <c r="M601" s="2">
        <v>-1</v>
      </c>
      <c r="N601" s="2">
        <v>1</v>
      </c>
      <c r="O601" s="2"/>
      <c r="P601" s="65">
        <f>2</f>
        <v>2</v>
      </c>
      <c r="Q601" s="65">
        <f>COUNTIFS($O$1:O601,base_seller!$O601)</f>
        <v>0</v>
      </c>
      <c r="R601" s="65" t="str">
        <f>IF(O601="","",IF(OR(base_seller!$Q601&gt;base_seller!$P601,base_seller!$Q601="0"),"Não","Sim"))</f>
        <v/>
      </c>
      <c r="S601" s="65" t="str">
        <f>base_seller!$E601&amp;base_seller!$K601</f>
        <v>1208432025-03</v>
      </c>
      <c r="T601" s="65">
        <f>COUNTIFS($S$1:S601,base_seller!$S601)</f>
        <v>1</v>
      </c>
      <c r="U601" s="65" t="str">
        <f t="shared" ref="U601:U604" si="25">IF(T601&lt;4,"Range 1",IF(T601&lt;7,"Range 2",IF(T601&lt;10,"Range 3","Range 4")))</f>
        <v>Range 1</v>
      </c>
    </row>
    <row r="602" spans="1:21" x14ac:dyDescent="0.25">
      <c r="A602" s="71">
        <v>45720</v>
      </c>
      <c r="B602" s="71">
        <v>45720.35833333333</v>
      </c>
      <c r="C602" s="71">
        <v>45720.455555555563</v>
      </c>
      <c r="D602" s="2" t="s">
        <v>952</v>
      </c>
      <c r="E602" s="2">
        <v>120865</v>
      </c>
      <c r="F602" s="2" t="s">
        <v>46</v>
      </c>
      <c r="G602" s="2" t="s">
        <v>36</v>
      </c>
      <c r="H602" s="2" t="s">
        <v>752</v>
      </c>
      <c r="I602" s="2">
        <v>1</v>
      </c>
      <c r="J602" s="2">
        <v>1</v>
      </c>
      <c r="K602" s="2" t="s">
        <v>6182</v>
      </c>
      <c r="L602" s="71">
        <v>45721.35833333333</v>
      </c>
      <c r="M602" s="2">
        <v>-1</v>
      </c>
      <c r="N602" s="2">
        <v>1</v>
      </c>
      <c r="O602" s="2" t="s">
        <v>6185</v>
      </c>
      <c r="P602" s="65">
        <f>2</f>
        <v>2</v>
      </c>
      <c r="Q602" s="65">
        <f>COUNTIFS($O$1:O602,base_seller!$O602)</f>
        <v>1</v>
      </c>
      <c r="R602" s="65" t="str">
        <f>IF(O602="","",IF(OR(base_seller!$Q602&gt;base_seller!$P602,base_seller!$Q602="0"),"Não","Sim"))</f>
        <v>Sim</v>
      </c>
      <c r="S602" s="65" t="str">
        <f>base_seller!$E602&amp;base_seller!$K602</f>
        <v>1208652025-03</v>
      </c>
      <c r="T602" s="65">
        <f>COUNTIFS($S$1:S602,base_seller!$S602)</f>
        <v>1</v>
      </c>
      <c r="U602" s="65" t="str">
        <f t="shared" si="25"/>
        <v>Range 1</v>
      </c>
    </row>
    <row r="603" spans="1:21" x14ac:dyDescent="0.25">
      <c r="A603" s="71">
        <v>45720</v>
      </c>
      <c r="B603" s="71">
        <v>45720.370833333327</v>
      </c>
      <c r="C603" s="71">
        <v>45720.455555555563</v>
      </c>
      <c r="D603" s="2" t="s">
        <v>952</v>
      </c>
      <c r="E603" s="2">
        <v>120870</v>
      </c>
      <c r="F603" s="2" t="s">
        <v>754</v>
      </c>
      <c r="G603" s="2" t="s">
        <v>755</v>
      </c>
      <c r="H603" s="2" t="s">
        <v>755</v>
      </c>
      <c r="I603" s="2">
        <v>1</v>
      </c>
      <c r="J603" s="2">
        <v>1</v>
      </c>
      <c r="K603" s="2" t="s">
        <v>6182</v>
      </c>
      <c r="L603" s="71">
        <v>45721.370833333327</v>
      </c>
      <c r="M603" s="2">
        <v>-1</v>
      </c>
      <c r="N603" s="2">
        <v>1</v>
      </c>
      <c r="O603" s="2"/>
      <c r="P603" s="65">
        <f>2</f>
        <v>2</v>
      </c>
      <c r="Q603" s="65">
        <f>COUNTIFS($O$1:O603,base_seller!$O603)</f>
        <v>0</v>
      </c>
      <c r="R603" s="65" t="str">
        <f>IF(O603="","",IF(OR(base_seller!$Q603&gt;base_seller!$P603,base_seller!$Q603="0"),"Não","Sim"))</f>
        <v/>
      </c>
      <c r="S603" s="65" t="str">
        <f>base_seller!$E603&amp;base_seller!$K603</f>
        <v>1208702025-03</v>
      </c>
      <c r="T603" s="65">
        <f>COUNTIFS($S$1:S603,base_seller!$S603)</f>
        <v>1</v>
      </c>
      <c r="U603" s="65" t="str">
        <f t="shared" si="25"/>
        <v>Range 1</v>
      </c>
    </row>
    <row r="604" spans="1:21" x14ac:dyDescent="0.25">
      <c r="A604" s="71">
        <v>45720</v>
      </c>
      <c r="B604" s="71">
        <v>45720.491666666669</v>
      </c>
      <c r="C604" s="71">
        <v>45720.601388888892</v>
      </c>
      <c r="D604" s="2" t="s">
        <v>951</v>
      </c>
      <c r="E604" s="2">
        <v>121005</v>
      </c>
      <c r="F604" s="2" t="s">
        <v>46</v>
      </c>
      <c r="G604" s="2" t="s">
        <v>36</v>
      </c>
      <c r="H604" s="2" t="s">
        <v>772</v>
      </c>
      <c r="I604" s="2">
        <v>1</v>
      </c>
      <c r="J604" s="2">
        <v>1</v>
      </c>
      <c r="K604" s="2" t="s">
        <v>6182</v>
      </c>
      <c r="L604" s="71">
        <v>45721.491666666669</v>
      </c>
      <c r="M604" s="2">
        <v>-1</v>
      </c>
      <c r="N604" s="2">
        <v>1</v>
      </c>
      <c r="O604" s="2" t="s">
        <v>6186</v>
      </c>
      <c r="P604" s="65">
        <f>2</f>
        <v>2</v>
      </c>
      <c r="Q604" s="65">
        <f>COUNTIFS($O$1:O604,base_seller!$O604)</f>
        <v>1</v>
      </c>
      <c r="R604" s="65" t="str">
        <f>IF(O604="","",IF(OR(base_seller!$Q604&gt;base_seller!$P604,base_seller!$Q604="0"),"Não","Sim"))</f>
        <v>Sim</v>
      </c>
      <c r="S604" s="65" t="str">
        <f>base_seller!$E604&amp;base_seller!$K604</f>
        <v>1210052025-03</v>
      </c>
      <c r="T604" s="65">
        <f>COUNTIFS($S$1:S604,base_seller!$S604)</f>
        <v>1</v>
      </c>
      <c r="U604" s="65" t="str">
        <f t="shared" si="25"/>
        <v>Range 1</v>
      </c>
    </row>
    <row r="605" spans="1:21" x14ac:dyDescent="0.25">
      <c r="A605" s="71">
        <v>45721</v>
      </c>
      <c r="B605" s="71">
        <v>45721.306250000001</v>
      </c>
      <c r="C605" s="71">
        <v>45721.338888888888</v>
      </c>
      <c r="D605" s="2" t="s">
        <v>952</v>
      </c>
      <c r="E605" s="2">
        <v>121204</v>
      </c>
      <c r="F605" s="2" t="s">
        <v>754</v>
      </c>
      <c r="G605" s="2" t="s">
        <v>755</v>
      </c>
      <c r="H605" s="2" t="s">
        <v>755</v>
      </c>
      <c r="I605" s="2">
        <v>2</v>
      </c>
      <c r="J605" s="2">
        <v>1</v>
      </c>
      <c r="K605" s="2" t="s">
        <v>6182</v>
      </c>
      <c r="L605" s="71">
        <v>45722.306250000001</v>
      </c>
      <c r="M605" s="2">
        <v>-1</v>
      </c>
      <c r="N605" s="2">
        <v>1</v>
      </c>
      <c r="O605" s="2"/>
      <c r="P605" s="65">
        <f>2</f>
        <v>2</v>
      </c>
      <c r="Q605" s="65">
        <f>COUNTIFS($O$1:O605,base_seller!$O605)</f>
        <v>0</v>
      </c>
      <c r="R605" s="65" t="str">
        <f>IF(O605="","",IF(OR(base_seller!$Q605&gt;base_seller!$P605,base_seller!$Q605="0"),"Não","Sim"))</f>
        <v/>
      </c>
      <c r="S605" s="65" t="str">
        <f>base_seller!$E605&amp;base_seller!$K605</f>
        <v>1212042025-03</v>
      </c>
      <c r="T605" s="65">
        <f>COUNTIFS($S$1:S605,base_seller!$S605)</f>
        <v>1</v>
      </c>
      <c r="U605" s="65" t="str">
        <f t="shared" ref="U605:U638" si="26">IF(T605&lt;4,"Range 1",IF(T605&lt;7,"Range 2",IF(T605&lt;10,"Range 3","Range 4")))</f>
        <v>Range 1</v>
      </c>
    </row>
    <row r="606" spans="1:21" x14ac:dyDescent="0.25">
      <c r="A606" s="71">
        <v>45721</v>
      </c>
      <c r="B606" s="71">
        <v>45721.306250000001</v>
      </c>
      <c r="C606" s="71">
        <v>45721.338888888888</v>
      </c>
      <c r="D606" s="2" t="s">
        <v>952</v>
      </c>
      <c r="E606" s="2">
        <v>121205</v>
      </c>
      <c r="F606" s="2" t="s">
        <v>754</v>
      </c>
      <c r="G606" s="2" t="s">
        <v>755</v>
      </c>
      <c r="H606" s="2" t="s">
        <v>755</v>
      </c>
      <c r="I606" s="2">
        <v>2</v>
      </c>
      <c r="J606" s="2">
        <v>1</v>
      </c>
      <c r="K606" s="2" t="s">
        <v>6182</v>
      </c>
      <c r="L606" s="71">
        <v>45722.306250000001</v>
      </c>
      <c r="M606" s="2">
        <v>-1</v>
      </c>
      <c r="N606" s="2">
        <v>1</v>
      </c>
      <c r="O606" s="2"/>
      <c r="P606" s="65">
        <f>2</f>
        <v>2</v>
      </c>
      <c r="Q606" s="65">
        <f>COUNTIFS($O$1:O606,base_seller!$O606)</f>
        <v>0</v>
      </c>
      <c r="R606" s="65" t="str">
        <f>IF(O606="","",IF(OR(base_seller!$Q606&gt;base_seller!$P606,base_seller!$Q606="0"),"Não","Sim"))</f>
        <v/>
      </c>
      <c r="S606" s="65" t="str">
        <f>base_seller!$E606&amp;base_seller!$K606</f>
        <v>1212052025-03</v>
      </c>
      <c r="T606" s="65">
        <f>COUNTIFS($S$1:S606,base_seller!$S606)</f>
        <v>1</v>
      </c>
      <c r="U606" s="65" t="str">
        <f t="shared" si="26"/>
        <v>Range 1</v>
      </c>
    </row>
    <row r="607" spans="1:21" x14ac:dyDescent="0.25">
      <c r="A607" s="71">
        <v>45721</v>
      </c>
      <c r="B607" s="71">
        <v>45721.334722222222</v>
      </c>
      <c r="C607" s="71">
        <v>45721.339583333327</v>
      </c>
      <c r="D607" s="2" t="s">
        <v>952</v>
      </c>
      <c r="E607" s="2">
        <v>121212</v>
      </c>
      <c r="F607" s="2" t="s">
        <v>754</v>
      </c>
      <c r="G607" s="2" t="s">
        <v>755</v>
      </c>
      <c r="H607" s="2" t="s">
        <v>755</v>
      </c>
      <c r="I607" s="2">
        <v>2</v>
      </c>
      <c r="J607" s="2">
        <v>1</v>
      </c>
      <c r="K607" s="2" t="s">
        <v>6182</v>
      </c>
      <c r="L607" s="71">
        <v>45722.334722222222</v>
      </c>
      <c r="M607" s="2">
        <v>-1</v>
      </c>
      <c r="N607" s="2">
        <v>1</v>
      </c>
      <c r="O607" s="2"/>
      <c r="P607" s="65">
        <f>2</f>
        <v>2</v>
      </c>
      <c r="Q607" s="65">
        <f>COUNTIFS($O$1:O607,base_seller!$O607)</f>
        <v>0</v>
      </c>
      <c r="R607" s="65" t="str">
        <f>IF(O607="","",IF(OR(base_seller!$Q607&gt;base_seller!$P607,base_seller!$Q607="0"),"Não","Sim"))</f>
        <v/>
      </c>
      <c r="S607" s="65" t="str">
        <f>base_seller!$E607&amp;base_seller!$K607</f>
        <v>1212122025-03</v>
      </c>
      <c r="T607" s="65">
        <f>COUNTIFS($S$1:S607,base_seller!$S607)</f>
        <v>1</v>
      </c>
      <c r="U607" s="65" t="str">
        <f t="shared" si="26"/>
        <v>Range 1</v>
      </c>
    </row>
    <row r="608" spans="1:21" x14ac:dyDescent="0.25">
      <c r="A608" s="71">
        <v>45721</v>
      </c>
      <c r="B608" s="71">
        <v>45721.383333333331</v>
      </c>
      <c r="C608" s="71">
        <v>45721.43472222222</v>
      </c>
      <c r="D608" s="2" t="s">
        <v>952</v>
      </c>
      <c r="E608" s="2">
        <v>121243</v>
      </c>
      <c r="F608" s="2" t="s">
        <v>754</v>
      </c>
      <c r="G608" s="2" t="s">
        <v>755</v>
      </c>
      <c r="H608" s="2" t="s">
        <v>755</v>
      </c>
      <c r="I608" s="2">
        <v>2</v>
      </c>
      <c r="J608" s="2">
        <v>1</v>
      </c>
      <c r="K608" s="2" t="s">
        <v>6182</v>
      </c>
      <c r="L608" s="71">
        <v>45722.383333333331</v>
      </c>
      <c r="M608" s="2">
        <v>-1</v>
      </c>
      <c r="N608" s="2">
        <v>1</v>
      </c>
      <c r="O608" s="2"/>
      <c r="P608" s="65">
        <f>2</f>
        <v>2</v>
      </c>
      <c r="Q608" s="65">
        <f>COUNTIFS($O$1:O608,base_seller!$O608)</f>
        <v>0</v>
      </c>
      <c r="R608" s="65" t="str">
        <f>IF(O608="","",IF(OR(base_seller!$Q608&gt;base_seller!$P608,base_seller!$Q608="0"),"Não","Sim"))</f>
        <v/>
      </c>
      <c r="S608" s="65" t="str">
        <f>base_seller!$E608&amp;base_seller!$K608</f>
        <v>1212432025-03</v>
      </c>
      <c r="T608" s="65">
        <f>COUNTIFS($S$1:S608,base_seller!$S608)</f>
        <v>1</v>
      </c>
      <c r="U608" s="65" t="str">
        <f t="shared" si="26"/>
        <v>Range 1</v>
      </c>
    </row>
    <row r="609" spans="1:21" x14ac:dyDescent="0.25">
      <c r="A609" s="71">
        <v>45721</v>
      </c>
      <c r="B609" s="71">
        <v>45721.390277777777</v>
      </c>
      <c r="C609" s="71">
        <v>45721.43472222222</v>
      </c>
      <c r="D609" s="2" t="s">
        <v>952</v>
      </c>
      <c r="E609" s="2">
        <v>121258</v>
      </c>
      <c r="F609" s="2" t="s">
        <v>754</v>
      </c>
      <c r="G609" s="2" t="s">
        <v>755</v>
      </c>
      <c r="H609" s="2" t="s">
        <v>755</v>
      </c>
      <c r="I609" s="2">
        <v>2</v>
      </c>
      <c r="J609" s="2">
        <v>1</v>
      </c>
      <c r="K609" s="2" t="s">
        <v>6182</v>
      </c>
      <c r="L609" s="71">
        <v>45722.390277777777</v>
      </c>
      <c r="M609" s="2">
        <v>-1</v>
      </c>
      <c r="N609" s="2">
        <v>1</v>
      </c>
      <c r="O609" s="2"/>
      <c r="P609" s="65">
        <f>2</f>
        <v>2</v>
      </c>
      <c r="Q609" s="65">
        <f>COUNTIFS($O$1:O609,base_seller!$O609)</f>
        <v>0</v>
      </c>
      <c r="R609" s="65" t="str">
        <f>IF(O609="","",IF(OR(base_seller!$Q609&gt;base_seller!$P609,base_seller!$Q609="0"),"Não","Sim"))</f>
        <v/>
      </c>
      <c r="S609" s="65" t="str">
        <f>base_seller!$E609&amp;base_seller!$K609</f>
        <v>1212582025-03</v>
      </c>
      <c r="T609" s="65">
        <f>COUNTIFS($S$1:S609,base_seller!$S609)</f>
        <v>1</v>
      </c>
      <c r="U609" s="65" t="str">
        <f t="shared" si="26"/>
        <v>Range 1</v>
      </c>
    </row>
    <row r="610" spans="1:21" x14ac:dyDescent="0.25">
      <c r="A610" s="71">
        <v>45721</v>
      </c>
      <c r="B610" s="71">
        <v>45721.390972222223</v>
      </c>
      <c r="C610" s="71">
        <v>45721.435416666667</v>
      </c>
      <c r="D610" s="2" t="s">
        <v>952</v>
      </c>
      <c r="E610" s="2">
        <v>121260</v>
      </c>
      <c r="F610" s="2" t="s">
        <v>754</v>
      </c>
      <c r="G610" s="2" t="s">
        <v>755</v>
      </c>
      <c r="H610" s="2" t="s">
        <v>755</v>
      </c>
      <c r="I610" s="2">
        <v>2</v>
      </c>
      <c r="J610" s="2">
        <v>1</v>
      </c>
      <c r="K610" s="2" t="s">
        <v>6182</v>
      </c>
      <c r="L610" s="71">
        <v>45722.390972222223</v>
      </c>
      <c r="M610" s="2">
        <v>-1</v>
      </c>
      <c r="N610" s="2">
        <v>1</v>
      </c>
      <c r="O610" s="2"/>
      <c r="P610" s="65">
        <f>2</f>
        <v>2</v>
      </c>
      <c r="Q610" s="65">
        <f>COUNTIFS($O$1:O610,base_seller!$O610)</f>
        <v>0</v>
      </c>
      <c r="R610" s="65" t="str">
        <f>IF(O610="","",IF(OR(base_seller!$Q610&gt;base_seller!$P610,base_seller!$Q610="0"),"Não","Sim"))</f>
        <v/>
      </c>
      <c r="S610" s="65" t="str">
        <f>base_seller!$E610&amp;base_seller!$K610</f>
        <v>1212602025-03</v>
      </c>
      <c r="T610" s="65">
        <f>COUNTIFS($S$1:S610,base_seller!$S610)</f>
        <v>1</v>
      </c>
      <c r="U610" s="65" t="str">
        <f t="shared" si="26"/>
        <v>Range 1</v>
      </c>
    </row>
    <row r="611" spans="1:21" x14ac:dyDescent="0.25">
      <c r="A611" s="71">
        <v>45721</v>
      </c>
      <c r="B611" s="71">
        <v>45721.431250000001</v>
      </c>
      <c r="C611" s="71">
        <v>45721.436805555553</v>
      </c>
      <c r="D611" s="2" t="s">
        <v>952</v>
      </c>
      <c r="E611" s="2">
        <v>121305</v>
      </c>
      <c r="F611" s="2" t="s">
        <v>754</v>
      </c>
      <c r="G611" s="2" t="s">
        <v>755</v>
      </c>
      <c r="H611" s="2" t="s">
        <v>755</v>
      </c>
      <c r="I611" s="2">
        <v>2</v>
      </c>
      <c r="J611" s="2">
        <v>1</v>
      </c>
      <c r="K611" s="2" t="s">
        <v>6182</v>
      </c>
      <c r="L611" s="71">
        <v>45722.431250000001</v>
      </c>
      <c r="M611" s="2">
        <v>-1</v>
      </c>
      <c r="N611" s="2">
        <v>1</v>
      </c>
      <c r="O611" s="2"/>
      <c r="P611" s="65">
        <f>2</f>
        <v>2</v>
      </c>
      <c r="Q611" s="65">
        <f>COUNTIFS($O$1:O611,base_seller!$O611)</f>
        <v>0</v>
      </c>
      <c r="R611" s="65" t="str">
        <f>IF(O611="","",IF(OR(base_seller!$Q611&gt;base_seller!$P611,base_seller!$Q611="0"),"Não","Sim"))</f>
        <v/>
      </c>
      <c r="S611" s="65" t="str">
        <f>base_seller!$E611&amp;base_seller!$K611</f>
        <v>1213052025-03</v>
      </c>
      <c r="T611" s="65">
        <f>COUNTIFS($S$1:S611,base_seller!$S611)</f>
        <v>1</v>
      </c>
      <c r="U611" s="65" t="str">
        <f t="shared" si="26"/>
        <v>Range 1</v>
      </c>
    </row>
    <row r="612" spans="1:21" x14ac:dyDescent="0.25">
      <c r="A612" s="71">
        <v>45721</v>
      </c>
      <c r="B612" s="71">
        <v>45721.432638888888</v>
      </c>
      <c r="C612" s="71">
        <v>45721.4375</v>
      </c>
      <c r="D612" s="2" t="s">
        <v>952</v>
      </c>
      <c r="E612" s="2">
        <v>121306</v>
      </c>
      <c r="F612" s="2" t="s">
        <v>46</v>
      </c>
      <c r="G612" s="2" t="s">
        <v>36</v>
      </c>
      <c r="H612" s="2" t="s">
        <v>767</v>
      </c>
      <c r="I612" s="2">
        <v>2</v>
      </c>
      <c r="J612" s="2">
        <v>1</v>
      </c>
      <c r="K612" s="2" t="s">
        <v>6182</v>
      </c>
      <c r="L612" s="71">
        <v>45722.432638888888</v>
      </c>
      <c r="M612" s="2">
        <v>-1</v>
      </c>
      <c r="N612" s="2">
        <v>1</v>
      </c>
      <c r="O612" s="2" t="s">
        <v>6187</v>
      </c>
      <c r="P612" s="65">
        <f>2</f>
        <v>2</v>
      </c>
      <c r="Q612" s="65">
        <f>COUNTIFS($O$1:O612,base_seller!$O612)</f>
        <v>1</v>
      </c>
      <c r="R612" s="65" t="str">
        <f>IF(O612="","",IF(OR(base_seller!$Q612&gt;base_seller!$P612,base_seller!$Q612="0"),"Não","Sim"))</f>
        <v>Sim</v>
      </c>
      <c r="S612" s="65" t="str">
        <f>base_seller!$E612&amp;base_seller!$K612</f>
        <v>1213062025-03</v>
      </c>
      <c r="T612" s="65">
        <f>COUNTIFS($S$1:S612,base_seller!$S612)</f>
        <v>1</v>
      </c>
      <c r="U612" s="65" t="str">
        <f t="shared" si="26"/>
        <v>Range 1</v>
      </c>
    </row>
    <row r="613" spans="1:21" x14ac:dyDescent="0.25">
      <c r="A613" s="71">
        <v>45721</v>
      </c>
      <c r="B613" s="71">
        <v>45721.4375</v>
      </c>
      <c r="C613" s="71">
        <v>45721.440972222219</v>
      </c>
      <c r="D613" s="2" t="s">
        <v>952</v>
      </c>
      <c r="E613" s="2">
        <v>121312</v>
      </c>
      <c r="F613" s="2" t="s">
        <v>754</v>
      </c>
      <c r="G613" s="2" t="s">
        <v>755</v>
      </c>
      <c r="H613" s="2" t="s">
        <v>755</v>
      </c>
      <c r="I613" s="2">
        <v>2</v>
      </c>
      <c r="J613" s="2">
        <v>1</v>
      </c>
      <c r="K613" s="2" t="s">
        <v>6182</v>
      </c>
      <c r="L613" s="71">
        <v>45722.4375</v>
      </c>
      <c r="M613" s="2">
        <v>-1</v>
      </c>
      <c r="N613" s="2">
        <v>1</v>
      </c>
      <c r="O613" s="2"/>
      <c r="P613" s="65">
        <f>2</f>
        <v>2</v>
      </c>
      <c r="Q613" s="65">
        <f>COUNTIFS($O$1:O613,base_seller!$O613)</f>
        <v>0</v>
      </c>
      <c r="R613" s="65" t="str">
        <f>IF(O613="","",IF(OR(base_seller!$Q613&gt;base_seller!$P613,base_seller!$Q613="0"),"Não","Sim"))</f>
        <v/>
      </c>
      <c r="S613" s="65" t="str">
        <f>base_seller!$E613&amp;base_seller!$K613</f>
        <v>1213122025-03</v>
      </c>
      <c r="T613" s="65">
        <f>COUNTIFS($S$1:S613,base_seller!$S613)</f>
        <v>1</v>
      </c>
      <c r="U613" s="65" t="str">
        <f t="shared" si="26"/>
        <v>Range 1</v>
      </c>
    </row>
    <row r="614" spans="1:21" x14ac:dyDescent="0.25">
      <c r="A614" s="71">
        <v>45721</v>
      </c>
      <c r="B614" s="71">
        <v>45721.4375</v>
      </c>
      <c r="C614" s="71">
        <v>45721.442361111112</v>
      </c>
      <c r="D614" s="2" t="s">
        <v>952</v>
      </c>
      <c r="E614" s="2">
        <v>121313</v>
      </c>
      <c r="F614" s="2" t="s">
        <v>46</v>
      </c>
      <c r="G614" s="2" t="s">
        <v>36</v>
      </c>
      <c r="H614" s="2" t="s">
        <v>767</v>
      </c>
      <c r="I614" s="2">
        <v>2</v>
      </c>
      <c r="J614" s="2">
        <v>1</v>
      </c>
      <c r="K614" s="2" t="s">
        <v>6182</v>
      </c>
      <c r="L614" s="71">
        <v>45722.4375</v>
      </c>
      <c r="M614" s="2">
        <v>-1</v>
      </c>
      <c r="N614" s="2">
        <v>1</v>
      </c>
      <c r="O614" s="2" t="s">
        <v>6188</v>
      </c>
      <c r="P614" s="65">
        <f>2</f>
        <v>2</v>
      </c>
      <c r="Q614" s="65">
        <f>COUNTIFS($O$1:O614,base_seller!$O614)</f>
        <v>1</v>
      </c>
      <c r="R614" s="65" t="str">
        <f>IF(O614="","",IF(OR(base_seller!$Q614&gt;base_seller!$P614,base_seller!$Q614="0"),"Não","Sim"))</f>
        <v>Sim</v>
      </c>
      <c r="S614" s="65" t="str">
        <f>base_seller!$E614&amp;base_seller!$K614</f>
        <v>1213132025-03</v>
      </c>
      <c r="T614" s="65">
        <f>COUNTIFS($S$1:S614,base_seller!$S614)</f>
        <v>1</v>
      </c>
      <c r="U614" s="65" t="str">
        <f t="shared" si="26"/>
        <v>Range 1</v>
      </c>
    </row>
    <row r="615" spans="1:21" x14ac:dyDescent="0.25">
      <c r="A615" s="71">
        <v>45721</v>
      </c>
      <c r="B615" s="71">
        <v>45721.447222222218</v>
      </c>
      <c r="C615" s="71">
        <v>45721.460416666669</v>
      </c>
      <c r="D615" s="2" t="s">
        <v>952</v>
      </c>
      <c r="E615" s="2">
        <v>121321</v>
      </c>
      <c r="F615" s="2" t="s">
        <v>754</v>
      </c>
      <c r="G615" s="2" t="s">
        <v>755</v>
      </c>
      <c r="H615" s="2" t="s">
        <v>755</v>
      </c>
      <c r="I615" s="2">
        <v>2</v>
      </c>
      <c r="J615" s="2">
        <v>1</v>
      </c>
      <c r="K615" s="2" t="s">
        <v>6182</v>
      </c>
      <c r="L615" s="71">
        <v>45722.447222222218</v>
      </c>
      <c r="M615" s="2">
        <v>-1</v>
      </c>
      <c r="N615" s="2">
        <v>1</v>
      </c>
      <c r="O615" s="2"/>
      <c r="P615" s="65">
        <f>2</f>
        <v>2</v>
      </c>
      <c r="Q615" s="65">
        <f>COUNTIFS($O$1:O615,base_seller!$O615)</f>
        <v>0</v>
      </c>
      <c r="R615" s="65" t="str">
        <f>IF(O615="","",IF(OR(base_seller!$Q615&gt;base_seller!$P615,base_seller!$Q615="0"),"Não","Sim"))</f>
        <v/>
      </c>
      <c r="S615" s="65" t="str">
        <f>base_seller!$E615&amp;base_seller!$K615</f>
        <v>1213212025-03</v>
      </c>
      <c r="T615" s="65">
        <f>COUNTIFS($S$1:S615,base_seller!$S615)</f>
        <v>1</v>
      </c>
      <c r="U615" s="65" t="str">
        <f t="shared" si="26"/>
        <v>Range 1</v>
      </c>
    </row>
    <row r="616" spans="1:21" x14ac:dyDescent="0.25">
      <c r="A616" s="71">
        <v>45721</v>
      </c>
      <c r="B616" s="71">
        <v>45721.480555555558</v>
      </c>
      <c r="C616" s="71">
        <v>45721.496527777781</v>
      </c>
      <c r="D616" s="2" t="s">
        <v>952</v>
      </c>
      <c r="E616" s="2">
        <v>121348</v>
      </c>
      <c r="F616" s="2" t="s">
        <v>754</v>
      </c>
      <c r="G616" s="2" t="s">
        <v>755</v>
      </c>
      <c r="H616" s="2" t="s">
        <v>755</v>
      </c>
      <c r="I616" s="2">
        <v>2</v>
      </c>
      <c r="J616" s="2">
        <v>1</v>
      </c>
      <c r="K616" s="2" t="s">
        <v>6182</v>
      </c>
      <c r="L616" s="71">
        <v>45722.480555555558</v>
      </c>
      <c r="M616" s="2">
        <v>-1</v>
      </c>
      <c r="N616" s="2">
        <v>1</v>
      </c>
      <c r="O616" s="2"/>
      <c r="P616" s="65">
        <f>2</f>
        <v>2</v>
      </c>
      <c r="Q616" s="65">
        <f>COUNTIFS($O$1:O616,base_seller!$O616)</f>
        <v>0</v>
      </c>
      <c r="R616" s="65" t="str">
        <f>IF(O616="","",IF(OR(base_seller!$Q616&gt;base_seller!$P616,base_seller!$Q616="0"),"Não","Sim"))</f>
        <v/>
      </c>
      <c r="S616" s="65" t="str">
        <f>base_seller!$E616&amp;base_seller!$K616</f>
        <v>1213482025-03</v>
      </c>
      <c r="T616" s="65">
        <f>COUNTIFS($S$1:S616,base_seller!$S616)</f>
        <v>1</v>
      </c>
      <c r="U616" s="65" t="str">
        <f t="shared" si="26"/>
        <v>Range 1</v>
      </c>
    </row>
    <row r="617" spans="1:21" x14ac:dyDescent="0.25">
      <c r="A617" s="71">
        <v>45721</v>
      </c>
      <c r="B617" s="71">
        <v>45721.48333333333</v>
      </c>
      <c r="C617" s="71">
        <v>45721.685416666667</v>
      </c>
      <c r="D617" s="2" t="s">
        <v>951</v>
      </c>
      <c r="E617" s="2">
        <v>121349</v>
      </c>
      <c r="F617" s="2" t="s">
        <v>46</v>
      </c>
      <c r="G617" s="2" t="s">
        <v>36</v>
      </c>
      <c r="H617" s="2" t="s">
        <v>772</v>
      </c>
      <c r="I617" s="2">
        <v>2</v>
      </c>
      <c r="J617" s="2">
        <v>1</v>
      </c>
      <c r="K617" s="2" t="s">
        <v>6182</v>
      </c>
      <c r="L617" s="71">
        <v>45722.48333333333</v>
      </c>
      <c r="M617" s="2">
        <v>-1</v>
      </c>
      <c r="N617" s="2">
        <v>1</v>
      </c>
      <c r="O617" s="2" t="s">
        <v>6189</v>
      </c>
      <c r="P617" s="65">
        <f>2</f>
        <v>2</v>
      </c>
      <c r="Q617" s="65">
        <f>COUNTIFS($O$1:O617,base_seller!$O617)</f>
        <v>1</v>
      </c>
      <c r="R617" s="65" t="str">
        <f>IF(O617="","",IF(OR(base_seller!$Q617&gt;base_seller!$P617,base_seller!$Q617="0"),"Não","Sim"))</f>
        <v>Sim</v>
      </c>
      <c r="S617" s="65" t="str">
        <f>base_seller!$E617&amp;base_seller!$K617</f>
        <v>1213492025-03</v>
      </c>
      <c r="T617" s="65">
        <f>COUNTIFS($S$1:S617,base_seller!$S617)</f>
        <v>1</v>
      </c>
      <c r="U617" s="65" t="str">
        <f t="shared" si="26"/>
        <v>Range 1</v>
      </c>
    </row>
    <row r="618" spans="1:21" x14ac:dyDescent="0.25">
      <c r="A618" s="71">
        <v>45721</v>
      </c>
      <c r="B618" s="71">
        <v>45721.536111111112</v>
      </c>
      <c r="C618" s="71">
        <v>45721.6875</v>
      </c>
      <c r="D618" s="2" t="s">
        <v>951</v>
      </c>
      <c r="E618" s="2">
        <v>121450</v>
      </c>
      <c r="F618" s="2" t="s">
        <v>754</v>
      </c>
      <c r="G618" s="2" t="s">
        <v>755</v>
      </c>
      <c r="H618" s="2" t="s">
        <v>755</v>
      </c>
      <c r="I618" s="2">
        <v>2</v>
      </c>
      <c r="J618" s="2">
        <v>1</v>
      </c>
      <c r="K618" s="2" t="s">
        <v>6182</v>
      </c>
      <c r="L618" s="71">
        <v>45722.536111111112</v>
      </c>
      <c r="M618" s="2">
        <v>-1</v>
      </c>
      <c r="N618" s="2">
        <v>1</v>
      </c>
      <c r="O618" s="2"/>
      <c r="P618" s="65">
        <f>2</f>
        <v>2</v>
      </c>
      <c r="Q618" s="65">
        <f>COUNTIFS($O$1:O618,base_seller!$O618)</f>
        <v>0</v>
      </c>
      <c r="R618" s="65" t="str">
        <f>IF(O618="","",IF(OR(base_seller!$Q618&gt;base_seller!$P618,base_seller!$Q618="0"),"Não","Sim"))</f>
        <v/>
      </c>
      <c r="S618" s="65" t="str">
        <f>base_seller!$E618&amp;base_seller!$K618</f>
        <v>1214502025-03</v>
      </c>
      <c r="T618" s="65">
        <f>COUNTIFS($S$1:S618,base_seller!$S618)</f>
        <v>1</v>
      </c>
      <c r="U618" s="65" t="str">
        <f t="shared" si="26"/>
        <v>Range 1</v>
      </c>
    </row>
    <row r="619" spans="1:21" x14ac:dyDescent="0.25">
      <c r="A619" s="71">
        <v>45721</v>
      </c>
      <c r="B619" s="71">
        <v>45721.581944444442</v>
      </c>
      <c r="C619" s="71">
        <v>45721.69027777778</v>
      </c>
      <c r="D619" s="2" t="s">
        <v>951</v>
      </c>
      <c r="E619" s="2">
        <v>121532</v>
      </c>
      <c r="F619" s="2" t="s">
        <v>716</v>
      </c>
      <c r="G619" s="2" t="s">
        <v>36</v>
      </c>
      <c r="H619" s="2" t="s">
        <v>752</v>
      </c>
      <c r="I619" s="2">
        <v>2</v>
      </c>
      <c r="J619" s="2">
        <v>1</v>
      </c>
      <c r="K619" s="2" t="s">
        <v>6182</v>
      </c>
      <c r="L619" s="71">
        <v>45722.581944444442</v>
      </c>
      <c r="M619" s="2">
        <v>-1</v>
      </c>
      <c r="N619" s="2">
        <v>1</v>
      </c>
      <c r="O619" s="2" t="s">
        <v>6190</v>
      </c>
      <c r="P619" s="65">
        <f>2</f>
        <v>2</v>
      </c>
      <c r="Q619" s="65">
        <f>COUNTIFS($O$1:O619,base_seller!$O619)</f>
        <v>1</v>
      </c>
      <c r="R619" s="65" t="str">
        <f>IF(O619="","",IF(OR(base_seller!$Q619&gt;base_seller!$P619,base_seller!$Q619="0"),"Não","Sim"))</f>
        <v>Sim</v>
      </c>
      <c r="S619" s="65" t="str">
        <f>base_seller!$E619&amp;base_seller!$K619</f>
        <v>1215322025-03</v>
      </c>
      <c r="T619" s="65">
        <f>COUNTIFS($S$1:S619,base_seller!$S619)</f>
        <v>1</v>
      </c>
      <c r="U619" s="65" t="str">
        <f t="shared" si="26"/>
        <v>Range 1</v>
      </c>
    </row>
    <row r="620" spans="1:21" x14ac:dyDescent="0.25">
      <c r="A620" s="71">
        <v>45721</v>
      </c>
      <c r="B620" s="71">
        <v>45721.590277777781</v>
      </c>
      <c r="C620" s="71">
        <v>45721.692361111112</v>
      </c>
      <c r="D620" s="2" t="s">
        <v>951</v>
      </c>
      <c r="E620" s="2">
        <v>121550</v>
      </c>
      <c r="F620" s="2" t="s">
        <v>754</v>
      </c>
      <c r="G620" s="2" t="s">
        <v>755</v>
      </c>
      <c r="H620" s="2" t="s">
        <v>755</v>
      </c>
      <c r="I620" s="2">
        <v>2</v>
      </c>
      <c r="J620" s="2">
        <v>1</v>
      </c>
      <c r="K620" s="2" t="s">
        <v>6182</v>
      </c>
      <c r="L620" s="71">
        <v>45722.590277777781</v>
      </c>
      <c r="M620" s="2">
        <v>-1</v>
      </c>
      <c r="N620" s="2">
        <v>1</v>
      </c>
      <c r="O620" s="2"/>
      <c r="P620" s="65">
        <f>2</f>
        <v>2</v>
      </c>
      <c r="Q620" s="65">
        <f>COUNTIFS($O$1:O620,base_seller!$O620)</f>
        <v>0</v>
      </c>
      <c r="R620" s="65" t="str">
        <f>IF(O620="","",IF(OR(base_seller!$Q620&gt;base_seller!$P620,base_seller!$Q620="0"),"Não","Sim"))</f>
        <v/>
      </c>
      <c r="S620" s="65" t="str">
        <f>base_seller!$E620&amp;base_seller!$K620</f>
        <v>1215502025-03</v>
      </c>
      <c r="T620" s="65">
        <f>COUNTIFS($S$1:S620,base_seller!$S620)</f>
        <v>1</v>
      </c>
      <c r="U620" s="65" t="str">
        <f t="shared" si="26"/>
        <v>Range 1</v>
      </c>
    </row>
    <row r="621" spans="1:21" x14ac:dyDescent="0.25">
      <c r="A621" s="71">
        <v>45721</v>
      </c>
      <c r="B621" s="71">
        <v>45721.62222222222</v>
      </c>
      <c r="C621" s="71">
        <v>45721.693055555559</v>
      </c>
      <c r="D621" s="2" t="s">
        <v>951</v>
      </c>
      <c r="E621" s="2">
        <v>121620</v>
      </c>
      <c r="F621" s="2" t="s">
        <v>716</v>
      </c>
      <c r="G621" s="2" t="s">
        <v>36</v>
      </c>
      <c r="H621" s="2" t="s">
        <v>752</v>
      </c>
      <c r="I621" s="2">
        <v>2</v>
      </c>
      <c r="J621" s="2">
        <v>1</v>
      </c>
      <c r="K621" s="2" t="s">
        <v>6182</v>
      </c>
      <c r="L621" s="71">
        <v>45722.62222222222</v>
      </c>
      <c r="M621" s="2">
        <v>-1</v>
      </c>
      <c r="N621" s="2">
        <v>1</v>
      </c>
      <c r="O621" s="2" t="s">
        <v>6191</v>
      </c>
      <c r="P621" s="65">
        <f>2</f>
        <v>2</v>
      </c>
      <c r="Q621" s="65">
        <f>COUNTIFS($O$1:O621,base_seller!$O621)</f>
        <v>1</v>
      </c>
      <c r="R621" s="65" t="str">
        <f>IF(O621="","",IF(OR(base_seller!$Q621&gt;base_seller!$P621,base_seller!$Q621="0"),"Não","Sim"))</f>
        <v>Sim</v>
      </c>
      <c r="S621" s="65" t="str">
        <f>base_seller!$E621&amp;base_seller!$K621</f>
        <v>1216202025-03</v>
      </c>
      <c r="T621" s="65">
        <f>COUNTIFS($S$1:S621,base_seller!$S621)</f>
        <v>1</v>
      </c>
      <c r="U621" s="65" t="str">
        <f t="shared" si="26"/>
        <v>Range 1</v>
      </c>
    </row>
    <row r="622" spans="1:21" x14ac:dyDescent="0.25">
      <c r="A622" s="71">
        <v>45721</v>
      </c>
      <c r="B622" s="71">
        <v>45721.624305555553</v>
      </c>
      <c r="C622" s="71">
        <v>45721.695138888892</v>
      </c>
      <c r="D622" s="2" t="s">
        <v>951</v>
      </c>
      <c r="E622" s="2">
        <v>121626</v>
      </c>
      <c r="F622" s="2" t="s">
        <v>754</v>
      </c>
      <c r="G622" s="2" t="s">
        <v>755</v>
      </c>
      <c r="H622" s="2" t="s">
        <v>755</v>
      </c>
      <c r="I622" s="2">
        <v>2</v>
      </c>
      <c r="J622" s="2">
        <v>1</v>
      </c>
      <c r="K622" s="2" t="s">
        <v>6182</v>
      </c>
      <c r="L622" s="71">
        <v>45722.624305555553</v>
      </c>
      <c r="M622" s="2">
        <v>-1</v>
      </c>
      <c r="N622" s="2">
        <v>1</v>
      </c>
      <c r="O622" s="2"/>
      <c r="P622" s="65">
        <f>2</f>
        <v>2</v>
      </c>
      <c r="Q622" s="65">
        <f>COUNTIFS($O$1:O622,base_seller!$O622)</f>
        <v>0</v>
      </c>
      <c r="R622" s="65" t="str">
        <f>IF(O622="","",IF(OR(base_seller!$Q622&gt;base_seller!$P622,base_seller!$Q622="0"),"Não","Sim"))</f>
        <v/>
      </c>
      <c r="S622" s="65" t="str">
        <f>base_seller!$E622&amp;base_seller!$K622</f>
        <v>1216262025-03</v>
      </c>
      <c r="T622" s="65">
        <f>COUNTIFS($S$1:S622,base_seller!$S622)</f>
        <v>1</v>
      </c>
      <c r="U622" s="65" t="str">
        <f t="shared" si="26"/>
        <v>Range 1</v>
      </c>
    </row>
    <row r="623" spans="1:21" x14ac:dyDescent="0.25">
      <c r="A623" s="71">
        <v>45721</v>
      </c>
      <c r="B623" s="71">
        <v>45721.625</v>
      </c>
      <c r="C623" s="71">
        <v>45721.696527777778</v>
      </c>
      <c r="D623" s="2" t="s">
        <v>951</v>
      </c>
      <c r="E623" s="2">
        <v>121627</v>
      </c>
      <c r="F623" s="2" t="s">
        <v>754</v>
      </c>
      <c r="G623" s="2" t="s">
        <v>755</v>
      </c>
      <c r="H623" s="2" t="s">
        <v>755</v>
      </c>
      <c r="I623" s="2">
        <v>2</v>
      </c>
      <c r="J623" s="2">
        <v>1</v>
      </c>
      <c r="K623" s="2" t="s">
        <v>6182</v>
      </c>
      <c r="L623" s="71">
        <v>45722.625</v>
      </c>
      <c r="M623" s="2">
        <v>-1</v>
      </c>
      <c r="N623" s="2">
        <v>1</v>
      </c>
      <c r="O623" s="2"/>
      <c r="P623" s="65">
        <f>2</f>
        <v>2</v>
      </c>
      <c r="Q623" s="65">
        <f>COUNTIFS($O$1:O623,base_seller!$O623)</f>
        <v>0</v>
      </c>
      <c r="R623" s="65" t="str">
        <f>IF(O623="","",IF(OR(base_seller!$Q623&gt;base_seller!$P623,base_seller!$Q623="0"),"Não","Sim"))</f>
        <v/>
      </c>
      <c r="S623" s="65" t="str">
        <f>base_seller!$E623&amp;base_seller!$K623</f>
        <v>1216272025-03</v>
      </c>
      <c r="T623" s="65">
        <f>COUNTIFS($S$1:S623,base_seller!$S623)</f>
        <v>1</v>
      </c>
      <c r="U623" s="65" t="str">
        <f t="shared" si="26"/>
        <v>Range 1</v>
      </c>
    </row>
    <row r="624" spans="1:21" x14ac:dyDescent="0.25">
      <c r="A624" s="71">
        <v>45721</v>
      </c>
      <c r="B624" s="71">
        <v>45721.647222222222</v>
      </c>
      <c r="C624" s="71">
        <v>45721.697916666657</v>
      </c>
      <c r="D624" s="2" t="s">
        <v>951</v>
      </c>
      <c r="E624" s="2">
        <v>121683</v>
      </c>
      <c r="F624" s="2" t="s">
        <v>754</v>
      </c>
      <c r="G624" s="2" t="s">
        <v>755</v>
      </c>
      <c r="H624" s="2" t="s">
        <v>755</v>
      </c>
      <c r="I624" s="2">
        <v>2</v>
      </c>
      <c r="J624" s="2">
        <v>1</v>
      </c>
      <c r="K624" s="2" t="s">
        <v>6182</v>
      </c>
      <c r="L624" s="71">
        <v>45722.647222222222</v>
      </c>
      <c r="M624" s="2">
        <v>-1</v>
      </c>
      <c r="N624" s="2">
        <v>1</v>
      </c>
      <c r="O624" s="2"/>
      <c r="P624" s="65">
        <f>2</f>
        <v>2</v>
      </c>
      <c r="Q624" s="65">
        <f>COUNTIFS($O$1:O624,base_seller!$O624)</f>
        <v>0</v>
      </c>
      <c r="R624" s="65" t="str">
        <f>IF(O624="","",IF(OR(base_seller!$Q624&gt;base_seller!$P624,base_seller!$Q624="0"),"Não","Sim"))</f>
        <v/>
      </c>
      <c r="S624" s="65" t="str">
        <f>base_seller!$E624&amp;base_seller!$K624</f>
        <v>1216832025-03</v>
      </c>
      <c r="T624" s="65">
        <f>COUNTIFS($S$1:S624,base_seller!$S624)</f>
        <v>1</v>
      </c>
      <c r="U624" s="65" t="str">
        <f t="shared" si="26"/>
        <v>Range 1</v>
      </c>
    </row>
    <row r="625" spans="1:21" x14ac:dyDescent="0.25">
      <c r="A625" s="71">
        <v>45721</v>
      </c>
      <c r="B625" s="71">
        <v>45721.656944444447</v>
      </c>
      <c r="C625" s="71">
        <v>45721.699305555558</v>
      </c>
      <c r="D625" s="2" t="s">
        <v>951</v>
      </c>
      <c r="E625" s="2">
        <v>121705</v>
      </c>
      <c r="F625" s="2" t="s">
        <v>46</v>
      </c>
      <c r="G625" s="2" t="s">
        <v>36</v>
      </c>
      <c r="H625" s="2" t="s">
        <v>758</v>
      </c>
      <c r="I625" s="2">
        <v>2</v>
      </c>
      <c r="J625" s="2">
        <v>1</v>
      </c>
      <c r="K625" s="2" t="s">
        <v>6182</v>
      </c>
      <c r="L625" s="71">
        <v>45722.656944444447</v>
      </c>
      <c r="M625" s="2">
        <v>-1</v>
      </c>
      <c r="N625" s="2">
        <v>1</v>
      </c>
      <c r="O625" s="2" t="s">
        <v>6192</v>
      </c>
      <c r="P625" s="65">
        <f>2</f>
        <v>2</v>
      </c>
      <c r="Q625" s="65">
        <f>COUNTIFS($O$1:O625,base_seller!$O625)</f>
        <v>1</v>
      </c>
      <c r="R625" s="65" t="str">
        <f>IF(O625="","",IF(OR(base_seller!$Q625&gt;base_seller!$P625,base_seller!$Q625="0"),"Não","Sim"))</f>
        <v>Sim</v>
      </c>
      <c r="S625" s="65" t="str">
        <f>base_seller!$E625&amp;base_seller!$K625</f>
        <v>1217052025-03</v>
      </c>
      <c r="T625" s="65">
        <f>COUNTIFS($S$1:S625,base_seller!$S625)</f>
        <v>1</v>
      </c>
      <c r="U625" s="65" t="str">
        <f t="shared" si="26"/>
        <v>Range 1</v>
      </c>
    </row>
    <row r="626" spans="1:21" x14ac:dyDescent="0.25">
      <c r="A626" s="71">
        <v>45721</v>
      </c>
      <c r="B626" s="71">
        <v>45721.65902777778</v>
      </c>
      <c r="C626" s="71">
        <v>45721.700694444437</v>
      </c>
      <c r="D626" s="2" t="s">
        <v>951</v>
      </c>
      <c r="E626" s="2">
        <v>121707</v>
      </c>
      <c r="F626" s="2" t="s">
        <v>46</v>
      </c>
      <c r="G626" s="2" t="s">
        <v>36</v>
      </c>
      <c r="H626" s="2" t="s">
        <v>758</v>
      </c>
      <c r="I626" s="2">
        <v>2</v>
      </c>
      <c r="J626" s="2">
        <v>1</v>
      </c>
      <c r="K626" s="2" t="s">
        <v>6182</v>
      </c>
      <c r="L626" s="71">
        <v>45722.65902777778</v>
      </c>
      <c r="M626" s="2">
        <v>-1</v>
      </c>
      <c r="N626" s="2">
        <v>1</v>
      </c>
      <c r="O626" s="2" t="s">
        <v>6193</v>
      </c>
      <c r="P626" s="65">
        <f>2</f>
        <v>2</v>
      </c>
      <c r="Q626" s="65">
        <f>COUNTIFS($O$1:O626,base_seller!$O626)</f>
        <v>1</v>
      </c>
      <c r="R626" s="65" t="str">
        <f>IF(O626="","",IF(OR(base_seller!$Q626&gt;base_seller!$P626,base_seller!$Q626="0"),"Não","Sim"))</f>
        <v>Sim</v>
      </c>
      <c r="S626" s="65" t="str">
        <f>base_seller!$E626&amp;base_seller!$K626</f>
        <v>1217072025-03</v>
      </c>
      <c r="T626" s="65">
        <f>COUNTIFS($S$1:S626,base_seller!$S626)</f>
        <v>1</v>
      </c>
      <c r="U626" s="65" t="str">
        <f t="shared" si="26"/>
        <v>Range 1</v>
      </c>
    </row>
    <row r="627" spans="1:21" x14ac:dyDescent="0.25">
      <c r="A627" s="71">
        <v>45721</v>
      </c>
      <c r="B627" s="71">
        <v>45721.659722222219</v>
      </c>
      <c r="C627" s="71">
        <v>45721.702777777777</v>
      </c>
      <c r="D627" s="2" t="s">
        <v>951</v>
      </c>
      <c r="E627" s="2">
        <v>121709</v>
      </c>
      <c r="F627" s="2" t="s">
        <v>46</v>
      </c>
      <c r="G627" s="2" t="s">
        <v>36</v>
      </c>
      <c r="H627" s="2" t="s">
        <v>767</v>
      </c>
      <c r="I627" s="2">
        <v>2</v>
      </c>
      <c r="J627" s="2">
        <v>1</v>
      </c>
      <c r="K627" s="2" t="s">
        <v>6182</v>
      </c>
      <c r="L627" s="71">
        <v>45722.659722222219</v>
      </c>
      <c r="M627" s="2">
        <v>-1</v>
      </c>
      <c r="N627" s="2">
        <v>1</v>
      </c>
      <c r="O627" s="2" t="s">
        <v>6194</v>
      </c>
      <c r="P627" s="65">
        <f>2</f>
        <v>2</v>
      </c>
      <c r="Q627" s="65">
        <f>COUNTIFS($O$1:O627,base_seller!$O627)</f>
        <v>1</v>
      </c>
      <c r="R627" s="65" t="str">
        <f>IF(O627="","",IF(OR(base_seller!$Q627&gt;base_seller!$P627,base_seller!$Q627="0"),"Não","Sim"))</f>
        <v>Sim</v>
      </c>
      <c r="S627" s="65" t="str">
        <f>base_seller!$E627&amp;base_seller!$K627</f>
        <v>1217092025-03</v>
      </c>
      <c r="T627" s="65">
        <f>COUNTIFS($S$1:S627,base_seller!$S627)</f>
        <v>1</v>
      </c>
      <c r="U627" s="65" t="str">
        <f t="shared" si="26"/>
        <v>Range 1</v>
      </c>
    </row>
    <row r="628" spans="1:21" x14ac:dyDescent="0.25">
      <c r="A628" s="71">
        <v>45721</v>
      </c>
      <c r="B628" s="71">
        <v>45721.670138888891</v>
      </c>
      <c r="C628" s="71">
        <v>45721.705555555563</v>
      </c>
      <c r="D628" s="2" t="s">
        <v>951</v>
      </c>
      <c r="E628" s="2">
        <v>121727</v>
      </c>
      <c r="F628" s="2" t="s">
        <v>716</v>
      </c>
      <c r="G628" s="2" t="s">
        <v>36</v>
      </c>
      <c r="H628" s="2" t="s">
        <v>752</v>
      </c>
      <c r="I628" s="2">
        <v>2</v>
      </c>
      <c r="J628" s="2">
        <v>1</v>
      </c>
      <c r="K628" s="2" t="s">
        <v>6182</v>
      </c>
      <c r="L628" s="71">
        <v>45722.670138888891</v>
      </c>
      <c r="M628" s="2">
        <v>-1</v>
      </c>
      <c r="N628" s="2">
        <v>1</v>
      </c>
      <c r="O628" s="2" t="s">
        <v>6195</v>
      </c>
      <c r="P628" s="65">
        <f>2</f>
        <v>2</v>
      </c>
      <c r="Q628" s="65">
        <f>COUNTIFS($O$1:O628,base_seller!$O628)</f>
        <v>1</v>
      </c>
      <c r="R628" s="65" t="str">
        <f>IF(O628="","",IF(OR(base_seller!$Q628&gt;base_seller!$P628,base_seller!$Q628="0"),"Não","Sim"))</f>
        <v>Sim</v>
      </c>
      <c r="S628" s="65" t="str">
        <f>base_seller!$E628&amp;base_seller!$K628</f>
        <v>1217272025-03</v>
      </c>
      <c r="T628" s="65">
        <f>COUNTIFS($S$1:S628,base_seller!$S628)</f>
        <v>1</v>
      </c>
      <c r="U628" s="65" t="str">
        <f t="shared" si="26"/>
        <v>Range 1</v>
      </c>
    </row>
    <row r="629" spans="1:21" x14ac:dyDescent="0.25">
      <c r="A629" s="71">
        <v>45721</v>
      </c>
      <c r="B629" s="71">
        <v>45721.671527777777</v>
      </c>
      <c r="C629" s="71">
        <v>45721.707638888889</v>
      </c>
      <c r="D629" s="2" t="s">
        <v>951</v>
      </c>
      <c r="E629" s="2">
        <v>121732</v>
      </c>
      <c r="F629" s="2" t="s">
        <v>754</v>
      </c>
      <c r="G629" s="2" t="s">
        <v>755</v>
      </c>
      <c r="H629" s="2" t="s">
        <v>755</v>
      </c>
      <c r="I629" s="2">
        <v>2</v>
      </c>
      <c r="J629" s="2">
        <v>1</v>
      </c>
      <c r="K629" s="2" t="s">
        <v>6182</v>
      </c>
      <c r="L629" s="71">
        <v>45722.671527777777</v>
      </c>
      <c r="M629" s="2">
        <v>-1</v>
      </c>
      <c r="N629" s="2">
        <v>1</v>
      </c>
      <c r="O629" s="2"/>
      <c r="P629" s="65">
        <f>2</f>
        <v>2</v>
      </c>
      <c r="Q629" s="65">
        <f>COUNTIFS($O$1:O629,base_seller!$O629)</f>
        <v>0</v>
      </c>
      <c r="R629" s="65" t="str">
        <f>IF(O629="","",IF(OR(base_seller!$Q629&gt;base_seller!$P629,base_seller!$Q629="0"),"Não","Sim"))</f>
        <v/>
      </c>
      <c r="S629" s="65" t="str">
        <f>base_seller!$E629&amp;base_seller!$K629</f>
        <v>1217322025-03</v>
      </c>
      <c r="T629" s="65">
        <f>COUNTIFS($S$1:S629,base_seller!$S629)</f>
        <v>1</v>
      </c>
      <c r="U629" s="65" t="str">
        <f t="shared" si="26"/>
        <v>Range 1</v>
      </c>
    </row>
    <row r="630" spans="1:21" x14ac:dyDescent="0.25">
      <c r="A630" s="71">
        <v>45721</v>
      </c>
      <c r="B630" s="71">
        <v>45721.698611111111</v>
      </c>
      <c r="C630" s="71">
        <v>45721.725694444453</v>
      </c>
      <c r="D630" s="2" t="s">
        <v>951</v>
      </c>
      <c r="E630" s="2">
        <v>121762</v>
      </c>
      <c r="F630" s="2" t="s">
        <v>716</v>
      </c>
      <c r="G630" s="2" t="s">
        <v>36</v>
      </c>
      <c r="H630" s="2" t="s">
        <v>752</v>
      </c>
      <c r="I630" s="2">
        <v>2</v>
      </c>
      <c r="J630" s="2">
        <v>1</v>
      </c>
      <c r="K630" s="2" t="s">
        <v>6182</v>
      </c>
      <c r="L630" s="71">
        <v>45722.698611111111</v>
      </c>
      <c r="M630" s="2">
        <v>-1</v>
      </c>
      <c r="N630" s="2">
        <v>1</v>
      </c>
      <c r="O630" s="2" t="s">
        <v>6196</v>
      </c>
      <c r="P630" s="65">
        <f>2</f>
        <v>2</v>
      </c>
      <c r="Q630" s="65">
        <f>COUNTIFS($O$1:O630,base_seller!$O630)</f>
        <v>1</v>
      </c>
      <c r="R630" s="65" t="str">
        <f>IF(O630="","",IF(OR(base_seller!$Q630&gt;base_seller!$P630,base_seller!$Q630="0"),"Não","Sim"))</f>
        <v>Sim</v>
      </c>
      <c r="S630" s="65" t="str">
        <f>base_seller!$E630&amp;base_seller!$K630</f>
        <v>1217622025-03</v>
      </c>
      <c r="T630" s="65">
        <f>COUNTIFS($S$1:S630,base_seller!$S630)</f>
        <v>1</v>
      </c>
      <c r="U630" s="65" t="str">
        <f t="shared" si="26"/>
        <v>Range 1</v>
      </c>
    </row>
    <row r="631" spans="1:21" x14ac:dyDescent="0.25">
      <c r="A631" s="71">
        <v>45721</v>
      </c>
      <c r="B631" s="71">
        <v>45721.717361111107</v>
      </c>
      <c r="C631" s="71">
        <v>45721.727083333331</v>
      </c>
      <c r="D631" s="2" t="s">
        <v>951</v>
      </c>
      <c r="E631" s="2">
        <v>121788</v>
      </c>
      <c r="F631" s="2" t="s">
        <v>716</v>
      </c>
      <c r="G631" s="2" t="s">
        <v>36</v>
      </c>
      <c r="H631" s="2" t="s">
        <v>752</v>
      </c>
      <c r="I631" s="2">
        <v>2</v>
      </c>
      <c r="J631" s="2">
        <v>1</v>
      </c>
      <c r="K631" s="2" t="s">
        <v>6182</v>
      </c>
      <c r="L631" s="71">
        <v>45722.717361111107</v>
      </c>
      <c r="M631" s="2">
        <v>-1</v>
      </c>
      <c r="N631" s="2">
        <v>1</v>
      </c>
      <c r="O631" s="2" t="s">
        <v>6197</v>
      </c>
      <c r="P631" s="65">
        <f>2</f>
        <v>2</v>
      </c>
      <c r="Q631" s="65">
        <f>COUNTIFS($O$1:O631,base_seller!$O631)</f>
        <v>1</v>
      </c>
      <c r="R631" s="65" t="str">
        <f>IF(O631="","",IF(OR(base_seller!$Q631&gt;base_seller!$P631,base_seller!$Q631="0"),"Não","Sim"))</f>
        <v>Sim</v>
      </c>
      <c r="S631" s="65" t="str">
        <f>base_seller!$E631&amp;base_seller!$K631</f>
        <v>1217882025-03</v>
      </c>
      <c r="T631" s="65">
        <f>COUNTIFS($S$1:S631,base_seller!$S631)</f>
        <v>1</v>
      </c>
      <c r="U631" s="65" t="str">
        <f t="shared" si="26"/>
        <v>Range 1</v>
      </c>
    </row>
    <row r="632" spans="1:21" x14ac:dyDescent="0.25">
      <c r="A632" s="71">
        <v>45721</v>
      </c>
      <c r="B632" s="71">
        <v>45721.720138888893</v>
      </c>
      <c r="C632" s="71">
        <v>45721.731249999997</v>
      </c>
      <c r="D632" s="2" t="s">
        <v>951</v>
      </c>
      <c r="E632" s="2">
        <v>121791</v>
      </c>
      <c r="F632" s="2" t="s">
        <v>46</v>
      </c>
      <c r="G632" s="2" t="s">
        <v>13</v>
      </c>
      <c r="H632" s="2" t="s">
        <v>758</v>
      </c>
      <c r="I632" s="2">
        <v>2</v>
      </c>
      <c r="J632" s="2">
        <v>1</v>
      </c>
      <c r="K632" s="2" t="s">
        <v>6182</v>
      </c>
      <c r="L632" s="71">
        <v>45722.720138888893</v>
      </c>
      <c r="M632" s="2">
        <v>-1</v>
      </c>
      <c r="N632" s="2">
        <v>1</v>
      </c>
      <c r="O632" s="2"/>
      <c r="P632" s="65">
        <f>2</f>
        <v>2</v>
      </c>
      <c r="Q632" s="65">
        <f>COUNTIFS($O$1:O632,base_seller!$O632)</f>
        <v>0</v>
      </c>
      <c r="R632" s="65" t="str">
        <f>IF(O632="","",IF(OR(base_seller!$Q632&gt;base_seller!$P632,base_seller!$Q632="0"),"Não","Sim"))</f>
        <v/>
      </c>
      <c r="S632" s="65" t="str">
        <f>base_seller!$E632&amp;base_seller!$K632</f>
        <v>1217912025-03</v>
      </c>
      <c r="T632" s="65">
        <f>COUNTIFS($S$1:S632,base_seller!$S632)</f>
        <v>1</v>
      </c>
      <c r="U632" s="65" t="str">
        <f t="shared" si="26"/>
        <v>Range 1</v>
      </c>
    </row>
    <row r="633" spans="1:21" x14ac:dyDescent="0.25">
      <c r="A633" s="71">
        <v>45721</v>
      </c>
      <c r="B633" s="71">
        <v>45721.69027777778</v>
      </c>
      <c r="C633" s="71">
        <v>45721.734027777777</v>
      </c>
      <c r="D633" s="2" t="s">
        <v>951</v>
      </c>
      <c r="E633" s="2">
        <v>121349</v>
      </c>
      <c r="F633" s="2" t="s">
        <v>46</v>
      </c>
      <c r="G633" s="2" t="s">
        <v>36</v>
      </c>
      <c r="H633" s="2" t="s">
        <v>772</v>
      </c>
      <c r="I633" s="2">
        <v>2</v>
      </c>
      <c r="J633" s="2">
        <v>1</v>
      </c>
      <c r="K633" s="2" t="s">
        <v>6182</v>
      </c>
      <c r="L633" s="71">
        <v>45722.69027777778</v>
      </c>
      <c r="M633" s="2">
        <v>-1</v>
      </c>
      <c r="N633" s="2">
        <v>1</v>
      </c>
      <c r="O633" s="2" t="s">
        <v>6189</v>
      </c>
      <c r="P633" s="65">
        <f>2</f>
        <v>2</v>
      </c>
      <c r="Q633" s="65">
        <f>COUNTIFS($O$1:O633,base_seller!$O633)</f>
        <v>2</v>
      </c>
      <c r="R633" s="65" t="str">
        <f>IF(O633="","",IF(OR(base_seller!$Q633&gt;base_seller!$P633,base_seller!$Q633="0"),"Não","Sim"))</f>
        <v>Sim</v>
      </c>
      <c r="S633" s="65" t="str">
        <f>base_seller!$E633&amp;base_seller!$K633</f>
        <v>1213492025-03</v>
      </c>
      <c r="T633" s="65">
        <f>COUNTIFS($S$1:S633,base_seller!$S633)</f>
        <v>2</v>
      </c>
      <c r="U633" s="65" t="str">
        <f t="shared" si="26"/>
        <v>Range 1</v>
      </c>
    </row>
    <row r="634" spans="1:21" x14ac:dyDescent="0.25">
      <c r="A634" s="71">
        <v>45721</v>
      </c>
      <c r="B634" s="71">
        <v>45721.715277777781</v>
      </c>
      <c r="C634" s="71">
        <v>45721.736111111109</v>
      </c>
      <c r="D634" s="2" t="s">
        <v>951</v>
      </c>
      <c r="E634" s="2">
        <v>121727</v>
      </c>
      <c r="F634" s="2" t="s">
        <v>46</v>
      </c>
      <c r="G634" s="2" t="s">
        <v>36</v>
      </c>
      <c r="H634" s="2" t="s">
        <v>752</v>
      </c>
      <c r="I634" s="2">
        <v>2</v>
      </c>
      <c r="J634" s="2">
        <v>1</v>
      </c>
      <c r="K634" s="2" t="s">
        <v>6182</v>
      </c>
      <c r="L634" s="71">
        <v>45722.715277777781</v>
      </c>
      <c r="M634" s="2">
        <v>-1</v>
      </c>
      <c r="N634" s="2">
        <v>1</v>
      </c>
      <c r="O634" s="2" t="s">
        <v>6195</v>
      </c>
      <c r="P634" s="65">
        <f>2</f>
        <v>2</v>
      </c>
      <c r="Q634" s="65">
        <f>COUNTIFS($O$1:O634,base_seller!$O634)</f>
        <v>2</v>
      </c>
      <c r="R634" s="65" t="str">
        <f>IF(O634="","",IF(OR(base_seller!$Q634&gt;base_seller!$P634,base_seller!$Q634="0"),"Não","Sim"))</f>
        <v>Sim</v>
      </c>
      <c r="S634" s="65" t="str">
        <f>base_seller!$E634&amp;base_seller!$K634</f>
        <v>1217272025-03</v>
      </c>
      <c r="T634" s="65">
        <f>COUNTIFS($S$1:S634,base_seller!$S634)</f>
        <v>2</v>
      </c>
      <c r="U634" s="65" t="str">
        <f t="shared" si="26"/>
        <v>Range 1</v>
      </c>
    </row>
    <row r="635" spans="1:21" x14ac:dyDescent="0.25">
      <c r="A635" s="71">
        <v>45721</v>
      </c>
      <c r="B635" s="71">
        <v>45721.732638888891</v>
      </c>
      <c r="C635" s="71">
        <v>45721.807638888888</v>
      </c>
      <c r="D635" s="2" t="s">
        <v>951</v>
      </c>
      <c r="E635" s="2">
        <v>121808</v>
      </c>
      <c r="F635" s="2" t="s">
        <v>46</v>
      </c>
      <c r="G635" s="2" t="s">
        <v>36</v>
      </c>
      <c r="H635" s="2" t="s">
        <v>752</v>
      </c>
      <c r="I635" s="2">
        <v>2</v>
      </c>
      <c r="J635" s="2">
        <v>1</v>
      </c>
      <c r="K635" s="2" t="s">
        <v>6182</v>
      </c>
      <c r="L635" s="71">
        <v>45722.732638888891</v>
      </c>
      <c r="M635" s="2">
        <v>-1</v>
      </c>
      <c r="N635" s="2">
        <v>1</v>
      </c>
      <c r="O635" s="2" t="s">
        <v>6198</v>
      </c>
      <c r="P635" s="65">
        <f>2</f>
        <v>2</v>
      </c>
      <c r="Q635" s="65">
        <f>COUNTIFS($O$1:O635,base_seller!$O635)</f>
        <v>1</v>
      </c>
      <c r="R635" s="65" t="str">
        <f>IF(O635="","",IF(OR(base_seller!$Q635&gt;base_seller!$P635,base_seller!$Q635="0"),"Não","Sim"))</f>
        <v>Sim</v>
      </c>
      <c r="S635" s="65" t="str">
        <f>base_seller!$E635&amp;base_seller!$K635</f>
        <v>1218082025-03</v>
      </c>
      <c r="T635" s="65">
        <f>COUNTIFS($S$1:S635,base_seller!$S635)</f>
        <v>1</v>
      </c>
      <c r="U635" s="65" t="str">
        <f t="shared" si="26"/>
        <v>Range 1</v>
      </c>
    </row>
    <row r="636" spans="1:21" x14ac:dyDescent="0.25">
      <c r="A636" s="71">
        <v>45721</v>
      </c>
      <c r="B636" s="71">
        <v>45721.743055555547</v>
      </c>
      <c r="C636" s="71">
        <v>45721.809027777781</v>
      </c>
      <c r="D636" s="2" t="s">
        <v>951</v>
      </c>
      <c r="E636" s="2">
        <v>121821</v>
      </c>
      <c r="F636" s="2" t="s">
        <v>716</v>
      </c>
      <c r="G636" s="2" t="s">
        <v>36</v>
      </c>
      <c r="H636" s="2" t="s">
        <v>752</v>
      </c>
      <c r="I636" s="2">
        <v>2</v>
      </c>
      <c r="J636" s="2">
        <v>1</v>
      </c>
      <c r="K636" s="2" t="s">
        <v>6182</v>
      </c>
      <c r="L636" s="71">
        <v>45722.743055555547</v>
      </c>
      <c r="M636" s="2">
        <v>-1</v>
      </c>
      <c r="N636" s="2">
        <v>1</v>
      </c>
      <c r="O636" s="2" t="s">
        <v>6199</v>
      </c>
      <c r="P636" s="65">
        <f>2</f>
        <v>2</v>
      </c>
      <c r="Q636" s="65">
        <f>COUNTIFS($O$1:O636,base_seller!$O636)</f>
        <v>1</v>
      </c>
      <c r="R636" s="65" t="str">
        <f>IF(O636="","",IF(OR(base_seller!$Q636&gt;base_seller!$P636,base_seller!$Q636="0"),"Não","Sim"))</f>
        <v>Sim</v>
      </c>
      <c r="S636" s="65" t="str">
        <f>base_seller!$E636&amp;base_seller!$K636</f>
        <v>1218212025-03</v>
      </c>
      <c r="T636" s="65">
        <f>COUNTIFS($S$1:S636,base_seller!$S636)</f>
        <v>1</v>
      </c>
      <c r="U636" s="65" t="str">
        <f t="shared" si="26"/>
        <v>Range 1</v>
      </c>
    </row>
    <row r="637" spans="1:21" x14ac:dyDescent="0.25">
      <c r="A637" s="71">
        <v>45721</v>
      </c>
      <c r="B637" s="71">
        <v>45721.795138888891</v>
      </c>
      <c r="C637" s="71">
        <v>45721.810416666667</v>
      </c>
      <c r="D637" s="2" t="s">
        <v>951</v>
      </c>
      <c r="E637" s="2">
        <v>121860</v>
      </c>
      <c r="F637" s="2" t="s">
        <v>754</v>
      </c>
      <c r="G637" s="2" t="s">
        <v>755</v>
      </c>
      <c r="H637" s="2" t="s">
        <v>755</v>
      </c>
      <c r="I637" s="2">
        <v>2</v>
      </c>
      <c r="J637" s="2">
        <v>1</v>
      </c>
      <c r="K637" s="2" t="s">
        <v>6182</v>
      </c>
      <c r="L637" s="71">
        <v>45722.795138888891</v>
      </c>
      <c r="M637" s="2">
        <v>-1</v>
      </c>
      <c r="N637" s="2">
        <v>1</v>
      </c>
      <c r="O637" s="2"/>
      <c r="P637" s="65">
        <f>2</f>
        <v>2</v>
      </c>
      <c r="Q637" s="65">
        <f>COUNTIFS($O$1:O637,base_seller!$O637)</f>
        <v>0</v>
      </c>
      <c r="R637" s="65" t="str">
        <f>IF(O637="","",IF(OR(base_seller!$Q637&gt;base_seller!$P637,base_seller!$Q637="0"),"Não","Sim"))</f>
        <v/>
      </c>
      <c r="S637" s="65" t="str">
        <f>base_seller!$E637&amp;base_seller!$K637</f>
        <v>1218602025-03</v>
      </c>
      <c r="T637" s="65">
        <f>COUNTIFS($S$1:S637,base_seller!$S637)</f>
        <v>1</v>
      </c>
      <c r="U637" s="65" t="str">
        <f t="shared" si="26"/>
        <v>Range 1</v>
      </c>
    </row>
    <row r="638" spans="1:21" x14ac:dyDescent="0.25">
      <c r="A638" s="71">
        <v>45721</v>
      </c>
      <c r="B638" s="71">
        <v>45721.777777777781</v>
      </c>
      <c r="C638" s="71">
        <v>45721.813888888893</v>
      </c>
      <c r="D638" s="2" t="s">
        <v>951</v>
      </c>
      <c r="E638" s="2">
        <v>121727</v>
      </c>
      <c r="F638" s="2" t="s">
        <v>46</v>
      </c>
      <c r="G638" s="2" t="s">
        <v>36</v>
      </c>
      <c r="H638" s="2" t="s">
        <v>752</v>
      </c>
      <c r="I638" s="2">
        <v>2</v>
      </c>
      <c r="J638" s="2">
        <v>1</v>
      </c>
      <c r="K638" s="2" t="s">
        <v>6182</v>
      </c>
      <c r="L638" s="71">
        <v>45722.777777777781</v>
      </c>
      <c r="M638" s="2">
        <v>-1</v>
      </c>
      <c r="N638" s="2">
        <v>1</v>
      </c>
      <c r="O638" s="2" t="s">
        <v>6195</v>
      </c>
      <c r="P638" s="65">
        <f>2</f>
        <v>2</v>
      </c>
      <c r="Q638" s="65">
        <f>COUNTIFS($O$1:O638,base_seller!$O638)</f>
        <v>3</v>
      </c>
      <c r="R638" s="65" t="str">
        <f>IF(O638="","",IF(OR(base_seller!$Q638&gt;base_seller!$P638,base_seller!$Q638="0"),"Não","Sim"))</f>
        <v>Não</v>
      </c>
      <c r="S638" s="65" t="str">
        <f>base_seller!$E638&amp;base_seller!$K638</f>
        <v>1217272025-03</v>
      </c>
      <c r="T638" s="65">
        <f>COUNTIFS($S$1:S638,base_seller!$S638)</f>
        <v>3</v>
      </c>
      <c r="U638" s="65" t="str">
        <f t="shared" si="26"/>
        <v>Range 1</v>
      </c>
    </row>
    <row r="639" spans="1:21" x14ac:dyDescent="0.25">
      <c r="A639" s="71">
        <v>45722</v>
      </c>
      <c r="B639" s="71">
        <v>45721.904861111114</v>
      </c>
      <c r="C639" s="71">
        <v>45722.338888888888</v>
      </c>
      <c r="D639" s="2" t="s">
        <v>952</v>
      </c>
      <c r="E639" s="2">
        <v>121892</v>
      </c>
      <c r="F639" s="2" t="s">
        <v>46</v>
      </c>
      <c r="G639" s="2" t="s">
        <v>36</v>
      </c>
      <c r="H639" s="2" t="s">
        <v>752</v>
      </c>
      <c r="I639" s="2">
        <v>2</v>
      </c>
      <c r="J639" s="2">
        <v>1</v>
      </c>
      <c r="K639" s="2" t="s">
        <v>6182</v>
      </c>
      <c r="L639" s="71">
        <v>45722.904861111107</v>
      </c>
      <c r="M639" s="2">
        <v>-1</v>
      </c>
      <c r="N639" s="2">
        <v>1</v>
      </c>
      <c r="O639" s="2" t="s">
        <v>6200</v>
      </c>
      <c r="P639" s="65">
        <f>2</f>
        <v>2</v>
      </c>
      <c r="Q639" s="65">
        <f>COUNTIFS($O$1:O639,base_seller!$O639)</f>
        <v>1</v>
      </c>
      <c r="R639" s="65" t="str">
        <f>IF(O639="","",IF(OR(base_seller!$Q639&gt;base_seller!$P639,base_seller!$Q639="0"),"Não","Sim"))</f>
        <v>Sim</v>
      </c>
      <c r="S639" s="65" t="str">
        <f>base_seller!$E639&amp;base_seller!$K639</f>
        <v>1218922025-03</v>
      </c>
      <c r="T639" s="65">
        <f>COUNTIFS($S$1:S639,base_seller!$S639)</f>
        <v>1</v>
      </c>
      <c r="U639" s="65" t="str">
        <f t="shared" ref="U639:U673" si="27">IF(T639&lt;4,"Range 1",IF(T639&lt;7,"Range 2",IF(T639&lt;10,"Range 3","Range 4")))</f>
        <v>Range 1</v>
      </c>
    </row>
    <row r="640" spans="1:21" x14ac:dyDescent="0.25">
      <c r="A640" s="71">
        <v>45722</v>
      </c>
      <c r="B640" s="71">
        <v>45722.325694444444</v>
      </c>
      <c r="C640" s="71">
        <v>45722.340277777781</v>
      </c>
      <c r="D640" s="2" t="s">
        <v>952</v>
      </c>
      <c r="E640" s="2">
        <v>121922</v>
      </c>
      <c r="F640" s="2" t="s">
        <v>46</v>
      </c>
      <c r="G640" s="2" t="s">
        <v>36</v>
      </c>
      <c r="H640" s="2" t="s">
        <v>767</v>
      </c>
      <c r="I640" s="2">
        <v>3</v>
      </c>
      <c r="J640" s="2">
        <v>1</v>
      </c>
      <c r="K640" s="2" t="s">
        <v>6182</v>
      </c>
      <c r="L640" s="71">
        <v>45723.325694444437</v>
      </c>
      <c r="M640" s="2">
        <v>-1</v>
      </c>
      <c r="N640" s="2">
        <v>1</v>
      </c>
      <c r="O640" s="2" t="s">
        <v>6201</v>
      </c>
      <c r="P640" s="65">
        <f>2</f>
        <v>2</v>
      </c>
      <c r="Q640" s="65">
        <f>COUNTIFS($O$1:O640,base_seller!$O640)</f>
        <v>1</v>
      </c>
      <c r="R640" s="65" t="str">
        <f>IF(O640="","",IF(OR(base_seller!$Q640&gt;base_seller!$P640,base_seller!$Q640="0"),"Não","Sim"))</f>
        <v>Sim</v>
      </c>
      <c r="S640" s="65" t="str">
        <f>base_seller!$E640&amp;base_seller!$K640</f>
        <v>1219222025-03</v>
      </c>
      <c r="T640" s="65">
        <f>COUNTIFS($S$1:S640,base_seller!$S640)</f>
        <v>1</v>
      </c>
      <c r="U640" s="65" t="str">
        <f t="shared" si="27"/>
        <v>Range 1</v>
      </c>
    </row>
    <row r="641" spans="1:21" x14ac:dyDescent="0.25">
      <c r="A641" s="71">
        <v>45722</v>
      </c>
      <c r="B641" s="71">
        <v>45722.34097222222</v>
      </c>
      <c r="C641" s="71">
        <v>45722.353472222225</v>
      </c>
      <c r="D641" s="2" t="s">
        <v>952</v>
      </c>
      <c r="E641" s="2">
        <v>121933</v>
      </c>
      <c r="F641" s="2" t="s">
        <v>716</v>
      </c>
      <c r="G641" s="2" t="s">
        <v>36</v>
      </c>
      <c r="H641" s="2" t="s">
        <v>752</v>
      </c>
      <c r="I641" s="2">
        <v>3</v>
      </c>
      <c r="J641" s="2">
        <v>1</v>
      </c>
      <c r="K641" s="2" t="s">
        <v>6182</v>
      </c>
      <c r="L641" s="71">
        <v>45723.34097222222</v>
      </c>
      <c r="M641" s="2">
        <v>-1</v>
      </c>
      <c r="N641" s="2">
        <v>1</v>
      </c>
      <c r="O641" s="2" t="s">
        <v>6202</v>
      </c>
      <c r="P641" s="65">
        <f>2</f>
        <v>2</v>
      </c>
      <c r="Q641" s="65">
        <f>COUNTIFS($O$1:O641,base_seller!$O641)</f>
        <v>1</v>
      </c>
      <c r="R641" s="65" t="str">
        <f>IF(O641="","",IF(OR(base_seller!$Q641&gt;base_seller!$P641,base_seller!$Q641="0"),"Não","Sim"))</f>
        <v>Sim</v>
      </c>
      <c r="S641" s="65" t="str">
        <f>base_seller!$E641&amp;base_seller!$K641</f>
        <v>1219332025-03</v>
      </c>
      <c r="T641" s="65">
        <f>COUNTIFS($S$1:S641,base_seller!$S641)</f>
        <v>1</v>
      </c>
      <c r="U641" s="65" t="str">
        <f t="shared" si="27"/>
        <v>Range 1</v>
      </c>
    </row>
    <row r="642" spans="1:21" x14ac:dyDescent="0.25">
      <c r="A642" s="71">
        <v>45722</v>
      </c>
      <c r="B642" s="71">
        <v>45722.345138888886</v>
      </c>
      <c r="C642" s="71">
        <v>45722.353472222225</v>
      </c>
      <c r="D642" s="2" t="s">
        <v>952</v>
      </c>
      <c r="E642" s="2">
        <v>121936</v>
      </c>
      <c r="F642" s="2" t="s">
        <v>754</v>
      </c>
      <c r="G642" s="2" t="s">
        <v>755</v>
      </c>
      <c r="H642" s="2" t="s">
        <v>755</v>
      </c>
      <c r="I642" s="2">
        <v>3</v>
      </c>
      <c r="J642" s="2">
        <v>1</v>
      </c>
      <c r="K642" s="2" t="s">
        <v>6182</v>
      </c>
      <c r="L642" s="71">
        <v>45723.345138888893</v>
      </c>
      <c r="M642" s="2">
        <v>-1</v>
      </c>
      <c r="N642" s="2">
        <v>1</v>
      </c>
      <c r="O642" s="2"/>
      <c r="P642" s="65">
        <f>2</f>
        <v>2</v>
      </c>
      <c r="Q642" s="65">
        <f>COUNTIFS($O$1:O642,base_seller!$O642)</f>
        <v>0</v>
      </c>
      <c r="R642" s="65" t="str">
        <f>IF(O642="","",IF(OR(base_seller!$Q642&gt;base_seller!$P642,base_seller!$Q642="0"),"Não","Sim"))</f>
        <v/>
      </c>
      <c r="S642" s="65" t="str">
        <f>base_seller!$E642&amp;base_seller!$K642</f>
        <v>1219362025-03</v>
      </c>
      <c r="T642" s="65">
        <f>COUNTIFS($S$1:S642,base_seller!$S642)</f>
        <v>1</v>
      </c>
      <c r="U642" s="65" t="str">
        <f t="shared" si="27"/>
        <v>Range 1</v>
      </c>
    </row>
    <row r="643" spans="1:21" x14ac:dyDescent="0.25">
      <c r="A643" s="71">
        <v>45722</v>
      </c>
      <c r="B643" s="71">
        <v>45722.349305555559</v>
      </c>
      <c r="C643" s="71">
        <v>45722.354166666664</v>
      </c>
      <c r="D643" s="2" t="s">
        <v>952</v>
      </c>
      <c r="E643" s="2">
        <v>121944</v>
      </c>
      <c r="F643" s="2" t="s">
        <v>754</v>
      </c>
      <c r="G643" s="2" t="s">
        <v>755</v>
      </c>
      <c r="H643" s="2" t="s">
        <v>755</v>
      </c>
      <c r="I643" s="2">
        <v>3</v>
      </c>
      <c r="J643" s="2">
        <v>1</v>
      </c>
      <c r="K643" s="2" t="s">
        <v>6182</v>
      </c>
      <c r="L643" s="71">
        <v>45723.349305555559</v>
      </c>
      <c r="M643" s="2">
        <v>-1</v>
      </c>
      <c r="N643" s="2">
        <v>1</v>
      </c>
      <c r="O643" s="2"/>
      <c r="P643" s="65">
        <f>2</f>
        <v>2</v>
      </c>
      <c r="Q643" s="65">
        <f>COUNTIFS($O$1:O643,base_seller!$O643)</f>
        <v>0</v>
      </c>
      <c r="R643" s="65" t="str">
        <f>IF(O643="","",IF(OR(base_seller!$Q643&gt;base_seller!$P643,base_seller!$Q643="0"),"Não","Sim"))</f>
        <v/>
      </c>
      <c r="S643" s="65" t="str">
        <f>base_seller!$E643&amp;base_seller!$K643</f>
        <v>1219442025-03</v>
      </c>
      <c r="T643" s="65">
        <f>COUNTIFS($S$1:S643,base_seller!$S643)</f>
        <v>1</v>
      </c>
      <c r="U643" s="65" t="str">
        <f t="shared" si="27"/>
        <v>Range 1</v>
      </c>
    </row>
    <row r="644" spans="1:21" x14ac:dyDescent="0.25">
      <c r="A644" s="71">
        <v>45722</v>
      </c>
      <c r="B644" s="71">
        <v>45722.37222222222</v>
      </c>
      <c r="C644" s="71">
        <v>45722.376388888886</v>
      </c>
      <c r="D644" s="2" t="s">
        <v>952</v>
      </c>
      <c r="E644" s="2">
        <v>121933</v>
      </c>
      <c r="F644" s="2" t="s">
        <v>46</v>
      </c>
      <c r="G644" s="2" t="s">
        <v>36</v>
      </c>
      <c r="H644" s="2" t="s">
        <v>752</v>
      </c>
      <c r="I644" s="2">
        <v>3</v>
      </c>
      <c r="J644" s="2">
        <v>1</v>
      </c>
      <c r="K644" s="2" t="s">
        <v>6182</v>
      </c>
      <c r="L644" s="71">
        <v>45723.37222222222</v>
      </c>
      <c r="M644" s="2">
        <v>-1</v>
      </c>
      <c r="N644" s="2">
        <v>1</v>
      </c>
      <c r="O644" s="2" t="s">
        <v>6202</v>
      </c>
      <c r="P644" s="65">
        <f>2</f>
        <v>2</v>
      </c>
      <c r="Q644" s="65">
        <f>COUNTIFS($O$1:O644,base_seller!$O644)</f>
        <v>2</v>
      </c>
      <c r="R644" s="65" t="str">
        <f>IF(O644="","",IF(OR(base_seller!$Q644&gt;base_seller!$P644,base_seller!$Q644="0"),"Não","Sim"))</f>
        <v>Sim</v>
      </c>
      <c r="S644" s="65" t="str">
        <f>base_seller!$E644&amp;base_seller!$K644</f>
        <v>1219332025-03</v>
      </c>
      <c r="T644" s="65">
        <f>COUNTIFS($S$1:S644,base_seller!$S644)</f>
        <v>2</v>
      </c>
      <c r="U644" s="65" t="str">
        <f t="shared" si="27"/>
        <v>Range 1</v>
      </c>
    </row>
    <row r="645" spans="1:21" x14ac:dyDescent="0.25">
      <c r="A645" s="71">
        <v>45722</v>
      </c>
      <c r="B645" s="71">
        <v>45722.380555555559</v>
      </c>
      <c r="C645" s="71">
        <v>45722.414583333331</v>
      </c>
      <c r="D645" s="2" t="s">
        <v>952</v>
      </c>
      <c r="E645" s="2">
        <v>121981</v>
      </c>
      <c r="F645" s="2" t="s">
        <v>754</v>
      </c>
      <c r="G645" s="2" t="s">
        <v>755</v>
      </c>
      <c r="H645" s="2" t="s">
        <v>755</v>
      </c>
      <c r="I645" s="2">
        <v>3</v>
      </c>
      <c r="J645" s="2">
        <v>1</v>
      </c>
      <c r="K645" s="2" t="s">
        <v>6182</v>
      </c>
      <c r="L645" s="71">
        <v>45723.380555555559</v>
      </c>
      <c r="M645" s="2">
        <v>-1</v>
      </c>
      <c r="N645" s="2">
        <v>1</v>
      </c>
      <c r="O645" s="2"/>
      <c r="P645" s="65">
        <f>2</f>
        <v>2</v>
      </c>
      <c r="Q645" s="65">
        <f>COUNTIFS($O$1:O645,base_seller!$O645)</f>
        <v>0</v>
      </c>
      <c r="R645" s="65" t="str">
        <f>IF(O645="","",IF(OR(base_seller!$Q645&gt;base_seller!$P645,base_seller!$Q645="0"),"Não","Sim"))</f>
        <v/>
      </c>
      <c r="S645" s="65" t="str">
        <f>base_seller!$E645&amp;base_seller!$K645</f>
        <v>1219812025-03</v>
      </c>
      <c r="T645" s="65">
        <f>COUNTIFS($S$1:S645,base_seller!$S645)</f>
        <v>1</v>
      </c>
      <c r="U645" s="65" t="str">
        <f t="shared" si="27"/>
        <v>Range 1</v>
      </c>
    </row>
    <row r="646" spans="1:21" x14ac:dyDescent="0.25">
      <c r="A646" s="71">
        <v>45722</v>
      </c>
      <c r="B646" s="71">
        <v>45722.381249999999</v>
      </c>
      <c r="C646" s="71">
        <v>45722.415277777778</v>
      </c>
      <c r="D646" s="2" t="s">
        <v>952</v>
      </c>
      <c r="E646" s="2">
        <v>121985</v>
      </c>
      <c r="F646" s="2" t="s">
        <v>46</v>
      </c>
      <c r="G646" s="2" t="s">
        <v>36</v>
      </c>
      <c r="H646" s="2" t="s">
        <v>752</v>
      </c>
      <c r="I646" s="2">
        <v>3</v>
      </c>
      <c r="J646" s="2">
        <v>1</v>
      </c>
      <c r="K646" s="2" t="s">
        <v>6182</v>
      </c>
      <c r="L646" s="71">
        <v>45723.381249999999</v>
      </c>
      <c r="M646" s="2">
        <v>-1</v>
      </c>
      <c r="N646" s="2">
        <v>1</v>
      </c>
      <c r="O646" s="2" t="s">
        <v>6203</v>
      </c>
      <c r="P646" s="65">
        <f>2</f>
        <v>2</v>
      </c>
      <c r="Q646" s="65">
        <f>COUNTIFS($O$1:O646,base_seller!$O646)</f>
        <v>1</v>
      </c>
      <c r="R646" s="65" t="str">
        <f>IF(O646="","",IF(OR(base_seller!$Q646&gt;base_seller!$P646,base_seller!$Q646="0"),"Não","Sim"))</f>
        <v>Sim</v>
      </c>
      <c r="S646" s="65" t="str">
        <f>base_seller!$E646&amp;base_seller!$K646</f>
        <v>1219852025-03</v>
      </c>
      <c r="T646" s="65">
        <f>COUNTIFS($S$1:S646,base_seller!$S646)</f>
        <v>1</v>
      </c>
      <c r="U646" s="65" t="str">
        <f t="shared" si="27"/>
        <v>Range 1</v>
      </c>
    </row>
    <row r="647" spans="1:21" x14ac:dyDescent="0.25">
      <c r="A647" s="71">
        <v>45722</v>
      </c>
      <c r="B647" s="71">
        <v>45722.381249999999</v>
      </c>
      <c r="C647" s="71">
        <v>45722.466666666667</v>
      </c>
      <c r="D647" s="2" t="s">
        <v>952</v>
      </c>
      <c r="E647" s="2">
        <v>121985</v>
      </c>
      <c r="F647" s="2" t="s">
        <v>46</v>
      </c>
      <c r="G647" s="2" t="s">
        <v>36</v>
      </c>
      <c r="H647" s="2" t="s">
        <v>752</v>
      </c>
      <c r="I647" s="2">
        <v>3</v>
      </c>
      <c r="J647" s="2">
        <v>1</v>
      </c>
      <c r="K647" s="2" t="s">
        <v>6182</v>
      </c>
      <c r="L647" s="71">
        <v>45723.453472222223</v>
      </c>
      <c r="M647" s="2">
        <v>-1</v>
      </c>
      <c r="N647" s="2">
        <v>1</v>
      </c>
      <c r="O647" s="2"/>
      <c r="P647" s="65">
        <f>2</f>
        <v>2</v>
      </c>
      <c r="Q647" s="65">
        <f>COUNTIFS($O$1:O647,base_seller!$O647)</f>
        <v>0</v>
      </c>
      <c r="R647" s="65" t="str">
        <f>IF(O647="","",IF(OR(base_seller!$Q647&gt;base_seller!$P647,base_seller!$Q647="0"),"Não","Sim"))</f>
        <v/>
      </c>
      <c r="S647" s="65" t="str">
        <f>base_seller!$E647&amp;base_seller!$K647</f>
        <v>1219852025-03</v>
      </c>
      <c r="T647" s="65">
        <f>COUNTIFS($S$1:S647,base_seller!$S647)</f>
        <v>2</v>
      </c>
      <c r="U647" s="65" t="str">
        <f t="shared" si="27"/>
        <v>Range 1</v>
      </c>
    </row>
    <row r="648" spans="1:21" x14ac:dyDescent="0.25">
      <c r="A648" s="71">
        <v>45722</v>
      </c>
      <c r="B648" s="71">
        <v>45722.453472222223</v>
      </c>
      <c r="C648" s="71">
        <v>45722.466666666667</v>
      </c>
      <c r="D648" s="2" t="s">
        <v>952</v>
      </c>
      <c r="E648" s="2">
        <v>122097</v>
      </c>
      <c r="F648" s="2" t="s">
        <v>754</v>
      </c>
      <c r="G648" s="2" t="s">
        <v>755</v>
      </c>
      <c r="H648" s="2" t="s">
        <v>755</v>
      </c>
      <c r="I648" s="2">
        <v>3</v>
      </c>
      <c r="J648" s="2">
        <v>1</v>
      </c>
      <c r="K648" s="2" t="s">
        <v>6182</v>
      </c>
      <c r="L648" s="71">
        <v>45723.461805555547</v>
      </c>
      <c r="M648" s="2">
        <v>-1</v>
      </c>
      <c r="N648" s="2">
        <v>1</v>
      </c>
      <c r="O648" s="2" t="s">
        <v>6204</v>
      </c>
      <c r="P648" s="65">
        <f>2</f>
        <v>2</v>
      </c>
      <c r="Q648" s="65">
        <f>COUNTIFS($O$1:O648,base_seller!$O648)</f>
        <v>1</v>
      </c>
      <c r="R648" s="65" t="str">
        <f>IF(O648="","",IF(OR(base_seller!$Q648&gt;base_seller!$P648,base_seller!$Q648="0"),"Não","Sim"))</f>
        <v>Sim</v>
      </c>
      <c r="S648" s="65" t="str">
        <f>base_seller!$E648&amp;base_seller!$K648</f>
        <v>1220972025-03</v>
      </c>
      <c r="T648" s="65">
        <f>COUNTIFS($S$1:S648,base_seller!$S648)</f>
        <v>1</v>
      </c>
      <c r="U648" s="65" t="str">
        <f t="shared" si="27"/>
        <v>Range 1</v>
      </c>
    </row>
    <row r="649" spans="1:21" x14ac:dyDescent="0.25">
      <c r="A649" s="71">
        <v>45722</v>
      </c>
      <c r="B649" s="71">
        <v>45722.461805555555</v>
      </c>
      <c r="C649" s="71">
        <v>45722.46875</v>
      </c>
      <c r="D649" s="2" t="s">
        <v>952</v>
      </c>
      <c r="E649" s="2">
        <v>122108</v>
      </c>
      <c r="F649" s="2" t="s">
        <v>716</v>
      </c>
      <c r="G649" s="2" t="s">
        <v>36</v>
      </c>
      <c r="H649" s="2" t="s">
        <v>752</v>
      </c>
      <c r="I649" s="2">
        <v>3</v>
      </c>
      <c r="J649" s="2">
        <v>1</v>
      </c>
      <c r="K649" s="2" t="s">
        <v>6182</v>
      </c>
      <c r="L649" s="71">
        <v>45723.464583333327</v>
      </c>
      <c r="M649" s="2">
        <v>-1</v>
      </c>
      <c r="N649" s="2">
        <v>1</v>
      </c>
      <c r="O649" s="2"/>
      <c r="P649" s="65">
        <f>2</f>
        <v>2</v>
      </c>
      <c r="Q649" s="65">
        <f>COUNTIFS($O$1:O649,base_seller!$O649)</f>
        <v>0</v>
      </c>
      <c r="R649" s="65" t="str">
        <f>IF(O649="","",IF(OR(base_seller!$Q649&gt;base_seller!$P649,base_seller!$Q649="0"),"Não","Sim"))</f>
        <v/>
      </c>
      <c r="S649" s="65" t="str">
        <f>base_seller!$E649&amp;base_seller!$K649</f>
        <v>1221082025-03</v>
      </c>
      <c r="T649" s="65">
        <f>COUNTIFS($S$1:S649,base_seller!$S649)</f>
        <v>1</v>
      </c>
      <c r="U649" s="65" t="str">
        <f t="shared" si="27"/>
        <v>Range 1</v>
      </c>
    </row>
    <row r="650" spans="1:21" x14ac:dyDescent="0.25">
      <c r="A650" s="71">
        <v>45722</v>
      </c>
      <c r="B650" s="71">
        <v>45722.464583333334</v>
      </c>
      <c r="C650" s="71">
        <v>45722.46875</v>
      </c>
      <c r="D650" s="2" t="s">
        <v>952</v>
      </c>
      <c r="E650" s="2">
        <v>122113</v>
      </c>
      <c r="F650" s="2" t="s">
        <v>754</v>
      </c>
      <c r="G650" s="2" t="s">
        <v>755</v>
      </c>
      <c r="H650" s="2" t="s">
        <v>755</v>
      </c>
      <c r="I650" s="2">
        <v>3</v>
      </c>
      <c r="J650" s="2">
        <v>1</v>
      </c>
      <c r="K650" s="2" t="s">
        <v>6182</v>
      </c>
      <c r="L650" s="71">
        <v>45723.474305555559</v>
      </c>
      <c r="M650" s="2">
        <v>-1</v>
      </c>
      <c r="N650" s="2">
        <v>1</v>
      </c>
      <c r="O650" s="2"/>
      <c r="P650" s="65">
        <f>2</f>
        <v>2</v>
      </c>
      <c r="Q650" s="65">
        <f>COUNTIFS($O$1:O650,base_seller!$O650)</f>
        <v>0</v>
      </c>
      <c r="R650" s="65" t="str">
        <f>IF(O650="","",IF(OR(base_seller!$Q650&gt;base_seller!$P650,base_seller!$Q650="0"),"Não","Sim"))</f>
        <v/>
      </c>
      <c r="S650" s="65" t="str">
        <f>base_seller!$E650&amp;base_seller!$K650</f>
        <v>1221132025-03</v>
      </c>
      <c r="T650" s="65">
        <f>COUNTIFS($S$1:S650,base_seller!$S650)</f>
        <v>1</v>
      </c>
      <c r="U650" s="65" t="str">
        <f t="shared" si="27"/>
        <v>Range 1</v>
      </c>
    </row>
    <row r="651" spans="1:21" x14ac:dyDescent="0.25">
      <c r="A651" s="71">
        <v>45722</v>
      </c>
      <c r="B651" s="71">
        <v>45722.474305555559</v>
      </c>
      <c r="C651" s="71">
        <v>45722.494444444441</v>
      </c>
      <c r="D651" s="2" t="s">
        <v>952</v>
      </c>
      <c r="E651" s="2">
        <v>122125</v>
      </c>
      <c r="F651" s="2" t="s">
        <v>754</v>
      </c>
      <c r="G651" s="2" t="s">
        <v>755</v>
      </c>
      <c r="H651" s="2" t="s">
        <v>755</v>
      </c>
      <c r="I651" s="2">
        <v>3</v>
      </c>
      <c r="J651" s="2">
        <v>1</v>
      </c>
      <c r="K651" s="2" t="s">
        <v>6182</v>
      </c>
      <c r="L651" s="71">
        <v>45723.474305555559</v>
      </c>
      <c r="M651" s="2">
        <v>-1</v>
      </c>
      <c r="N651" s="2">
        <v>1</v>
      </c>
      <c r="O651" s="2"/>
      <c r="P651" s="65">
        <f>2</f>
        <v>2</v>
      </c>
      <c r="Q651" s="65">
        <f>COUNTIFS($O$1:O651,base_seller!$O651)</f>
        <v>0</v>
      </c>
      <c r="R651" s="65" t="str">
        <f>IF(O651="","",IF(OR(base_seller!$Q651&gt;base_seller!$P651,base_seller!$Q651="0"),"Não","Sim"))</f>
        <v/>
      </c>
      <c r="S651" s="65" t="str">
        <f>base_seller!$E651&amp;base_seller!$K651</f>
        <v>1221252025-03</v>
      </c>
      <c r="T651" s="65">
        <f>COUNTIFS($S$1:S651,base_seller!$S651)</f>
        <v>1</v>
      </c>
      <c r="U651" s="65" t="str">
        <f t="shared" si="27"/>
        <v>Range 1</v>
      </c>
    </row>
    <row r="652" spans="1:21" x14ac:dyDescent="0.25">
      <c r="A652" s="71">
        <v>45722</v>
      </c>
      <c r="B652" s="71">
        <v>45722.474305555559</v>
      </c>
      <c r="C652" s="71">
        <v>45722.494444444441</v>
      </c>
      <c r="D652" s="2" t="s">
        <v>952</v>
      </c>
      <c r="E652" s="2">
        <v>122127</v>
      </c>
      <c r="F652" s="2" t="s">
        <v>754</v>
      </c>
      <c r="G652" s="2" t="s">
        <v>755</v>
      </c>
      <c r="H652" s="2" t="s">
        <v>755</v>
      </c>
      <c r="I652" s="2">
        <v>3</v>
      </c>
      <c r="J652" s="2">
        <v>1</v>
      </c>
      <c r="K652" s="2" t="s">
        <v>6182</v>
      </c>
      <c r="L652" s="71">
        <v>45723.480555555558</v>
      </c>
      <c r="M652" s="2">
        <v>-1</v>
      </c>
      <c r="N652" s="2">
        <v>1</v>
      </c>
      <c r="O652" s="2"/>
      <c r="P652" s="65">
        <f>2</f>
        <v>2</v>
      </c>
      <c r="Q652" s="65">
        <f>COUNTIFS($O$1:O652,base_seller!$O652)</f>
        <v>0</v>
      </c>
      <c r="R652" s="65" t="str">
        <f>IF(O652="","",IF(OR(base_seller!$Q652&gt;base_seller!$P652,base_seller!$Q652="0"),"Não","Sim"))</f>
        <v/>
      </c>
      <c r="S652" s="65" t="str">
        <f>base_seller!$E652&amp;base_seller!$K652</f>
        <v>1221272025-03</v>
      </c>
      <c r="T652" s="65">
        <f>COUNTIFS($S$1:S652,base_seller!$S652)</f>
        <v>1</v>
      </c>
      <c r="U652" s="65" t="str">
        <f t="shared" si="27"/>
        <v>Range 1</v>
      </c>
    </row>
    <row r="653" spans="1:21" x14ac:dyDescent="0.25">
      <c r="A653" s="71">
        <v>45722</v>
      </c>
      <c r="B653" s="71">
        <v>45722.480555555558</v>
      </c>
      <c r="C653" s="71">
        <v>45722.495138888888</v>
      </c>
      <c r="D653" s="2" t="s">
        <v>952</v>
      </c>
      <c r="E653" s="2">
        <v>122132</v>
      </c>
      <c r="F653" s="2" t="s">
        <v>754</v>
      </c>
      <c r="G653" s="2" t="s">
        <v>755</v>
      </c>
      <c r="H653" s="2" t="s">
        <v>755</v>
      </c>
      <c r="I653" s="2">
        <v>3</v>
      </c>
      <c r="J653" s="2">
        <v>1</v>
      </c>
      <c r="K653" s="2" t="s">
        <v>6182</v>
      </c>
      <c r="L653" s="71">
        <v>45723.506249999999</v>
      </c>
      <c r="M653" s="2">
        <v>-1</v>
      </c>
      <c r="N653" s="2">
        <v>1</v>
      </c>
      <c r="O653" s="2"/>
      <c r="P653" s="65">
        <f>2</f>
        <v>2</v>
      </c>
      <c r="Q653" s="65">
        <f>COUNTIFS($O$1:O653,base_seller!$O653)</f>
        <v>0</v>
      </c>
      <c r="R653" s="65" t="str">
        <f>IF(O653="","",IF(OR(base_seller!$Q653&gt;base_seller!$P653,base_seller!$Q653="0"),"Não","Sim"))</f>
        <v/>
      </c>
      <c r="S653" s="65" t="str">
        <f>base_seller!$E653&amp;base_seller!$K653</f>
        <v>1221322025-03</v>
      </c>
      <c r="T653" s="65">
        <f>COUNTIFS($S$1:S653,base_seller!$S653)</f>
        <v>1</v>
      </c>
      <c r="U653" s="65" t="str">
        <f t="shared" si="27"/>
        <v>Range 1</v>
      </c>
    </row>
    <row r="654" spans="1:21" x14ac:dyDescent="0.25">
      <c r="A654" s="71">
        <v>45722</v>
      </c>
      <c r="B654" s="71">
        <v>45722.506249999999</v>
      </c>
      <c r="C654" s="71">
        <v>45722.523611111108</v>
      </c>
      <c r="D654" s="2" t="s">
        <v>952</v>
      </c>
      <c r="E654" s="2">
        <v>122156</v>
      </c>
      <c r="F654" s="2" t="s">
        <v>754</v>
      </c>
      <c r="G654" s="2" t="s">
        <v>755</v>
      </c>
      <c r="H654" s="2" t="s">
        <v>755</v>
      </c>
      <c r="I654" s="2">
        <v>3</v>
      </c>
      <c r="J654" s="2">
        <v>1</v>
      </c>
      <c r="K654" s="2" t="s">
        <v>6182</v>
      </c>
      <c r="L654" s="71">
        <v>45723.51458333333</v>
      </c>
      <c r="M654" s="2">
        <v>-1</v>
      </c>
      <c r="N654" s="2">
        <v>1</v>
      </c>
      <c r="O654" s="2"/>
      <c r="P654" s="65">
        <f>2</f>
        <v>2</v>
      </c>
      <c r="Q654" s="65">
        <f>COUNTIFS($O$1:O654,base_seller!$O654)</f>
        <v>0</v>
      </c>
      <c r="R654" s="65" t="str">
        <f>IF(O654="","",IF(OR(base_seller!$Q654&gt;base_seller!$P654,base_seller!$Q654="0"),"Não","Sim"))</f>
        <v/>
      </c>
      <c r="S654" s="65" t="str">
        <f>base_seller!$E654&amp;base_seller!$K654</f>
        <v>1221562025-03</v>
      </c>
      <c r="T654" s="65">
        <f>COUNTIFS($S$1:S654,base_seller!$S654)</f>
        <v>1</v>
      </c>
      <c r="U654" s="65" t="str">
        <f t="shared" si="27"/>
        <v>Range 1</v>
      </c>
    </row>
    <row r="655" spans="1:21" x14ac:dyDescent="0.25">
      <c r="A655" s="71">
        <v>45722</v>
      </c>
      <c r="B655" s="71">
        <v>45722.51458333333</v>
      </c>
      <c r="C655" s="71">
        <v>45722.523611111108</v>
      </c>
      <c r="D655" s="2" t="s">
        <v>952</v>
      </c>
      <c r="E655" s="2">
        <v>122181</v>
      </c>
      <c r="F655" s="2" t="s">
        <v>754</v>
      </c>
      <c r="G655" s="2" t="s">
        <v>755</v>
      </c>
      <c r="H655" s="2" t="s">
        <v>755</v>
      </c>
      <c r="I655" s="2">
        <v>3</v>
      </c>
      <c r="J655" s="2">
        <v>1</v>
      </c>
      <c r="K655" s="2" t="s">
        <v>6182</v>
      </c>
      <c r="L655" s="71">
        <v>45723.51666666667</v>
      </c>
      <c r="M655" s="2">
        <v>-1</v>
      </c>
      <c r="N655" s="2">
        <v>1</v>
      </c>
      <c r="O655" s="2"/>
      <c r="P655" s="65">
        <f>2</f>
        <v>2</v>
      </c>
      <c r="Q655" s="65">
        <f>COUNTIFS($O$1:O655,base_seller!$O655)</f>
        <v>0</v>
      </c>
      <c r="R655" s="65" t="str">
        <f>IF(O655="","",IF(OR(base_seller!$Q655&gt;base_seller!$P655,base_seller!$Q655="0"),"Não","Sim"))</f>
        <v/>
      </c>
      <c r="S655" s="65" t="str">
        <f>base_seller!$E655&amp;base_seller!$K655</f>
        <v>1221812025-03</v>
      </c>
      <c r="T655" s="65">
        <f>COUNTIFS($S$1:S655,base_seller!$S655)</f>
        <v>1</v>
      </c>
      <c r="U655" s="65" t="str">
        <f t="shared" si="27"/>
        <v>Range 1</v>
      </c>
    </row>
    <row r="656" spans="1:21" x14ac:dyDescent="0.25">
      <c r="A656" s="71">
        <v>45722</v>
      </c>
      <c r="B656" s="71">
        <v>45722.51666666667</v>
      </c>
      <c r="C656" s="71">
        <v>45722.524305555555</v>
      </c>
      <c r="D656" s="2" t="s">
        <v>952</v>
      </c>
      <c r="E656" s="2">
        <v>122185</v>
      </c>
      <c r="F656" s="2" t="s">
        <v>754</v>
      </c>
      <c r="G656" s="2" t="s">
        <v>755</v>
      </c>
      <c r="H656" s="2" t="s">
        <v>755</v>
      </c>
      <c r="I656" s="2">
        <v>3</v>
      </c>
      <c r="J656" s="2">
        <v>1</v>
      </c>
      <c r="K656" s="2" t="s">
        <v>6182</v>
      </c>
      <c r="L656" s="71">
        <v>45723.527083333327</v>
      </c>
      <c r="M656" s="2">
        <v>-1</v>
      </c>
      <c r="N656" s="2">
        <v>1</v>
      </c>
      <c r="O656" s="2"/>
      <c r="P656" s="65">
        <f>2</f>
        <v>2</v>
      </c>
      <c r="Q656" s="65">
        <f>COUNTIFS($O$1:O656,base_seller!$O656)</f>
        <v>0</v>
      </c>
      <c r="R656" s="65" t="str">
        <f>IF(O656="","",IF(OR(base_seller!$Q656&gt;base_seller!$P656,base_seller!$Q656="0"),"Não","Sim"))</f>
        <v/>
      </c>
      <c r="S656" s="65" t="str">
        <f>base_seller!$E656&amp;base_seller!$K656</f>
        <v>1221852025-03</v>
      </c>
      <c r="T656" s="65">
        <f>COUNTIFS($S$1:S656,base_seller!$S656)</f>
        <v>1</v>
      </c>
      <c r="U656" s="65" t="str">
        <f t="shared" si="27"/>
        <v>Range 1</v>
      </c>
    </row>
    <row r="657" spans="1:21" x14ac:dyDescent="0.25">
      <c r="A657" s="71">
        <v>45722</v>
      </c>
      <c r="B657" s="71">
        <v>45722.527083333334</v>
      </c>
      <c r="C657" s="71">
        <v>45722.556250000001</v>
      </c>
      <c r="D657" s="2" t="s">
        <v>952</v>
      </c>
      <c r="E657" s="2">
        <v>122198</v>
      </c>
      <c r="F657" s="2" t="s">
        <v>754</v>
      </c>
      <c r="G657" s="2" t="s">
        <v>755</v>
      </c>
      <c r="H657" s="2" t="s">
        <v>759</v>
      </c>
      <c r="I657" s="2">
        <v>3</v>
      </c>
      <c r="J657" s="2">
        <v>1</v>
      </c>
      <c r="K657" s="2" t="s">
        <v>6182</v>
      </c>
      <c r="L657" s="71">
        <v>45723.533333333333</v>
      </c>
      <c r="M657" s="2">
        <v>-1</v>
      </c>
      <c r="N657" s="2">
        <v>1</v>
      </c>
      <c r="O657" s="2"/>
      <c r="P657" s="65">
        <f>2</f>
        <v>2</v>
      </c>
      <c r="Q657" s="65">
        <f>COUNTIFS($O$1:O657,base_seller!$O657)</f>
        <v>0</v>
      </c>
      <c r="R657" s="65" t="str">
        <f>IF(O657="","",IF(OR(base_seller!$Q657&gt;base_seller!$P657,base_seller!$Q657="0"),"Não","Sim"))</f>
        <v/>
      </c>
      <c r="S657" s="65" t="str">
        <f>base_seller!$E657&amp;base_seller!$K657</f>
        <v>1221982025-03</v>
      </c>
      <c r="T657" s="65">
        <f>COUNTIFS($S$1:S657,base_seller!$S657)</f>
        <v>1</v>
      </c>
      <c r="U657" s="65" t="str">
        <f t="shared" si="27"/>
        <v>Range 1</v>
      </c>
    </row>
    <row r="658" spans="1:21" x14ac:dyDescent="0.25">
      <c r="A658" s="71">
        <v>45722</v>
      </c>
      <c r="B658" s="71">
        <v>45722.533333333333</v>
      </c>
      <c r="C658" s="71">
        <v>45722.556944444441</v>
      </c>
      <c r="D658" s="2" t="s">
        <v>952</v>
      </c>
      <c r="E658" s="2">
        <v>122213</v>
      </c>
      <c r="F658" s="2" t="s">
        <v>754</v>
      </c>
      <c r="G658" s="2" t="s">
        <v>755</v>
      </c>
      <c r="H658" s="2" t="s">
        <v>5840</v>
      </c>
      <c r="I658" s="2">
        <v>3</v>
      </c>
      <c r="J658" s="2">
        <v>1</v>
      </c>
      <c r="K658" s="2" t="s">
        <v>6182</v>
      </c>
      <c r="L658" s="71">
        <v>45723.535416666673</v>
      </c>
      <c r="M658" s="2">
        <v>-1</v>
      </c>
      <c r="N658" s="2">
        <v>1</v>
      </c>
      <c r="O658" s="2" t="s">
        <v>6205</v>
      </c>
      <c r="P658" s="65">
        <f>2</f>
        <v>2</v>
      </c>
      <c r="Q658" s="65">
        <f>COUNTIFS($O$1:O658,base_seller!$O658)</f>
        <v>1</v>
      </c>
      <c r="R658" s="65" t="str">
        <f>IF(O658="","",IF(OR(base_seller!$Q658&gt;base_seller!$P658,base_seller!$Q658="0"),"Não","Sim"))</f>
        <v>Sim</v>
      </c>
      <c r="S658" s="65" t="str">
        <f>base_seller!$E658&amp;base_seller!$K658</f>
        <v>1222132025-03</v>
      </c>
      <c r="T658" s="65">
        <f>COUNTIFS($S$1:S658,base_seller!$S658)</f>
        <v>1</v>
      </c>
      <c r="U658" s="65" t="str">
        <f t="shared" si="27"/>
        <v>Range 1</v>
      </c>
    </row>
    <row r="659" spans="1:21" x14ac:dyDescent="0.25">
      <c r="A659" s="71">
        <v>45722</v>
      </c>
      <c r="B659" s="71">
        <v>45722.535416666666</v>
      </c>
      <c r="C659" s="71">
        <v>45722.559027777781</v>
      </c>
      <c r="D659" s="2" t="s">
        <v>952</v>
      </c>
      <c r="E659" s="2">
        <v>122220</v>
      </c>
      <c r="F659" s="2" t="s">
        <v>46</v>
      </c>
      <c r="G659" s="2" t="s">
        <v>36</v>
      </c>
      <c r="H659" s="2" t="s">
        <v>758</v>
      </c>
      <c r="I659" s="2">
        <v>3</v>
      </c>
      <c r="J659" s="2">
        <v>1</v>
      </c>
      <c r="K659" s="2" t="s">
        <v>6182</v>
      </c>
      <c r="L659" s="71">
        <v>45723.540277777778</v>
      </c>
      <c r="M659" s="2">
        <v>-1</v>
      </c>
      <c r="N659" s="2">
        <v>1</v>
      </c>
      <c r="O659" s="2" t="s">
        <v>6206</v>
      </c>
      <c r="P659" s="65">
        <f>2</f>
        <v>2</v>
      </c>
      <c r="Q659" s="65">
        <f>COUNTIFS($O$1:O659,base_seller!$O659)</f>
        <v>1</v>
      </c>
      <c r="R659" s="65" t="str">
        <f>IF(O659="","",IF(OR(base_seller!$Q659&gt;base_seller!$P659,base_seller!$Q659="0"),"Não","Sim"))</f>
        <v>Sim</v>
      </c>
      <c r="S659" s="65" t="str">
        <f>base_seller!$E659&amp;base_seller!$K659</f>
        <v>1222202025-03</v>
      </c>
      <c r="T659" s="65">
        <f>COUNTIFS($S$1:S659,base_seller!$S659)</f>
        <v>1</v>
      </c>
      <c r="U659" s="65" t="str">
        <f t="shared" si="27"/>
        <v>Range 1</v>
      </c>
    </row>
    <row r="660" spans="1:21" x14ac:dyDescent="0.25">
      <c r="A660" s="71">
        <v>45722</v>
      </c>
      <c r="B660" s="71">
        <v>45722.540277777778</v>
      </c>
      <c r="C660" s="71">
        <v>45722.55972222222</v>
      </c>
      <c r="D660" s="2" t="s">
        <v>952</v>
      </c>
      <c r="E660" s="2">
        <v>122236</v>
      </c>
      <c r="F660" s="2" t="s">
        <v>46</v>
      </c>
      <c r="G660" s="2" t="s">
        <v>36</v>
      </c>
      <c r="H660" s="2" t="s">
        <v>765</v>
      </c>
      <c r="I660" s="2">
        <v>3</v>
      </c>
      <c r="J660" s="2">
        <v>1</v>
      </c>
      <c r="K660" s="2" t="s">
        <v>6182</v>
      </c>
      <c r="L660" s="71">
        <v>45723.540972222218</v>
      </c>
      <c r="M660" s="2">
        <v>-1</v>
      </c>
      <c r="N660" s="2">
        <v>1</v>
      </c>
      <c r="O660" s="2"/>
      <c r="P660" s="65">
        <f>2</f>
        <v>2</v>
      </c>
      <c r="Q660" s="65">
        <f>COUNTIFS($O$1:O660,base_seller!$O660)</f>
        <v>0</v>
      </c>
      <c r="R660" s="65" t="str">
        <f>IF(O660="","",IF(OR(base_seller!$Q660&gt;base_seller!$P660,base_seller!$Q660="0"),"Não","Sim"))</f>
        <v/>
      </c>
      <c r="S660" s="65" t="str">
        <f>base_seller!$E660&amp;base_seller!$K660</f>
        <v>1222362025-03</v>
      </c>
      <c r="T660" s="65">
        <f>COUNTIFS($S$1:S660,base_seller!$S660)</f>
        <v>1</v>
      </c>
      <c r="U660" s="65" t="str">
        <f t="shared" si="27"/>
        <v>Range 1</v>
      </c>
    </row>
    <row r="661" spans="1:21" x14ac:dyDescent="0.25">
      <c r="A661" s="71">
        <v>45722</v>
      </c>
      <c r="B661" s="71">
        <v>45722.540972222225</v>
      </c>
      <c r="C661" s="71">
        <v>45722.560416666667</v>
      </c>
      <c r="D661" s="2" t="s">
        <v>952</v>
      </c>
      <c r="E661" s="2">
        <v>122238</v>
      </c>
      <c r="F661" s="2" t="s">
        <v>754</v>
      </c>
      <c r="G661" s="2" t="s">
        <v>755</v>
      </c>
      <c r="H661" s="2" t="s">
        <v>763</v>
      </c>
      <c r="I661" s="2">
        <v>2</v>
      </c>
      <c r="J661" s="2">
        <v>1</v>
      </c>
      <c r="K661" s="2" t="s">
        <v>6182</v>
      </c>
      <c r="L661" s="71">
        <v>45722.670138888891</v>
      </c>
      <c r="M661" s="2">
        <v>-1</v>
      </c>
      <c r="N661" s="2">
        <v>1</v>
      </c>
      <c r="O661" s="2" t="s">
        <v>6195</v>
      </c>
      <c r="P661" s="65">
        <f>2</f>
        <v>2</v>
      </c>
      <c r="Q661" s="65">
        <f>COUNTIFS($O$1:O661,base_seller!$O661)</f>
        <v>4</v>
      </c>
      <c r="R661" s="65" t="str">
        <f>IF(O661="","",IF(OR(base_seller!$Q661&gt;base_seller!$P661,base_seller!$Q661="0"),"Não","Sim"))</f>
        <v>Não</v>
      </c>
      <c r="S661" s="65" t="str">
        <f>base_seller!$E661&amp;base_seller!$K661</f>
        <v>1222382025-03</v>
      </c>
      <c r="T661" s="65">
        <f>COUNTIFS($S$1:S661,base_seller!$S661)</f>
        <v>1</v>
      </c>
      <c r="U661" s="65" t="str">
        <f t="shared" si="27"/>
        <v>Range 1</v>
      </c>
    </row>
    <row r="662" spans="1:21" x14ac:dyDescent="0.25">
      <c r="A662" s="71">
        <v>45722</v>
      </c>
      <c r="B662" s="71">
        <v>45721.670138888891</v>
      </c>
      <c r="C662" s="71">
        <v>45722.593055555553</v>
      </c>
      <c r="D662" s="2" t="s">
        <v>951</v>
      </c>
      <c r="E662" s="2">
        <v>121727</v>
      </c>
      <c r="F662" s="2" t="s">
        <v>46</v>
      </c>
      <c r="G662" s="2" t="s">
        <v>36</v>
      </c>
      <c r="H662" s="2" t="s">
        <v>752</v>
      </c>
      <c r="I662" s="2">
        <v>3</v>
      </c>
      <c r="J662" s="2">
        <v>1</v>
      </c>
      <c r="K662" s="2" t="s">
        <v>6182</v>
      </c>
      <c r="L662" s="71">
        <v>45723.61041666667</v>
      </c>
      <c r="M662" s="2">
        <v>-1</v>
      </c>
      <c r="N662" s="2">
        <v>1</v>
      </c>
      <c r="O662" s="2" t="s">
        <v>6207</v>
      </c>
      <c r="P662" s="65">
        <f>2</f>
        <v>2</v>
      </c>
      <c r="Q662" s="65">
        <f>COUNTIFS($O$1:O662,base_seller!$O662)</f>
        <v>1</v>
      </c>
      <c r="R662" s="65" t="str">
        <f>IF(O662="","",IF(OR(base_seller!$Q662&gt;base_seller!$P662,base_seller!$Q662="0"),"Não","Sim"))</f>
        <v>Sim</v>
      </c>
      <c r="S662" s="65" t="str">
        <f>base_seller!$E662&amp;base_seller!$K662</f>
        <v>1217272025-03</v>
      </c>
      <c r="T662" s="65">
        <f>COUNTIFS($S$1:S662,base_seller!$S662)</f>
        <v>4</v>
      </c>
      <c r="U662" s="65" t="str">
        <f t="shared" si="27"/>
        <v>Range 2</v>
      </c>
    </row>
    <row r="663" spans="1:21" x14ac:dyDescent="0.25">
      <c r="A663" s="71">
        <v>45722</v>
      </c>
      <c r="B663" s="71">
        <v>45722.61041666667</v>
      </c>
      <c r="C663" s="71">
        <v>45722.706250000003</v>
      </c>
      <c r="D663" s="2" t="s">
        <v>951</v>
      </c>
      <c r="E663" s="2">
        <v>122394</v>
      </c>
      <c r="F663" s="2" t="s">
        <v>716</v>
      </c>
      <c r="G663" s="2" t="s">
        <v>36</v>
      </c>
      <c r="H663" s="2" t="s">
        <v>752</v>
      </c>
      <c r="I663" s="2">
        <v>3</v>
      </c>
      <c r="J663" s="2">
        <v>1</v>
      </c>
      <c r="K663" s="2" t="s">
        <v>6182</v>
      </c>
      <c r="L663" s="71">
        <v>45723.636805555558</v>
      </c>
      <c r="M663" s="2">
        <v>-1</v>
      </c>
      <c r="N663" s="2">
        <v>1</v>
      </c>
      <c r="O663" s="2" t="s">
        <v>6208</v>
      </c>
      <c r="P663" s="65">
        <f>2</f>
        <v>2</v>
      </c>
      <c r="Q663" s="65">
        <f>COUNTIFS($O$1:O663,base_seller!$O663)</f>
        <v>1</v>
      </c>
      <c r="R663" s="65" t="str">
        <f>IF(O663="","",IF(OR(base_seller!$Q663&gt;base_seller!$P663,base_seller!$Q663="0"),"Não","Sim"))</f>
        <v>Sim</v>
      </c>
      <c r="S663" s="65" t="str">
        <f>base_seller!$E663&amp;base_seller!$K663</f>
        <v>1223942025-03</v>
      </c>
      <c r="T663" s="65">
        <f>COUNTIFS($S$1:S663,base_seller!$S663)</f>
        <v>1</v>
      </c>
      <c r="U663" s="65" t="str">
        <f t="shared" si="27"/>
        <v>Range 1</v>
      </c>
    </row>
    <row r="664" spans="1:21" x14ac:dyDescent="0.25">
      <c r="A664" s="71">
        <v>45722</v>
      </c>
      <c r="B664" s="71">
        <v>45722.636805555558</v>
      </c>
      <c r="C664" s="71">
        <v>45722.724305555559</v>
      </c>
      <c r="D664" s="2" t="s">
        <v>951</v>
      </c>
      <c r="E664" s="2">
        <v>122458</v>
      </c>
      <c r="F664" s="2" t="s">
        <v>46</v>
      </c>
      <c r="G664" s="2" t="s">
        <v>36</v>
      </c>
      <c r="H664" s="2" t="s">
        <v>760</v>
      </c>
      <c r="I664" s="2">
        <v>3</v>
      </c>
      <c r="J664" s="2">
        <v>1</v>
      </c>
      <c r="K664" s="2" t="s">
        <v>6182</v>
      </c>
      <c r="L664" s="71">
        <v>45723.663194444453</v>
      </c>
      <c r="M664" s="2">
        <v>-1</v>
      </c>
      <c r="N664" s="2">
        <v>1</v>
      </c>
      <c r="O664" s="2" t="s">
        <v>6209</v>
      </c>
      <c r="P664" s="65">
        <f>2</f>
        <v>2</v>
      </c>
      <c r="Q664" s="65">
        <f>COUNTIFS($O$1:O664,base_seller!$O664)</f>
        <v>1</v>
      </c>
      <c r="R664" s="65" t="str">
        <f>IF(O664="","",IF(OR(base_seller!$Q664&gt;base_seller!$P664,base_seller!$Q664="0"),"Não","Sim"))</f>
        <v>Sim</v>
      </c>
      <c r="S664" s="65" t="str">
        <f>base_seller!$E664&amp;base_seller!$K664</f>
        <v>1224582025-03</v>
      </c>
      <c r="T664" s="65">
        <f>COUNTIFS($S$1:S664,base_seller!$S664)</f>
        <v>1</v>
      </c>
      <c r="U664" s="65" t="str">
        <f t="shared" si="27"/>
        <v>Range 1</v>
      </c>
    </row>
    <row r="665" spans="1:21" x14ac:dyDescent="0.25">
      <c r="A665" s="71">
        <v>45722</v>
      </c>
      <c r="B665" s="71">
        <v>45722.663194444445</v>
      </c>
      <c r="C665" s="71">
        <v>45722.726388888892</v>
      </c>
      <c r="D665" s="2" t="s">
        <v>951</v>
      </c>
      <c r="E665" s="2">
        <v>122499</v>
      </c>
      <c r="F665" s="2" t="s">
        <v>716</v>
      </c>
      <c r="G665" s="2" t="s">
        <v>36</v>
      </c>
      <c r="H665" s="2" t="s">
        <v>752</v>
      </c>
      <c r="I665" s="2">
        <v>3</v>
      </c>
      <c r="J665" s="2">
        <v>1</v>
      </c>
      <c r="K665" s="2" t="s">
        <v>6182</v>
      </c>
      <c r="L665" s="71">
        <v>45723.665277777778</v>
      </c>
      <c r="M665" s="2">
        <v>-1</v>
      </c>
      <c r="N665" s="2">
        <v>1</v>
      </c>
      <c r="O665" s="2"/>
      <c r="P665" s="65">
        <f>2</f>
        <v>2</v>
      </c>
      <c r="Q665" s="65">
        <f>COUNTIFS($O$1:O665,base_seller!$O665)</f>
        <v>0</v>
      </c>
      <c r="R665" s="65" t="str">
        <f>IF(O665="","",IF(OR(base_seller!$Q665&gt;base_seller!$P665,base_seller!$Q665="0"),"Não","Sim"))</f>
        <v/>
      </c>
      <c r="S665" s="65" t="str">
        <f>base_seller!$E665&amp;base_seller!$K665</f>
        <v>1224992025-03</v>
      </c>
      <c r="T665" s="65">
        <f>COUNTIFS($S$1:S665,base_seller!$S665)</f>
        <v>1</v>
      </c>
      <c r="U665" s="65" t="str">
        <f t="shared" si="27"/>
        <v>Range 1</v>
      </c>
    </row>
    <row r="666" spans="1:21" x14ac:dyDescent="0.25">
      <c r="A666" s="71">
        <v>45722</v>
      </c>
      <c r="B666" s="71">
        <v>45722.665277777778</v>
      </c>
      <c r="C666" s="71">
        <v>45722.728472222225</v>
      </c>
      <c r="D666" s="2" t="s">
        <v>951</v>
      </c>
      <c r="E666" s="2">
        <v>122502</v>
      </c>
      <c r="F666" s="2" t="s">
        <v>754</v>
      </c>
      <c r="G666" s="2" t="s">
        <v>755</v>
      </c>
      <c r="H666" s="2" t="s">
        <v>755</v>
      </c>
      <c r="I666" s="2">
        <v>3</v>
      </c>
      <c r="J666" s="2">
        <v>1</v>
      </c>
      <c r="K666" s="2" t="s">
        <v>6182</v>
      </c>
      <c r="L666" s="71">
        <v>45723.668749999997</v>
      </c>
      <c r="M666" s="2">
        <v>-1</v>
      </c>
      <c r="N666" s="2">
        <v>1</v>
      </c>
      <c r="O666" s="2" t="s">
        <v>6210</v>
      </c>
      <c r="P666" s="65">
        <f>2</f>
        <v>2</v>
      </c>
      <c r="Q666" s="65">
        <f>COUNTIFS($O$1:O666,base_seller!$O666)</f>
        <v>1</v>
      </c>
      <c r="R666" s="65" t="str">
        <f>IF(O666="","",IF(OR(base_seller!$Q666&gt;base_seller!$P666,base_seller!$Q666="0"),"Não","Sim"))</f>
        <v>Sim</v>
      </c>
      <c r="S666" s="65" t="str">
        <f>base_seller!$E666&amp;base_seller!$K666</f>
        <v>1225022025-03</v>
      </c>
      <c r="T666" s="65">
        <f>COUNTIFS($S$1:S666,base_seller!$S666)</f>
        <v>1</v>
      </c>
      <c r="U666" s="65" t="str">
        <f t="shared" si="27"/>
        <v>Range 1</v>
      </c>
    </row>
    <row r="667" spans="1:21" x14ac:dyDescent="0.25">
      <c r="A667" s="71">
        <v>45722</v>
      </c>
      <c r="B667" s="71">
        <v>45722.668749999997</v>
      </c>
      <c r="C667" s="71">
        <v>45722.731944444444</v>
      </c>
      <c r="D667" s="2" t="s">
        <v>951</v>
      </c>
      <c r="E667" s="2">
        <v>122506</v>
      </c>
      <c r="F667" s="2" t="s">
        <v>46</v>
      </c>
      <c r="G667" s="2" t="s">
        <v>36</v>
      </c>
      <c r="H667" s="2" t="s">
        <v>772</v>
      </c>
      <c r="I667" s="2">
        <v>3</v>
      </c>
      <c r="J667" s="2">
        <v>1</v>
      </c>
      <c r="K667" s="2" t="s">
        <v>6182</v>
      </c>
      <c r="L667" s="71">
        <v>45723.708333333343</v>
      </c>
      <c r="M667" s="2">
        <v>-1</v>
      </c>
      <c r="N667" s="2">
        <v>1</v>
      </c>
      <c r="O667" s="2" t="s">
        <v>6211</v>
      </c>
      <c r="P667" s="65">
        <f>2</f>
        <v>2</v>
      </c>
      <c r="Q667" s="65">
        <f>COUNTIFS($O$1:O667,base_seller!$O667)</f>
        <v>1</v>
      </c>
      <c r="R667" s="65" t="str">
        <f>IF(O667="","",IF(OR(base_seller!$Q667&gt;base_seller!$P667,base_seller!$Q667="0"),"Não","Sim"))</f>
        <v>Sim</v>
      </c>
      <c r="S667" s="65" t="str">
        <f>base_seller!$E667&amp;base_seller!$K667</f>
        <v>1225062025-03</v>
      </c>
      <c r="T667" s="65">
        <f>COUNTIFS($S$1:S667,base_seller!$S667)</f>
        <v>1</v>
      </c>
      <c r="U667" s="65" t="str">
        <f t="shared" si="27"/>
        <v>Range 1</v>
      </c>
    </row>
    <row r="668" spans="1:21" x14ac:dyDescent="0.25">
      <c r="A668" s="71">
        <v>45722</v>
      </c>
      <c r="B668" s="71">
        <v>45722.708333333336</v>
      </c>
      <c r="C668" s="71">
        <v>45722.732638888891</v>
      </c>
      <c r="D668" s="2" t="s">
        <v>951</v>
      </c>
      <c r="E668" s="2">
        <v>122558</v>
      </c>
      <c r="F668" s="2" t="s">
        <v>716</v>
      </c>
      <c r="G668" s="2" t="s">
        <v>36</v>
      </c>
      <c r="H668" s="2" t="s">
        <v>772</v>
      </c>
      <c r="I668" s="2">
        <v>3</v>
      </c>
      <c r="J668" s="2">
        <v>1</v>
      </c>
      <c r="K668" s="2" t="s">
        <v>6182</v>
      </c>
      <c r="L668" s="71">
        <v>45723.718055555553</v>
      </c>
      <c r="M668" s="2">
        <v>-1</v>
      </c>
      <c r="N668" s="2">
        <v>1</v>
      </c>
      <c r="O668" s="2" t="s">
        <v>6212</v>
      </c>
      <c r="P668" s="65">
        <f>2</f>
        <v>2</v>
      </c>
      <c r="Q668" s="65">
        <f>COUNTIFS($O$1:O668,base_seller!$O668)</f>
        <v>1</v>
      </c>
      <c r="R668" s="65" t="str">
        <f>IF(O668="","",IF(OR(base_seller!$Q668&gt;base_seller!$P668,base_seller!$Q668="0"),"Não","Sim"))</f>
        <v>Sim</v>
      </c>
      <c r="S668" s="65" t="str">
        <f>base_seller!$E668&amp;base_seller!$K668</f>
        <v>1225582025-03</v>
      </c>
      <c r="T668" s="65">
        <f>COUNTIFS($S$1:S668,base_seller!$S668)</f>
        <v>1</v>
      </c>
      <c r="U668" s="65" t="str">
        <f t="shared" si="27"/>
        <v>Range 1</v>
      </c>
    </row>
    <row r="669" spans="1:21" x14ac:dyDescent="0.25">
      <c r="A669" s="71">
        <v>45722</v>
      </c>
      <c r="B669" s="71">
        <v>45722.718055555553</v>
      </c>
      <c r="C669" s="71">
        <v>45722.73541666667</v>
      </c>
      <c r="D669" s="2" t="s">
        <v>951</v>
      </c>
      <c r="E669" s="2">
        <v>122563</v>
      </c>
      <c r="F669" s="2" t="s">
        <v>46</v>
      </c>
      <c r="G669" s="2" t="s">
        <v>36</v>
      </c>
      <c r="H669" s="2" t="s">
        <v>752</v>
      </c>
      <c r="I669" s="2">
        <v>3</v>
      </c>
      <c r="J669" s="2">
        <v>1</v>
      </c>
      <c r="K669" s="2" t="s">
        <v>6182</v>
      </c>
      <c r="L669" s="71">
        <v>45723.738888888889</v>
      </c>
      <c r="M669" s="2">
        <v>-1</v>
      </c>
      <c r="N669" s="2">
        <v>1</v>
      </c>
      <c r="O669" s="2" t="s">
        <v>6213</v>
      </c>
      <c r="P669" s="65">
        <f>2</f>
        <v>2</v>
      </c>
      <c r="Q669" s="65">
        <f>COUNTIFS($O$1:O669,base_seller!$O669)</f>
        <v>1</v>
      </c>
      <c r="R669" s="65" t="str">
        <f>IF(O669="","",IF(OR(base_seller!$Q669&gt;base_seller!$P669,base_seller!$Q669="0"),"Não","Sim"))</f>
        <v>Sim</v>
      </c>
      <c r="S669" s="65" t="str">
        <f>base_seller!$E669&amp;base_seller!$K669</f>
        <v>1225632025-03</v>
      </c>
      <c r="T669" s="65">
        <f>COUNTIFS($S$1:S669,base_seller!$S669)</f>
        <v>1</v>
      </c>
      <c r="U669" s="65" t="str">
        <f t="shared" si="27"/>
        <v>Range 1</v>
      </c>
    </row>
    <row r="670" spans="1:21" x14ac:dyDescent="0.25">
      <c r="A670" s="71">
        <v>45722</v>
      </c>
      <c r="B670" s="71">
        <v>45722.738888888889</v>
      </c>
      <c r="C670" s="71">
        <v>45722.768750000003</v>
      </c>
      <c r="D670" s="2" t="s">
        <v>951</v>
      </c>
      <c r="E670" s="2">
        <v>122585</v>
      </c>
      <c r="F670" s="2" t="s">
        <v>716</v>
      </c>
      <c r="G670" s="2" t="s">
        <v>36</v>
      </c>
      <c r="H670" s="2" t="s">
        <v>772</v>
      </c>
      <c r="I670" s="2">
        <v>3</v>
      </c>
      <c r="J670" s="2">
        <v>1</v>
      </c>
      <c r="K670" s="2" t="s">
        <v>6182</v>
      </c>
      <c r="L670" s="71">
        <v>45723.820138888892</v>
      </c>
      <c r="M670" s="2">
        <v>-1</v>
      </c>
      <c r="N670" s="2">
        <v>1</v>
      </c>
      <c r="O670" s="2" t="s">
        <v>6214</v>
      </c>
      <c r="P670" s="65">
        <f>2</f>
        <v>2</v>
      </c>
      <c r="Q670" s="65">
        <f>COUNTIFS($O$1:O670,base_seller!$O670)</f>
        <v>1</v>
      </c>
      <c r="R670" s="65" t="str">
        <f>IF(O670="","",IF(OR(base_seller!$Q670&gt;base_seller!$P670,base_seller!$Q670="0"),"Não","Sim"))</f>
        <v>Sim</v>
      </c>
      <c r="S670" s="65" t="str">
        <f>base_seller!$E670&amp;base_seller!$K670</f>
        <v>1225852025-03</v>
      </c>
      <c r="T670" s="65">
        <f>COUNTIFS($S$1:S670,base_seller!$S670)</f>
        <v>1</v>
      </c>
      <c r="U670" s="65" t="str">
        <f t="shared" si="27"/>
        <v>Range 1</v>
      </c>
    </row>
    <row r="671" spans="1:21" x14ac:dyDescent="0.25">
      <c r="A671" s="71">
        <v>45722</v>
      </c>
      <c r="B671" s="71">
        <v>45722.820138888892</v>
      </c>
      <c r="C671" s="71">
        <v>45722.836805555555</v>
      </c>
      <c r="D671" s="2" t="s">
        <v>951</v>
      </c>
      <c r="E671" s="2">
        <v>122646</v>
      </c>
      <c r="F671" s="2" t="s">
        <v>46</v>
      </c>
      <c r="G671" s="2" t="s">
        <v>36</v>
      </c>
      <c r="H671" s="2" t="s">
        <v>752</v>
      </c>
      <c r="I671" s="2">
        <v>3</v>
      </c>
      <c r="J671" s="2">
        <v>1</v>
      </c>
      <c r="K671" s="2" t="s">
        <v>6182</v>
      </c>
      <c r="L671" s="71">
        <v>45723.82708333333</v>
      </c>
      <c r="M671" s="2">
        <v>-1</v>
      </c>
      <c r="N671" s="2">
        <v>1</v>
      </c>
      <c r="O671" s="2"/>
      <c r="P671" s="65">
        <f>2</f>
        <v>2</v>
      </c>
      <c r="Q671" s="65">
        <f>COUNTIFS($O$1:O671,base_seller!$O671)</f>
        <v>0</v>
      </c>
      <c r="R671" s="65" t="str">
        <f>IF(O671="","",IF(OR(base_seller!$Q671&gt;base_seller!$P671,base_seller!$Q671="0"),"Não","Sim"))</f>
        <v/>
      </c>
      <c r="S671" s="65" t="str">
        <f>base_seller!$E671&amp;base_seller!$K671</f>
        <v>1226462025-03</v>
      </c>
      <c r="T671" s="65">
        <f>COUNTIFS($S$1:S671,base_seller!$S671)</f>
        <v>1</v>
      </c>
      <c r="U671" s="65" t="str">
        <f t="shared" si="27"/>
        <v>Range 1</v>
      </c>
    </row>
    <row r="672" spans="1:21" x14ac:dyDescent="0.25">
      <c r="A672" s="71">
        <v>45722</v>
      </c>
      <c r="B672" s="71">
        <v>45722.82708333333</v>
      </c>
      <c r="C672" s="71">
        <v>45722.839583333334</v>
      </c>
      <c r="D672" s="2" t="s">
        <v>951</v>
      </c>
      <c r="E672" s="2">
        <v>122652</v>
      </c>
      <c r="F672" s="2" t="s">
        <v>754</v>
      </c>
      <c r="G672" s="2" t="s">
        <v>755</v>
      </c>
      <c r="H672" s="2" t="s">
        <v>755</v>
      </c>
      <c r="I672" s="2">
        <v>3</v>
      </c>
      <c r="J672" s="2">
        <v>1</v>
      </c>
      <c r="K672" s="2" t="s">
        <v>6182</v>
      </c>
      <c r="L672" s="71">
        <v>45723.61041666667</v>
      </c>
      <c r="M672" s="2">
        <v>-1</v>
      </c>
      <c r="N672" s="2">
        <v>1</v>
      </c>
      <c r="O672" s="2" t="s">
        <v>6207</v>
      </c>
      <c r="P672" s="65">
        <f>2</f>
        <v>2</v>
      </c>
      <c r="Q672" s="65">
        <f>COUNTIFS($O$1:O672,base_seller!$O672)</f>
        <v>2</v>
      </c>
      <c r="R672" s="65" t="str">
        <f>IF(O672="","",IF(OR(base_seller!$Q672&gt;base_seller!$P672,base_seller!$Q672="0"),"Não","Sim"))</f>
        <v>Sim</v>
      </c>
      <c r="S672" s="65" t="str">
        <f>base_seller!$E672&amp;base_seller!$K672</f>
        <v>1226522025-03</v>
      </c>
      <c r="T672" s="65">
        <f>COUNTIFS($S$1:S672,base_seller!$S672)</f>
        <v>1</v>
      </c>
      <c r="U672" s="65" t="str">
        <f t="shared" si="27"/>
        <v>Range 1</v>
      </c>
    </row>
    <row r="673" spans="1:21" x14ac:dyDescent="0.25">
      <c r="A673" s="71">
        <v>45722</v>
      </c>
      <c r="B673" s="71">
        <v>45722.61041666667</v>
      </c>
      <c r="C673" s="71">
        <v>45722.842361111114</v>
      </c>
      <c r="D673" s="2" t="s">
        <v>951</v>
      </c>
      <c r="E673" s="2">
        <v>122394</v>
      </c>
      <c r="F673" s="2" t="s">
        <v>46</v>
      </c>
      <c r="G673" s="2" t="s">
        <v>36</v>
      </c>
      <c r="H673" s="2" t="s">
        <v>752</v>
      </c>
      <c r="I673" s="2">
        <v>3</v>
      </c>
      <c r="J673" s="2">
        <v>1</v>
      </c>
      <c r="K673" s="2" t="s">
        <v>6182</v>
      </c>
      <c r="L673" s="71">
        <v>45723.663194444453</v>
      </c>
      <c r="M673" s="2">
        <v>-1</v>
      </c>
      <c r="N673" s="2">
        <v>1</v>
      </c>
      <c r="O673" s="2" t="s">
        <v>6209</v>
      </c>
      <c r="P673" s="65">
        <f>2</f>
        <v>2</v>
      </c>
      <c r="Q673" s="65">
        <f>COUNTIFS($O$1:O673,base_seller!$O673)</f>
        <v>2</v>
      </c>
      <c r="R673" s="65" t="str">
        <f>IF(O673="","",IF(OR(base_seller!$Q673&gt;base_seller!$P673,base_seller!$Q673="0"),"Não","Sim"))</f>
        <v>Sim</v>
      </c>
      <c r="S673" s="65" t="str">
        <f>base_seller!$E673&amp;base_seller!$K673</f>
        <v>1223942025-03</v>
      </c>
      <c r="T673" s="65">
        <f>COUNTIFS($S$1:S673,base_seller!$S673)</f>
        <v>2</v>
      </c>
      <c r="U673" s="65" t="str">
        <f t="shared" si="27"/>
        <v>Range 1</v>
      </c>
    </row>
    <row r="674" spans="1:21" x14ac:dyDescent="0.25">
      <c r="A674" s="64">
        <v>45722</v>
      </c>
      <c r="B674" s="64">
        <v>45722.663194444445</v>
      </c>
      <c r="C674" s="64">
        <v>45722.84375</v>
      </c>
      <c r="D674" s="48" t="s">
        <v>951</v>
      </c>
      <c r="E674" s="48">
        <v>122499</v>
      </c>
      <c r="F674" s="48" t="s">
        <v>46</v>
      </c>
      <c r="G674" s="48" t="s">
        <v>36</v>
      </c>
      <c r="H674" s="48" t="s">
        <v>752</v>
      </c>
      <c r="I674" s="48">
        <v>3</v>
      </c>
      <c r="J674" s="48">
        <v>1</v>
      </c>
      <c r="K674" s="2" t="s">
        <v>6182</v>
      </c>
      <c r="L674" s="71">
        <v>45723.870138888888</v>
      </c>
      <c r="M674" s="48">
        <v>-1</v>
      </c>
      <c r="N674" s="48">
        <v>1</v>
      </c>
      <c r="P674" s="65">
        <f>2</f>
        <v>2</v>
      </c>
      <c r="Q674" s="65">
        <f>COUNTIFS($O$1:O674,base_seller!$O674)</f>
        <v>0</v>
      </c>
      <c r="R674" s="65" t="str">
        <f>IF(O674="","",IF(OR(base_seller!$Q674&gt;base_seller!$P674,base_seller!$Q674="0"),"Não","Sim"))</f>
        <v/>
      </c>
      <c r="S674" s="65" t="str">
        <f>base_seller!$E674&amp;base_seller!$K674</f>
        <v>1224992025-03</v>
      </c>
      <c r="T674" s="65">
        <f>COUNTIFS($S$1:S674,base_seller!$S674)</f>
        <v>2</v>
      </c>
      <c r="U674" s="65" t="str">
        <f t="shared" ref="U674:U705" si="28">IF(T674&lt;4,"Range 1",IF(T674&lt;7,"Range 2",IF(T674&lt;10,"Range 3","Range 4")))</f>
        <v>Range 1</v>
      </c>
    </row>
    <row r="675" spans="1:21" x14ac:dyDescent="0.25">
      <c r="A675" s="64">
        <v>45723</v>
      </c>
      <c r="B675" s="64">
        <v>45722.870138888888</v>
      </c>
      <c r="C675" s="64">
        <v>45723.343055555553</v>
      </c>
      <c r="D675" s="48" t="s">
        <v>952</v>
      </c>
      <c r="E675" s="48">
        <v>122658</v>
      </c>
      <c r="F675" s="48" t="s">
        <v>46</v>
      </c>
      <c r="G675" s="48" t="s">
        <v>36</v>
      </c>
      <c r="H675" s="48" t="s">
        <v>752</v>
      </c>
      <c r="I675" s="48">
        <v>3</v>
      </c>
      <c r="J675" s="48">
        <v>1</v>
      </c>
      <c r="K675" s="48" t="s">
        <v>6182</v>
      </c>
      <c r="L675" s="71">
        <v>45723.870138888888</v>
      </c>
      <c r="M675" s="48">
        <v>-1</v>
      </c>
      <c r="N675" s="48">
        <v>1</v>
      </c>
      <c r="O675" s="48" t="s">
        <v>6215</v>
      </c>
      <c r="P675" s="65">
        <f>2</f>
        <v>2</v>
      </c>
      <c r="Q675" s="65">
        <f>COUNTIFS($O$1:O675,base_seller!$O675)</f>
        <v>1</v>
      </c>
      <c r="R675" s="65" t="str">
        <f>IF(O675="","",IF(OR(base_seller!$Q675&gt;base_seller!$P675,base_seller!$Q675="0"),"Não","Sim"))</f>
        <v>Sim</v>
      </c>
      <c r="S675" s="65" t="str">
        <f>base_seller!$E675&amp;base_seller!$K675</f>
        <v>1226582025-03</v>
      </c>
      <c r="T675" s="65">
        <f>COUNTIFS($S$1:S675,base_seller!$S675)</f>
        <v>1</v>
      </c>
      <c r="U675" s="65" t="str">
        <f t="shared" si="28"/>
        <v>Range 1</v>
      </c>
    </row>
    <row r="676" spans="1:21" x14ac:dyDescent="0.25">
      <c r="A676" s="64">
        <v>45723</v>
      </c>
      <c r="B676" s="64">
        <v>45723.3</v>
      </c>
      <c r="C676" s="64">
        <v>45723.345138888893</v>
      </c>
      <c r="D676" s="48" t="s">
        <v>952</v>
      </c>
      <c r="E676" s="48">
        <v>122691</v>
      </c>
      <c r="F676" s="48" t="s">
        <v>754</v>
      </c>
      <c r="G676" s="48" t="s">
        <v>755</v>
      </c>
      <c r="H676" s="48" t="s">
        <v>755</v>
      </c>
      <c r="I676" s="48">
        <v>4</v>
      </c>
      <c r="J676" s="48">
        <v>3</v>
      </c>
      <c r="K676" s="48" t="s">
        <v>6182</v>
      </c>
      <c r="L676" s="71">
        <v>45726.3</v>
      </c>
      <c r="M676" s="48">
        <v>-3</v>
      </c>
      <c r="N676" s="48">
        <v>1</v>
      </c>
      <c r="P676" s="65">
        <f>2</f>
        <v>2</v>
      </c>
      <c r="Q676" s="65">
        <f>COUNTIFS($O$1:O676,base_seller!$O676)</f>
        <v>0</v>
      </c>
      <c r="R676" s="65" t="str">
        <f>IF(O676="","",IF(OR(base_seller!$Q676&gt;base_seller!$P676,base_seller!$Q676="0"),"Não","Sim"))</f>
        <v/>
      </c>
      <c r="S676" s="65" t="str">
        <f>base_seller!$E676&amp;base_seller!$K676</f>
        <v>1226912025-03</v>
      </c>
      <c r="T676" s="65">
        <f>COUNTIFS($S$1:S676,base_seller!$S676)</f>
        <v>1</v>
      </c>
      <c r="U676" s="65" t="str">
        <f t="shared" si="28"/>
        <v>Range 1</v>
      </c>
    </row>
    <row r="677" spans="1:21" x14ac:dyDescent="0.25">
      <c r="A677" s="64">
        <v>45723</v>
      </c>
      <c r="B677" s="64">
        <v>45723.325694444437</v>
      </c>
      <c r="C677" s="64">
        <v>45723.345138888893</v>
      </c>
      <c r="D677" s="48" t="s">
        <v>952</v>
      </c>
      <c r="E677" s="48">
        <v>122693</v>
      </c>
      <c r="F677" s="48" t="s">
        <v>46</v>
      </c>
      <c r="G677" s="48" t="s">
        <v>36</v>
      </c>
      <c r="H677" s="48" t="s">
        <v>765</v>
      </c>
      <c r="I677" s="48">
        <v>4</v>
      </c>
      <c r="J677" s="48">
        <v>3</v>
      </c>
      <c r="K677" s="48" t="s">
        <v>6182</v>
      </c>
      <c r="L677" s="71">
        <v>45726.325694444437</v>
      </c>
      <c r="M677" s="48">
        <v>-3</v>
      </c>
      <c r="N677" s="48">
        <v>1</v>
      </c>
      <c r="O677" s="48" t="s">
        <v>6216</v>
      </c>
      <c r="P677" s="65">
        <f>2</f>
        <v>2</v>
      </c>
      <c r="Q677" s="65">
        <f>COUNTIFS($O$1:O677,base_seller!$O677)</f>
        <v>1</v>
      </c>
      <c r="R677" s="65" t="str">
        <f>IF(O677="","",IF(OR(base_seller!$Q677&gt;base_seller!$P677,base_seller!$Q677="0"),"Não","Sim"))</f>
        <v>Sim</v>
      </c>
      <c r="S677" s="65" t="str">
        <f>base_seller!$E677&amp;base_seller!$K677</f>
        <v>1226932025-03</v>
      </c>
      <c r="T677" s="65">
        <f>COUNTIFS($S$1:S677,base_seller!$S677)</f>
        <v>1</v>
      </c>
      <c r="U677" s="65" t="str">
        <f t="shared" si="28"/>
        <v>Range 1</v>
      </c>
    </row>
    <row r="678" spans="1:21" x14ac:dyDescent="0.25">
      <c r="A678" s="64">
        <v>45723</v>
      </c>
      <c r="B678" s="64">
        <v>45723.325694444437</v>
      </c>
      <c r="C678" s="64">
        <v>45723.387499999997</v>
      </c>
      <c r="D678" s="48" t="s">
        <v>952</v>
      </c>
      <c r="E678" s="48">
        <v>122693</v>
      </c>
      <c r="F678" s="48" t="s">
        <v>754</v>
      </c>
      <c r="G678" s="48" t="s">
        <v>755</v>
      </c>
      <c r="H678" s="48" t="s">
        <v>5840</v>
      </c>
      <c r="I678" s="48">
        <v>4</v>
      </c>
      <c r="J678" s="48">
        <v>3</v>
      </c>
      <c r="K678" s="48" t="s">
        <v>6182</v>
      </c>
      <c r="L678" s="71">
        <v>45726.325694444437</v>
      </c>
      <c r="M678" s="48">
        <v>-3</v>
      </c>
      <c r="N678" s="48">
        <v>1</v>
      </c>
      <c r="P678" s="65">
        <f>2</f>
        <v>2</v>
      </c>
      <c r="Q678" s="65">
        <f>COUNTIFS($O$1:O678,base_seller!$O678)</f>
        <v>0</v>
      </c>
      <c r="R678" s="65" t="str">
        <f>IF(O678="","",IF(OR(base_seller!$Q678&gt;base_seller!$P678,base_seller!$Q678="0"),"Não","Sim"))</f>
        <v/>
      </c>
      <c r="S678" s="65" t="str">
        <f>base_seller!$E678&amp;base_seller!$K678</f>
        <v>1226932025-03</v>
      </c>
      <c r="T678" s="65">
        <f>COUNTIFS($S$1:S678,base_seller!$S678)</f>
        <v>2</v>
      </c>
      <c r="U678" s="65" t="str">
        <f t="shared" si="28"/>
        <v>Range 1</v>
      </c>
    </row>
    <row r="679" spans="1:21" x14ac:dyDescent="0.25">
      <c r="A679" s="64">
        <v>45723</v>
      </c>
      <c r="B679" s="64">
        <v>45723.367361111108</v>
      </c>
      <c r="C679" s="64">
        <v>45723.388194444437</v>
      </c>
      <c r="D679" s="48" t="s">
        <v>952</v>
      </c>
      <c r="E679" s="48">
        <v>122730</v>
      </c>
      <c r="F679" s="48" t="s">
        <v>754</v>
      </c>
      <c r="G679" s="48" t="s">
        <v>755</v>
      </c>
      <c r="H679" s="48" t="s">
        <v>761</v>
      </c>
      <c r="I679" s="48">
        <v>4</v>
      </c>
      <c r="J679" s="48">
        <v>3</v>
      </c>
      <c r="K679" s="48" t="s">
        <v>6182</v>
      </c>
      <c r="L679" s="71">
        <v>45726.367361111108</v>
      </c>
      <c r="M679" s="48">
        <v>-3</v>
      </c>
      <c r="N679" s="48">
        <v>1</v>
      </c>
      <c r="P679" s="65">
        <f>2</f>
        <v>2</v>
      </c>
      <c r="Q679" s="65">
        <f>COUNTIFS($O$1:O679,base_seller!$O679)</f>
        <v>0</v>
      </c>
      <c r="R679" s="65" t="str">
        <f>IF(O679="","",IF(OR(base_seller!$Q679&gt;base_seller!$P679,base_seller!$Q679="0"),"Não","Sim"))</f>
        <v/>
      </c>
      <c r="S679" s="65" t="str">
        <f>base_seller!$E679&amp;base_seller!$K679</f>
        <v>1227302025-03</v>
      </c>
      <c r="T679" s="65">
        <f>COUNTIFS($S$1:S679,base_seller!$S679)</f>
        <v>1</v>
      </c>
      <c r="U679" s="65" t="str">
        <f t="shared" si="28"/>
        <v>Range 1</v>
      </c>
    </row>
    <row r="680" spans="1:21" x14ac:dyDescent="0.25">
      <c r="A680" s="64">
        <v>45723</v>
      </c>
      <c r="B680" s="64">
        <v>45723.385416666657</v>
      </c>
      <c r="C680" s="64">
        <v>45723.397916666669</v>
      </c>
      <c r="D680" s="48" t="s">
        <v>952</v>
      </c>
      <c r="E680" s="48">
        <v>122747</v>
      </c>
      <c r="F680" s="48" t="s">
        <v>46</v>
      </c>
      <c r="G680" s="48" t="s">
        <v>36</v>
      </c>
      <c r="H680" s="48" t="s">
        <v>767</v>
      </c>
      <c r="I680" s="48">
        <v>4</v>
      </c>
      <c r="J680" s="48">
        <v>3</v>
      </c>
      <c r="K680" s="48" t="s">
        <v>6182</v>
      </c>
      <c r="L680" s="71">
        <v>45726.385416666657</v>
      </c>
      <c r="M680" s="48">
        <v>-3</v>
      </c>
      <c r="N680" s="48">
        <v>1</v>
      </c>
      <c r="O680" s="48" t="s">
        <v>6217</v>
      </c>
      <c r="P680" s="65">
        <f>2</f>
        <v>2</v>
      </c>
      <c r="Q680" s="65">
        <f>COUNTIFS($O$1:O680,base_seller!$O680)</f>
        <v>1</v>
      </c>
      <c r="R680" s="65" t="str">
        <f>IF(O680="","",IF(OR(base_seller!$Q680&gt;base_seller!$P680,base_seller!$Q680="0"),"Não","Sim"))</f>
        <v>Sim</v>
      </c>
      <c r="S680" s="65" t="str">
        <f>base_seller!$E680&amp;base_seller!$K680</f>
        <v>1227472025-03</v>
      </c>
      <c r="T680" s="65">
        <f>COUNTIFS($S$1:S680,base_seller!$S680)</f>
        <v>1</v>
      </c>
      <c r="U680" s="65" t="str">
        <f t="shared" si="28"/>
        <v>Range 1</v>
      </c>
    </row>
    <row r="681" spans="1:21" x14ac:dyDescent="0.25">
      <c r="A681" s="64">
        <v>45723</v>
      </c>
      <c r="B681" s="64">
        <v>45723.388888888891</v>
      </c>
      <c r="C681" s="64">
        <v>45723.388888888891</v>
      </c>
      <c r="D681" s="48" t="s">
        <v>952</v>
      </c>
      <c r="E681" s="48">
        <v>122752</v>
      </c>
      <c r="F681" s="48" t="s">
        <v>46</v>
      </c>
      <c r="G681" s="48" t="s">
        <v>36</v>
      </c>
      <c r="H681" s="48" t="s">
        <v>752</v>
      </c>
      <c r="I681" s="48">
        <v>4</v>
      </c>
      <c r="J681" s="48">
        <v>3</v>
      </c>
      <c r="K681" s="48" t="s">
        <v>6182</v>
      </c>
      <c r="L681" s="71">
        <v>45726.388888888891</v>
      </c>
      <c r="M681" s="48">
        <v>-3</v>
      </c>
      <c r="N681" s="48">
        <v>1</v>
      </c>
      <c r="O681" s="48" t="s">
        <v>6218</v>
      </c>
      <c r="P681" s="65">
        <f>2</f>
        <v>2</v>
      </c>
      <c r="Q681" s="65">
        <f>COUNTIFS($O$1:O681,base_seller!$O681)</f>
        <v>1</v>
      </c>
      <c r="R681" s="65" t="str">
        <f>IF(O681="","",IF(OR(base_seller!$Q681&gt;base_seller!$P681,base_seller!$Q681="0"),"Não","Sim"))</f>
        <v>Sim</v>
      </c>
      <c r="S681" s="65" t="str">
        <f>base_seller!$E681&amp;base_seller!$K681</f>
        <v>1227522025-03</v>
      </c>
      <c r="T681" s="65">
        <f>COUNTIFS($S$1:S681,base_seller!$S681)</f>
        <v>1</v>
      </c>
      <c r="U681" s="65" t="str">
        <f t="shared" si="28"/>
        <v>Range 1</v>
      </c>
    </row>
    <row r="682" spans="1:21" x14ac:dyDescent="0.25">
      <c r="A682" s="64">
        <v>45723</v>
      </c>
      <c r="B682" s="64">
        <v>45723.393055555563</v>
      </c>
      <c r="C682" s="64">
        <v>45723.4</v>
      </c>
      <c r="D682" s="48" t="s">
        <v>952</v>
      </c>
      <c r="E682" s="48">
        <v>122756</v>
      </c>
      <c r="F682" s="48" t="s">
        <v>754</v>
      </c>
      <c r="G682" s="48" t="s">
        <v>755</v>
      </c>
      <c r="H682" s="48" t="s">
        <v>758</v>
      </c>
      <c r="I682" s="48">
        <v>4</v>
      </c>
      <c r="J682" s="48">
        <v>3</v>
      </c>
      <c r="K682" s="48" t="s">
        <v>6182</v>
      </c>
      <c r="L682" s="71">
        <v>45726.393055555563</v>
      </c>
      <c r="M682" s="48">
        <v>-3</v>
      </c>
      <c r="N682" s="48">
        <v>1</v>
      </c>
      <c r="P682" s="65">
        <f>2</f>
        <v>2</v>
      </c>
      <c r="Q682" s="65">
        <f>COUNTIFS($O$1:O682,base_seller!$O682)</f>
        <v>0</v>
      </c>
      <c r="R682" s="65" t="str">
        <f>IF(O682="","",IF(OR(base_seller!$Q682&gt;base_seller!$P682,base_seller!$Q682="0"),"Não","Sim"))</f>
        <v/>
      </c>
      <c r="S682" s="65" t="str">
        <f>base_seller!$E682&amp;base_seller!$K682</f>
        <v>1227562025-03</v>
      </c>
      <c r="T682" s="65">
        <f>COUNTIFS($S$1:S682,base_seller!$S682)</f>
        <v>1</v>
      </c>
      <c r="U682" s="65" t="str">
        <f t="shared" si="28"/>
        <v>Range 1</v>
      </c>
    </row>
    <row r="683" spans="1:21" x14ac:dyDescent="0.25">
      <c r="A683" s="64">
        <v>45723</v>
      </c>
      <c r="B683" s="64">
        <v>45723.349305555559</v>
      </c>
      <c r="C683" s="64">
        <v>45723.390972222223</v>
      </c>
      <c r="D683" s="48" t="s">
        <v>950</v>
      </c>
      <c r="E683" s="48">
        <v>122646</v>
      </c>
      <c r="F683" s="48" t="s">
        <v>46</v>
      </c>
      <c r="G683" s="48" t="s">
        <v>36</v>
      </c>
      <c r="H683" s="48" t="s">
        <v>752</v>
      </c>
      <c r="I683" s="48">
        <v>4</v>
      </c>
      <c r="J683" s="48">
        <v>3</v>
      </c>
      <c r="K683" s="48" t="s">
        <v>6182</v>
      </c>
      <c r="L683" s="71">
        <v>45726.349305555559</v>
      </c>
      <c r="M683" s="48">
        <v>-3</v>
      </c>
      <c r="N683" s="48">
        <v>1</v>
      </c>
      <c r="O683" s="48" t="s">
        <v>6214</v>
      </c>
      <c r="P683" s="65">
        <f>2</f>
        <v>2</v>
      </c>
      <c r="Q683" s="65">
        <f>COUNTIFS($O$1:O683,base_seller!$O683)</f>
        <v>2</v>
      </c>
      <c r="R683" s="65" t="str">
        <f>IF(O683="","",IF(OR(base_seller!$Q683&gt;base_seller!$P683,base_seller!$Q683="0"),"Não","Sim"))</f>
        <v>Sim</v>
      </c>
      <c r="S683" s="65" t="str">
        <f>base_seller!$E683&amp;base_seller!$K683</f>
        <v>1226462025-03</v>
      </c>
      <c r="T683" s="65">
        <f>COUNTIFS($S$1:S683,base_seller!$S683)</f>
        <v>2</v>
      </c>
      <c r="U683" s="65" t="str">
        <f t="shared" si="28"/>
        <v>Range 1</v>
      </c>
    </row>
    <row r="684" spans="1:21" x14ac:dyDescent="0.25">
      <c r="A684" s="64">
        <v>45723</v>
      </c>
      <c r="B684" s="64">
        <v>45722.771527777782</v>
      </c>
      <c r="C684" s="64">
        <v>45723.396527777782</v>
      </c>
      <c r="D684" s="48" t="s">
        <v>950</v>
      </c>
      <c r="E684" s="48">
        <v>122585</v>
      </c>
      <c r="F684" s="48" t="s">
        <v>46</v>
      </c>
      <c r="G684" s="48" t="s">
        <v>36</v>
      </c>
      <c r="H684" s="48" t="s">
        <v>757</v>
      </c>
      <c r="I684" s="48">
        <v>3</v>
      </c>
      <c r="J684" s="48">
        <v>1</v>
      </c>
      <c r="K684" s="48" t="s">
        <v>6182</v>
      </c>
      <c r="L684" s="71">
        <v>45723.771527777782</v>
      </c>
      <c r="M684" s="48">
        <v>-1</v>
      </c>
      <c r="N684" s="48">
        <v>1</v>
      </c>
      <c r="O684" s="48" t="s">
        <v>6219</v>
      </c>
      <c r="P684" s="65">
        <f>2</f>
        <v>2</v>
      </c>
      <c r="Q684" s="65">
        <f>COUNTIFS($O$1:O684,base_seller!$O684)</f>
        <v>1</v>
      </c>
      <c r="R684" s="65" t="str">
        <f>IF(O684="","",IF(OR(base_seller!$Q684&gt;base_seller!$P684,base_seller!$Q684="0"),"Não","Sim"))</f>
        <v>Sim</v>
      </c>
      <c r="S684" s="65" t="str">
        <f>base_seller!$E684&amp;base_seller!$K684</f>
        <v>1225852025-03</v>
      </c>
      <c r="T684" s="65">
        <f>COUNTIFS($S$1:S684,base_seller!$S684)</f>
        <v>2</v>
      </c>
      <c r="U684" s="65" t="str">
        <f t="shared" si="28"/>
        <v>Range 1</v>
      </c>
    </row>
    <row r="685" spans="1:21" x14ac:dyDescent="0.25">
      <c r="A685" s="64">
        <v>45723</v>
      </c>
      <c r="B685" s="64">
        <v>45723.388888888891</v>
      </c>
      <c r="C685" s="64">
        <v>45723.401388888888</v>
      </c>
      <c r="D685" s="48" t="s">
        <v>950</v>
      </c>
      <c r="E685" s="48">
        <v>122752</v>
      </c>
      <c r="F685" s="48" t="s">
        <v>716</v>
      </c>
      <c r="G685" s="48" t="s">
        <v>36</v>
      </c>
      <c r="H685" s="48" t="s">
        <v>761</v>
      </c>
      <c r="I685" s="48">
        <v>4</v>
      </c>
      <c r="J685" s="48">
        <v>3</v>
      </c>
      <c r="K685" s="48" t="s">
        <v>6182</v>
      </c>
      <c r="L685" s="71">
        <v>45726.388888888891</v>
      </c>
      <c r="M685" s="48">
        <v>-3</v>
      </c>
      <c r="N685" s="48">
        <v>1</v>
      </c>
      <c r="O685" s="48" t="s">
        <v>6220</v>
      </c>
      <c r="P685" s="65">
        <f>2</f>
        <v>2</v>
      </c>
      <c r="Q685" s="65">
        <f>COUNTIFS($O$1:O685,base_seller!$O685)</f>
        <v>1</v>
      </c>
      <c r="R685" s="65" t="str">
        <f>IF(O685="","",IF(OR(base_seller!$Q685&gt;base_seller!$P685,base_seller!$Q685="0"),"Não","Sim"))</f>
        <v>Sim</v>
      </c>
      <c r="S685" s="65" t="str">
        <f>base_seller!$E685&amp;base_seller!$K685</f>
        <v>1227522025-03</v>
      </c>
      <c r="T685" s="65">
        <f>COUNTIFS($S$1:S685,base_seller!$S685)</f>
        <v>2</v>
      </c>
      <c r="U685" s="65" t="str">
        <f t="shared" si="28"/>
        <v>Range 1</v>
      </c>
    </row>
    <row r="686" spans="1:21" x14ac:dyDescent="0.25">
      <c r="A686" s="64">
        <v>45723</v>
      </c>
      <c r="B686" s="64">
        <v>45723.457638888889</v>
      </c>
      <c r="C686" s="64">
        <v>45723.462500000001</v>
      </c>
      <c r="D686" s="48" t="s">
        <v>952</v>
      </c>
      <c r="E686" s="48">
        <v>122747</v>
      </c>
      <c r="F686" s="48" t="s">
        <v>46</v>
      </c>
      <c r="G686" s="48" t="s">
        <v>36</v>
      </c>
      <c r="H686" s="48" t="s">
        <v>767</v>
      </c>
      <c r="I686" s="48">
        <v>4</v>
      </c>
      <c r="J686" s="48">
        <v>3</v>
      </c>
      <c r="K686" s="48" t="s">
        <v>6182</v>
      </c>
      <c r="L686" s="71">
        <v>45726.457638888889</v>
      </c>
      <c r="M686" s="48">
        <v>-3</v>
      </c>
      <c r="N686" s="48">
        <v>1</v>
      </c>
      <c r="O686" s="48" t="s">
        <v>6217</v>
      </c>
      <c r="P686" s="65">
        <f>2</f>
        <v>2</v>
      </c>
      <c r="Q686" s="65">
        <f>COUNTIFS($O$1:O686,base_seller!$O686)</f>
        <v>2</v>
      </c>
      <c r="R686" s="65" t="str">
        <f>IF(O686="","",IF(OR(base_seller!$Q686&gt;base_seller!$P686,base_seller!$Q686="0"),"Não","Sim"))</f>
        <v>Sim</v>
      </c>
      <c r="S686" s="65" t="str">
        <f>base_seller!$E686&amp;base_seller!$K686</f>
        <v>1227472025-03</v>
      </c>
      <c r="T686" s="65">
        <f>COUNTIFS($S$1:S686,base_seller!$S686)</f>
        <v>2</v>
      </c>
      <c r="U686" s="65" t="str">
        <f t="shared" si="28"/>
        <v>Range 1</v>
      </c>
    </row>
    <row r="687" spans="1:21" x14ac:dyDescent="0.25">
      <c r="A687" s="64">
        <v>45723</v>
      </c>
      <c r="B687" s="64">
        <v>45723.404861111107</v>
      </c>
      <c r="C687" s="64">
        <v>45723.463888888888</v>
      </c>
      <c r="D687" s="48" t="s">
        <v>952</v>
      </c>
      <c r="E687" s="48">
        <v>122772</v>
      </c>
      <c r="F687" s="48" t="s">
        <v>716</v>
      </c>
      <c r="G687" s="48" t="s">
        <v>36</v>
      </c>
      <c r="H687" s="48" t="s">
        <v>765</v>
      </c>
      <c r="I687" s="48">
        <v>4</v>
      </c>
      <c r="J687" s="48">
        <v>3</v>
      </c>
      <c r="K687" s="48" t="s">
        <v>6182</v>
      </c>
      <c r="L687" s="71">
        <v>45726.404861111107</v>
      </c>
      <c r="M687" s="48">
        <v>-3</v>
      </c>
      <c r="N687" s="48">
        <v>1</v>
      </c>
      <c r="O687" s="48" t="s">
        <v>6221</v>
      </c>
      <c r="P687" s="65">
        <f>2</f>
        <v>2</v>
      </c>
      <c r="Q687" s="65">
        <f>COUNTIFS($O$1:O687,base_seller!$O687)</f>
        <v>1</v>
      </c>
      <c r="R687" s="65" t="str">
        <f>IF(O687="","",IF(OR(base_seller!$Q687&gt;base_seller!$P687,base_seller!$Q687="0"),"Não","Sim"))</f>
        <v>Sim</v>
      </c>
      <c r="S687" s="65" t="str">
        <f>base_seller!$E687&amp;base_seller!$K687</f>
        <v>1227722025-03</v>
      </c>
      <c r="T687" s="65">
        <f>COUNTIFS($S$1:S687,base_seller!$S687)</f>
        <v>1</v>
      </c>
      <c r="U687" s="65" t="str">
        <f t="shared" si="28"/>
        <v>Range 1</v>
      </c>
    </row>
    <row r="688" spans="1:21" x14ac:dyDescent="0.25">
      <c r="A688" s="64">
        <v>45723</v>
      </c>
      <c r="B688" s="64">
        <v>45723.442361111112</v>
      </c>
      <c r="C688" s="64">
        <v>45723.464583333327</v>
      </c>
      <c r="D688" s="48" t="s">
        <v>952</v>
      </c>
      <c r="E688" s="48">
        <v>122830</v>
      </c>
      <c r="F688" s="48" t="s">
        <v>754</v>
      </c>
      <c r="G688" s="48" t="s">
        <v>755</v>
      </c>
      <c r="H688" s="48" t="s">
        <v>765</v>
      </c>
      <c r="I688" s="48">
        <v>4</v>
      </c>
      <c r="J688" s="48">
        <v>3</v>
      </c>
      <c r="K688" s="48" t="s">
        <v>6182</v>
      </c>
      <c r="L688" s="71">
        <v>45726.442361111112</v>
      </c>
      <c r="M688" s="48">
        <v>-3</v>
      </c>
      <c r="N688" s="48">
        <v>1</v>
      </c>
      <c r="P688" s="65">
        <f>2</f>
        <v>2</v>
      </c>
      <c r="Q688" s="65">
        <f>COUNTIFS($O$1:O688,base_seller!$O688)</f>
        <v>0</v>
      </c>
      <c r="R688" s="65" t="str">
        <f>IF(O688="","",IF(OR(base_seller!$Q688&gt;base_seller!$P688,base_seller!$Q688="0"),"Não","Sim"))</f>
        <v/>
      </c>
      <c r="S688" s="65" t="str">
        <f>base_seller!$E688&amp;base_seller!$K688</f>
        <v>1228302025-03</v>
      </c>
      <c r="T688" s="65">
        <f>COUNTIFS($S$1:S688,base_seller!$S688)</f>
        <v>1</v>
      </c>
      <c r="U688" s="65" t="str">
        <f t="shared" si="28"/>
        <v>Range 1</v>
      </c>
    </row>
    <row r="689" spans="1:21" x14ac:dyDescent="0.25">
      <c r="A689" s="64">
        <v>45723</v>
      </c>
      <c r="B689" s="64">
        <v>45723.443055555559</v>
      </c>
      <c r="C689" s="64">
        <v>45723.467361111107</v>
      </c>
      <c r="D689" s="48" t="s">
        <v>952</v>
      </c>
      <c r="E689" s="48">
        <v>122832</v>
      </c>
      <c r="F689" s="48" t="s">
        <v>46</v>
      </c>
      <c r="G689" s="48" t="s">
        <v>36</v>
      </c>
      <c r="H689" s="48" t="s">
        <v>757</v>
      </c>
      <c r="I689" s="48">
        <v>4</v>
      </c>
      <c r="J689" s="48">
        <v>3</v>
      </c>
      <c r="K689" s="48" t="s">
        <v>6182</v>
      </c>
      <c r="L689" s="71">
        <v>45726.443055555559</v>
      </c>
      <c r="M689" s="48">
        <v>-3</v>
      </c>
      <c r="N689" s="48">
        <v>1</v>
      </c>
      <c r="O689" s="48" t="s">
        <v>6222</v>
      </c>
      <c r="P689" s="65">
        <f>2</f>
        <v>2</v>
      </c>
      <c r="Q689" s="65">
        <f>COUNTIFS($O$1:O689,base_seller!$O689)</f>
        <v>1</v>
      </c>
      <c r="R689" s="65" t="str">
        <f>IF(O689="","",IF(OR(base_seller!$Q689&gt;base_seller!$P689,base_seller!$Q689="0"),"Não","Sim"))</f>
        <v>Sim</v>
      </c>
      <c r="S689" s="65" t="str">
        <f>base_seller!$E689&amp;base_seller!$K689</f>
        <v>1228322025-03</v>
      </c>
      <c r="T689" s="65">
        <f>COUNTIFS($S$1:S689,base_seller!$S689)</f>
        <v>1</v>
      </c>
      <c r="U689" s="65" t="str">
        <f t="shared" si="28"/>
        <v>Range 1</v>
      </c>
    </row>
    <row r="690" spans="1:21" x14ac:dyDescent="0.25">
      <c r="A690" s="64">
        <v>45723</v>
      </c>
      <c r="B690" s="64">
        <v>45723.446527777778</v>
      </c>
      <c r="C690" s="64">
        <v>45723.469444444447</v>
      </c>
      <c r="D690" s="48" t="s">
        <v>952</v>
      </c>
      <c r="E690" s="48">
        <v>122836</v>
      </c>
      <c r="F690" s="48" t="s">
        <v>754</v>
      </c>
      <c r="G690" s="48" t="s">
        <v>755</v>
      </c>
      <c r="H690" s="48" t="s">
        <v>763</v>
      </c>
      <c r="I690" s="48">
        <v>4</v>
      </c>
      <c r="J690" s="48">
        <v>3</v>
      </c>
      <c r="K690" s="48" t="s">
        <v>6182</v>
      </c>
      <c r="L690" s="71">
        <v>45726.446527777778</v>
      </c>
      <c r="M690" s="48">
        <v>-3</v>
      </c>
      <c r="N690" s="48">
        <v>1</v>
      </c>
      <c r="P690" s="65">
        <f>2</f>
        <v>2</v>
      </c>
      <c r="Q690" s="65">
        <f>COUNTIFS($O$1:O690,base_seller!$O690)</f>
        <v>0</v>
      </c>
      <c r="R690" s="65" t="str">
        <f>IF(O690="","",IF(OR(base_seller!$Q690&gt;base_seller!$P690,base_seller!$Q690="0"),"Não","Sim"))</f>
        <v/>
      </c>
      <c r="S690" s="65" t="str">
        <f>base_seller!$E690&amp;base_seller!$K690</f>
        <v>1228362025-03</v>
      </c>
      <c r="T690" s="65">
        <f>COUNTIFS($S$1:S690,base_seller!$S690)</f>
        <v>1</v>
      </c>
      <c r="U690" s="65" t="str">
        <f t="shared" si="28"/>
        <v>Range 1</v>
      </c>
    </row>
    <row r="691" spans="1:21" x14ac:dyDescent="0.25">
      <c r="A691" s="64">
        <v>45723</v>
      </c>
      <c r="B691" s="64">
        <v>45723.447916666657</v>
      </c>
      <c r="C691" s="64">
        <v>45723.470138888893</v>
      </c>
      <c r="D691" s="48" t="s">
        <v>952</v>
      </c>
      <c r="E691" s="48">
        <v>122840</v>
      </c>
      <c r="F691" s="48" t="s">
        <v>754</v>
      </c>
      <c r="G691" s="48" t="s">
        <v>755</v>
      </c>
      <c r="H691" s="48" t="s">
        <v>767</v>
      </c>
      <c r="I691" s="48">
        <v>4</v>
      </c>
      <c r="J691" s="48">
        <v>3</v>
      </c>
      <c r="K691" s="48" t="s">
        <v>6182</v>
      </c>
      <c r="L691" s="71">
        <v>45726.447916666657</v>
      </c>
      <c r="M691" s="48">
        <v>-3</v>
      </c>
      <c r="N691" s="48">
        <v>1</v>
      </c>
      <c r="P691" s="65">
        <f>2</f>
        <v>2</v>
      </c>
      <c r="Q691" s="65">
        <f>COUNTIFS($O$1:O691,base_seller!$O691)</f>
        <v>0</v>
      </c>
      <c r="R691" s="65" t="str">
        <f>IF(O691="","",IF(OR(base_seller!$Q691&gt;base_seller!$P691,base_seller!$Q691="0"),"Não","Sim"))</f>
        <v/>
      </c>
      <c r="S691" s="65" t="str">
        <f>base_seller!$E691&amp;base_seller!$K691</f>
        <v>1228402025-03</v>
      </c>
      <c r="T691" s="65">
        <f>COUNTIFS($S$1:S691,base_seller!$S691)</f>
        <v>1</v>
      </c>
      <c r="U691" s="65" t="str">
        <f t="shared" si="28"/>
        <v>Range 1</v>
      </c>
    </row>
    <row r="692" spans="1:21" x14ac:dyDescent="0.25">
      <c r="A692" s="64">
        <v>45723</v>
      </c>
      <c r="B692" s="64">
        <v>45723.456250000003</v>
      </c>
      <c r="C692" s="64">
        <v>45723.47152777778</v>
      </c>
      <c r="D692" s="48" t="s">
        <v>952</v>
      </c>
      <c r="E692" s="48">
        <v>122854</v>
      </c>
      <c r="F692" s="48" t="s">
        <v>754</v>
      </c>
      <c r="G692" s="48" t="s">
        <v>755</v>
      </c>
      <c r="H692" s="48" t="s">
        <v>759</v>
      </c>
      <c r="I692" s="48">
        <v>4</v>
      </c>
      <c r="J692" s="48">
        <v>3</v>
      </c>
      <c r="K692" s="48" t="s">
        <v>6182</v>
      </c>
      <c r="L692" s="71">
        <v>45726.456250000003</v>
      </c>
      <c r="M692" s="48">
        <v>-3</v>
      </c>
      <c r="N692" s="48">
        <v>1</v>
      </c>
      <c r="P692" s="65">
        <f>2</f>
        <v>2</v>
      </c>
      <c r="Q692" s="65">
        <f>COUNTIFS($O$1:O692,base_seller!$O692)</f>
        <v>0</v>
      </c>
      <c r="R692" s="65" t="str">
        <f>IF(O692="","",IF(OR(base_seller!$Q692&gt;base_seller!$P692,base_seller!$Q692="0"),"Não","Sim"))</f>
        <v/>
      </c>
      <c r="S692" s="65" t="str">
        <f>base_seller!$E692&amp;base_seller!$K692</f>
        <v>1228542025-03</v>
      </c>
      <c r="T692" s="65">
        <f>COUNTIFS($S$1:S692,base_seller!$S692)</f>
        <v>1</v>
      </c>
      <c r="U692" s="65" t="str">
        <f t="shared" si="28"/>
        <v>Range 1</v>
      </c>
    </row>
    <row r="693" spans="1:21" x14ac:dyDescent="0.25">
      <c r="A693" s="64">
        <v>45723</v>
      </c>
      <c r="B693" s="64">
        <v>45723.458333333343</v>
      </c>
      <c r="C693" s="64">
        <v>45723.47152777778</v>
      </c>
      <c r="D693" s="48" t="s">
        <v>952</v>
      </c>
      <c r="E693" s="48">
        <v>122859</v>
      </c>
      <c r="F693" s="48" t="s">
        <v>754</v>
      </c>
      <c r="G693" s="48" t="s">
        <v>755</v>
      </c>
      <c r="H693" s="48" t="s">
        <v>752</v>
      </c>
      <c r="I693" s="48">
        <v>4</v>
      </c>
      <c r="J693" s="48">
        <v>3</v>
      </c>
      <c r="K693" s="48" t="s">
        <v>6182</v>
      </c>
      <c r="L693" s="71">
        <v>45726.458333333343</v>
      </c>
      <c r="M693" s="48">
        <v>-3</v>
      </c>
      <c r="N693" s="48">
        <v>1</v>
      </c>
      <c r="P693" s="65">
        <f>2</f>
        <v>2</v>
      </c>
      <c r="Q693" s="65">
        <f>COUNTIFS($O$1:O693,base_seller!$O693)</f>
        <v>0</v>
      </c>
      <c r="R693" s="65" t="str">
        <f>IF(O693="","",IF(OR(base_seller!$Q693&gt;base_seller!$P693,base_seller!$Q693="0"),"Não","Sim"))</f>
        <v/>
      </c>
      <c r="S693" s="65" t="str">
        <f>base_seller!$E693&amp;base_seller!$K693</f>
        <v>1228592025-03</v>
      </c>
      <c r="T693" s="65">
        <f>COUNTIFS($S$1:S693,base_seller!$S693)</f>
        <v>1</v>
      </c>
      <c r="U693" s="65" t="str">
        <f t="shared" si="28"/>
        <v>Range 1</v>
      </c>
    </row>
    <row r="694" spans="1:21" x14ac:dyDescent="0.25">
      <c r="A694" s="64">
        <v>45723</v>
      </c>
      <c r="B694" s="64">
        <v>45723.495833333327</v>
      </c>
      <c r="C694" s="64">
        <v>45723.547222222223</v>
      </c>
      <c r="D694" s="48" t="s">
        <v>952</v>
      </c>
      <c r="E694" s="48">
        <v>122903</v>
      </c>
      <c r="F694" s="48" t="s">
        <v>754</v>
      </c>
      <c r="G694" s="48" t="s">
        <v>755</v>
      </c>
      <c r="H694" s="48" t="s">
        <v>761</v>
      </c>
      <c r="I694" s="48">
        <v>4</v>
      </c>
      <c r="J694" s="48">
        <v>3</v>
      </c>
      <c r="K694" s="48" t="s">
        <v>6182</v>
      </c>
      <c r="L694" s="71">
        <v>45726.495833333327</v>
      </c>
      <c r="M694" s="48">
        <v>-3</v>
      </c>
      <c r="N694" s="48">
        <v>1</v>
      </c>
      <c r="P694" s="65">
        <f>2</f>
        <v>2</v>
      </c>
      <c r="Q694" s="65">
        <f>COUNTIFS($O$1:O694,base_seller!$O694)</f>
        <v>0</v>
      </c>
      <c r="R694" s="65" t="str">
        <f>IF(O694="","",IF(OR(base_seller!$Q694&gt;base_seller!$P694,base_seller!$Q694="0"),"Não","Sim"))</f>
        <v/>
      </c>
      <c r="S694" s="65" t="str">
        <f>base_seller!$E694&amp;base_seller!$K694</f>
        <v>1229032025-03</v>
      </c>
      <c r="T694" s="65">
        <f>COUNTIFS($S$1:S694,base_seller!$S694)</f>
        <v>1</v>
      </c>
      <c r="U694" s="65" t="str">
        <f t="shared" si="28"/>
        <v>Range 1</v>
      </c>
    </row>
    <row r="695" spans="1:21" x14ac:dyDescent="0.25">
      <c r="A695" s="64">
        <v>45723</v>
      </c>
      <c r="B695" s="64">
        <v>45723.56527777778</v>
      </c>
      <c r="C695" s="64">
        <v>45723.56527777778</v>
      </c>
      <c r="D695" s="48" t="s">
        <v>952</v>
      </c>
      <c r="E695" s="48">
        <v>123049</v>
      </c>
      <c r="F695" s="48" t="s">
        <v>716</v>
      </c>
      <c r="G695" s="48" t="s">
        <v>36</v>
      </c>
      <c r="H695" s="48" t="s">
        <v>766</v>
      </c>
      <c r="I695" s="48">
        <v>4</v>
      </c>
      <c r="J695" s="48">
        <v>3</v>
      </c>
      <c r="K695" s="48" t="s">
        <v>6182</v>
      </c>
      <c r="L695" s="71">
        <v>45726.56527777778</v>
      </c>
      <c r="M695" s="48">
        <v>-3</v>
      </c>
      <c r="N695" s="48">
        <v>1</v>
      </c>
      <c r="O695" s="48" t="s">
        <v>6223</v>
      </c>
      <c r="P695" s="65">
        <f>2</f>
        <v>2</v>
      </c>
      <c r="Q695" s="65">
        <f>COUNTIFS($O$1:O695,base_seller!$O695)</f>
        <v>1</v>
      </c>
      <c r="R695" s="65" t="str">
        <f>IF(O695="","",IF(OR(base_seller!$Q695&gt;base_seller!$P695,base_seller!$Q695="0"),"Não","Sim"))</f>
        <v>Sim</v>
      </c>
      <c r="S695" s="65" t="str">
        <f>base_seller!$E695&amp;base_seller!$K695</f>
        <v>1230492025-03</v>
      </c>
      <c r="T695" s="65">
        <f>COUNTIFS($S$1:S695,base_seller!$S695)</f>
        <v>1</v>
      </c>
      <c r="U695" s="65" t="str">
        <f t="shared" si="28"/>
        <v>Range 1</v>
      </c>
    </row>
    <row r="696" spans="1:21" x14ac:dyDescent="0.25">
      <c r="A696" s="64">
        <v>45723</v>
      </c>
      <c r="B696" s="64">
        <v>45723.356944444437</v>
      </c>
      <c r="C696" s="64">
        <v>45723.606944444437</v>
      </c>
      <c r="D696" s="48" t="s">
        <v>951</v>
      </c>
      <c r="E696" s="48">
        <v>122558</v>
      </c>
      <c r="F696" s="48" t="s">
        <v>46</v>
      </c>
      <c r="G696" s="48" t="s">
        <v>36</v>
      </c>
      <c r="H696" s="48" t="s">
        <v>772</v>
      </c>
      <c r="I696" s="48">
        <v>4</v>
      </c>
      <c r="J696" s="48">
        <v>3</v>
      </c>
      <c r="K696" s="48" t="s">
        <v>6182</v>
      </c>
      <c r="L696" s="71">
        <v>45726.356944444437</v>
      </c>
      <c r="M696" s="48">
        <v>-3</v>
      </c>
      <c r="N696" s="48">
        <v>1</v>
      </c>
      <c r="O696" s="48" t="s">
        <v>6211</v>
      </c>
      <c r="P696" s="65">
        <f>2</f>
        <v>2</v>
      </c>
      <c r="Q696" s="65">
        <f>COUNTIFS($O$1:O696,base_seller!$O696)</f>
        <v>2</v>
      </c>
      <c r="R696" s="65" t="str">
        <f>IF(O696="","",IF(OR(base_seller!$Q696&gt;base_seller!$P696,base_seller!$Q696="0"),"Não","Sim"))</f>
        <v>Sim</v>
      </c>
      <c r="S696" s="65" t="str">
        <f>base_seller!$E696&amp;base_seller!$K696</f>
        <v>1225582025-03</v>
      </c>
      <c r="T696" s="65">
        <f>COUNTIFS($S$1:S696,base_seller!$S696)</f>
        <v>2</v>
      </c>
      <c r="U696" s="65" t="str">
        <f t="shared" si="28"/>
        <v>Range 1</v>
      </c>
    </row>
    <row r="697" spans="1:21" x14ac:dyDescent="0.25">
      <c r="A697" s="64">
        <v>45723</v>
      </c>
      <c r="B697" s="64">
        <v>45723.476388888892</v>
      </c>
      <c r="C697" s="64">
        <v>45723.643055555563</v>
      </c>
      <c r="D697" s="48" t="s">
        <v>951</v>
      </c>
      <c r="E697" s="48">
        <v>122585</v>
      </c>
      <c r="F697" s="48" t="s">
        <v>46</v>
      </c>
      <c r="G697" s="48" t="s">
        <v>36</v>
      </c>
      <c r="H697" s="48" t="s">
        <v>772</v>
      </c>
      <c r="I697" s="48">
        <v>4</v>
      </c>
      <c r="J697" s="48">
        <v>3</v>
      </c>
      <c r="K697" s="48" t="s">
        <v>6182</v>
      </c>
      <c r="L697" s="71">
        <v>45726.476388888892</v>
      </c>
      <c r="M697" s="48">
        <v>-3</v>
      </c>
      <c r="N697" s="48">
        <v>1</v>
      </c>
      <c r="O697" s="48" t="s">
        <v>6213</v>
      </c>
      <c r="P697" s="65">
        <f>2</f>
        <v>2</v>
      </c>
      <c r="Q697" s="65">
        <f>COUNTIFS($O$1:O697,base_seller!$O697)</f>
        <v>2</v>
      </c>
      <c r="R697" s="65" t="str">
        <f>IF(O697="","",IF(OR(base_seller!$Q697&gt;base_seller!$P697,base_seller!$Q697="0"),"Não","Sim"))</f>
        <v>Sim</v>
      </c>
      <c r="S697" s="65" t="str">
        <f>base_seller!$E697&amp;base_seller!$K697</f>
        <v>1225852025-03</v>
      </c>
      <c r="T697" s="65">
        <f>COUNTIFS($S$1:S697,base_seller!$S697)</f>
        <v>3</v>
      </c>
      <c r="U697" s="65" t="str">
        <f t="shared" si="28"/>
        <v>Range 1</v>
      </c>
    </row>
    <row r="698" spans="1:21" x14ac:dyDescent="0.25">
      <c r="A698" s="64">
        <v>45723</v>
      </c>
      <c r="B698" s="64">
        <v>45723.574305555558</v>
      </c>
      <c r="C698" s="64">
        <v>45723.650694444441</v>
      </c>
      <c r="D698" s="48" t="s">
        <v>951</v>
      </c>
      <c r="E698" s="48">
        <v>123069</v>
      </c>
      <c r="F698" s="48" t="s">
        <v>46</v>
      </c>
      <c r="G698" s="48" t="s">
        <v>36</v>
      </c>
      <c r="H698" s="48" t="s">
        <v>772</v>
      </c>
      <c r="I698" s="48">
        <v>4</v>
      </c>
      <c r="J698" s="48">
        <v>3</v>
      </c>
      <c r="K698" s="48" t="s">
        <v>6182</v>
      </c>
      <c r="L698" s="71">
        <v>45726.574305555558</v>
      </c>
      <c r="M698" s="48">
        <v>-3</v>
      </c>
      <c r="N698" s="48">
        <v>1</v>
      </c>
      <c r="O698" s="48" t="s">
        <v>6224</v>
      </c>
      <c r="P698" s="65">
        <f>2</f>
        <v>2</v>
      </c>
      <c r="Q698" s="65">
        <f>COUNTIFS($O$1:O698,base_seller!$O698)</f>
        <v>1</v>
      </c>
      <c r="R698" s="65" t="str">
        <f>IF(O698="","",IF(OR(base_seller!$Q698&gt;base_seller!$P698,base_seller!$Q698="0"),"Não","Sim"))</f>
        <v>Sim</v>
      </c>
      <c r="S698" s="65" t="str">
        <f>base_seller!$E698&amp;base_seller!$K698</f>
        <v>1230692025-03</v>
      </c>
      <c r="T698" s="65">
        <f>COUNTIFS($S$1:S698,base_seller!$S698)</f>
        <v>1</v>
      </c>
      <c r="U698" s="65" t="str">
        <f t="shared" si="28"/>
        <v>Range 1</v>
      </c>
    </row>
    <row r="699" spans="1:21" x14ac:dyDescent="0.25">
      <c r="A699" s="64">
        <v>45723</v>
      </c>
      <c r="B699" s="64">
        <v>45723.602777777778</v>
      </c>
      <c r="C699" s="64">
        <v>45723.652083333327</v>
      </c>
      <c r="D699" s="48" t="s">
        <v>951</v>
      </c>
      <c r="E699" s="48">
        <v>123124</v>
      </c>
      <c r="F699" s="48" t="s">
        <v>716</v>
      </c>
      <c r="G699" s="48" t="s">
        <v>36</v>
      </c>
      <c r="H699" s="48" t="s">
        <v>752</v>
      </c>
      <c r="I699" s="48">
        <v>4</v>
      </c>
      <c r="J699" s="48">
        <v>3</v>
      </c>
      <c r="K699" s="48" t="s">
        <v>6182</v>
      </c>
      <c r="L699" s="71">
        <v>45726.602777777778</v>
      </c>
      <c r="M699" s="48">
        <v>-3</v>
      </c>
      <c r="N699" s="48">
        <v>1</v>
      </c>
      <c r="O699" s="48" t="s">
        <v>6225</v>
      </c>
      <c r="P699" s="65">
        <f>2</f>
        <v>2</v>
      </c>
      <c r="Q699" s="65">
        <f>COUNTIFS($O$1:O699,base_seller!$O699)</f>
        <v>1</v>
      </c>
      <c r="R699" s="65" t="str">
        <f>IF(O699="","",IF(OR(base_seller!$Q699&gt;base_seller!$P699,base_seller!$Q699="0"),"Não","Sim"))</f>
        <v>Sim</v>
      </c>
      <c r="S699" s="65" t="str">
        <f>base_seller!$E699&amp;base_seller!$K699</f>
        <v>1231242025-03</v>
      </c>
      <c r="T699" s="65">
        <f>COUNTIFS($S$1:S699,base_seller!$S699)</f>
        <v>1</v>
      </c>
      <c r="U699" s="65" t="str">
        <f t="shared" si="28"/>
        <v>Range 1</v>
      </c>
    </row>
    <row r="700" spans="1:21" x14ac:dyDescent="0.25">
      <c r="A700" s="64">
        <v>45723</v>
      </c>
      <c r="B700" s="64">
        <v>45723.645138888889</v>
      </c>
      <c r="C700" s="64">
        <v>45723.652777777781</v>
      </c>
      <c r="D700" s="48" t="s">
        <v>951</v>
      </c>
      <c r="E700" s="48">
        <v>123204</v>
      </c>
      <c r="F700" s="48" t="s">
        <v>716</v>
      </c>
      <c r="G700" s="48" t="s">
        <v>36</v>
      </c>
      <c r="H700" s="48" t="s">
        <v>752</v>
      </c>
      <c r="I700" s="48">
        <v>4</v>
      </c>
      <c r="J700" s="48">
        <v>3</v>
      </c>
      <c r="K700" s="48" t="s">
        <v>6182</v>
      </c>
      <c r="L700" s="71">
        <v>45726.645138888889</v>
      </c>
      <c r="M700" s="48">
        <v>-3</v>
      </c>
      <c r="N700" s="48">
        <v>1</v>
      </c>
      <c r="O700" s="48" t="s">
        <v>6226</v>
      </c>
      <c r="P700" s="65">
        <f>2</f>
        <v>2</v>
      </c>
      <c r="Q700" s="65">
        <f>COUNTIFS($O$1:O700,base_seller!$O700)</f>
        <v>1</v>
      </c>
      <c r="R700" s="65" t="str">
        <f>IF(O700="","",IF(OR(base_seller!$Q700&gt;base_seller!$P700,base_seller!$Q700="0"),"Não","Sim"))</f>
        <v>Sim</v>
      </c>
      <c r="S700" s="65" t="str">
        <f>base_seller!$E700&amp;base_seller!$K700</f>
        <v>1232042025-03</v>
      </c>
      <c r="T700" s="65">
        <f>COUNTIFS($S$1:S700,base_seller!$S700)</f>
        <v>1</v>
      </c>
      <c r="U700" s="65" t="str">
        <f t="shared" si="28"/>
        <v>Range 1</v>
      </c>
    </row>
    <row r="701" spans="1:21" x14ac:dyDescent="0.25">
      <c r="A701" s="64">
        <v>45723</v>
      </c>
      <c r="B701" s="64">
        <v>45723.664583333331</v>
      </c>
      <c r="C701" s="64">
        <v>45723.693749999999</v>
      </c>
      <c r="D701" s="48" t="s">
        <v>951</v>
      </c>
      <c r="E701" s="48">
        <v>123229</v>
      </c>
      <c r="F701" s="48" t="s">
        <v>46</v>
      </c>
      <c r="G701" s="48" t="s">
        <v>36</v>
      </c>
      <c r="H701" s="48" t="s">
        <v>772</v>
      </c>
      <c r="I701" s="48">
        <v>4</v>
      </c>
      <c r="J701" s="48">
        <v>3</v>
      </c>
      <c r="K701" s="48" t="s">
        <v>6182</v>
      </c>
      <c r="L701" s="71">
        <v>45726.664583333331</v>
      </c>
      <c r="M701" s="48">
        <v>-3</v>
      </c>
      <c r="N701" s="48">
        <v>1</v>
      </c>
      <c r="O701" s="48" t="s">
        <v>6227</v>
      </c>
      <c r="P701" s="65">
        <f>2</f>
        <v>2</v>
      </c>
      <c r="Q701" s="65">
        <f>COUNTIFS($O$1:O701,base_seller!$O701)</f>
        <v>1</v>
      </c>
      <c r="R701" s="65" t="str">
        <f>IF(O701="","",IF(OR(base_seller!$Q701&gt;base_seller!$P701,base_seller!$Q701="0"),"Não","Sim"))</f>
        <v>Sim</v>
      </c>
      <c r="S701" s="65" t="str">
        <f>base_seller!$E701&amp;base_seller!$K701</f>
        <v>1232292025-03</v>
      </c>
      <c r="T701" s="65">
        <f>COUNTIFS($S$1:S701,base_seller!$S701)</f>
        <v>1</v>
      </c>
      <c r="U701" s="65" t="str">
        <f t="shared" si="28"/>
        <v>Range 1</v>
      </c>
    </row>
    <row r="702" spans="1:21" x14ac:dyDescent="0.25">
      <c r="A702" s="64">
        <v>45723</v>
      </c>
      <c r="B702" s="64">
        <v>45723.676388888889</v>
      </c>
      <c r="C702" s="64">
        <v>45723.695138888892</v>
      </c>
      <c r="D702" s="48" t="s">
        <v>951</v>
      </c>
      <c r="E702" s="48">
        <v>123247</v>
      </c>
      <c r="F702" s="48" t="s">
        <v>716</v>
      </c>
      <c r="G702" s="48" t="s">
        <v>36</v>
      </c>
      <c r="H702" s="48" t="s">
        <v>752</v>
      </c>
      <c r="I702" s="48">
        <v>4</v>
      </c>
      <c r="J702" s="48">
        <v>3</v>
      </c>
      <c r="K702" s="48" t="s">
        <v>6182</v>
      </c>
      <c r="L702" s="71">
        <v>45726.676388888889</v>
      </c>
      <c r="M702" s="48">
        <v>-3</v>
      </c>
      <c r="N702" s="48">
        <v>1</v>
      </c>
      <c r="O702" s="48" t="s">
        <v>6228</v>
      </c>
      <c r="P702" s="65">
        <f>2</f>
        <v>2</v>
      </c>
      <c r="Q702" s="65">
        <f>COUNTIFS($O$1:O702,base_seller!$O702)</f>
        <v>1</v>
      </c>
      <c r="R702" s="65" t="str">
        <f>IF(O702="","",IF(OR(base_seller!$Q702&gt;base_seller!$P702,base_seller!$Q702="0"),"Não","Sim"))</f>
        <v>Sim</v>
      </c>
      <c r="S702" s="65" t="str">
        <f>base_seller!$E702&amp;base_seller!$K702</f>
        <v>1232472025-03</v>
      </c>
      <c r="T702" s="65">
        <f>COUNTIFS($S$1:S702,base_seller!$S702)</f>
        <v>1</v>
      </c>
      <c r="U702" s="65" t="str">
        <f t="shared" si="28"/>
        <v>Range 1</v>
      </c>
    </row>
    <row r="703" spans="1:21" x14ac:dyDescent="0.25">
      <c r="A703" s="64">
        <v>45723</v>
      </c>
      <c r="B703" s="64">
        <v>45723.602777777778</v>
      </c>
      <c r="C703" s="64">
        <v>45723.775694444441</v>
      </c>
      <c r="D703" s="48" t="s">
        <v>951</v>
      </c>
      <c r="E703" s="48">
        <v>123124</v>
      </c>
      <c r="F703" s="48" t="s">
        <v>754</v>
      </c>
      <c r="G703" s="48" t="s">
        <v>755</v>
      </c>
      <c r="H703" s="48" t="s">
        <v>755</v>
      </c>
      <c r="I703" s="48">
        <v>4</v>
      </c>
      <c r="J703" s="48">
        <v>3</v>
      </c>
      <c r="K703" s="48" t="s">
        <v>6182</v>
      </c>
      <c r="L703" s="71">
        <v>45726.602777777778</v>
      </c>
      <c r="M703" s="48">
        <v>-3</v>
      </c>
      <c r="N703" s="48">
        <v>1</v>
      </c>
      <c r="P703" s="65">
        <f>2</f>
        <v>2</v>
      </c>
      <c r="Q703" s="65">
        <f>COUNTIFS($O$1:O703,base_seller!$O703)</f>
        <v>0</v>
      </c>
      <c r="R703" s="65" t="str">
        <f>IF(O703="","",IF(OR(base_seller!$Q703&gt;base_seller!$P703,base_seller!$Q703="0"),"Não","Sim"))</f>
        <v/>
      </c>
      <c r="S703" s="65" t="str">
        <f>base_seller!$E703&amp;base_seller!$K703</f>
        <v>1231242025-03</v>
      </c>
      <c r="T703" s="65">
        <f>COUNTIFS($S$1:S703,base_seller!$S703)</f>
        <v>2</v>
      </c>
      <c r="U703" s="65" t="str">
        <f t="shared" si="28"/>
        <v>Range 1</v>
      </c>
    </row>
    <row r="704" spans="1:21" x14ac:dyDescent="0.25">
      <c r="A704" s="64">
        <v>45723</v>
      </c>
      <c r="B704" s="64">
        <v>45723.676388888889</v>
      </c>
      <c r="C704" s="64">
        <v>45723.77847222222</v>
      </c>
      <c r="D704" s="48" t="s">
        <v>951</v>
      </c>
      <c r="E704" s="48">
        <v>123247</v>
      </c>
      <c r="F704" s="48" t="s">
        <v>754</v>
      </c>
      <c r="G704" s="48" t="s">
        <v>755</v>
      </c>
      <c r="H704" s="48" t="s">
        <v>755</v>
      </c>
      <c r="I704" s="48">
        <v>4</v>
      </c>
      <c r="J704" s="48">
        <v>3</v>
      </c>
      <c r="K704" s="48" t="s">
        <v>6182</v>
      </c>
      <c r="L704" s="71">
        <v>45726.676388888889</v>
      </c>
      <c r="M704" s="48">
        <v>-3</v>
      </c>
      <c r="N704" s="48">
        <v>1</v>
      </c>
      <c r="P704" s="65">
        <f>2</f>
        <v>2</v>
      </c>
      <c r="Q704" s="65">
        <f>COUNTIFS($O$1:O704,base_seller!$O704)</f>
        <v>0</v>
      </c>
      <c r="R704" s="65" t="str">
        <f>IF(O704="","",IF(OR(base_seller!$Q704&gt;base_seller!$P704,base_seller!$Q704="0"),"Não","Sim"))</f>
        <v/>
      </c>
      <c r="S704" s="65" t="str">
        <f>base_seller!$E704&amp;base_seller!$K704</f>
        <v>1232472025-03</v>
      </c>
      <c r="T704" s="65">
        <f>COUNTIFS($S$1:S704,base_seller!$S704)</f>
        <v>2</v>
      </c>
      <c r="U704" s="65" t="str">
        <f t="shared" si="28"/>
        <v>Range 1</v>
      </c>
    </row>
    <row r="705" spans="1:21" x14ac:dyDescent="0.25">
      <c r="A705" s="64">
        <v>45724</v>
      </c>
      <c r="B705" s="64">
        <v>45723.443055555559</v>
      </c>
      <c r="C705" s="64">
        <v>45724.37777777778</v>
      </c>
      <c r="D705" s="48" t="s">
        <v>952</v>
      </c>
      <c r="E705" s="48">
        <v>122832</v>
      </c>
      <c r="F705" s="48" t="s">
        <v>46</v>
      </c>
      <c r="G705" s="48" t="s">
        <v>36</v>
      </c>
      <c r="H705" s="48" t="s">
        <v>757</v>
      </c>
      <c r="I705" s="48">
        <v>4</v>
      </c>
      <c r="J705" s="48">
        <v>3</v>
      </c>
      <c r="K705" s="48" t="s">
        <v>6182</v>
      </c>
      <c r="L705" s="71">
        <v>45726.443055555559</v>
      </c>
      <c r="M705" s="48">
        <v>-3</v>
      </c>
      <c r="N705" s="48">
        <v>1</v>
      </c>
      <c r="O705" s="48" t="s">
        <v>6222</v>
      </c>
      <c r="P705" s="65">
        <f>2</f>
        <v>2</v>
      </c>
      <c r="Q705" s="65">
        <f>COUNTIFS($O$1:O705,base_seller!$O705)</f>
        <v>2</v>
      </c>
      <c r="R705" s="65" t="str">
        <f>IF(O705="","",IF(OR(base_seller!$Q705&gt;base_seller!$P705,base_seller!$Q705="0"),"Não","Sim"))</f>
        <v>Sim</v>
      </c>
      <c r="S705" s="65" t="str">
        <f>base_seller!$E705&amp;base_seller!$K705</f>
        <v>1228322025-03</v>
      </c>
      <c r="T705" s="65">
        <f>COUNTIFS($S$1:S705,base_seller!$S705)</f>
        <v>2</v>
      </c>
      <c r="U705" s="65" t="str">
        <f t="shared" si="28"/>
        <v>Range 1</v>
      </c>
    </row>
    <row r="706" spans="1:21" x14ac:dyDescent="0.25">
      <c r="A706" s="64">
        <v>45726</v>
      </c>
      <c r="B706" s="64">
        <v>45726.36041666667</v>
      </c>
      <c r="C706" s="64">
        <v>45726.368750000001</v>
      </c>
      <c r="D706" s="48" t="s">
        <v>952</v>
      </c>
      <c r="E706" s="48">
        <v>123697</v>
      </c>
      <c r="F706" s="48" t="s">
        <v>754</v>
      </c>
      <c r="G706" s="48" t="s">
        <v>755</v>
      </c>
      <c r="H706" s="48" t="s">
        <v>755</v>
      </c>
      <c r="I706" s="48">
        <v>0</v>
      </c>
      <c r="J706" s="48">
        <v>1</v>
      </c>
      <c r="K706" s="48" t="s">
        <v>6182</v>
      </c>
      <c r="L706" s="71">
        <v>45727.36041666667</v>
      </c>
      <c r="M706" s="48">
        <v>-1</v>
      </c>
      <c r="N706" s="48">
        <v>1</v>
      </c>
      <c r="P706" s="65">
        <f>2</f>
        <v>2</v>
      </c>
      <c r="Q706" s="65">
        <f>COUNTIFS($O$1:O706,base_seller!$O706)</f>
        <v>0</v>
      </c>
      <c r="R706" s="65" t="str">
        <f>IF(O706="","",IF(OR(base_seller!$Q706&gt;base_seller!$P706,base_seller!$Q706="0"),"Não","Sim"))</f>
        <v/>
      </c>
      <c r="S706" s="65" t="str">
        <f>base_seller!$E706&amp;base_seller!$K706</f>
        <v>1236972025-03</v>
      </c>
      <c r="T706" s="65">
        <f>COUNTIFS($S$1:S706,base_seller!$S706)</f>
        <v>1</v>
      </c>
      <c r="U706" s="65" t="str">
        <f t="shared" ref="U706:U735" si="29">IF(T706&lt;4,"Range 1",IF(T706&lt;7,"Range 2",IF(T706&lt;10,"Range 3","Range 4")))</f>
        <v>Range 1</v>
      </c>
    </row>
    <row r="707" spans="1:21" x14ac:dyDescent="0.25">
      <c r="A707" s="64">
        <v>45726</v>
      </c>
      <c r="B707" s="64">
        <v>45726.475694444453</v>
      </c>
      <c r="C707" s="64">
        <v>45726.480555555558</v>
      </c>
      <c r="D707" s="48" t="s">
        <v>952</v>
      </c>
      <c r="E707" s="48">
        <v>123856</v>
      </c>
      <c r="F707" s="48" t="s">
        <v>716</v>
      </c>
      <c r="G707" s="48" t="s">
        <v>36</v>
      </c>
      <c r="H707" s="48" t="s">
        <v>752</v>
      </c>
      <c r="I707" s="48">
        <v>0</v>
      </c>
      <c r="J707" s="48">
        <v>1</v>
      </c>
      <c r="K707" s="48" t="s">
        <v>6182</v>
      </c>
      <c r="L707" s="71">
        <v>45727.475694444453</v>
      </c>
      <c r="M707" s="48">
        <v>-1</v>
      </c>
      <c r="N707" s="48">
        <v>1</v>
      </c>
      <c r="O707" s="48" t="s">
        <v>6229</v>
      </c>
      <c r="P707" s="65">
        <f>2</f>
        <v>2</v>
      </c>
      <c r="Q707" s="65">
        <f>COUNTIFS($O$1:O707,base_seller!$O707)</f>
        <v>1</v>
      </c>
      <c r="R707" s="65" t="str">
        <f>IF(O707="","",IF(OR(base_seller!$Q707&gt;base_seller!$P707,base_seller!$Q707="0"),"Não","Sim"))</f>
        <v>Sim</v>
      </c>
      <c r="S707" s="65" t="str">
        <f>base_seller!$E707&amp;base_seller!$K707</f>
        <v>1238562025-03</v>
      </c>
      <c r="T707" s="65">
        <f>COUNTIFS($S$1:S707,base_seller!$S707)</f>
        <v>1</v>
      </c>
      <c r="U707" s="65" t="str">
        <f t="shared" si="29"/>
        <v>Range 1</v>
      </c>
    </row>
    <row r="708" spans="1:21" x14ac:dyDescent="0.25">
      <c r="A708" s="64">
        <v>45726</v>
      </c>
      <c r="B708" s="64">
        <v>45726.495138888888</v>
      </c>
      <c r="C708" s="64">
        <v>45726.515277777777</v>
      </c>
      <c r="D708" s="48" t="s">
        <v>952</v>
      </c>
      <c r="E708" s="48">
        <v>123881</v>
      </c>
      <c r="F708" s="48" t="s">
        <v>46</v>
      </c>
      <c r="G708" s="48" t="s">
        <v>755</v>
      </c>
      <c r="H708" s="48" t="s">
        <v>5840</v>
      </c>
      <c r="I708" s="48">
        <v>0</v>
      </c>
      <c r="J708" s="48">
        <v>1</v>
      </c>
      <c r="K708" s="48" t="s">
        <v>6182</v>
      </c>
      <c r="L708" s="71">
        <v>45727.495138888888</v>
      </c>
      <c r="M708" s="48">
        <v>-1</v>
      </c>
      <c r="N708" s="48">
        <v>1</v>
      </c>
      <c r="P708" s="65">
        <f>2</f>
        <v>2</v>
      </c>
      <c r="Q708" s="65">
        <f>COUNTIFS($O$1:O708,base_seller!$O708)</f>
        <v>0</v>
      </c>
      <c r="R708" s="65" t="str">
        <f>IF(O708="","",IF(OR(base_seller!$Q708&gt;base_seller!$P708,base_seller!$Q708="0"),"Não","Sim"))</f>
        <v/>
      </c>
      <c r="S708" s="65" t="str">
        <f>base_seller!$E708&amp;base_seller!$K708</f>
        <v>1238812025-03</v>
      </c>
      <c r="T708" s="65">
        <f>COUNTIFS($S$1:S708,base_seller!$S708)</f>
        <v>1</v>
      </c>
      <c r="U708" s="65" t="str">
        <f t="shared" si="29"/>
        <v>Range 1</v>
      </c>
    </row>
    <row r="709" spans="1:21" x14ac:dyDescent="0.25">
      <c r="A709" s="64">
        <v>45726</v>
      </c>
      <c r="B709" s="64">
        <v>45726.515277777777</v>
      </c>
      <c r="C709" s="64">
        <v>45726.56527777778</v>
      </c>
      <c r="D709" s="48" t="s">
        <v>952</v>
      </c>
      <c r="E709" s="48">
        <v>123917</v>
      </c>
      <c r="F709" s="48" t="s">
        <v>754</v>
      </c>
      <c r="G709" s="48" t="s">
        <v>755</v>
      </c>
      <c r="H709" s="48" t="s">
        <v>766</v>
      </c>
      <c r="I709" s="48">
        <v>0</v>
      </c>
      <c r="J709" s="48">
        <v>1</v>
      </c>
      <c r="K709" s="48" t="s">
        <v>6182</v>
      </c>
      <c r="L709" s="71">
        <v>45727.515277777777</v>
      </c>
      <c r="M709" s="48">
        <v>-1</v>
      </c>
      <c r="N709" s="48">
        <v>1</v>
      </c>
      <c r="P709" s="65">
        <f>2</f>
        <v>2</v>
      </c>
      <c r="Q709" s="65">
        <f>COUNTIFS($O$1:O709,base_seller!$O709)</f>
        <v>0</v>
      </c>
      <c r="R709" s="65" t="str">
        <f>IF(O709="","",IF(OR(base_seller!$Q709&gt;base_seller!$P709,base_seller!$Q709="0"),"Não","Sim"))</f>
        <v/>
      </c>
      <c r="S709" s="65" t="str">
        <f>base_seller!$E709&amp;base_seller!$K709</f>
        <v>1239172025-03</v>
      </c>
      <c r="T709" s="65">
        <f>COUNTIFS($S$1:S709,base_seller!$S709)</f>
        <v>1</v>
      </c>
      <c r="U709" s="65" t="str">
        <f t="shared" si="29"/>
        <v>Range 1</v>
      </c>
    </row>
    <row r="710" spans="1:21" x14ac:dyDescent="0.25">
      <c r="A710" s="64">
        <v>45726</v>
      </c>
      <c r="B710" s="64">
        <v>45726.363888888889</v>
      </c>
      <c r="C710" s="64">
        <v>45726.613888888889</v>
      </c>
      <c r="D710" s="48" t="s">
        <v>951</v>
      </c>
      <c r="E710" s="48">
        <v>123434</v>
      </c>
      <c r="F710" s="48" t="s">
        <v>46</v>
      </c>
      <c r="G710" s="48" t="s">
        <v>36</v>
      </c>
      <c r="H710" s="48" t="s">
        <v>772</v>
      </c>
      <c r="I710" s="48">
        <v>0</v>
      </c>
      <c r="J710" s="48">
        <v>1</v>
      </c>
      <c r="K710" s="48" t="s">
        <v>6182</v>
      </c>
      <c r="L710" s="71">
        <v>45727.363888888889</v>
      </c>
      <c r="M710" s="48">
        <v>-1</v>
      </c>
      <c r="N710" s="48">
        <v>1</v>
      </c>
      <c r="O710" s="48" t="s">
        <v>6230</v>
      </c>
      <c r="P710" s="65">
        <f>2</f>
        <v>2</v>
      </c>
      <c r="Q710" s="65">
        <f>COUNTIFS($O$1:O710,base_seller!$O710)</f>
        <v>1</v>
      </c>
      <c r="R710" s="65" t="str">
        <f>IF(O710="","",IF(OR(base_seller!$Q710&gt;base_seller!$P710,base_seller!$Q710="0"),"Não","Sim"))</f>
        <v>Sim</v>
      </c>
      <c r="S710" s="65" t="str">
        <f>base_seller!$E710&amp;base_seller!$K710</f>
        <v>1234342025-03</v>
      </c>
      <c r="T710" s="65">
        <f>COUNTIFS($S$1:S710,base_seller!$S710)</f>
        <v>1</v>
      </c>
      <c r="U710" s="65" t="str">
        <f t="shared" si="29"/>
        <v>Range 1</v>
      </c>
    </row>
    <row r="711" spans="1:21" x14ac:dyDescent="0.25">
      <c r="A711" s="64">
        <v>45726</v>
      </c>
      <c r="B711" s="64">
        <v>45726.594444444447</v>
      </c>
      <c r="C711" s="64">
        <v>45726.660416666673</v>
      </c>
      <c r="D711" s="48" t="s">
        <v>951</v>
      </c>
      <c r="E711" s="48">
        <v>124036</v>
      </c>
      <c r="F711" s="48" t="s">
        <v>754</v>
      </c>
      <c r="G711" s="48" t="s">
        <v>755</v>
      </c>
      <c r="H711" s="48" t="s">
        <v>755</v>
      </c>
      <c r="I711" s="48">
        <v>0</v>
      </c>
      <c r="J711" s="48">
        <v>1</v>
      </c>
      <c r="K711" s="48" t="s">
        <v>6182</v>
      </c>
      <c r="L711" s="71">
        <v>45727.594444444447</v>
      </c>
      <c r="M711" s="48">
        <v>-1</v>
      </c>
      <c r="N711" s="48">
        <v>1</v>
      </c>
      <c r="P711" s="65">
        <f>2</f>
        <v>2</v>
      </c>
      <c r="Q711" s="65">
        <f>COUNTIFS($O$1:O711,base_seller!$O711)</f>
        <v>0</v>
      </c>
      <c r="R711" s="65" t="str">
        <f>IF(O711="","",IF(OR(base_seller!$Q711&gt;base_seller!$P711,base_seller!$Q711="0"),"Não","Sim"))</f>
        <v/>
      </c>
      <c r="S711" s="65" t="str">
        <f>base_seller!$E711&amp;base_seller!$K711</f>
        <v>1240362025-03</v>
      </c>
      <c r="T711" s="65">
        <f>COUNTIFS($S$1:S711,base_seller!$S711)</f>
        <v>1</v>
      </c>
      <c r="U711" s="65" t="str">
        <f t="shared" si="29"/>
        <v>Range 1</v>
      </c>
    </row>
    <row r="712" spans="1:21" x14ac:dyDescent="0.25">
      <c r="A712" s="64">
        <v>45726</v>
      </c>
      <c r="B712" s="64">
        <v>45726.579861111109</v>
      </c>
      <c r="C712" s="64">
        <v>45726.663194444453</v>
      </c>
      <c r="D712" s="48" t="s">
        <v>951</v>
      </c>
      <c r="E712" s="48">
        <v>123956</v>
      </c>
      <c r="F712" s="48" t="s">
        <v>46</v>
      </c>
      <c r="G712" s="48" t="s">
        <v>6231</v>
      </c>
      <c r="H712" s="48" t="s">
        <v>752</v>
      </c>
      <c r="I712" s="48">
        <v>0</v>
      </c>
      <c r="J712" s="48">
        <v>1</v>
      </c>
      <c r="K712" s="48" t="s">
        <v>6182</v>
      </c>
      <c r="L712" s="71">
        <v>45727.579861111109</v>
      </c>
      <c r="M712" s="48">
        <v>-1</v>
      </c>
      <c r="N712" s="48">
        <v>1</v>
      </c>
      <c r="P712" s="65">
        <f>2</f>
        <v>2</v>
      </c>
      <c r="Q712" s="65">
        <f>COUNTIFS($O$1:O712,base_seller!$O712)</f>
        <v>0</v>
      </c>
      <c r="R712" s="65" t="str">
        <f>IF(O712="","",IF(OR(base_seller!$Q712&gt;base_seller!$P712,base_seller!$Q712="0"),"Não","Sim"))</f>
        <v/>
      </c>
      <c r="S712" s="65" t="str">
        <f>base_seller!$E712&amp;base_seller!$K712</f>
        <v>1239562025-03</v>
      </c>
      <c r="T712" s="65">
        <f>COUNTIFS($S$1:S712,base_seller!$S712)</f>
        <v>1</v>
      </c>
      <c r="U712" s="65" t="str">
        <f t="shared" si="29"/>
        <v>Range 1</v>
      </c>
    </row>
    <row r="713" spans="1:21" x14ac:dyDescent="0.25">
      <c r="A713" s="64">
        <v>45726</v>
      </c>
      <c r="B713" s="64">
        <v>45726.658333333333</v>
      </c>
      <c r="C713" s="64">
        <v>45726.666666666657</v>
      </c>
      <c r="D713" s="48" t="s">
        <v>951</v>
      </c>
      <c r="E713" s="48">
        <v>124135</v>
      </c>
      <c r="F713" s="48" t="s">
        <v>754</v>
      </c>
      <c r="G713" s="48" t="s">
        <v>755</v>
      </c>
      <c r="H713" s="48" t="s">
        <v>755</v>
      </c>
      <c r="I713" s="48">
        <v>0</v>
      </c>
      <c r="J713" s="48">
        <v>1</v>
      </c>
      <c r="K713" s="48" t="s">
        <v>6182</v>
      </c>
      <c r="L713" s="71">
        <v>45727.658333333333</v>
      </c>
      <c r="M713" s="48">
        <v>-1</v>
      </c>
      <c r="N713" s="48">
        <v>1</v>
      </c>
      <c r="P713" s="65">
        <f>2</f>
        <v>2</v>
      </c>
      <c r="Q713" s="65">
        <f>COUNTIFS($O$1:O713,base_seller!$O713)</f>
        <v>0</v>
      </c>
      <c r="R713" s="65" t="str">
        <f>IF(O713="","",IF(OR(base_seller!$Q713&gt;base_seller!$P713,base_seller!$Q713="0"),"Não","Sim"))</f>
        <v/>
      </c>
      <c r="S713" s="65" t="str">
        <f>base_seller!$E713&amp;base_seller!$K713</f>
        <v>1241352025-03</v>
      </c>
      <c r="T713" s="65">
        <f>COUNTIFS($S$1:S713,base_seller!$S713)</f>
        <v>1</v>
      </c>
      <c r="U713" s="65" t="str">
        <f t="shared" si="29"/>
        <v>Range 1</v>
      </c>
    </row>
    <row r="714" spans="1:21" x14ac:dyDescent="0.25">
      <c r="A714" s="64">
        <v>45726</v>
      </c>
      <c r="B714" s="64">
        <v>45726.663888888892</v>
      </c>
      <c r="C714" s="64">
        <v>45726.667361111111</v>
      </c>
      <c r="D714" s="48" t="s">
        <v>951</v>
      </c>
      <c r="E714" s="48">
        <v>124146</v>
      </c>
      <c r="F714" s="48" t="s">
        <v>716</v>
      </c>
      <c r="G714" s="48" t="s">
        <v>36</v>
      </c>
      <c r="H714" s="48" t="s">
        <v>752</v>
      </c>
      <c r="I714" s="48">
        <v>0</v>
      </c>
      <c r="J714" s="48">
        <v>1</v>
      </c>
      <c r="K714" s="48" t="s">
        <v>6182</v>
      </c>
      <c r="L714" s="71">
        <v>45727.663888888892</v>
      </c>
      <c r="M714" s="48">
        <v>-1</v>
      </c>
      <c r="N714" s="48">
        <v>1</v>
      </c>
      <c r="O714" s="48" t="s">
        <v>6232</v>
      </c>
      <c r="P714" s="65">
        <f>2</f>
        <v>2</v>
      </c>
      <c r="Q714" s="65">
        <f>COUNTIFS($O$1:O714,base_seller!$O714)</f>
        <v>1</v>
      </c>
      <c r="R714" s="65" t="str">
        <f>IF(O714="","",IF(OR(base_seller!$Q714&gt;base_seller!$P714,base_seller!$Q714="0"),"Não","Sim"))</f>
        <v>Sim</v>
      </c>
      <c r="S714" s="65" t="str">
        <f>base_seller!$E714&amp;base_seller!$K714</f>
        <v>1241462025-03</v>
      </c>
      <c r="T714" s="65">
        <f>COUNTIFS($S$1:S714,base_seller!$S714)</f>
        <v>1</v>
      </c>
      <c r="U714" s="65" t="str">
        <f t="shared" si="29"/>
        <v>Range 1</v>
      </c>
    </row>
    <row r="715" spans="1:21" x14ac:dyDescent="0.25">
      <c r="A715" s="64">
        <v>45726</v>
      </c>
      <c r="B715" s="64">
        <v>45726.377083333333</v>
      </c>
      <c r="C715" s="64">
        <v>45726.395138888889</v>
      </c>
      <c r="D715" s="48" t="s">
        <v>950</v>
      </c>
      <c r="E715" s="48">
        <v>123717</v>
      </c>
      <c r="F715" s="48" t="s">
        <v>46</v>
      </c>
      <c r="G715" s="48" t="s">
        <v>36</v>
      </c>
      <c r="H715" s="48" t="s">
        <v>767</v>
      </c>
      <c r="I715" s="48">
        <v>0</v>
      </c>
      <c r="J715" s="48">
        <v>1</v>
      </c>
      <c r="K715" s="48" t="s">
        <v>6182</v>
      </c>
      <c r="L715" s="71">
        <v>45727.377083333333</v>
      </c>
      <c r="M715" s="48">
        <v>-1</v>
      </c>
      <c r="N715" s="48">
        <v>1</v>
      </c>
      <c r="O715" s="48" t="s">
        <v>6233</v>
      </c>
      <c r="P715" s="65">
        <f>2</f>
        <v>2</v>
      </c>
      <c r="Q715" s="65">
        <f>COUNTIFS($O$1:O715,base_seller!$O715)</f>
        <v>1</v>
      </c>
      <c r="R715" s="65" t="str">
        <f>IF(O715="","",IF(OR(base_seller!$Q715&gt;base_seller!$P715,base_seller!$Q715="0"),"Não","Sim"))</f>
        <v>Sim</v>
      </c>
      <c r="S715" s="65" t="str">
        <f>base_seller!$E715&amp;base_seller!$K715</f>
        <v>1237172025-03</v>
      </c>
      <c r="T715" s="65">
        <f>COUNTIFS($S$1:S715,base_seller!$S715)</f>
        <v>1</v>
      </c>
      <c r="U715" s="65" t="str">
        <f t="shared" si="29"/>
        <v>Range 1</v>
      </c>
    </row>
    <row r="716" spans="1:21" x14ac:dyDescent="0.25">
      <c r="A716" s="64">
        <v>45726</v>
      </c>
      <c r="B716" s="64">
        <v>45726.392361111109</v>
      </c>
      <c r="C716" s="64">
        <v>45726.397916666669</v>
      </c>
      <c r="D716" s="48" t="s">
        <v>950</v>
      </c>
      <c r="E716" s="48">
        <v>123741</v>
      </c>
      <c r="F716" s="48" t="s">
        <v>46</v>
      </c>
      <c r="G716" s="48" t="s">
        <v>36</v>
      </c>
      <c r="H716" s="48" t="s">
        <v>767</v>
      </c>
      <c r="I716" s="48">
        <v>0</v>
      </c>
      <c r="J716" s="48">
        <v>1</v>
      </c>
      <c r="K716" s="48" t="s">
        <v>6182</v>
      </c>
      <c r="L716" s="71">
        <v>45727.392361111109</v>
      </c>
      <c r="M716" s="48">
        <v>-1</v>
      </c>
      <c r="N716" s="48">
        <v>1</v>
      </c>
      <c r="O716" s="48" t="s">
        <v>6234</v>
      </c>
      <c r="P716" s="65">
        <f>2</f>
        <v>2</v>
      </c>
      <c r="Q716" s="65">
        <f>COUNTIFS($O$1:O716,base_seller!$O716)</f>
        <v>1</v>
      </c>
      <c r="R716" s="65" t="str">
        <f>IF(O716="","",IF(OR(base_seller!$Q716&gt;base_seller!$P716,base_seller!$Q716="0"),"Não","Sim"))</f>
        <v>Sim</v>
      </c>
      <c r="S716" s="65" t="str">
        <f>base_seller!$E716&amp;base_seller!$K716</f>
        <v>1237412025-03</v>
      </c>
      <c r="T716" s="65">
        <f>COUNTIFS($S$1:S716,base_seller!$S716)</f>
        <v>1</v>
      </c>
      <c r="U716" s="65" t="str">
        <f t="shared" si="29"/>
        <v>Range 1</v>
      </c>
    </row>
    <row r="717" spans="1:21" x14ac:dyDescent="0.25">
      <c r="A717" s="64">
        <v>45726</v>
      </c>
      <c r="B717" s="64">
        <v>45726.396527777782</v>
      </c>
      <c r="C717" s="64">
        <v>45726.399305555547</v>
      </c>
      <c r="D717" s="48" t="s">
        <v>950</v>
      </c>
      <c r="E717" s="48">
        <v>123746</v>
      </c>
      <c r="F717" s="48" t="s">
        <v>716</v>
      </c>
      <c r="G717" s="48" t="s">
        <v>36</v>
      </c>
      <c r="H717" s="48" t="s">
        <v>752</v>
      </c>
      <c r="I717" s="48">
        <v>0</v>
      </c>
      <c r="J717" s="48">
        <v>1</v>
      </c>
      <c r="K717" s="48" t="s">
        <v>6182</v>
      </c>
      <c r="L717" s="71">
        <v>45727.396527777782</v>
      </c>
      <c r="M717" s="48">
        <v>-1</v>
      </c>
      <c r="N717" s="48">
        <v>1</v>
      </c>
      <c r="O717" s="48" t="s">
        <v>6235</v>
      </c>
      <c r="P717" s="65">
        <f>2</f>
        <v>2</v>
      </c>
      <c r="Q717" s="65">
        <f>COUNTIFS($O$1:O717,base_seller!$O717)</f>
        <v>1</v>
      </c>
      <c r="R717" s="65" t="str">
        <f>IF(O717="","",IF(OR(base_seller!$Q717&gt;base_seller!$P717,base_seller!$Q717="0"),"Não","Sim"))</f>
        <v>Sim</v>
      </c>
      <c r="S717" s="65" t="str">
        <f>base_seller!$E717&amp;base_seller!$K717</f>
        <v>1237462025-03</v>
      </c>
      <c r="T717" s="65">
        <f>COUNTIFS($S$1:S717,base_seller!$S717)</f>
        <v>1</v>
      </c>
      <c r="U717" s="65" t="str">
        <f t="shared" si="29"/>
        <v>Range 1</v>
      </c>
    </row>
    <row r="718" spans="1:21" x14ac:dyDescent="0.25">
      <c r="A718" s="64">
        <v>45726</v>
      </c>
      <c r="B718" s="64">
        <v>45726.426388888889</v>
      </c>
      <c r="C718" s="64">
        <v>45726.468055555553</v>
      </c>
      <c r="D718" s="48" t="s">
        <v>950</v>
      </c>
      <c r="E718" s="48">
        <v>123274</v>
      </c>
      <c r="F718" s="48" t="s">
        <v>46</v>
      </c>
      <c r="G718" s="48" t="s">
        <v>36</v>
      </c>
      <c r="H718" s="48" t="s">
        <v>752</v>
      </c>
      <c r="I718" s="48">
        <v>0</v>
      </c>
      <c r="J718" s="48">
        <v>1</v>
      </c>
      <c r="K718" s="48" t="s">
        <v>6182</v>
      </c>
      <c r="L718" s="71">
        <v>45727.426388888889</v>
      </c>
      <c r="M718" s="48">
        <v>-1</v>
      </c>
      <c r="N718" s="48">
        <v>1</v>
      </c>
      <c r="O718" s="48" t="s">
        <v>6236</v>
      </c>
      <c r="P718" s="65">
        <f>2</f>
        <v>2</v>
      </c>
      <c r="Q718" s="65">
        <f>COUNTIFS($O$1:O718,base_seller!$O718)</f>
        <v>1</v>
      </c>
      <c r="R718" s="65" t="str">
        <f>IF(O718="","",IF(OR(base_seller!$Q718&gt;base_seller!$P718,base_seller!$Q718="0"),"Não","Sim"))</f>
        <v>Sim</v>
      </c>
      <c r="S718" s="65" t="str">
        <f>base_seller!$E718&amp;base_seller!$K718</f>
        <v>1232742025-03</v>
      </c>
      <c r="T718" s="65">
        <f>COUNTIFS($S$1:S718,base_seller!$S718)</f>
        <v>1</v>
      </c>
      <c r="U718" s="65" t="str">
        <f t="shared" si="29"/>
        <v>Range 1</v>
      </c>
    </row>
    <row r="719" spans="1:21" x14ac:dyDescent="0.25">
      <c r="A719" s="64">
        <v>45726</v>
      </c>
      <c r="B719" s="64">
        <v>45726.46597222222</v>
      </c>
      <c r="C719" s="64">
        <v>45726.470138888893</v>
      </c>
      <c r="D719" s="48" t="s">
        <v>950</v>
      </c>
      <c r="E719" s="48">
        <v>123842</v>
      </c>
      <c r="F719" s="48" t="s">
        <v>716</v>
      </c>
      <c r="G719" s="48" t="s">
        <v>36</v>
      </c>
      <c r="H719" s="48" t="s">
        <v>761</v>
      </c>
      <c r="I719" s="48">
        <v>0</v>
      </c>
      <c r="J719" s="48">
        <v>1</v>
      </c>
      <c r="K719" s="48" t="s">
        <v>6182</v>
      </c>
      <c r="L719" s="71">
        <v>45727.46597222222</v>
      </c>
      <c r="M719" s="48">
        <v>-1</v>
      </c>
      <c r="N719" s="48">
        <v>1</v>
      </c>
      <c r="O719" s="48" t="s">
        <v>6237</v>
      </c>
      <c r="P719" s="65">
        <f>2</f>
        <v>2</v>
      </c>
      <c r="Q719" s="65">
        <f>COUNTIFS($O$1:O719,base_seller!$O719)</f>
        <v>1</v>
      </c>
      <c r="R719" s="65" t="str">
        <f>IF(O719="","",IF(OR(base_seller!$Q719&gt;base_seller!$P719,base_seller!$Q719="0"),"Não","Sim"))</f>
        <v>Sim</v>
      </c>
      <c r="S719" s="65" t="str">
        <f>base_seller!$E719&amp;base_seller!$K719</f>
        <v>1238422025-03</v>
      </c>
      <c r="T719" s="65">
        <f>COUNTIFS($S$1:S719,base_seller!$S719)</f>
        <v>1</v>
      </c>
      <c r="U719" s="65" t="str">
        <f t="shared" si="29"/>
        <v>Range 1</v>
      </c>
    </row>
    <row r="720" spans="1:21" x14ac:dyDescent="0.25">
      <c r="A720" s="64">
        <v>45726</v>
      </c>
      <c r="B720" s="64">
        <v>45726.439583333333</v>
      </c>
      <c r="C720" s="64">
        <v>45726.470833333333</v>
      </c>
      <c r="D720" s="48" t="s">
        <v>950</v>
      </c>
      <c r="E720" s="48">
        <v>123796</v>
      </c>
      <c r="F720" s="48" t="s">
        <v>716</v>
      </c>
      <c r="G720" s="48" t="s">
        <v>36</v>
      </c>
      <c r="H720" s="48" t="s">
        <v>752</v>
      </c>
      <c r="I720" s="48">
        <v>0</v>
      </c>
      <c r="J720" s="48">
        <v>1</v>
      </c>
      <c r="K720" s="48" t="s">
        <v>6182</v>
      </c>
      <c r="L720" s="71">
        <v>45727.439583333333</v>
      </c>
      <c r="M720" s="48">
        <v>-1</v>
      </c>
      <c r="N720" s="48">
        <v>1</v>
      </c>
      <c r="O720" s="48" t="s">
        <v>6238</v>
      </c>
      <c r="P720" s="65">
        <f>2</f>
        <v>2</v>
      </c>
      <c r="Q720" s="65">
        <f>COUNTIFS($O$1:O720,base_seller!$O720)</f>
        <v>1</v>
      </c>
      <c r="R720" s="65" t="str">
        <f>IF(O720="","",IF(OR(base_seller!$Q720&gt;base_seller!$P720,base_seller!$Q720="0"),"Não","Sim"))</f>
        <v>Sim</v>
      </c>
      <c r="S720" s="65" t="str">
        <f>base_seller!$E720&amp;base_seller!$K720</f>
        <v>1237962025-03</v>
      </c>
      <c r="T720" s="65">
        <f>COUNTIFS($S$1:S720,base_seller!$S720)</f>
        <v>1</v>
      </c>
      <c r="U720" s="65" t="str">
        <f t="shared" si="29"/>
        <v>Range 1</v>
      </c>
    </row>
    <row r="721" spans="1:21" x14ac:dyDescent="0.25">
      <c r="A721" s="64">
        <v>45726</v>
      </c>
      <c r="B721" s="64">
        <v>45726.430555555547</v>
      </c>
      <c r="C721" s="64">
        <v>45726.470833333333</v>
      </c>
      <c r="D721" s="48" t="s">
        <v>950</v>
      </c>
      <c r="E721" s="48">
        <v>123786</v>
      </c>
      <c r="F721" s="48" t="s">
        <v>716</v>
      </c>
      <c r="G721" s="48" t="s">
        <v>36</v>
      </c>
      <c r="H721" s="48" t="s">
        <v>761</v>
      </c>
      <c r="I721" s="48">
        <v>0</v>
      </c>
      <c r="J721" s="48">
        <v>1</v>
      </c>
      <c r="K721" s="48" t="s">
        <v>6182</v>
      </c>
      <c r="L721" s="71">
        <v>45727.430555555547</v>
      </c>
      <c r="M721" s="48">
        <v>-1</v>
      </c>
      <c r="N721" s="48">
        <v>1</v>
      </c>
      <c r="O721" s="48" t="s">
        <v>6239</v>
      </c>
      <c r="P721" s="65">
        <f>2</f>
        <v>2</v>
      </c>
      <c r="Q721" s="65">
        <f>COUNTIFS($O$1:O721,base_seller!$O721)</f>
        <v>1</v>
      </c>
      <c r="R721" s="65" t="str">
        <f>IF(O721="","",IF(OR(base_seller!$Q721&gt;base_seller!$P721,base_seller!$Q721="0"),"Não","Sim"))</f>
        <v>Sim</v>
      </c>
      <c r="S721" s="65" t="str">
        <f>base_seller!$E721&amp;base_seller!$K721</f>
        <v>1237862025-03</v>
      </c>
      <c r="T721" s="65">
        <f>COUNTIFS($S$1:S721,base_seller!$S721)</f>
        <v>1</v>
      </c>
      <c r="U721" s="65" t="str">
        <f t="shared" si="29"/>
        <v>Range 1</v>
      </c>
    </row>
    <row r="722" spans="1:21" x14ac:dyDescent="0.25">
      <c r="A722" s="64">
        <v>45726</v>
      </c>
      <c r="B722" s="64">
        <v>45726.430555555547</v>
      </c>
      <c r="C722" s="64">
        <v>45726.472222222219</v>
      </c>
      <c r="D722" s="48" t="s">
        <v>950</v>
      </c>
      <c r="E722" s="48">
        <v>123771</v>
      </c>
      <c r="F722" s="48" t="s">
        <v>716</v>
      </c>
      <c r="G722" s="48" t="s">
        <v>36</v>
      </c>
      <c r="H722" s="48" t="s">
        <v>752</v>
      </c>
      <c r="I722" s="48">
        <v>0</v>
      </c>
      <c r="J722" s="48">
        <v>1</v>
      </c>
      <c r="K722" s="48" t="s">
        <v>6182</v>
      </c>
      <c r="L722" s="71">
        <v>45727.430555555547</v>
      </c>
      <c r="M722" s="48">
        <v>-1</v>
      </c>
      <c r="N722" s="48">
        <v>1</v>
      </c>
      <c r="O722" s="48" t="s">
        <v>6240</v>
      </c>
      <c r="P722" s="65">
        <f>2</f>
        <v>2</v>
      </c>
      <c r="Q722" s="65">
        <f>COUNTIFS($O$1:O722,base_seller!$O722)</f>
        <v>1</v>
      </c>
      <c r="R722" s="65" t="str">
        <f>IF(O722="","",IF(OR(base_seller!$Q722&gt;base_seller!$P722,base_seller!$Q722="0"),"Não","Sim"))</f>
        <v>Sim</v>
      </c>
      <c r="S722" s="65" t="str">
        <f>base_seller!$E722&amp;base_seller!$K722</f>
        <v>1237712025-03</v>
      </c>
      <c r="T722" s="65">
        <f>COUNTIFS($S$1:S722,base_seller!$S722)</f>
        <v>1</v>
      </c>
      <c r="U722" s="65" t="str">
        <f t="shared" si="29"/>
        <v>Range 1</v>
      </c>
    </row>
    <row r="723" spans="1:21" x14ac:dyDescent="0.25">
      <c r="A723" s="64">
        <v>45726</v>
      </c>
      <c r="B723" s="64">
        <v>45726.431944444441</v>
      </c>
      <c r="C723" s="64">
        <v>45726.473611111112</v>
      </c>
      <c r="D723" s="48" t="s">
        <v>950</v>
      </c>
      <c r="E723" s="48">
        <v>123761</v>
      </c>
      <c r="F723" s="48" t="s">
        <v>716</v>
      </c>
      <c r="G723" s="48" t="s">
        <v>36</v>
      </c>
      <c r="H723" s="48" t="s">
        <v>766</v>
      </c>
      <c r="I723" s="48">
        <v>0</v>
      </c>
      <c r="J723" s="48">
        <v>1</v>
      </c>
      <c r="K723" s="48" t="s">
        <v>6182</v>
      </c>
      <c r="L723" s="71">
        <v>45727.431944444441</v>
      </c>
      <c r="M723" s="48">
        <v>-1</v>
      </c>
      <c r="N723" s="48">
        <v>1</v>
      </c>
      <c r="O723" s="48" t="s">
        <v>6241</v>
      </c>
      <c r="P723" s="65">
        <f>2</f>
        <v>2</v>
      </c>
      <c r="Q723" s="65">
        <f>COUNTIFS($O$1:O723,base_seller!$O723)</f>
        <v>1</v>
      </c>
      <c r="R723" s="65" t="str">
        <f>IF(O723="","",IF(OR(base_seller!$Q723&gt;base_seller!$P723,base_seller!$Q723="0"),"Não","Sim"))</f>
        <v>Sim</v>
      </c>
      <c r="S723" s="65" t="str">
        <f>base_seller!$E723&amp;base_seller!$K723</f>
        <v>1237612025-03</v>
      </c>
      <c r="T723" s="65">
        <f>COUNTIFS($S$1:S723,base_seller!$S723)</f>
        <v>1</v>
      </c>
      <c r="U723" s="65" t="str">
        <f t="shared" si="29"/>
        <v>Range 1</v>
      </c>
    </row>
    <row r="724" spans="1:21" x14ac:dyDescent="0.25">
      <c r="A724" s="64">
        <v>45726</v>
      </c>
      <c r="B724" s="64">
        <v>45726.490277777782</v>
      </c>
      <c r="C724" s="64">
        <v>45726.518750000003</v>
      </c>
      <c r="D724" s="48" t="s">
        <v>950</v>
      </c>
      <c r="E724" s="48">
        <v>123786</v>
      </c>
      <c r="F724" s="48" t="s">
        <v>754</v>
      </c>
      <c r="G724" s="48" t="s">
        <v>755</v>
      </c>
      <c r="H724" s="48" t="s">
        <v>761</v>
      </c>
      <c r="I724" s="48">
        <v>0</v>
      </c>
      <c r="J724" s="48">
        <v>1</v>
      </c>
      <c r="K724" s="48" t="s">
        <v>6182</v>
      </c>
      <c r="L724" s="71">
        <v>45727.490277777782</v>
      </c>
      <c r="M724" s="48">
        <v>-1</v>
      </c>
      <c r="N724" s="48">
        <v>1</v>
      </c>
      <c r="P724" s="65">
        <f>2</f>
        <v>2</v>
      </c>
      <c r="Q724" s="65">
        <f>COUNTIFS($O$1:O724,base_seller!$O724)</f>
        <v>0</v>
      </c>
      <c r="R724" s="65" t="str">
        <f>IF(O724="","",IF(OR(base_seller!$Q724&gt;base_seller!$P724,base_seller!$Q724="0"),"Não","Sim"))</f>
        <v/>
      </c>
      <c r="S724" s="65" t="str">
        <f>base_seller!$E724&amp;base_seller!$K724</f>
        <v>1237862025-03</v>
      </c>
      <c r="T724" s="65">
        <f>COUNTIFS($S$1:S724,base_seller!$S724)</f>
        <v>2</v>
      </c>
      <c r="U724" s="65" t="str">
        <f t="shared" si="29"/>
        <v>Range 1</v>
      </c>
    </row>
    <row r="725" spans="1:21" x14ac:dyDescent="0.25">
      <c r="A725" s="64">
        <v>45726</v>
      </c>
      <c r="B725" s="64">
        <v>45726.501388888893</v>
      </c>
      <c r="C725" s="64">
        <v>45726.522222222222</v>
      </c>
      <c r="D725" s="48" t="s">
        <v>950</v>
      </c>
      <c r="E725" s="48">
        <v>123956</v>
      </c>
      <c r="F725" s="48" t="s">
        <v>716</v>
      </c>
      <c r="G725" s="48" t="s">
        <v>36</v>
      </c>
      <c r="H725" s="48" t="s">
        <v>752</v>
      </c>
      <c r="I725" s="48">
        <v>0</v>
      </c>
      <c r="J725" s="48">
        <v>1</v>
      </c>
      <c r="K725" s="48" t="s">
        <v>6182</v>
      </c>
      <c r="L725" s="71">
        <v>45727.501388888893</v>
      </c>
      <c r="M725" s="48">
        <v>-1</v>
      </c>
      <c r="N725" s="48">
        <v>1</v>
      </c>
      <c r="O725" s="48" t="s">
        <v>6242</v>
      </c>
      <c r="P725" s="65">
        <f>2</f>
        <v>2</v>
      </c>
      <c r="Q725" s="65">
        <f>COUNTIFS($O$1:O725,base_seller!$O725)</f>
        <v>1</v>
      </c>
      <c r="R725" s="65" t="str">
        <f>IF(O725="","",IF(OR(base_seller!$Q725&gt;base_seller!$P725,base_seller!$Q725="0"),"Não","Sim"))</f>
        <v>Sim</v>
      </c>
      <c r="S725" s="65" t="str">
        <f>base_seller!$E725&amp;base_seller!$K725</f>
        <v>1239562025-03</v>
      </c>
      <c r="T725" s="65">
        <f>COUNTIFS($S$1:S725,base_seller!$S725)</f>
        <v>2</v>
      </c>
      <c r="U725" s="65" t="str">
        <f t="shared" si="29"/>
        <v>Range 1</v>
      </c>
    </row>
    <row r="726" spans="1:21" x14ac:dyDescent="0.25">
      <c r="A726" s="64">
        <v>45726</v>
      </c>
      <c r="B726" s="64">
        <v>45726.521527777782</v>
      </c>
      <c r="C726" s="64">
        <v>45726.522916666669</v>
      </c>
      <c r="D726" s="48" t="s">
        <v>950</v>
      </c>
      <c r="E726" s="48">
        <v>123988</v>
      </c>
      <c r="F726" s="48" t="s">
        <v>716</v>
      </c>
      <c r="G726" s="48" t="s">
        <v>36</v>
      </c>
      <c r="H726" s="48" t="s">
        <v>752</v>
      </c>
      <c r="I726" s="48">
        <v>0</v>
      </c>
      <c r="J726" s="48">
        <v>1</v>
      </c>
      <c r="K726" s="48" t="s">
        <v>6182</v>
      </c>
      <c r="L726" s="71">
        <v>45727.521527777782</v>
      </c>
      <c r="M726" s="48">
        <v>-1</v>
      </c>
      <c r="N726" s="48">
        <v>1</v>
      </c>
      <c r="O726" s="48" t="s">
        <v>6243</v>
      </c>
      <c r="P726" s="65">
        <f>2</f>
        <v>2</v>
      </c>
      <c r="Q726" s="65">
        <f>COUNTIFS($O$1:O726,base_seller!$O726)</f>
        <v>1</v>
      </c>
      <c r="R726" s="65" t="str">
        <f>IF(O726="","",IF(OR(base_seller!$Q726&gt;base_seller!$P726,base_seller!$Q726="0"),"Não","Sim"))</f>
        <v>Sim</v>
      </c>
      <c r="S726" s="65" t="str">
        <f>base_seller!$E726&amp;base_seller!$K726</f>
        <v>1239882025-03</v>
      </c>
      <c r="T726" s="65">
        <f>COUNTIFS($S$1:S726,base_seller!$S726)</f>
        <v>1</v>
      </c>
      <c r="U726" s="65" t="str">
        <f t="shared" si="29"/>
        <v>Range 1</v>
      </c>
    </row>
    <row r="727" spans="1:21" x14ac:dyDescent="0.25">
      <c r="A727" s="64">
        <v>45726</v>
      </c>
      <c r="B727" s="64">
        <v>45726.606249999997</v>
      </c>
      <c r="C727" s="64">
        <v>45726.612500000003</v>
      </c>
      <c r="D727" s="48" t="s">
        <v>950</v>
      </c>
      <c r="E727" s="48">
        <v>124055</v>
      </c>
      <c r="F727" s="48" t="s">
        <v>716</v>
      </c>
      <c r="G727" s="48" t="s">
        <v>36</v>
      </c>
      <c r="H727" s="48" t="s">
        <v>794</v>
      </c>
      <c r="I727" s="48">
        <v>0</v>
      </c>
      <c r="J727" s="48">
        <v>1</v>
      </c>
      <c r="K727" s="48" t="s">
        <v>6182</v>
      </c>
      <c r="L727" s="71">
        <v>45727.606249999997</v>
      </c>
      <c r="M727" s="48">
        <v>-1</v>
      </c>
      <c r="N727" s="48">
        <v>1</v>
      </c>
      <c r="O727" s="48" t="s">
        <v>6244</v>
      </c>
      <c r="P727" s="65">
        <f>2</f>
        <v>2</v>
      </c>
      <c r="Q727" s="65">
        <f>COUNTIFS($O$1:O727,base_seller!$O727)</f>
        <v>1</v>
      </c>
      <c r="R727" s="65" t="str">
        <f>IF(O727="","",IF(OR(base_seller!$Q727&gt;base_seller!$P727,base_seller!$Q727="0"),"Não","Sim"))</f>
        <v>Sim</v>
      </c>
      <c r="S727" s="65" t="str">
        <f>base_seller!$E727&amp;base_seller!$K727</f>
        <v>1240552025-03</v>
      </c>
      <c r="T727" s="65">
        <f>COUNTIFS($S$1:S727,base_seller!$S727)</f>
        <v>1</v>
      </c>
      <c r="U727" s="65" t="str">
        <f t="shared" si="29"/>
        <v>Range 1</v>
      </c>
    </row>
    <row r="728" spans="1:21" x14ac:dyDescent="0.25">
      <c r="A728" s="64">
        <v>45726</v>
      </c>
      <c r="B728" s="64">
        <v>45726.623611111107</v>
      </c>
      <c r="C728" s="64">
        <v>45726.636111111111</v>
      </c>
      <c r="D728" s="48" t="s">
        <v>950</v>
      </c>
      <c r="E728" s="48">
        <v>124080</v>
      </c>
      <c r="F728" s="48" t="s">
        <v>716</v>
      </c>
      <c r="G728" s="48" t="s">
        <v>36</v>
      </c>
      <c r="H728" s="48" t="s">
        <v>794</v>
      </c>
      <c r="I728" s="48">
        <v>0</v>
      </c>
      <c r="J728" s="48">
        <v>1</v>
      </c>
      <c r="K728" s="48" t="s">
        <v>6182</v>
      </c>
      <c r="L728" s="71">
        <v>45727.623611111107</v>
      </c>
      <c r="M728" s="48">
        <v>-1</v>
      </c>
      <c r="N728" s="48">
        <v>1</v>
      </c>
      <c r="O728" s="48" t="s">
        <v>6245</v>
      </c>
      <c r="P728" s="65">
        <f>2</f>
        <v>2</v>
      </c>
      <c r="Q728" s="65">
        <f>COUNTIFS($O$1:O728,base_seller!$O728)</f>
        <v>1</v>
      </c>
      <c r="R728" s="65" t="str">
        <f>IF(O728="","",IF(OR(base_seller!$Q728&gt;base_seller!$P728,base_seller!$Q728="0"),"Não","Sim"))</f>
        <v>Sim</v>
      </c>
      <c r="S728" s="65" t="str">
        <f>base_seller!$E728&amp;base_seller!$K728</f>
        <v>1240802025-03</v>
      </c>
      <c r="T728" s="65">
        <f>COUNTIFS($S$1:S728,base_seller!$S728)</f>
        <v>1</v>
      </c>
      <c r="U728" s="65" t="str">
        <f t="shared" si="29"/>
        <v>Range 1</v>
      </c>
    </row>
    <row r="729" spans="1:21" x14ac:dyDescent="0.25">
      <c r="A729" s="64">
        <v>45726</v>
      </c>
      <c r="B729" s="64">
        <v>45726.618750000001</v>
      </c>
      <c r="C729" s="64">
        <v>45726.636805555558</v>
      </c>
      <c r="D729" s="48" t="s">
        <v>950</v>
      </c>
      <c r="E729" s="48">
        <v>124076</v>
      </c>
      <c r="F729" s="48" t="s">
        <v>716</v>
      </c>
      <c r="G729" s="48" t="s">
        <v>36</v>
      </c>
      <c r="H729" s="48" t="s">
        <v>760</v>
      </c>
      <c r="I729" s="48">
        <v>0</v>
      </c>
      <c r="J729" s="48">
        <v>1</v>
      </c>
      <c r="K729" s="48" t="s">
        <v>6182</v>
      </c>
      <c r="L729" s="71">
        <v>45727.618750000001</v>
      </c>
      <c r="M729" s="48">
        <v>-1</v>
      </c>
      <c r="N729" s="48">
        <v>1</v>
      </c>
      <c r="O729" s="48" t="s">
        <v>6246</v>
      </c>
      <c r="P729" s="65">
        <f>2</f>
        <v>2</v>
      </c>
      <c r="Q729" s="65">
        <f>COUNTIFS($O$1:O729,base_seller!$O729)</f>
        <v>1</v>
      </c>
      <c r="R729" s="65" t="str">
        <f>IF(O729="","",IF(OR(base_seller!$Q729&gt;base_seller!$P729,base_seller!$Q729="0"),"Não","Sim"))</f>
        <v>Sim</v>
      </c>
      <c r="S729" s="65" t="str">
        <f>base_seller!$E729&amp;base_seller!$K729</f>
        <v>1240762025-03</v>
      </c>
      <c r="T729" s="65">
        <f>COUNTIFS($S$1:S729,base_seller!$S729)</f>
        <v>1</v>
      </c>
      <c r="U729" s="65" t="str">
        <f t="shared" si="29"/>
        <v>Range 1</v>
      </c>
    </row>
    <row r="730" spans="1:21" x14ac:dyDescent="0.25">
      <c r="A730" s="64">
        <v>45726</v>
      </c>
      <c r="B730" s="64">
        <v>45726.698611111111</v>
      </c>
      <c r="C730" s="64">
        <v>45726.828472222223</v>
      </c>
      <c r="D730" s="48" t="s">
        <v>951</v>
      </c>
      <c r="E730" s="48">
        <v>124187</v>
      </c>
      <c r="F730" s="48" t="s">
        <v>716</v>
      </c>
      <c r="G730" s="48" t="s">
        <v>36</v>
      </c>
      <c r="H730" s="48" t="s">
        <v>752</v>
      </c>
      <c r="I730" s="48">
        <v>0</v>
      </c>
      <c r="J730" s="48">
        <v>1</v>
      </c>
      <c r="K730" s="48" t="s">
        <v>6182</v>
      </c>
      <c r="L730" s="71">
        <v>45727.698611111111</v>
      </c>
      <c r="M730" s="48">
        <v>-1</v>
      </c>
      <c r="N730" s="48">
        <v>1</v>
      </c>
      <c r="O730" s="48" t="s">
        <v>6247</v>
      </c>
      <c r="P730" s="65">
        <f>2</f>
        <v>2</v>
      </c>
      <c r="Q730" s="65">
        <f>COUNTIFS($O$1:O730,base_seller!$O730)</f>
        <v>1</v>
      </c>
      <c r="R730" s="65" t="str">
        <f>IF(O730="","",IF(OR(base_seller!$Q730&gt;base_seller!$P730,base_seller!$Q730="0"),"Não","Sim"))</f>
        <v>Sim</v>
      </c>
      <c r="S730" s="65" t="str">
        <f>base_seller!$E730&amp;base_seller!$K730</f>
        <v>1241872025-03</v>
      </c>
      <c r="T730" s="65">
        <f>COUNTIFS($S$1:S730,base_seller!$S730)</f>
        <v>1</v>
      </c>
      <c r="U730" s="65" t="str">
        <f t="shared" si="29"/>
        <v>Range 1</v>
      </c>
    </row>
    <row r="731" spans="1:21" x14ac:dyDescent="0.25">
      <c r="A731" s="64">
        <v>45726</v>
      </c>
      <c r="B731" s="64">
        <v>45726.713888888888</v>
      </c>
      <c r="C731" s="64">
        <v>45726.830555555563</v>
      </c>
      <c r="D731" s="48" t="s">
        <v>951</v>
      </c>
      <c r="E731" s="48">
        <v>124206</v>
      </c>
      <c r="F731" s="48" t="s">
        <v>716</v>
      </c>
      <c r="G731" s="48" t="s">
        <v>36</v>
      </c>
      <c r="H731" s="48" t="s">
        <v>752</v>
      </c>
      <c r="I731" s="48">
        <v>0</v>
      </c>
      <c r="J731" s="48">
        <v>1</v>
      </c>
      <c r="K731" s="48" t="s">
        <v>6182</v>
      </c>
      <c r="L731" s="71">
        <v>45727.713888888888</v>
      </c>
      <c r="M731" s="48">
        <v>-1</v>
      </c>
      <c r="N731" s="48">
        <v>1</v>
      </c>
      <c r="O731" s="48" t="s">
        <v>6248</v>
      </c>
      <c r="P731" s="65">
        <f>2</f>
        <v>2</v>
      </c>
      <c r="Q731" s="65">
        <f>COUNTIFS($O$1:O731,base_seller!$O731)</f>
        <v>1</v>
      </c>
      <c r="R731" s="65" t="str">
        <f>IF(O731="","",IF(OR(base_seller!$Q731&gt;base_seller!$P731,base_seller!$Q731="0"),"Não","Sim"))</f>
        <v>Sim</v>
      </c>
      <c r="S731" s="65" t="str">
        <f>base_seller!$E731&amp;base_seller!$K731</f>
        <v>1242062025-03</v>
      </c>
      <c r="T731" s="65">
        <f>COUNTIFS($S$1:S731,base_seller!$S731)</f>
        <v>1</v>
      </c>
      <c r="U731" s="65" t="str">
        <f t="shared" si="29"/>
        <v>Range 1</v>
      </c>
    </row>
    <row r="732" spans="1:21" x14ac:dyDescent="0.25">
      <c r="A732" s="64">
        <v>45726</v>
      </c>
      <c r="B732" s="64">
        <v>45726.769444444442</v>
      </c>
      <c r="C732" s="64">
        <v>45726.832638888889</v>
      </c>
      <c r="D732" s="48" t="s">
        <v>951</v>
      </c>
      <c r="E732" s="48">
        <v>124262</v>
      </c>
      <c r="F732" s="48" t="s">
        <v>716</v>
      </c>
      <c r="G732" s="48" t="s">
        <v>36</v>
      </c>
      <c r="H732" s="48" t="s">
        <v>759</v>
      </c>
      <c r="I732" s="48">
        <v>0</v>
      </c>
      <c r="J732" s="48">
        <v>1</v>
      </c>
      <c r="K732" s="48" t="s">
        <v>6182</v>
      </c>
      <c r="L732" s="71">
        <v>45727.769444444442</v>
      </c>
      <c r="M732" s="48">
        <v>-1</v>
      </c>
      <c r="N732" s="48">
        <v>1</v>
      </c>
      <c r="O732" s="48" t="s">
        <v>6249</v>
      </c>
      <c r="P732" s="65">
        <f>2</f>
        <v>2</v>
      </c>
      <c r="Q732" s="65">
        <f>COUNTIFS($O$1:O732,base_seller!$O732)</f>
        <v>1</v>
      </c>
      <c r="R732" s="65" t="str">
        <f>IF(O732="","",IF(OR(base_seller!$Q732&gt;base_seller!$P732,base_seller!$Q732="0"),"Não","Sim"))</f>
        <v>Sim</v>
      </c>
      <c r="S732" s="65" t="str">
        <f>base_seller!$E732&amp;base_seller!$K732</f>
        <v>1242622025-03</v>
      </c>
      <c r="T732" s="65">
        <f>COUNTIFS($S$1:S732,base_seller!$S732)</f>
        <v>1</v>
      </c>
      <c r="U732" s="65" t="str">
        <f t="shared" si="29"/>
        <v>Range 1</v>
      </c>
    </row>
    <row r="733" spans="1:21" x14ac:dyDescent="0.25">
      <c r="A733" s="64">
        <v>45726</v>
      </c>
      <c r="B733" s="64">
        <v>45726.824305555558</v>
      </c>
      <c r="C733" s="64">
        <v>45726.834722222222</v>
      </c>
      <c r="D733" s="48" t="s">
        <v>951</v>
      </c>
      <c r="E733" s="48">
        <v>124297</v>
      </c>
      <c r="F733" s="48" t="s">
        <v>754</v>
      </c>
      <c r="G733" s="48" t="s">
        <v>755</v>
      </c>
      <c r="H733" s="48" t="s">
        <v>755</v>
      </c>
      <c r="I733" s="48">
        <v>0</v>
      </c>
      <c r="J733" s="48">
        <v>1</v>
      </c>
      <c r="K733" s="48" t="s">
        <v>6182</v>
      </c>
      <c r="L733" s="71">
        <v>45727.824305555558</v>
      </c>
      <c r="M733" s="48">
        <v>-1</v>
      </c>
      <c r="N733" s="48">
        <v>1</v>
      </c>
      <c r="P733" s="65">
        <f>2</f>
        <v>2</v>
      </c>
      <c r="Q733" s="65">
        <f>COUNTIFS($O$1:O733,base_seller!$O733)</f>
        <v>0</v>
      </c>
      <c r="R733" s="65" t="str">
        <f>IF(O733="","",IF(OR(base_seller!$Q733&gt;base_seller!$P733,base_seller!$Q733="0"),"Não","Sim"))</f>
        <v/>
      </c>
      <c r="S733" s="65" t="str">
        <f>base_seller!$E733&amp;base_seller!$K733</f>
        <v>1242972025-03</v>
      </c>
      <c r="T733" s="65">
        <f>COUNTIFS($S$1:S733,base_seller!$S733)</f>
        <v>1</v>
      </c>
      <c r="U733" s="65" t="str">
        <f t="shared" si="29"/>
        <v>Range 1</v>
      </c>
    </row>
    <row r="734" spans="1:21" x14ac:dyDescent="0.25">
      <c r="A734" s="64">
        <v>45726</v>
      </c>
      <c r="B734" s="64">
        <v>45726.826388888891</v>
      </c>
      <c r="C734" s="64">
        <v>45726.835416666669</v>
      </c>
      <c r="D734" s="48" t="s">
        <v>951</v>
      </c>
      <c r="E734" s="48">
        <v>124299</v>
      </c>
      <c r="F734" s="48" t="s">
        <v>754</v>
      </c>
      <c r="G734" s="48" t="s">
        <v>755</v>
      </c>
      <c r="H734" s="48" t="s">
        <v>755</v>
      </c>
      <c r="I734" s="48">
        <v>0</v>
      </c>
      <c r="J734" s="48">
        <v>1</v>
      </c>
      <c r="K734" s="48" t="s">
        <v>6182</v>
      </c>
      <c r="L734" s="71">
        <v>45727.826388888891</v>
      </c>
      <c r="M734" s="48">
        <v>-1</v>
      </c>
      <c r="N734" s="48">
        <v>1</v>
      </c>
      <c r="P734" s="65">
        <f>2</f>
        <v>2</v>
      </c>
      <c r="Q734" s="65">
        <f>COUNTIFS($O$1:O734,base_seller!$O734)</f>
        <v>0</v>
      </c>
      <c r="R734" s="65" t="str">
        <f>IF(O734="","",IF(OR(base_seller!$Q734&gt;base_seller!$P734,base_seller!$Q734="0"),"Não","Sim"))</f>
        <v/>
      </c>
      <c r="S734" s="65" t="str">
        <f>base_seller!$E734&amp;base_seller!$K734</f>
        <v>1242992025-03</v>
      </c>
      <c r="T734" s="65">
        <f>COUNTIFS($S$1:S734,base_seller!$S734)</f>
        <v>1</v>
      </c>
      <c r="U734" s="65" t="str">
        <f t="shared" si="29"/>
        <v>Range 1</v>
      </c>
    </row>
    <row r="735" spans="1:21" x14ac:dyDescent="0.25">
      <c r="A735" s="64">
        <v>45726</v>
      </c>
      <c r="B735" s="64">
        <v>45726.830555555563</v>
      </c>
      <c r="C735" s="64">
        <v>45726.836805555547</v>
      </c>
      <c r="D735" s="48" t="s">
        <v>951</v>
      </c>
      <c r="E735" s="48">
        <v>124302</v>
      </c>
      <c r="F735" s="48" t="s">
        <v>46</v>
      </c>
      <c r="G735" s="48" t="s">
        <v>36</v>
      </c>
      <c r="H735" s="48" t="s">
        <v>759</v>
      </c>
      <c r="I735" s="48">
        <v>0</v>
      </c>
      <c r="J735" s="48">
        <v>1</v>
      </c>
      <c r="K735" s="48" t="s">
        <v>6182</v>
      </c>
      <c r="L735" s="71">
        <v>45727.830555555563</v>
      </c>
      <c r="M735" s="48">
        <v>-1</v>
      </c>
      <c r="N735" s="48">
        <v>1</v>
      </c>
      <c r="O735" s="48" t="s">
        <v>6250</v>
      </c>
      <c r="P735" s="65">
        <f>2</f>
        <v>2</v>
      </c>
      <c r="Q735" s="65">
        <f>COUNTIFS($O$1:O735,base_seller!$O735)</f>
        <v>1</v>
      </c>
      <c r="R735" s="65" t="str">
        <f>IF(O735="","",IF(OR(base_seller!$Q735&gt;base_seller!$P735,base_seller!$Q735="0"),"Não","Sim"))</f>
        <v>Sim</v>
      </c>
      <c r="S735" s="65" t="str">
        <f>base_seller!$E735&amp;base_seller!$K735</f>
        <v>1243022025-03</v>
      </c>
      <c r="T735" s="65">
        <f>COUNTIFS($S$1:S735,base_seller!$S735)</f>
        <v>1</v>
      </c>
      <c r="U735" s="65" t="str">
        <f t="shared" si="29"/>
        <v>Range 1</v>
      </c>
    </row>
    <row r="736" spans="1:21" x14ac:dyDescent="0.25">
      <c r="A736" s="64">
        <v>45727</v>
      </c>
      <c r="B736" s="64">
        <v>45727.256249999999</v>
      </c>
      <c r="C736" s="64">
        <v>45727.34375</v>
      </c>
      <c r="D736" s="48" t="s">
        <v>952</v>
      </c>
      <c r="E736" s="48">
        <v>124334</v>
      </c>
      <c r="F736" s="48" t="s">
        <v>716</v>
      </c>
      <c r="G736" s="48" t="s">
        <v>36</v>
      </c>
      <c r="H736" s="48" t="s">
        <v>5840</v>
      </c>
      <c r="I736" s="48">
        <v>1</v>
      </c>
      <c r="J736" s="48">
        <v>1</v>
      </c>
      <c r="K736" s="48" t="s">
        <v>6182</v>
      </c>
      <c r="L736" s="71">
        <v>45728.256249999999</v>
      </c>
      <c r="M736" s="48">
        <v>-1</v>
      </c>
      <c r="N736" s="48">
        <v>1</v>
      </c>
      <c r="O736" s="48" t="s">
        <v>6251</v>
      </c>
      <c r="P736" s="65">
        <f>2</f>
        <v>2</v>
      </c>
      <c r="Q736" s="65">
        <f>COUNTIFS($O$1:O736,base_seller!$O736)</f>
        <v>1</v>
      </c>
      <c r="R736" s="65" t="str">
        <f>IF(O736="","",IF(OR(base_seller!$Q736&gt;base_seller!$P736,base_seller!$Q736="0"),"Não","Sim"))</f>
        <v>Sim</v>
      </c>
      <c r="S736" s="65" t="str">
        <f>base_seller!$E736&amp;base_seller!$K736</f>
        <v>1243342025-03</v>
      </c>
      <c r="T736" s="65">
        <f>COUNTIFS($S$1:S736,base_seller!$S736)</f>
        <v>1</v>
      </c>
      <c r="U736" s="65" t="str">
        <f t="shared" ref="U736:U788" si="30">IF(T736&lt;4,"Range 1",IF(T736&lt;7,"Range 2",IF(T736&lt;10,"Range 3","Range 4")))</f>
        <v>Range 1</v>
      </c>
    </row>
    <row r="737" spans="1:21" x14ac:dyDescent="0.25">
      <c r="A737" s="64">
        <v>45727</v>
      </c>
      <c r="B737" s="64">
        <v>45727.330555555563</v>
      </c>
      <c r="C737" s="64">
        <v>45727.344444444447</v>
      </c>
      <c r="D737" s="48" t="s">
        <v>952</v>
      </c>
      <c r="E737" s="48">
        <v>124339</v>
      </c>
      <c r="F737" s="48" t="s">
        <v>716</v>
      </c>
      <c r="G737" s="48" t="s">
        <v>36</v>
      </c>
      <c r="H737" s="48" t="s">
        <v>765</v>
      </c>
      <c r="I737" s="48">
        <v>1</v>
      </c>
      <c r="J737" s="48">
        <v>1</v>
      </c>
      <c r="K737" s="48" t="s">
        <v>6182</v>
      </c>
      <c r="L737" s="71">
        <v>45728.330555555563</v>
      </c>
      <c r="M737" s="48">
        <v>-1</v>
      </c>
      <c r="N737" s="48">
        <v>1</v>
      </c>
      <c r="O737" s="48" t="s">
        <v>6252</v>
      </c>
      <c r="P737" s="65">
        <f>2</f>
        <v>2</v>
      </c>
      <c r="Q737" s="65">
        <f>COUNTIFS($O$1:O737,base_seller!$O737)</f>
        <v>1</v>
      </c>
      <c r="R737" s="65" t="str">
        <f>IF(O737="","",IF(OR(base_seller!$Q737&gt;base_seller!$P737,base_seller!$Q737="0"),"Não","Sim"))</f>
        <v>Sim</v>
      </c>
      <c r="S737" s="65" t="str">
        <f>base_seller!$E737&amp;base_seller!$K737</f>
        <v>1243392025-03</v>
      </c>
      <c r="T737" s="65">
        <f>COUNTIFS($S$1:S737,base_seller!$S737)</f>
        <v>1</v>
      </c>
      <c r="U737" s="65" t="str">
        <f t="shared" si="30"/>
        <v>Range 1</v>
      </c>
    </row>
    <row r="738" spans="1:21" x14ac:dyDescent="0.25">
      <c r="A738" s="64">
        <v>45727</v>
      </c>
      <c r="B738" s="64">
        <v>45727.359027777777</v>
      </c>
      <c r="C738" s="64">
        <v>45727.365972222222</v>
      </c>
      <c r="D738" s="48" t="s">
        <v>952</v>
      </c>
      <c r="E738" s="48">
        <v>124360</v>
      </c>
      <c r="F738" s="48" t="s">
        <v>716</v>
      </c>
      <c r="G738" s="48" t="s">
        <v>36</v>
      </c>
      <c r="H738" s="48" t="s">
        <v>752</v>
      </c>
      <c r="I738" s="48">
        <v>1</v>
      </c>
      <c r="J738" s="48">
        <v>1</v>
      </c>
      <c r="K738" s="48" t="s">
        <v>6182</v>
      </c>
      <c r="L738" s="71">
        <v>45728.359027777777</v>
      </c>
      <c r="M738" s="48">
        <v>-1</v>
      </c>
      <c r="N738" s="48">
        <v>1</v>
      </c>
      <c r="O738" s="48" t="s">
        <v>6253</v>
      </c>
      <c r="P738" s="65">
        <f>2</f>
        <v>2</v>
      </c>
      <c r="Q738" s="65">
        <f>COUNTIFS($O$1:O738,base_seller!$O738)</f>
        <v>1</v>
      </c>
      <c r="R738" s="65" t="str">
        <f>IF(O738="","",IF(OR(base_seller!$Q738&gt;base_seller!$P738,base_seller!$Q738="0"),"Não","Sim"))</f>
        <v>Sim</v>
      </c>
      <c r="S738" s="65" t="str">
        <f>base_seller!$E738&amp;base_seller!$K738</f>
        <v>1243602025-03</v>
      </c>
      <c r="T738" s="65">
        <f>COUNTIFS($S$1:S738,base_seller!$S738)</f>
        <v>1</v>
      </c>
      <c r="U738" s="65" t="str">
        <f t="shared" si="30"/>
        <v>Range 1</v>
      </c>
    </row>
    <row r="739" spans="1:21" x14ac:dyDescent="0.25">
      <c r="A739" s="64">
        <v>45727</v>
      </c>
      <c r="B739" s="64">
        <v>45727.336805555547</v>
      </c>
      <c r="C739" s="64">
        <v>45727.378472222219</v>
      </c>
      <c r="D739" s="48" t="s">
        <v>950</v>
      </c>
      <c r="E739" s="48">
        <v>124146</v>
      </c>
      <c r="F739" s="48" t="s">
        <v>754</v>
      </c>
      <c r="G739" s="48" t="s">
        <v>755</v>
      </c>
      <c r="H739" s="48" t="s">
        <v>752</v>
      </c>
      <c r="I739" s="48">
        <v>1</v>
      </c>
      <c r="J739" s="48">
        <v>1</v>
      </c>
      <c r="K739" s="48" t="s">
        <v>6182</v>
      </c>
      <c r="L739" s="71">
        <v>45728.336805555547</v>
      </c>
      <c r="M739" s="48">
        <v>-1</v>
      </c>
      <c r="N739" s="48">
        <v>1</v>
      </c>
      <c r="P739" s="65">
        <f>2</f>
        <v>2</v>
      </c>
      <c r="Q739" s="65">
        <f>COUNTIFS($O$1:O739,base_seller!$O739)</f>
        <v>0</v>
      </c>
      <c r="R739" s="65" t="str">
        <f>IF(O739="","",IF(OR(base_seller!$Q739&gt;base_seller!$P739,base_seller!$Q739="0"),"Não","Sim"))</f>
        <v/>
      </c>
      <c r="S739" s="65" t="str">
        <f>base_seller!$E739&amp;base_seller!$K739</f>
        <v>1241462025-03</v>
      </c>
      <c r="T739" s="65">
        <f>COUNTIFS($S$1:S739,base_seller!$S739)</f>
        <v>2</v>
      </c>
      <c r="U739" s="65" t="str">
        <f t="shared" si="30"/>
        <v>Range 1</v>
      </c>
    </row>
    <row r="740" spans="1:21" x14ac:dyDescent="0.25">
      <c r="A740" s="64">
        <v>45727</v>
      </c>
      <c r="B740" s="64">
        <v>45727.378472222219</v>
      </c>
      <c r="C740" s="64">
        <v>45727.379861111112</v>
      </c>
      <c r="D740" s="48" t="s">
        <v>950</v>
      </c>
      <c r="E740" s="48">
        <v>124394</v>
      </c>
      <c r="F740" s="48" t="s">
        <v>716</v>
      </c>
      <c r="G740" s="48" t="s">
        <v>36</v>
      </c>
      <c r="H740" s="48" t="s">
        <v>752</v>
      </c>
      <c r="I740" s="48">
        <v>1</v>
      </c>
      <c r="J740" s="48">
        <v>1</v>
      </c>
      <c r="K740" s="48" t="s">
        <v>6182</v>
      </c>
      <c r="L740" s="71">
        <v>45728.378472222219</v>
      </c>
      <c r="M740" s="48">
        <v>-1</v>
      </c>
      <c r="N740" s="48">
        <v>1</v>
      </c>
      <c r="O740" s="48" t="s">
        <v>6254</v>
      </c>
      <c r="P740" s="65">
        <f>2</f>
        <v>2</v>
      </c>
      <c r="Q740" s="65">
        <f>COUNTIFS($O$1:O740,base_seller!$O740)</f>
        <v>1</v>
      </c>
      <c r="R740" s="65" t="str">
        <f>IF(O740="","",IF(OR(base_seller!$Q740&gt;base_seller!$P740,base_seller!$Q740="0"),"Não","Sim"))</f>
        <v>Sim</v>
      </c>
      <c r="S740" s="65" t="str">
        <f>base_seller!$E740&amp;base_seller!$K740</f>
        <v>1243942025-03</v>
      </c>
      <c r="T740" s="65">
        <f>COUNTIFS($S$1:S740,base_seller!$S740)</f>
        <v>1</v>
      </c>
      <c r="U740" s="65" t="str">
        <f t="shared" si="30"/>
        <v>Range 1</v>
      </c>
    </row>
    <row r="741" spans="1:21" x14ac:dyDescent="0.25">
      <c r="A741" s="64">
        <v>45727</v>
      </c>
      <c r="B741" s="64">
        <v>45727.373611111107</v>
      </c>
      <c r="C741" s="64">
        <v>45727.381249999999</v>
      </c>
      <c r="D741" s="48" t="s">
        <v>950</v>
      </c>
      <c r="E741" s="48">
        <v>124380</v>
      </c>
      <c r="F741" s="48" t="s">
        <v>716</v>
      </c>
      <c r="G741" s="48" t="s">
        <v>36</v>
      </c>
      <c r="H741" s="48" t="s">
        <v>766</v>
      </c>
      <c r="I741" s="48">
        <v>1</v>
      </c>
      <c r="J741" s="48">
        <v>1</v>
      </c>
      <c r="K741" s="48" t="s">
        <v>6182</v>
      </c>
      <c r="L741" s="71">
        <v>45728.373611111107</v>
      </c>
      <c r="M741" s="48">
        <v>-1</v>
      </c>
      <c r="N741" s="48">
        <v>1</v>
      </c>
      <c r="O741" s="48" t="s">
        <v>6255</v>
      </c>
      <c r="P741" s="65">
        <f>2</f>
        <v>2</v>
      </c>
      <c r="Q741" s="65">
        <f>COUNTIFS($O$1:O741,base_seller!$O741)</f>
        <v>1</v>
      </c>
      <c r="R741" s="65" t="str">
        <f>IF(O741="","",IF(OR(base_seller!$Q741&gt;base_seller!$P741,base_seller!$Q741="0"),"Não","Sim"))</f>
        <v>Sim</v>
      </c>
      <c r="S741" s="65" t="str">
        <f>base_seller!$E741&amp;base_seller!$K741</f>
        <v>1243802025-03</v>
      </c>
      <c r="T741" s="65">
        <f>COUNTIFS($S$1:S741,base_seller!$S741)</f>
        <v>1</v>
      </c>
      <c r="U741" s="65" t="str">
        <f t="shared" si="30"/>
        <v>Range 1</v>
      </c>
    </row>
    <row r="742" spans="1:21" x14ac:dyDescent="0.25">
      <c r="A742" s="64">
        <v>45727</v>
      </c>
      <c r="B742" s="64">
        <v>45727.368055555547</v>
      </c>
      <c r="C742" s="64">
        <v>45727.385416666657</v>
      </c>
      <c r="D742" s="48" t="s">
        <v>950</v>
      </c>
      <c r="E742" s="48">
        <v>124360</v>
      </c>
      <c r="F742" s="48" t="s">
        <v>46</v>
      </c>
      <c r="G742" s="48" t="s">
        <v>36</v>
      </c>
      <c r="H742" s="48" t="s">
        <v>752</v>
      </c>
      <c r="I742" s="48">
        <v>1</v>
      </c>
      <c r="J742" s="48">
        <v>1</v>
      </c>
      <c r="K742" s="48" t="s">
        <v>6182</v>
      </c>
      <c r="L742" s="71">
        <v>45728.368055555547</v>
      </c>
      <c r="M742" s="48">
        <v>-1</v>
      </c>
      <c r="N742" s="48">
        <v>1</v>
      </c>
      <c r="O742" s="48" t="s">
        <v>6253</v>
      </c>
      <c r="P742" s="65">
        <f>2</f>
        <v>2</v>
      </c>
      <c r="Q742" s="65">
        <f>COUNTIFS($O$1:O742,base_seller!$O742)</f>
        <v>2</v>
      </c>
      <c r="R742" s="65" t="str">
        <f>IF(O742="","",IF(OR(base_seller!$Q742&gt;base_seller!$P742,base_seller!$Q742="0"),"Não","Sim"))</f>
        <v>Sim</v>
      </c>
      <c r="S742" s="65" t="str">
        <f>base_seller!$E742&amp;base_seller!$K742</f>
        <v>1243602025-03</v>
      </c>
      <c r="T742" s="65">
        <f>COUNTIFS($S$1:S742,base_seller!$S742)</f>
        <v>2</v>
      </c>
      <c r="U742" s="65" t="str">
        <f t="shared" si="30"/>
        <v>Range 1</v>
      </c>
    </row>
    <row r="743" spans="1:21" x14ac:dyDescent="0.25">
      <c r="A743" s="64">
        <v>45727</v>
      </c>
      <c r="B743" s="64">
        <v>45727.384722222218</v>
      </c>
      <c r="C743" s="64">
        <v>45727.386111111111</v>
      </c>
      <c r="D743" s="48" t="s">
        <v>950</v>
      </c>
      <c r="E743" s="48">
        <v>124403</v>
      </c>
      <c r="F743" s="48" t="s">
        <v>716</v>
      </c>
      <c r="G743" s="48" t="s">
        <v>36</v>
      </c>
      <c r="H743" s="48" t="s">
        <v>794</v>
      </c>
      <c r="I743" s="48">
        <v>1</v>
      </c>
      <c r="J743" s="48">
        <v>1</v>
      </c>
      <c r="K743" s="48" t="s">
        <v>6182</v>
      </c>
      <c r="L743" s="71">
        <v>45728.384722222218</v>
      </c>
      <c r="M743" s="48">
        <v>-1</v>
      </c>
      <c r="N743" s="48">
        <v>1</v>
      </c>
      <c r="O743" s="48" t="s">
        <v>6256</v>
      </c>
      <c r="P743" s="65">
        <f>2</f>
        <v>2</v>
      </c>
      <c r="Q743" s="65">
        <f>COUNTIFS($O$1:O743,base_seller!$O743)</f>
        <v>1</v>
      </c>
      <c r="R743" s="65" t="str">
        <f>IF(O743="","",IF(OR(base_seller!$Q743&gt;base_seller!$P743,base_seller!$Q743="0"),"Não","Sim"))</f>
        <v>Sim</v>
      </c>
      <c r="S743" s="65" t="str">
        <f>base_seller!$E743&amp;base_seller!$K743</f>
        <v>1244032025-03</v>
      </c>
      <c r="T743" s="65">
        <f>COUNTIFS($S$1:S743,base_seller!$S743)</f>
        <v>1</v>
      </c>
      <c r="U743" s="65" t="str">
        <f t="shared" si="30"/>
        <v>Range 1</v>
      </c>
    </row>
    <row r="744" spans="1:21" x14ac:dyDescent="0.25">
      <c r="A744" s="64">
        <v>45727</v>
      </c>
      <c r="B744" s="64">
        <v>45727.384027777778</v>
      </c>
      <c r="C744" s="64">
        <v>45727.390972222223</v>
      </c>
      <c r="D744" s="48" t="s">
        <v>950</v>
      </c>
      <c r="E744" s="48">
        <v>124402</v>
      </c>
      <c r="F744" s="48" t="s">
        <v>46</v>
      </c>
      <c r="G744" s="48" t="s">
        <v>36</v>
      </c>
      <c r="H744" s="48" t="s">
        <v>766</v>
      </c>
      <c r="I744" s="48">
        <v>1</v>
      </c>
      <c r="J744" s="48">
        <v>1</v>
      </c>
      <c r="K744" s="48" t="s">
        <v>6182</v>
      </c>
      <c r="L744" s="71">
        <v>45728.384027777778</v>
      </c>
      <c r="M744" s="48">
        <v>-1</v>
      </c>
      <c r="N744" s="48">
        <v>1</v>
      </c>
      <c r="O744" s="48" t="s">
        <v>6257</v>
      </c>
      <c r="P744" s="65">
        <f>2</f>
        <v>2</v>
      </c>
      <c r="Q744" s="65">
        <f>COUNTIFS($O$1:O744,base_seller!$O744)</f>
        <v>1</v>
      </c>
      <c r="R744" s="65" t="str">
        <f>IF(O744="","",IF(OR(base_seller!$Q744&gt;base_seller!$P744,base_seller!$Q744="0"),"Não","Sim"))</f>
        <v>Sim</v>
      </c>
      <c r="S744" s="65" t="str">
        <f>base_seller!$E744&amp;base_seller!$K744</f>
        <v>1244022025-03</v>
      </c>
      <c r="T744" s="65">
        <f>COUNTIFS($S$1:S744,base_seller!$S744)</f>
        <v>1</v>
      </c>
      <c r="U744" s="65" t="str">
        <f t="shared" si="30"/>
        <v>Range 1</v>
      </c>
    </row>
    <row r="745" spans="1:21" x14ac:dyDescent="0.25">
      <c r="A745" s="64">
        <v>45727</v>
      </c>
      <c r="B745" s="64">
        <v>45727.390277777777</v>
      </c>
      <c r="C745" s="64">
        <v>45727.392361111109</v>
      </c>
      <c r="D745" s="48" t="s">
        <v>950</v>
      </c>
      <c r="E745" s="48">
        <v>124360</v>
      </c>
      <c r="F745" s="48" t="s">
        <v>46</v>
      </c>
      <c r="G745" s="48" t="s">
        <v>36</v>
      </c>
      <c r="H745" s="48" t="s">
        <v>752</v>
      </c>
      <c r="I745" s="48">
        <v>1</v>
      </c>
      <c r="J745" s="48">
        <v>1</v>
      </c>
      <c r="K745" s="48" t="s">
        <v>6182</v>
      </c>
      <c r="L745" s="71">
        <v>45728.390277777777</v>
      </c>
      <c r="M745" s="48">
        <v>-1</v>
      </c>
      <c r="N745" s="48">
        <v>1</v>
      </c>
      <c r="O745" s="48" t="s">
        <v>6253</v>
      </c>
      <c r="P745" s="65">
        <f>2</f>
        <v>2</v>
      </c>
      <c r="Q745" s="65">
        <f>COUNTIFS($O$1:O745,base_seller!$O745)</f>
        <v>3</v>
      </c>
      <c r="R745" s="65" t="str">
        <f>IF(O745="","",IF(OR(base_seller!$Q745&gt;base_seller!$P745,base_seller!$Q745="0"),"Não","Sim"))</f>
        <v>Não</v>
      </c>
      <c r="S745" s="65" t="str">
        <f>base_seller!$E745&amp;base_seller!$K745</f>
        <v>1243602025-03</v>
      </c>
      <c r="T745" s="65">
        <f>COUNTIFS($S$1:S745,base_seller!$S745)</f>
        <v>3</v>
      </c>
      <c r="U745" s="65" t="str">
        <f t="shared" si="30"/>
        <v>Range 1</v>
      </c>
    </row>
    <row r="746" spans="1:21" x14ac:dyDescent="0.25">
      <c r="A746" s="64">
        <v>45727</v>
      </c>
      <c r="B746" s="64">
        <v>45727.38958333333</v>
      </c>
      <c r="C746" s="64">
        <v>45727.394444444442</v>
      </c>
      <c r="D746" s="48" t="s">
        <v>950</v>
      </c>
      <c r="E746" s="48">
        <v>124412</v>
      </c>
      <c r="F746" s="48" t="s">
        <v>716</v>
      </c>
      <c r="G746" s="48" t="s">
        <v>36</v>
      </c>
      <c r="H746" s="48" t="s">
        <v>766</v>
      </c>
      <c r="I746" s="48">
        <v>1</v>
      </c>
      <c r="J746" s="48">
        <v>1</v>
      </c>
      <c r="K746" s="48" t="s">
        <v>6182</v>
      </c>
      <c r="L746" s="71">
        <v>45728.38958333333</v>
      </c>
      <c r="M746" s="48">
        <v>-1</v>
      </c>
      <c r="N746" s="48">
        <v>1</v>
      </c>
      <c r="O746" s="48" t="s">
        <v>6258</v>
      </c>
      <c r="P746" s="65">
        <f>2</f>
        <v>2</v>
      </c>
      <c r="Q746" s="65">
        <f>COUNTIFS($O$1:O746,base_seller!$O746)</f>
        <v>1</v>
      </c>
      <c r="R746" s="65" t="str">
        <f>IF(O746="","",IF(OR(base_seller!$Q746&gt;base_seller!$P746,base_seller!$Q746="0"),"Não","Sim"))</f>
        <v>Sim</v>
      </c>
      <c r="S746" s="65" t="str">
        <f>base_seller!$E746&amp;base_seller!$K746</f>
        <v>1244122025-03</v>
      </c>
      <c r="T746" s="65">
        <f>COUNTIFS($S$1:S746,base_seller!$S746)</f>
        <v>1</v>
      </c>
      <c r="U746" s="65" t="str">
        <f t="shared" si="30"/>
        <v>Range 1</v>
      </c>
    </row>
    <row r="747" spans="1:21" x14ac:dyDescent="0.25">
      <c r="A747" s="64">
        <v>45727</v>
      </c>
      <c r="B747" s="64">
        <v>45727.366666666669</v>
      </c>
      <c r="C747" s="64">
        <v>45727.397222222222</v>
      </c>
      <c r="D747" s="48" t="s">
        <v>950</v>
      </c>
      <c r="E747" s="48">
        <v>124371</v>
      </c>
      <c r="F747" s="48" t="s">
        <v>46</v>
      </c>
      <c r="G747" s="48" t="s">
        <v>36</v>
      </c>
      <c r="H747" s="48" t="s">
        <v>766</v>
      </c>
      <c r="I747" s="48">
        <v>1</v>
      </c>
      <c r="J747" s="48">
        <v>1</v>
      </c>
      <c r="K747" s="48" t="s">
        <v>6182</v>
      </c>
      <c r="L747" s="71">
        <v>45728.366666666669</v>
      </c>
      <c r="M747" s="48">
        <v>-1</v>
      </c>
      <c r="N747" s="48">
        <v>1</v>
      </c>
      <c r="O747" s="48" t="s">
        <v>6259</v>
      </c>
      <c r="P747" s="65">
        <f>2</f>
        <v>2</v>
      </c>
      <c r="Q747" s="65">
        <f>COUNTIFS($O$1:O747,base_seller!$O747)</f>
        <v>1</v>
      </c>
      <c r="R747" s="65" t="str">
        <f>IF(O747="","",IF(OR(base_seller!$Q747&gt;base_seller!$P747,base_seller!$Q747="0"),"Não","Sim"))</f>
        <v>Sim</v>
      </c>
      <c r="S747" s="65" t="str">
        <f>base_seller!$E747&amp;base_seller!$K747</f>
        <v>1243712025-03</v>
      </c>
      <c r="T747" s="65">
        <f>COUNTIFS($S$1:S747,base_seller!$S747)</f>
        <v>1</v>
      </c>
      <c r="U747" s="65" t="str">
        <f t="shared" si="30"/>
        <v>Range 1</v>
      </c>
    </row>
    <row r="748" spans="1:21" x14ac:dyDescent="0.25">
      <c r="A748" s="64">
        <v>45727</v>
      </c>
      <c r="B748" s="64">
        <v>45727.384722222218</v>
      </c>
      <c r="C748" s="64">
        <v>45727.398611111108</v>
      </c>
      <c r="D748" s="48" t="s">
        <v>950</v>
      </c>
      <c r="E748" s="48">
        <v>124380</v>
      </c>
      <c r="F748" s="48" t="s">
        <v>46</v>
      </c>
      <c r="G748" s="48" t="s">
        <v>36</v>
      </c>
      <c r="H748" s="48" t="s">
        <v>766</v>
      </c>
      <c r="I748" s="48">
        <v>1</v>
      </c>
      <c r="J748" s="48">
        <v>1</v>
      </c>
      <c r="K748" s="48" t="s">
        <v>6182</v>
      </c>
      <c r="L748" s="71">
        <v>45728.384722222218</v>
      </c>
      <c r="M748" s="48">
        <v>-1</v>
      </c>
      <c r="N748" s="48">
        <v>1</v>
      </c>
      <c r="O748" s="48" t="s">
        <v>6255</v>
      </c>
      <c r="P748" s="65">
        <f>2</f>
        <v>2</v>
      </c>
      <c r="Q748" s="65">
        <f>COUNTIFS($O$1:O748,base_seller!$O748)</f>
        <v>2</v>
      </c>
      <c r="R748" s="65" t="str">
        <f>IF(O748="","",IF(OR(base_seller!$Q748&gt;base_seller!$P748,base_seller!$Q748="0"),"Não","Sim"))</f>
        <v>Sim</v>
      </c>
      <c r="S748" s="65" t="str">
        <f>base_seller!$E748&amp;base_seller!$K748</f>
        <v>1243802025-03</v>
      </c>
      <c r="T748" s="65">
        <f>COUNTIFS($S$1:S748,base_seller!$S748)</f>
        <v>2</v>
      </c>
      <c r="U748" s="65" t="str">
        <f t="shared" si="30"/>
        <v>Range 1</v>
      </c>
    </row>
    <row r="749" spans="1:21" x14ac:dyDescent="0.25">
      <c r="A749" s="64">
        <v>45727</v>
      </c>
      <c r="B749" s="64">
        <v>45727.398611111108</v>
      </c>
      <c r="C749" s="64">
        <v>45727.401388888888</v>
      </c>
      <c r="D749" s="48" t="s">
        <v>950</v>
      </c>
      <c r="E749" s="48">
        <v>124371</v>
      </c>
      <c r="F749" s="48" t="s">
        <v>46</v>
      </c>
      <c r="G749" s="48" t="s">
        <v>36</v>
      </c>
      <c r="H749" s="48" t="s">
        <v>766</v>
      </c>
      <c r="I749" s="48">
        <v>1</v>
      </c>
      <c r="J749" s="48">
        <v>1</v>
      </c>
      <c r="K749" s="48" t="s">
        <v>6182</v>
      </c>
      <c r="L749" s="71">
        <v>45728.398611111108</v>
      </c>
      <c r="M749" s="48">
        <v>-1</v>
      </c>
      <c r="N749" s="48">
        <v>1</v>
      </c>
      <c r="O749" s="48" t="s">
        <v>6259</v>
      </c>
      <c r="P749" s="65">
        <f>2</f>
        <v>2</v>
      </c>
      <c r="Q749" s="65">
        <f>COUNTIFS($O$1:O749,base_seller!$O749)</f>
        <v>2</v>
      </c>
      <c r="R749" s="65" t="str">
        <f>IF(O749="","",IF(OR(base_seller!$Q749&gt;base_seller!$P749,base_seller!$Q749="0"),"Não","Sim"))</f>
        <v>Sim</v>
      </c>
      <c r="S749" s="65" t="str">
        <f>base_seller!$E749&amp;base_seller!$K749</f>
        <v>1243712025-03</v>
      </c>
      <c r="T749" s="65">
        <f>COUNTIFS($S$1:S749,base_seller!$S749)</f>
        <v>2</v>
      </c>
      <c r="U749" s="65" t="str">
        <f t="shared" si="30"/>
        <v>Range 1</v>
      </c>
    </row>
    <row r="750" spans="1:21" x14ac:dyDescent="0.25">
      <c r="A750" s="64">
        <v>45727</v>
      </c>
      <c r="B750" s="64">
        <v>45727.341666666667</v>
      </c>
      <c r="C750" s="64">
        <v>45727.425000000003</v>
      </c>
      <c r="D750" s="48" t="s">
        <v>950</v>
      </c>
      <c r="E750" s="48">
        <v>123761</v>
      </c>
      <c r="F750" s="48" t="s">
        <v>716</v>
      </c>
      <c r="G750" s="48" t="s">
        <v>36</v>
      </c>
      <c r="H750" s="48" t="s">
        <v>766</v>
      </c>
      <c r="I750" s="48">
        <v>1</v>
      </c>
      <c r="J750" s="48">
        <v>1</v>
      </c>
      <c r="K750" s="48" t="s">
        <v>6182</v>
      </c>
      <c r="L750" s="71">
        <v>45728.341666666667</v>
      </c>
      <c r="M750" s="48">
        <v>-1</v>
      </c>
      <c r="N750" s="48">
        <v>1</v>
      </c>
      <c r="O750" s="48" t="s">
        <v>6241</v>
      </c>
      <c r="P750" s="65">
        <f>2</f>
        <v>2</v>
      </c>
      <c r="Q750" s="65">
        <f>COUNTIFS($O$1:O750,base_seller!$O750)</f>
        <v>2</v>
      </c>
      <c r="R750" s="65" t="str">
        <f>IF(O750="","",IF(OR(base_seller!$Q750&gt;base_seller!$P750,base_seller!$Q750="0"),"Não","Sim"))</f>
        <v>Sim</v>
      </c>
      <c r="S750" s="65" t="str">
        <f>base_seller!$E750&amp;base_seller!$K750</f>
        <v>1237612025-03</v>
      </c>
      <c r="T750" s="65">
        <f>COUNTIFS($S$1:S750,base_seller!$S750)</f>
        <v>2</v>
      </c>
      <c r="U750" s="65" t="str">
        <f t="shared" si="30"/>
        <v>Range 1</v>
      </c>
    </row>
    <row r="751" spans="1:21" x14ac:dyDescent="0.25">
      <c r="A751" s="64">
        <v>45727</v>
      </c>
      <c r="B751" s="64">
        <v>45727.407638888893</v>
      </c>
      <c r="C751" s="64">
        <v>45727.425694444442</v>
      </c>
      <c r="D751" s="48" t="s">
        <v>950</v>
      </c>
      <c r="E751" s="48">
        <v>124449</v>
      </c>
      <c r="F751" s="48" t="s">
        <v>716</v>
      </c>
      <c r="G751" s="48" t="s">
        <v>36</v>
      </c>
      <c r="H751" s="48" t="s">
        <v>766</v>
      </c>
      <c r="I751" s="48">
        <v>1</v>
      </c>
      <c r="J751" s="48">
        <v>1</v>
      </c>
      <c r="K751" s="48" t="s">
        <v>6182</v>
      </c>
      <c r="L751" s="71">
        <v>45728.407638888893</v>
      </c>
      <c r="M751" s="48">
        <v>-1</v>
      </c>
      <c r="N751" s="48">
        <v>1</v>
      </c>
      <c r="O751" s="48" t="s">
        <v>6260</v>
      </c>
      <c r="P751" s="65">
        <f>2</f>
        <v>2</v>
      </c>
      <c r="Q751" s="65">
        <f>COUNTIFS($O$1:O751,base_seller!$O751)</f>
        <v>1</v>
      </c>
      <c r="R751" s="65" t="str">
        <f>IF(O751="","",IF(OR(base_seller!$Q751&gt;base_seller!$P751,base_seller!$Q751="0"),"Não","Sim"))</f>
        <v>Sim</v>
      </c>
      <c r="S751" s="65" t="str">
        <f>base_seller!$E751&amp;base_seller!$K751</f>
        <v>1244492025-03</v>
      </c>
      <c r="T751" s="65">
        <f>COUNTIFS($S$1:S751,base_seller!$S751)</f>
        <v>1</v>
      </c>
      <c r="U751" s="65" t="str">
        <f t="shared" si="30"/>
        <v>Range 1</v>
      </c>
    </row>
    <row r="752" spans="1:21" x14ac:dyDescent="0.25">
      <c r="A752" s="64">
        <v>45727</v>
      </c>
      <c r="B752" s="64">
        <v>45727.419444444437</v>
      </c>
      <c r="C752" s="64">
        <v>45727.427777777782</v>
      </c>
      <c r="D752" s="48" t="s">
        <v>950</v>
      </c>
      <c r="E752" s="48">
        <v>124380</v>
      </c>
      <c r="F752" s="48" t="s">
        <v>46</v>
      </c>
      <c r="G752" s="48" t="s">
        <v>36</v>
      </c>
      <c r="H752" s="48" t="s">
        <v>766</v>
      </c>
      <c r="I752" s="48">
        <v>1</v>
      </c>
      <c r="J752" s="48">
        <v>1</v>
      </c>
      <c r="K752" s="48" t="s">
        <v>6182</v>
      </c>
      <c r="L752" s="71">
        <v>45728.419444444437</v>
      </c>
      <c r="M752" s="48">
        <v>-1</v>
      </c>
      <c r="N752" s="48">
        <v>1</v>
      </c>
      <c r="O752" s="48" t="s">
        <v>6255</v>
      </c>
      <c r="P752" s="65">
        <f>2</f>
        <v>2</v>
      </c>
      <c r="Q752" s="65">
        <f>COUNTIFS($O$1:O752,base_seller!$O752)</f>
        <v>3</v>
      </c>
      <c r="R752" s="65" t="str">
        <f>IF(O752="","",IF(OR(base_seller!$Q752&gt;base_seller!$P752,base_seller!$Q752="0"),"Não","Sim"))</f>
        <v>Não</v>
      </c>
      <c r="S752" s="65" t="str">
        <f>base_seller!$E752&amp;base_seller!$K752</f>
        <v>1243802025-03</v>
      </c>
      <c r="T752" s="65">
        <f>COUNTIFS($S$1:S752,base_seller!$S752)</f>
        <v>3</v>
      </c>
      <c r="U752" s="65" t="str">
        <f t="shared" si="30"/>
        <v>Range 1</v>
      </c>
    </row>
    <row r="753" spans="1:21" x14ac:dyDescent="0.25">
      <c r="A753" s="64">
        <v>45727</v>
      </c>
      <c r="B753" s="64">
        <v>45727.404861111107</v>
      </c>
      <c r="C753" s="64">
        <v>45727.43472222222</v>
      </c>
      <c r="D753" s="48" t="s">
        <v>950</v>
      </c>
      <c r="E753" s="48">
        <v>124446</v>
      </c>
      <c r="F753" s="48" t="s">
        <v>46</v>
      </c>
      <c r="G753" s="48" t="s">
        <v>36</v>
      </c>
      <c r="H753" s="48" t="s">
        <v>757</v>
      </c>
      <c r="I753" s="48">
        <v>1</v>
      </c>
      <c r="J753" s="48">
        <v>1</v>
      </c>
      <c r="K753" s="48" t="s">
        <v>6182</v>
      </c>
      <c r="L753" s="71">
        <v>45728.404861111107</v>
      </c>
      <c r="M753" s="48">
        <v>-1</v>
      </c>
      <c r="N753" s="48">
        <v>1</v>
      </c>
      <c r="O753" s="48" t="s">
        <v>6261</v>
      </c>
      <c r="P753" s="65">
        <f>2</f>
        <v>2</v>
      </c>
      <c r="Q753" s="65">
        <f>COUNTIFS($O$1:O753,base_seller!$O753)</f>
        <v>1</v>
      </c>
      <c r="R753" s="65" t="str">
        <f>IF(O753="","",IF(OR(base_seller!$Q753&gt;base_seller!$P753,base_seller!$Q753="0"),"Não","Sim"))</f>
        <v>Sim</v>
      </c>
      <c r="S753" s="65" t="str">
        <f>base_seller!$E753&amp;base_seller!$K753</f>
        <v>1244462025-03</v>
      </c>
      <c r="T753" s="65">
        <f>COUNTIFS($S$1:S753,base_seller!$S753)</f>
        <v>1</v>
      </c>
      <c r="U753" s="65" t="str">
        <f t="shared" si="30"/>
        <v>Range 1</v>
      </c>
    </row>
    <row r="754" spans="1:21" x14ac:dyDescent="0.25">
      <c r="A754" s="64">
        <v>45727</v>
      </c>
      <c r="B754" s="64">
        <v>45727.313194444447</v>
      </c>
      <c r="C754" s="64">
        <v>45727.438194444447</v>
      </c>
      <c r="D754" s="48" t="s">
        <v>950</v>
      </c>
      <c r="E754" s="48">
        <v>124187</v>
      </c>
      <c r="F754" s="48" t="s">
        <v>46</v>
      </c>
      <c r="G754" s="48" t="s">
        <v>36</v>
      </c>
      <c r="H754" s="48" t="s">
        <v>760</v>
      </c>
      <c r="I754" s="48">
        <v>1</v>
      </c>
      <c r="J754" s="48">
        <v>1</v>
      </c>
      <c r="K754" s="48" t="s">
        <v>6182</v>
      </c>
      <c r="L754" s="71">
        <v>45728.313194444447</v>
      </c>
      <c r="M754" s="48">
        <v>-1</v>
      </c>
      <c r="N754" s="48">
        <v>1</v>
      </c>
      <c r="O754" s="48" t="s">
        <v>6262</v>
      </c>
      <c r="P754" s="65">
        <f>2</f>
        <v>2</v>
      </c>
      <c r="Q754" s="65">
        <f>COUNTIFS($O$1:O754,base_seller!$O754)</f>
        <v>1</v>
      </c>
      <c r="R754" s="65" t="str">
        <f>IF(O754="","",IF(OR(base_seller!$Q754&gt;base_seller!$P754,base_seller!$Q754="0"),"Não","Sim"))</f>
        <v>Sim</v>
      </c>
      <c r="S754" s="65" t="str">
        <f>base_seller!$E754&amp;base_seller!$K754</f>
        <v>1241872025-03</v>
      </c>
      <c r="T754" s="65">
        <f>COUNTIFS($S$1:S754,base_seller!$S754)</f>
        <v>2</v>
      </c>
      <c r="U754" s="65" t="str">
        <f t="shared" si="30"/>
        <v>Range 1</v>
      </c>
    </row>
    <row r="755" spans="1:21" x14ac:dyDescent="0.25">
      <c r="A755" s="64">
        <v>45727</v>
      </c>
      <c r="B755" s="64">
        <v>45727.397222222222</v>
      </c>
      <c r="C755" s="64">
        <v>45727.438888888893</v>
      </c>
      <c r="D755" s="48" t="s">
        <v>950</v>
      </c>
      <c r="E755" s="48">
        <v>124334</v>
      </c>
      <c r="F755" s="48" t="s">
        <v>754</v>
      </c>
      <c r="G755" s="48" t="s">
        <v>755</v>
      </c>
      <c r="H755" s="48" t="s">
        <v>5840</v>
      </c>
      <c r="I755" s="48">
        <v>1</v>
      </c>
      <c r="J755" s="48">
        <v>1</v>
      </c>
      <c r="K755" s="48" t="s">
        <v>6182</v>
      </c>
      <c r="L755" s="71">
        <v>45728.397222222222</v>
      </c>
      <c r="M755" s="48">
        <v>-1</v>
      </c>
      <c r="N755" s="48">
        <v>1</v>
      </c>
      <c r="P755" s="65">
        <f>2</f>
        <v>2</v>
      </c>
      <c r="Q755" s="65">
        <f>COUNTIFS($O$1:O755,base_seller!$O755)</f>
        <v>0</v>
      </c>
      <c r="R755" s="65" t="str">
        <f>IF(O755="","",IF(OR(base_seller!$Q755&gt;base_seller!$P755,base_seller!$Q755="0"),"Não","Sim"))</f>
        <v/>
      </c>
      <c r="S755" s="65" t="str">
        <f>base_seller!$E755&amp;base_seller!$K755</f>
        <v>1243342025-03</v>
      </c>
      <c r="T755" s="65">
        <f>COUNTIFS($S$1:S755,base_seller!$S755)</f>
        <v>2</v>
      </c>
      <c r="U755" s="65" t="str">
        <f t="shared" si="30"/>
        <v>Range 1</v>
      </c>
    </row>
    <row r="756" spans="1:21" x14ac:dyDescent="0.25">
      <c r="A756" s="64">
        <v>45727</v>
      </c>
      <c r="B756" s="64">
        <v>45726.981944444437</v>
      </c>
      <c r="C756" s="64">
        <v>45727.44027777778</v>
      </c>
      <c r="D756" s="48" t="s">
        <v>950</v>
      </c>
      <c r="E756" s="48">
        <v>123049</v>
      </c>
      <c r="F756" s="48" t="s">
        <v>754</v>
      </c>
      <c r="G756" s="48" t="s">
        <v>755</v>
      </c>
      <c r="H756" s="48" t="s">
        <v>757</v>
      </c>
      <c r="I756" s="48">
        <v>0</v>
      </c>
      <c r="J756" s="48">
        <v>1</v>
      </c>
      <c r="K756" s="48" t="s">
        <v>6182</v>
      </c>
      <c r="L756" s="71">
        <v>45727.981944444437</v>
      </c>
      <c r="M756" s="48">
        <v>-1</v>
      </c>
      <c r="N756" s="48">
        <v>1</v>
      </c>
      <c r="P756" s="65">
        <f>2</f>
        <v>2</v>
      </c>
      <c r="Q756" s="65">
        <f>COUNTIFS($O$1:O756,base_seller!$O756)</f>
        <v>0</v>
      </c>
      <c r="R756" s="65" t="str">
        <f>IF(O756="","",IF(OR(base_seller!$Q756&gt;base_seller!$P756,base_seller!$Q756="0"),"Não","Sim"))</f>
        <v/>
      </c>
      <c r="S756" s="65" t="str">
        <f>base_seller!$E756&amp;base_seller!$K756</f>
        <v>1230492025-03</v>
      </c>
      <c r="T756" s="65">
        <f>COUNTIFS($S$1:S756,base_seller!$S756)</f>
        <v>2</v>
      </c>
      <c r="U756" s="65" t="str">
        <f t="shared" si="30"/>
        <v>Range 1</v>
      </c>
    </row>
    <row r="757" spans="1:21" x14ac:dyDescent="0.25">
      <c r="A757" s="64">
        <v>45727</v>
      </c>
      <c r="B757" s="64">
        <v>45726.734027777777</v>
      </c>
      <c r="C757" s="64">
        <v>45727.442361111112</v>
      </c>
      <c r="D757" s="48" t="s">
        <v>950</v>
      </c>
      <c r="E757" s="48">
        <v>124206</v>
      </c>
      <c r="F757" s="48" t="s">
        <v>754</v>
      </c>
      <c r="G757" s="48" t="s">
        <v>755</v>
      </c>
      <c r="H757" s="48" t="s">
        <v>752</v>
      </c>
      <c r="I757" s="48">
        <v>0</v>
      </c>
      <c r="J757" s="48">
        <v>1</v>
      </c>
      <c r="K757" s="48" t="s">
        <v>6182</v>
      </c>
      <c r="L757" s="71">
        <v>45727.734027777777</v>
      </c>
      <c r="M757" s="48">
        <v>-1</v>
      </c>
      <c r="N757" s="48">
        <v>1</v>
      </c>
      <c r="P757" s="65">
        <f>2</f>
        <v>2</v>
      </c>
      <c r="Q757" s="65">
        <f>COUNTIFS($O$1:O757,base_seller!$O757)</f>
        <v>0</v>
      </c>
      <c r="R757" s="65" t="str">
        <f>IF(O757="","",IF(OR(base_seller!$Q757&gt;base_seller!$P757,base_seller!$Q757="0"),"Não","Sim"))</f>
        <v/>
      </c>
      <c r="S757" s="65" t="str">
        <f>base_seller!$E757&amp;base_seller!$K757</f>
        <v>1242062025-03</v>
      </c>
      <c r="T757" s="65">
        <f>COUNTIFS($S$1:S757,base_seller!$S757)</f>
        <v>2</v>
      </c>
      <c r="U757" s="65" t="str">
        <f t="shared" si="30"/>
        <v>Range 1</v>
      </c>
    </row>
    <row r="758" spans="1:21" x14ac:dyDescent="0.25">
      <c r="A758" s="64">
        <v>45727</v>
      </c>
      <c r="B758" s="64">
        <v>45727.44027777778</v>
      </c>
      <c r="C758" s="64">
        <v>45727.443055555559</v>
      </c>
      <c r="D758" s="48" t="s">
        <v>950</v>
      </c>
      <c r="E758" s="48">
        <v>124490</v>
      </c>
      <c r="F758" s="48" t="s">
        <v>716</v>
      </c>
      <c r="G758" s="48" t="s">
        <v>36</v>
      </c>
      <c r="H758" s="48" t="s">
        <v>757</v>
      </c>
      <c r="I758" s="48">
        <v>1</v>
      </c>
      <c r="J758" s="48">
        <v>1</v>
      </c>
      <c r="K758" s="48" t="s">
        <v>6182</v>
      </c>
      <c r="L758" s="71">
        <v>45728.44027777778</v>
      </c>
      <c r="M758" s="48">
        <v>-1</v>
      </c>
      <c r="N758" s="48">
        <v>1</v>
      </c>
      <c r="O758" s="48" t="s">
        <v>6263</v>
      </c>
      <c r="P758" s="65">
        <f>2</f>
        <v>2</v>
      </c>
      <c r="Q758" s="65">
        <f>COUNTIFS($O$1:O758,base_seller!$O758)</f>
        <v>1</v>
      </c>
      <c r="R758" s="65" t="str">
        <f>IF(O758="","",IF(OR(base_seller!$Q758&gt;base_seller!$P758,base_seller!$Q758="0"),"Não","Sim"))</f>
        <v>Sim</v>
      </c>
      <c r="S758" s="65" t="str">
        <f>base_seller!$E758&amp;base_seller!$K758</f>
        <v>1244902025-03</v>
      </c>
      <c r="T758" s="65">
        <f>COUNTIFS($S$1:S758,base_seller!$S758)</f>
        <v>1</v>
      </c>
      <c r="U758" s="65" t="str">
        <f t="shared" si="30"/>
        <v>Range 1</v>
      </c>
    </row>
    <row r="759" spans="1:21" x14ac:dyDescent="0.25">
      <c r="A759" s="64">
        <v>45727</v>
      </c>
      <c r="B759" s="64">
        <v>45726.736805555563</v>
      </c>
      <c r="C759" s="64">
        <v>45727.445138888892</v>
      </c>
      <c r="D759" s="48" t="s">
        <v>950</v>
      </c>
      <c r="E759" s="48">
        <v>124076</v>
      </c>
      <c r="F759" s="48" t="s">
        <v>46</v>
      </c>
      <c r="G759" s="48" t="s">
        <v>36</v>
      </c>
      <c r="H759" s="48" t="s">
        <v>760</v>
      </c>
      <c r="I759" s="48">
        <v>0</v>
      </c>
      <c r="J759" s="48">
        <v>1</v>
      </c>
      <c r="K759" s="48" t="s">
        <v>6182</v>
      </c>
      <c r="L759" s="71">
        <v>45727.736805555563</v>
      </c>
      <c r="M759" s="48">
        <v>-1</v>
      </c>
      <c r="N759" s="48">
        <v>1</v>
      </c>
      <c r="O759" s="48" t="s">
        <v>6246</v>
      </c>
      <c r="P759" s="65">
        <f>2</f>
        <v>2</v>
      </c>
      <c r="Q759" s="65">
        <f>COUNTIFS($O$1:O759,base_seller!$O759)</f>
        <v>2</v>
      </c>
      <c r="R759" s="65" t="str">
        <f>IF(O759="","",IF(OR(base_seller!$Q759&gt;base_seller!$P759,base_seller!$Q759="0"),"Não","Sim"))</f>
        <v>Sim</v>
      </c>
      <c r="S759" s="65" t="str">
        <f>base_seller!$E759&amp;base_seller!$K759</f>
        <v>1240762025-03</v>
      </c>
      <c r="T759" s="65">
        <f>COUNTIFS($S$1:S759,base_seller!$S759)</f>
        <v>2</v>
      </c>
      <c r="U759" s="65" t="str">
        <f t="shared" si="30"/>
        <v>Range 1</v>
      </c>
    </row>
    <row r="760" spans="1:21" x14ac:dyDescent="0.25">
      <c r="A760" s="64">
        <v>45727</v>
      </c>
      <c r="B760" s="64">
        <v>45727.409722222219</v>
      </c>
      <c r="C760" s="64">
        <v>45727.451388888891</v>
      </c>
      <c r="D760" s="48" t="s">
        <v>950</v>
      </c>
      <c r="E760" s="48">
        <v>124080</v>
      </c>
      <c r="F760" s="48" t="s">
        <v>46</v>
      </c>
      <c r="G760" s="48" t="s">
        <v>36</v>
      </c>
      <c r="H760" s="48" t="s">
        <v>794</v>
      </c>
      <c r="I760" s="48">
        <v>1</v>
      </c>
      <c r="J760" s="48">
        <v>1</v>
      </c>
      <c r="K760" s="48" t="s">
        <v>6182</v>
      </c>
      <c r="L760" s="71">
        <v>45728.409722222219</v>
      </c>
      <c r="M760" s="48">
        <v>-1</v>
      </c>
      <c r="N760" s="48">
        <v>1</v>
      </c>
      <c r="O760" s="48" t="s">
        <v>6245</v>
      </c>
      <c r="P760" s="65">
        <f>2</f>
        <v>2</v>
      </c>
      <c r="Q760" s="65">
        <f>COUNTIFS($O$1:O760,base_seller!$O760)</f>
        <v>2</v>
      </c>
      <c r="R760" s="65" t="str">
        <f>IF(O760="","",IF(OR(base_seller!$Q760&gt;base_seller!$P760,base_seller!$Q760="0"),"Não","Sim"))</f>
        <v>Sim</v>
      </c>
      <c r="S760" s="65" t="str">
        <f>base_seller!$E760&amp;base_seller!$K760</f>
        <v>1240802025-03</v>
      </c>
      <c r="T760" s="65">
        <f>COUNTIFS($S$1:S760,base_seller!$S760)</f>
        <v>2</v>
      </c>
      <c r="U760" s="65" t="str">
        <f t="shared" si="30"/>
        <v>Range 1</v>
      </c>
    </row>
    <row r="761" spans="1:21" x14ac:dyDescent="0.25">
      <c r="A761" s="64">
        <v>45727</v>
      </c>
      <c r="B761" s="64">
        <v>45727.449305555558</v>
      </c>
      <c r="C761" s="64">
        <v>45727.45416666667</v>
      </c>
      <c r="D761" s="48" t="s">
        <v>950</v>
      </c>
      <c r="E761" s="48">
        <v>124503</v>
      </c>
      <c r="F761" s="48" t="s">
        <v>46</v>
      </c>
      <c r="G761" s="48" t="s">
        <v>36</v>
      </c>
      <c r="H761" s="48" t="s">
        <v>768</v>
      </c>
      <c r="I761" s="48">
        <v>1</v>
      </c>
      <c r="J761" s="48">
        <v>1</v>
      </c>
      <c r="K761" s="48" t="s">
        <v>6182</v>
      </c>
      <c r="L761" s="71">
        <v>45728.449305555558</v>
      </c>
      <c r="M761" s="48">
        <v>-1</v>
      </c>
      <c r="N761" s="48">
        <v>1</v>
      </c>
      <c r="O761" s="48" t="s">
        <v>6264</v>
      </c>
      <c r="P761" s="65">
        <f>2</f>
        <v>2</v>
      </c>
      <c r="Q761" s="65">
        <f>COUNTIFS($O$1:O761,base_seller!$O761)</f>
        <v>1</v>
      </c>
      <c r="R761" s="65" t="str">
        <f>IF(O761="","",IF(OR(base_seller!$Q761&gt;base_seller!$P761,base_seller!$Q761="0"),"Não","Sim"))</f>
        <v>Sim</v>
      </c>
      <c r="S761" s="65" t="str">
        <f>base_seller!$E761&amp;base_seller!$K761</f>
        <v>1245032025-03</v>
      </c>
      <c r="T761" s="65">
        <f>COUNTIFS($S$1:S761,base_seller!$S761)</f>
        <v>1</v>
      </c>
      <c r="U761" s="65" t="str">
        <f t="shared" si="30"/>
        <v>Range 1</v>
      </c>
    </row>
    <row r="762" spans="1:21" x14ac:dyDescent="0.25">
      <c r="A762" s="64">
        <v>45727</v>
      </c>
      <c r="B762" s="64">
        <v>45727.454861111109</v>
      </c>
      <c r="C762" s="64">
        <v>45727.455555555563</v>
      </c>
      <c r="D762" s="48" t="s">
        <v>950</v>
      </c>
      <c r="E762" s="48">
        <v>124570</v>
      </c>
      <c r="F762" s="48" t="s">
        <v>716</v>
      </c>
      <c r="G762" s="48" t="s">
        <v>36</v>
      </c>
      <c r="H762" s="48" t="s">
        <v>761</v>
      </c>
      <c r="I762" s="48">
        <v>1</v>
      </c>
      <c r="J762" s="48">
        <v>1</v>
      </c>
      <c r="K762" s="48" t="s">
        <v>6182</v>
      </c>
      <c r="L762" s="71">
        <v>45728.454861111109</v>
      </c>
      <c r="M762" s="48">
        <v>-1</v>
      </c>
      <c r="N762" s="48">
        <v>1</v>
      </c>
      <c r="O762" s="48" t="s">
        <v>6265</v>
      </c>
      <c r="P762" s="65">
        <f>2</f>
        <v>2</v>
      </c>
      <c r="Q762" s="65">
        <f>COUNTIFS($O$1:O762,base_seller!$O762)</f>
        <v>1</v>
      </c>
      <c r="R762" s="65" t="str">
        <f>IF(O762="","",IF(OR(base_seller!$Q762&gt;base_seller!$P762,base_seller!$Q762="0"),"Não","Sim"))</f>
        <v>Sim</v>
      </c>
      <c r="S762" s="65" t="str">
        <f>base_seller!$E762&amp;base_seller!$K762</f>
        <v>1245702025-03</v>
      </c>
      <c r="T762" s="65">
        <f>COUNTIFS($S$1:S762,base_seller!$S762)</f>
        <v>1</v>
      </c>
      <c r="U762" s="65" t="str">
        <f t="shared" si="30"/>
        <v>Range 1</v>
      </c>
    </row>
    <row r="763" spans="1:21" x14ac:dyDescent="0.25">
      <c r="A763" s="64">
        <v>45727</v>
      </c>
      <c r="B763" s="64">
        <v>45727.436111111107</v>
      </c>
      <c r="C763" s="64">
        <v>45727.456250000003</v>
      </c>
      <c r="D763" s="48" t="s">
        <v>950</v>
      </c>
      <c r="E763" s="48">
        <v>124546</v>
      </c>
      <c r="F763" s="48" t="s">
        <v>716</v>
      </c>
      <c r="G763" s="48" t="s">
        <v>36</v>
      </c>
      <c r="H763" s="48" t="s">
        <v>752</v>
      </c>
      <c r="I763" s="48">
        <v>1</v>
      </c>
      <c r="J763" s="48">
        <v>1</v>
      </c>
      <c r="K763" s="48" t="s">
        <v>6182</v>
      </c>
      <c r="L763" s="71">
        <v>45728.436111111107</v>
      </c>
      <c r="M763" s="48">
        <v>-1</v>
      </c>
      <c r="N763" s="48">
        <v>1</v>
      </c>
      <c r="O763" s="48" t="s">
        <v>6266</v>
      </c>
      <c r="P763" s="65">
        <f>2</f>
        <v>2</v>
      </c>
      <c r="Q763" s="65">
        <f>COUNTIFS($O$1:O763,base_seller!$O763)</f>
        <v>1</v>
      </c>
      <c r="R763" s="65" t="str">
        <f>IF(O763="","",IF(OR(base_seller!$Q763&gt;base_seller!$P763,base_seller!$Q763="0"),"Não","Sim"))</f>
        <v>Sim</v>
      </c>
      <c r="S763" s="65" t="str">
        <f>base_seller!$E763&amp;base_seller!$K763</f>
        <v>1245462025-03</v>
      </c>
      <c r="T763" s="65">
        <f>COUNTIFS($S$1:S763,base_seller!$S763)</f>
        <v>1</v>
      </c>
      <c r="U763" s="65" t="str">
        <f t="shared" si="30"/>
        <v>Range 1</v>
      </c>
    </row>
    <row r="764" spans="1:21" x14ac:dyDescent="0.25">
      <c r="A764" s="64">
        <v>45727</v>
      </c>
      <c r="B764" s="64">
        <v>45727.459027777782</v>
      </c>
      <c r="C764" s="64">
        <v>45727.500694444447</v>
      </c>
      <c r="D764" s="48" t="s">
        <v>950</v>
      </c>
      <c r="E764" s="48">
        <v>124446</v>
      </c>
      <c r="F764" s="48" t="s">
        <v>754</v>
      </c>
      <c r="G764" s="48" t="s">
        <v>755</v>
      </c>
      <c r="H764" s="48" t="s">
        <v>757</v>
      </c>
      <c r="I764" s="48">
        <v>1</v>
      </c>
      <c r="J764" s="48">
        <v>1</v>
      </c>
      <c r="K764" s="48" t="s">
        <v>6182</v>
      </c>
      <c r="L764" s="71">
        <v>45728.459027777782</v>
      </c>
      <c r="M764" s="48">
        <v>-1</v>
      </c>
      <c r="N764" s="48">
        <v>1</v>
      </c>
      <c r="P764" s="65">
        <f>2</f>
        <v>2</v>
      </c>
      <c r="Q764" s="65">
        <f>COUNTIFS($O$1:O764,base_seller!$O764)</f>
        <v>0</v>
      </c>
      <c r="R764" s="65" t="str">
        <f>IF(O764="","",IF(OR(base_seller!$Q764&gt;base_seller!$P764,base_seller!$Q764="0"),"Não","Sim"))</f>
        <v/>
      </c>
      <c r="S764" s="65" t="str">
        <f>base_seller!$E764&amp;base_seller!$K764</f>
        <v>1244462025-03</v>
      </c>
      <c r="T764" s="65">
        <f>COUNTIFS($S$1:S764,base_seller!$S764)</f>
        <v>2</v>
      </c>
      <c r="U764" s="65" t="str">
        <f t="shared" si="30"/>
        <v>Range 1</v>
      </c>
    </row>
    <row r="765" spans="1:21" x14ac:dyDescent="0.25">
      <c r="A765" s="64">
        <v>45727</v>
      </c>
      <c r="B765" s="64">
        <v>45727.463194444441</v>
      </c>
      <c r="C765" s="64">
        <v>45727.504861111112</v>
      </c>
      <c r="D765" s="48" t="s">
        <v>950</v>
      </c>
      <c r="E765" s="48">
        <v>124490</v>
      </c>
      <c r="F765" s="48" t="s">
        <v>46</v>
      </c>
      <c r="G765" s="48" t="s">
        <v>36</v>
      </c>
      <c r="H765" s="48" t="s">
        <v>757</v>
      </c>
      <c r="I765" s="48">
        <v>1</v>
      </c>
      <c r="J765" s="48">
        <v>1</v>
      </c>
      <c r="K765" s="48" t="s">
        <v>6182</v>
      </c>
      <c r="L765" s="71">
        <v>45728.463194444441</v>
      </c>
      <c r="M765" s="48">
        <v>-1</v>
      </c>
      <c r="N765" s="48">
        <v>1</v>
      </c>
      <c r="O765" s="48" t="s">
        <v>6263</v>
      </c>
      <c r="P765" s="65">
        <f>2</f>
        <v>2</v>
      </c>
      <c r="Q765" s="65">
        <f>COUNTIFS($O$1:O765,base_seller!$O765)</f>
        <v>2</v>
      </c>
      <c r="R765" s="65" t="str">
        <f>IF(O765="","",IF(OR(base_seller!$Q765&gt;base_seller!$P765,base_seller!$Q765="0"),"Não","Sim"))</f>
        <v>Sim</v>
      </c>
      <c r="S765" s="65" t="str">
        <f>base_seller!$E765&amp;base_seller!$K765</f>
        <v>1244902025-03</v>
      </c>
      <c r="T765" s="65">
        <f>COUNTIFS($S$1:S765,base_seller!$S765)</f>
        <v>2</v>
      </c>
      <c r="U765" s="65" t="str">
        <f t="shared" si="30"/>
        <v>Range 1</v>
      </c>
    </row>
    <row r="766" spans="1:21" x14ac:dyDescent="0.25">
      <c r="A766" s="64">
        <v>45727</v>
      </c>
      <c r="B766" s="64">
        <v>45727.495833333327</v>
      </c>
      <c r="C766" s="64">
        <v>45727.505555555559</v>
      </c>
      <c r="D766" s="48" t="s">
        <v>950</v>
      </c>
      <c r="E766" s="48">
        <v>124570</v>
      </c>
      <c r="F766" s="48" t="s">
        <v>754</v>
      </c>
      <c r="G766" s="48" t="s">
        <v>755</v>
      </c>
      <c r="H766" s="48" t="s">
        <v>761</v>
      </c>
      <c r="I766" s="48">
        <v>1</v>
      </c>
      <c r="J766" s="48">
        <v>1</v>
      </c>
      <c r="K766" s="48" t="s">
        <v>6182</v>
      </c>
      <c r="L766" s="71">
        <v>45728.495833333327</v>
      </c>
      <c r="M766" s="48">
        <v>-1</v>
      </c>
      <c r="N766" s="48">
        <v>1</v>
      </c>
      <c r="P766" s="65">
        <f>2</f>
        <v>2</v>
      </c>
      <c r="Q766" s="65">
        <f>COUNTIFS($O$1:O766,base_seller!$O766)</f>
        <v>0</v>
      </c>
      <c r="R766" s="65" t="str">
        <f>IF(O766="","",IF(OR(base_seller!$Q766&gt;base_seller!$P766,base_seller!$Q766="0"),"Não","Sim"))</f>
        <v/>
      </c>
      <c r="S766" s="65" t="str">
        <f>base_seller!$E766&amp;base_seller!$K766</f>
        <v>1245702025-03</v>
      </c>
      <c r="T766" s="65">
        <f>COUNTIFS($S$1:S766,base_seller!$S766)</f>
        <v>2</v>
      </c>
      <c r="U766" s="65" t="str">
        <f t="shared" si="30"/>
        <v>Range 1</v>
      </c>
    </row>
    <row r="767" spans="1:21" x14ac:dyDescent="0.25">
      <c r="A767" s="64">
        <v>45727</v>
      </c>
      <c r="B767" s="64">
        <v>45727.506944444453</v>
      </c>
      <c r="C767" s="64">
        <v>45727.506944444453</v>
      </c>
      <c r="D767" s="48" t="s">
        <v>950</v>
      </c>
      <c r="E767" s="48">
        <v>124582</v>
      </c>
      <c r="F767" s="48" t="s">
        <v>716</v>
      </c>
      <c r="G767" s="48" t="s">
        <v>36</v>
      </c>
      <c r="H767" s="48" t="s">
        <v>5840</v>
      </c>
      <c r="I767" s="48">
        <v>1</v>
      </c>
      <c r="J767" s="48">
        <v>1</v>
      </c>
      <c r="K767" s="48" t="s">
        <v>6182</v>
      </c>
      <c r="L767" s="71">
        <v>45728.506944444453</v>
      </c>
      <c r="M767" s="48">
        <v>-1</v>
      </c>
      <c r="N767" s="48">
        <v>1</v>
      </c>
      <c r="O767" s="48" t="s">
        <v>6267</v>
      </c>
      <c r="P767" s="65">
        <f>2</f>
        <v>2</v>
      </c>
      <c r="Q767" s="65">
        <f>COUNTIFS($O$1:O767,base_seller!$O767)</f>
        <v>1</v>
      </c>
      <c r="R767" s="65" t="str">
        <f>IF(O767="","",IF(OR(base_seller!$Q767&gt;base_seller!$P767,base_seller!$Q767="0"),"Não","Sim"))</f>
        <v>Sim</v>
      </c>
      <c r="S767" s="65" t="str">
        <f>base_seller!$E767&amp;base_seller!$K767</f>
        <v>1245822025-03</v>
      </c>
      <c r="T767" s="65">
        <f>COUNTIFS($S$1:S767,base_seller!$S767)</f>
        <v>1</v>
      </c>
      <c r="U767" s="65" t="str">
        <f t="shared" si="30"/>
        <v>Range 1</v>
      </c>
    </row>
    <row r="768" spans="1:21" x14ac:dyDescent="0.25">
      <c r="A768" s="64">
        <v>45727</v>
      </c>
      <c r="B768" s="64">
        <v>45727.517361111109</v>
      </c>
      <c r="C768" s="64">
        <v>45727.519444444442</v>
      </c>
      <c r="D768" s="48" t="s">
        <v>950</v>
      </c>
      <c r="E768" s="48">
        <v>124642</v>
      </c>
      <c r="F768" s="48" t="s">
        <v>716</v>
      </c>
      <c r="G768" s="48" t="s">
        <v>36</v>
      </c>
      <c r="H768" s="48" t="s">
        <v>5840</v>
      </c>
      <c r="I768" s="48">
        <v>1</v>
      </c>
      <c r="J768" s="48">
        <v>1</v>
      </c>
      <c r="K768" s="48" t="s">
        <v>6182</v>
      </c>
      <c r="L768" s="71">
        <v>45728.517361111109</v>
      </c>
      <c r="M768" s="48">
        <v>-1</v>
      </c>
      <c r="N768" s="48">
        <v>1</v>
      </c>
      <c r="O768" s="48" t="s">
        <v>6268</v>
      </c>
      <c r="P768" s="65">
        <f>2</f>
        <v>2</v>
      </c>
      <c r="Q768" s="65">
        <f>COUNTIFS($O$1:O768,base_seller!$O768)</f>
        <v>1</v>
      </c>
      <c r="R768" s="65" t="str">
        <f>IF(O768="","",IF(OR(base_seller!$Q768&gt;base_seller!$P768,base_seller!$Q768="0"),"Não","Sim"))</f>
        <v>Sim</v>
      </c>
      <c r="S768" s="65" t="str">
        <f>base_seller!$E768&amp;base_seller!$K768</f>
        <v>1246422025-03</v>
      </c>
      <c r="T768" s="65">
        <f>COUNTIFS($S$1:S768,base_seller!$S768)</f>
        <v>1</v>
      </c>
      <c r="U768" s="65" t="str">
        <f t="shared" si="30"/>
        <v>Range 1</v>
      </c>
    </row>
    <row r="769" spans="1:21" x14ac:dyDescent="0.25">
      <c r="A769" s="64">
        <v>45727</v>
      </c>
      <c r="B769" s="64">
        <v>45727.515972222223</v>
      </c>
      <c r="C769" s="64">
        <v>45727.520138888889</v>
      </c>
      <c r="D769" s="48" t="s">
        <v>950</v>
      </c>
      <c r="E769" s="48">
        <v>124633</v>
      </c>
      <c r="F769" s="48" t="s">
        <v>716</v>
      </c>
      <c r="G769" s="48" t="s">
        <v>36</v>
      </c>
      <c r="H769" s="48" t="s">
        <v>752</v>
      </c>
      <c r="I769" s="48">
        <v>1</v>
      </c>
      <c r="J769" s="48">
        <v>1</v>
      </c>
      <c r="K769" s="48" t="s">
        <v>6182</v>
      </c>
      <c r="L769" s="71">
        <v>45728.515972222223</v>
      </c>
      <c r="M769" s="48">
        <v>-1</v>
      </c>
      <c r="N769" s="48">
        <v>1</v>
      </c>
      <c r="O769" s="48" t="s">
        <v>6269</v>
      </c>
      <c r="P769" s="65">
        <f>2</f>
        <v>2</v>
      </c>
      <c r="Q769" s="65">
        <f>COUNTIFS($O$1:O769,base_seller!$O769)</f>
        <v>1</v>
      </c>
      <c r="R769" s="65" t="str">
        <f>IF(O769="","",IF(OR(base_seller!$Q769&gt;base_seller!$P769,base_seller!$Q769="0"),"Não","Sim"))</f>
        <v>Sim</v>
      </c>
      <c r="S769" s="65" t="str">
        <f>base_seller!$E769&amp;base_seller!$K769</f>
        <v>1246332025-03</v>
      </c>
      <c r="T769" s="65">
        <f>COUNTIFS($S$1:S769,base_seller!$S769)</f>
        <v>1</v>
      </c>
      <c r="U769" s="65" t="str">
        <f t="shared" si="30"/>
        <v>Range 1</v>
      </c>
    </row>
    <row r="770" spans="1:21" x14ac:dyDescent="0.25">
      <c r="A770" s="64">
        <v>45727</v>
      </c>
      <c r="B770" s="64">
        <v>45727.525000000001</v>
      </c>
      <c r="C770" s="64">
        <v>45727.52847222222</v>
      </c>
      <c r="D770" s="48" t="s">
        <v>950</v>
      </c>
      <c r="E770" s="48">
        <v>124633</v>
      </c>
      <c r="F770" s="48" t="s">
        <v>46</v>
      </c>
      <c r="G770" s="48" t="s">
        <v>36</v>
      </c>
      <c r="H770" s="48" t="s">
        <v>752</v>
      </c>
      <c r="I770" s="48">
        <v>1</v>
      </c>
      <c r="J770" s="48">
        <v>1</v>
      </c>
      <c r="K770" s="48" t="s">
        <v>6182</v>
      </c>
      <c r="L770" s="71">
        <v>45728.525000000001</v>
      </c>
      <c r="M770" s="48">
        <v>-1</v>
      </c>
      <c r="N770" s="48">
        <v>1</v>
      </c>
      <c r="O770" s="48" t="s">
        <v>6269</v>
      </c>
      <c r="P770" s="65">
        <f>2</f>
        <v>2</v>
      </c>
      <c r="Q770" s="65">
        <f>COUNTIFS($O$1:O770,base_seller!$O770)</f>
        <v>2</v>
      </c>
      <c r="R770" s="65" t="str">
        <f>IF(O770="","",IF(OR(base_seller!$Q770&gt;base_seller!$P770,base_seller!$Q770="0"),"Não","Sim"))</f>
        <v>Sim</v>
      </c>
      <c r="S770" s="65" t="str">
        <f>base_seller!$E770&amp;base_seller!$K770</f>
        <v>1246332025-03</v>
      </c>
      <c r="T770" s="65">
        <f>COUNTIFS($S$1:S770,base_seller!$S770)</f>
        <v>2</v>
      </c>
      <c r="U770" s="65" t="str">
        <f t="shared" si="30"/>
        <v>Range 1</v>
      </c>
    </row>
    <row r="771" spans="1:21" x14ac:dyDescent="0.25">
      <c r="A771" s="64">
        <v>45727</v>
      </c>
      <c r="B771" s="64">
        <v>45727.525000000001</v>
      </c>
      <c r="C771" s="64">
        <v>45727.529861111107</v>
      </c>
      <c r="D771" s="48" t="s">
        <v>950</v>
      </c>
      <c r="E771" s="48">
        <v>124642</v>
      </c>
      <c r="F771" s="48" t="s">
        <v>754</v>
      </c>
      <c r="G771" s="48" t="s">
        <v>755</v>
      </c>
      <c r="H771" s="48" t="s">
        <v>5840</v>
      </c>
      <c r="I771" s="48">
        <v>1</v>
      </c>
      <c r="J771" s="48">
        <v>1</v>
      </c>
      <c r="K771" s="48" t="s">
        <v>6182</v>
      </c>
      <c r="L771" s="71">
        <v>45728.525000000001</v>
      </c>
      <c r="M771" s="48">
        <v>-1</v>
      </c>
      <c r="N771" s="48">
        <v>1</v>
      </c>
      <c r="P771" s="65">
        <f>2</f>
        <v>2</v>
      </c>
      <c r="Q771" s="65">
        <f>COUNTIFS($O$1:O771,base_seller!$O771)</f>
        <v>0</v>
      </c>
      <c r="R771" s="65" t="str">
        <f>IF(O771="","",IF(OR(base_seller!$Q771&gt;base_seller!$P771,base_seller!$Q771="0"),"Não","Sim"))</f>
        <v/>
      </c>
      <c r="S771" s="65" t="str">
        <f>base_seller!$E771&amp;base_seller!$K771</f>
        <v>1246422025-03</v>
      </c>
      <c r="T771" s="65">
        <f>COUNTIFS($S$1:S771,base_seller!$S771)</f>
        <v>2</v>
      </c>
      <c r="U771" s="65" t="str">
        <f t="shared" si="30"/>
        <v>Range 1</v>
      </c>
    </row>
    <row r="772" spans="1:21" x14ac:dyDescent="0.25">
      <c r="A772" s="64">
        <v>45727</v>
      </c>
      <c r="B772" s="64">
        <v>45727.517361111109</v>
      </c>
      <c r="C772" s="64">
        <v>45727.559027777781</v>
      </c>
      <c r="D772" s="48" t="s">
        <v>950</v>
      </c>
      <c r="E772" s="48">
        <v>124582</v>
      </c>
      <c r="F772" s="48" t="s">
        <v>754</v>
      </c>
      <c r="G772" s="48" t="s">
        <v>755</v>
      </c>
      <c r="H772" s="48" t="s">
        <v>5840</v>
      </c>
      <c r="I772" s="48">
        <v>1</v>
      </c>
      <c r="J772" s="48">
        <v>1</v>
      </c>
      <c r="K772" s="48" t="s">
        <v>6182</v>
      </c>
      <c r="L772" s="71">
        <v>45728.517361111109</v>
      </c>
      <c r="M772" s="48">
        <v>-1</v>
      </c>
      <c r="N772" s="48">
        <v>1</v>
      </c>
      <c r="P772" s="65">
        <f>2</f>
        <v>2</v>
      </c>
      <c r="Q772" s="65">
        <f>COUNTIFS($O$1:O772,base_seller!$O772)</f>
        <v>0</v>
      </c>
      <c r="R772" s="65" t="str">
        <f>IF(O772="","",IF(OR(base_seller!$Q772&gt;base_seller!$P772,base_seller!$Q772="0"),"Não","Sim"))</f>
        <v/>
      </c>
      <c r="S772" s="65" t="str">
        <f>base_seller!$E772&amp;base_seller!$K772</f>
        <v>1245822025-03</v>
      </c>
      <c r="T772" s="65">
        <f>COUNTIFS($S$1:S772,base_seller!$S772)</f>
        <v>2</v>
      </c>
      <c r="U772" s="65" t="str">
        <f t="shared" si="30"/>
        <v>Range 1</v>
      </c>
    </row>
    <row r="773" spans="1:21" x14ac:dyDescent="0.25">
      <c r="A773" s="64">
        <v>45727</v>
      </c>
      <c r="B773" s="64">
        <v>45727.572222222218</v>
      </c>
      <c r="C773" s="64">
        <v>45727.613888888889</v>
      </c>
      <c r="D773" s="48" t="s">
        <v>950</v>
      </c>
      <c r="E773" s="48">
        <v>124761</v>
      </c>
      <c r="F773" s="48" t="s">
        <v>754</v>
      </c>
      <c r="G773" s="48" t="s">
        <v>755</v>
      </c>
      <c r="H773" s="48" t="s">
        <v>761</v>
      </c>
      <c r="I773" s="48">
        <v>1</v>
      </c>
      <c r="J773" s="48">
        <v>1</v>
      </c>
      <c r="K773" s="48" t="s">
        <v>6182</v>
      </c>
      <c r="L773" s="71">
        <v>45728.572222222218</v>
      </c>
      <c r="M773" s="48">
        <v>-1</v>
      </c>
      <c r="N773" s="48">
        <v>1</v>
      </c>
      <c r="P773" s="65">
        <f>2</f>
        <v>2</v>
      </c>
      <c r="Q773" s="65">
        <f>COUNTIFS($O$1:O773,base_seller!$O773)</f>
        <v>0</v>
      </c>
      <c r="R773" s="65" t="str">
        <f>IF(O773="","",IF(OR(base_seller!$Q773&gt;base_seller!$P773,base_seller!$Q773="0"),"Não","Sim"))</f>
        <v/>
      </c>
      <c r="S773" s="65" t="str">
        <f>base_seller!$E773&amp;base_seller!$K773</f>
        <v>1247612025-03</v>
      </c>
      <c r="T773" s="65">
        <f>COUNTIFS($S$1:S773,base_seller!$S773)</f>
        <v>1</v>
      </c>
      <c r="U773" s="65" t="str">
        <f t="shared" si="30"/>
        <v>Range 1</v>
      </c>
    </row>
    <row r="774" spans="1:21" x14ac:dyDescent="0.25">
      <c r="A774" s="64">
        <v>45727</v>
      </c>
      <c r="B774" s="64">
        <v>45727.600694444453</v>
      </c>
      <c r="C774" s="64">
        <v>45727.614583333343</v>
      </c>
      <c r="D774" s="48" t="s">
        <v>950</v>
      </c>
      <c r="E774" s="48">
        <v>124860</v>
      </c>
      <c r="F774" s="48" t="s">
        <v>716</v>
      </c>
      <c r="G774" s="48" t="s">
        <v>36</v>
      </c>
      <c r="H774" s="48" t="s">
        <v>752</v>
      </c>
      <c r="I774" s="48">
        <v>1</v>
      </c>
      <c r="J774" s="48">
        <v>1</v>
      </c>
      <c r="K774" s="48" t="s">
        <v>6182</v>
      </c>
      <c r="L774" s="71">
        <v>45728.600694444453</v>
      </c>
      <c r="M774" s="48">
        <v>-1</v>
      </c>
      <c r="N774" s="48">
        <v>1</v>
      </c>
      <c r="O774" s="48" t="s">
        <v>6270</v>
      </c>
      <c r="P774" s="65">
        <f>2</f>
        <v>2</v>
      </c>
      <c r="Q774" s="65">
        <f>COUNTIFS($O$1:O774,base_seller!$O774)</f>
        <v>1</v>
      </c>
      <c r="R774" s="65" t="str">
        <f>IF(O774="","",IF(OR(base_seller!$Q774&gt;base_seller!$P774,base_seller!$Q774="0"),"Não","Sim"))</f>
        <v>Sim</v>
      </c>
      <c r="S774" s="65" t="str">
        <f>base_seller!$E774&amp;base_seller!$K774</f>
        <v>1248602025-03</v>
      </c>
      <c r="T774" s="65">
        <f>COUNTIFS($S$1:S774,base_seller!$S774)</f>
        <v>1</v>
      </c>
      <c r="U774" s="65" t="str">
        <f t="shared" si="30"/>
        <v>Range 1</v>
      </c>
    </row>
    <row r="775" spans="1:21" x14ac:dyDescent="0.25">
      <c r="A775" s="64">
        <v>45727</v>
      </c>
      <c r="B775" s="64">
        <v>45727.589583333327</v>
      </c>
      <c r="C775" s="64">
        <v>45727.615972222222</v>
      </c>
      <c r="D775" s="48" t="s">
        <v>950</v>
      </c>
      <c r="E775" s="48">
        <v>124832</v>
      </c>
      <c r="F775" s="48" t="s">
        <v>754</v>
      </c>
      <c r="G775" s="48" t="s">
        <v>755</v>
      </c>
      <c r="H775" s="48" t="s">
        <v>752</v>
      </c>
      <c r="I775" s="48">
        <v>1</v>
      </c>
      <c r="J775" s="48">
        <v>1</v>
      </c>
      <c r="K775" s="48" t="s">
        <v>6182</v>
      </c>
      <c r="L775" s="71">
        <v>45728.589583333327</v>
      </c>
      <c r="M775" s="48">
        <v>-1</v>
      </c>
      <c r="N775" s="48">
        <v>1</v>
      </c>
      <c r="P775" s="65">
        <f>2</f>
        <v>2</v>
      </c>
      <c r="Q775" s="65">
        <f>COUNTIFS($O$1:O775,base_seller!$O775)</f>
        <v>0</v>
      </c>
      <c r="R775" s="65" t="str">
        <f>IF(O775="","",IF(OR(base_seller!$Q775&gt;base_seller!$P775,base_seller!$Q775="0"),"Não","Sim"))</f>
        <v/>
      </c>
      <c r="S775" s="65" t="str">
        <f>base_seller!$E775&amp;base_seller!$K775</f>
        <v>1248322025-03</v>
      </c>
      <c r="T775" s="65">
        <f>COUNTIFS($S$1:S775,base_seller!$S775)</f>
        <v>1</v>
      </c>
      <c r="U775" s="65" t="str">
        <f t="shared" si="30"/>
        <v>Range 1</v>
      </c>
    </row>
    <row r="776" spans="1:21" x14ac:dyDescent="0.25">
      <c r="A776" s="64">
        <v>45727</v>
      </c>
      <c r="B776" s="64">
        <v>45727.613194444442</v>
      </c>
      <c r="C776" s="64">
        <v>45727.616666666669</v>
      </c>
      <c r="D776" s="48" t="s">
        <v>950</v>
      </c>
      <c r="E776" s="48">
        <v>124824</v>
      </c>
      <c r="F776" s="48" t="s">
        <v>716</v>
      </c>
      <c r="G776" s="48" t="s">
        <v>36</v>
      </c>
      <c r="H776" s="48" t="s">
        <v>752</v>
      </c>
      <c r="I776" s="48">
        <v>1</v>
      </c>
      <c r="J776" s="48">
        <v>1</v>
      </c>
      <c r="K776" s="48" t="s">
        <v>6182</v>
      </c>
      <c r="L776" s="71">
        <v>45728.613194444442</v>
      </c>
      <c r="M776" s="48">
        <v>-1</v>
      </c>
      <c r="N776" s="48">
        <v>1</v>
      </c>
      <c r="O776" s="48" t="s">
        <v>6271</v>
      </c>
      <c r="P776" s="65">
        <f>2</f>
        <v>2</v>
      </c>
      <c r="Q776" s="65">
        <f>COUNTIFS($O$1:O776,base_seller!$O776)</f>
        <v>1</v>
      </c>
      <c r="R776" s="65" t="str">
        <f>IF(O776="","",IF(OR(base_seller!$Q776&gt;base_seller!$P776,base_seller!$Q776="0"),"Não","Sim"))</f>
        <v>Sim</v>
      </c>
      <c r="S776" s="65" t="str">
        <f>base_seller!$E776&amp;base_seller!$K776</f>
        <v>1248242025-03</v>
      </c>
      <c r="T776" s="65">
        <f>COUNTIFS($S$1:S776,base_seller!$S776)</f>
        <v>1</v>
      </c>
      <c r="U776" s="65" t="str">
        <f t="shared" si="30"/>
        <v>Range 1</v>
      </c>
    </row>
    <row r="777" spans="1:21" x14ac:dyDescent="0.25">
      <c r="A777" s="64">
        <v>45727</v>
      </c>
      <c r="B777" s="64">
        <v>45727.621527777781</v>
      </c>
      <c r="C777" s="64">
        <v>45727.628472222219</v>
      </c>
      <c r="D777" s="48" t="s">
        <v>950</v>
      </c>
      <c r="E777" s="48">
        <v>124920</v>
      </c>
      <c r="F777" s="48" t="s">
        <v>716</v>
      </c>
      <c r="G777" s="48" t="s">
        <v>36</v>
      </c>
      <c r="H777" s="48" t="s">
        <v>757</v>
      </c>
      <c r="I777" s="48">
        <v>1</v>
      </c>
      <c r="J777" s="48">
        <v>1</v>
      </c>
      <c r="K777" s="48" t="s">
        <v>6182</v>
      </c>
      <c r="L777" s="71">
        <v>45728.621527777781</v>
      </c>
      <c r="M777" s="48">
        <v>-1</v>
      </c>
      <c r="N777" s="48">
        <v>1</v>
      </c>
      <c r="O777" s="48" t="s">
        <v>6272</v>
      </c>
      <c r="P777" s="65">
        <f>2</f>
        <v>2</v>
      </c>
      <c r="Q777" s="65">
        <f>COUNTIFS($O$1:O777,base_seller!$O777)</f>
        <v>1</v>
      </c>
      <c r="R777" s="65" t="str">
        <f>IF(O777="","",IF(OR(base_seller!$Q777&gt;base_seller!$P777,base_seller!$Q777="0"),"Não","Sim"))</f>
        <v>Sim</v>
      </c>
      <c r="S777" s="65" t="str">
        <f>base_seller!$E777&amp;base_seller!$K777</f>
        <v>1249202025-03</v>
      </c>
      <c r="T777" s="65">
        <f>COUNTIFS($S$1:S777,base_seller!$S777)</f>
        <v>1</v>
      </c>
      <c r="U777" s="65" t="str">
        <f t="shared" si="30"/>
        <v>Range 1</v>
      </c>
    </row>
    <row r="778" spans="1:21" x14ac:dyDescent="0.25">
      <c r="A778" s="64">
        <v>45727</v>
      </c>
      <c r="B778" s="64">
        <v>45727.62777777778</v>
      </c>
      <c r="C778" s="64">
        <v>45727.631249999999</v>
      </c>
      <c r="D778" s="48" t="s">
        <v>950</v>
      </c>
      <c r="E778" s="48">
        <v>124860</v>
      </c>
      <c r="F778" s="48" t="s">
        <v>46</v>
      </c>
      <c r="G778" s="48" t="s">
        <v>36</v>
      </c>
      <c r="H778" s="48" t="s">
        <v>752</v>
      </c>
      <c r="I778" s="48">
        <v>1</v>
      </c>
      <c r="J778" s="48">
        <v>1</v>
      </c>
      <c r="K778" s="48" t="s">
        <v>6182</v>
      </c>
      <c r="L778" s="71">
        <v>45728.62777777778</v>
      </c>
      <c r="M778" s="48">
        <v>-1</v>
      </c>
      <c r="N778" s="48">
        <v>1</v>
      </c>
      <c r="O778" s="48" t="s">
        <v>6270</v>
      </c>
      <c r="P778" s="65">
        <f>2</f>
        <v>2</v>
      </c>
      <c r="Q778" s="65">
        <f>COUNTIFS($O$1:O778,base_seller!$O778)</f>
        <v>2</v>
      </c>
      <c r="R778" s="65" t="str">
        <f>IF(O778="","",IF(OR(base_seller!$Q778&gt;base_seller!$P778,base_seller!$Q778="0"),"Não","Sim"))</f>
        <v>Sim</v>
      </c>
      <c r="S778" s="65" t="str">
        <f>base_seller!$E778&amp;base_seller!$K778</f>
        <v>1248602025-03</v>
      </c>
      <c r="T778" s="65">
        <f>COUNTIFS($S$1:S778,base_seller!$S778)</f>
        <v>2</v>
      </c>
      <c r="U778" s="65" t="str">
        <f t="shared" si="30"/>
        <v>Range 1</v>
      </c>
    </row>
    <row r="779" spans="1:21" x14ac:dyDescent="0.25">
      <c r="A779" s="64">
        <v>45727</v>
      </c>
      <c r="B779" s="64">
        <v>45727.622916666667</v>
      </c>
      <c r="C779" s="64">
        <v>45727.702777777777</v>
      </c>
      <c r="D779" s="48" t="s">
        <v>951</v>
      </c>
      <c r="E779" s="48">
        <v>124925</v>
      </c>
      <c r="F779" s="48" t="s">
        <v>46</v>
      </c>
      <c r="G779" s="48" t="s">
        <v>36</v>
      </c>
      <c r="H779" s="48" t="s">
        <v>752</v>
      </c>
      <c r="I779" s="48">
        <v>1</v>
      </c>
      <c r="J779" s="48">
        <v>1</v>
      </c>
      <c r="K779" s="48" t="s">
        <v>6182</v>
      </c>
      <c r="L779" s="71">
        <v>45728.622916666667</v>
      </c>
      <c r="M779" s="48">
        <v>-1</v>
      </c>
      <c r="N779" s="48">
        <v>1</v>
      </c>
      <c r="O779" s="48" t="s">
        <v>6273</v>
      </c>
      <c r="P779" s="65">
        <f>2</f>
        <v>2</v>
      </c>
      <c r="Q779" s="65">
        <f>COUNTIFS($O$1:O779,base_seller!$O779)</f>
        <v>1</v>
      </c>
      <c r="R779" s="65" t="str">
        <f>IF(O779="","",IF(OR(base_seller!$Q779&gt;base_seller!$P779,base_seller!$Q779="0"),"Não","Sim"))</f>
        <v>Sim</v>
      </c>
      <c r="S779" s="65" t="str">
        <f>base_seller!$E779&amp;base_seller!$K779</f>
        <v>1249252025-03</v>
      </c>
      <c r="T779" s="65">
        <f>COUNTIFS($S$1:S779,base_seller!$S779)</f>
        <v>1</v>
      </c>
      <c r="U779" s="65" t="str">
        <f t="shared" si="30"/>
        <v>Range 1</v>
      </c>
    </row>
    <row r="780" spans="1:21" x14ac:dyDescent="0.25">
      <c r="A780" s="64">
        <v>45727</v>
      </c>
      <c r="B780" s="64">
        <v>45727.670138888891</v>
      </c>
      <c r="C780" s="64">
        <v>45727.70416666667</v>
      </c>
      <c r="D780" s="48" t="s">
        <v>951</v>
      </c>
      <c r="E780" s="48">
        <v>125025</v>
      </c>
      <c r="F780" s="48" t="s">
        <v>716</v>
      </c>
      <c r="G780" s="48" t="s">
        <v>36</v>
      </c>
      <c r="H780" s="48" t="s">
        <v>752</v>
      </c>
      <c r="I780" s="48">
        <v>1</v>
      </c>
      <c r="J780" s="48">
        <v>1</v>
      </c>
      <c r="K780" s="48" t="s">
        <v>6182</v>
      </c>
      <c r="L780" s="71">
        <v>45728.670138888891</v>
      </c>
      <c r="M780" s="48">
        <v>-1</v>
      </c>
      <c r="N780" s="48">
        <v>1</v>
      </c>
      <c r="O780" s="48" t="s">
        <v>6274</v>
      </c>
      <c r="P780" s="65">
        <f>2</f>
        <v>2</v>
      </c>
      <c r="Q780" s="65">
        <f>COUNTIFS($O$1:O780,base_seller!$O780)</f>
        <v>1</v>
      </c>
      <c r="R780" s="65" t="str">
        <f>IF(O780="","",IF(OR(base_seller!$Q780&gt;base_seller!$P780,base_seller!$Q780="0"),"Não","Sim"))</f>
        <v>Sim</v>
      </c>
      <c r="S780" s="65" t="str">
        <f>base_seller!$E780&amp;base_seller!$K780</f>
        <v>1250252025-03</v>
      </c>
      <c r="T780" s="65">
        <f>COUNTIFS($S$1:S780,base_seller!$S780)</f>
        <v>1</v>
      </c>
      <c r="U780" s="65" t="str">
        <f t="shared" si="30"/>
        <v>Range 1</v>
      </c>
    </row>
    <row r="781" spans="1:21" x14ac:dyDescent="0.25">
      <c r="A781" s="64">
        <v>45727</v>
      </c>
      <c r="B781" s="64">
        <v>45727.677083333343</v>
      </c>
      <c r="C781" s="64">
        <v>45727.724999999999</v>
      </c>
      <c r="D781" s="48" t="s">
        <v>951</v>
      </c>
      <c r="E781" s="48">
        <v>125036</v>
      </c>
      <c r="F781" s="48" t="s">
        <v>754</v>
      </c>
      <c r="G781" s="48" t="s">
        <v>755</v>
      </c>
      <c r="H781" s="48" t="s">
        <v>755</v>
      </c>
      <c r="I781" s="48">
        <v>1</v>
      </c>
      <c r="J781" s="48">
        <v>1</v>
      </c>
      <c r="K781" s="48" t="s">
        <v>6182</v>
      </c>
      <c r="L781" s="71">
        <v>45728.677083333343</v>
      </c>
      <c r="M781" s="48">
        <v>-1</v>
      </c>
      <c r="N781" s="48">
        <v>1</v>
      </c>
      <c r="P781" s="65">
        <f>2</f>
        <v>2</v>
      </c>
      <c r="Q781" s="65">
        <f>COUNTIFS($O$1:O781,base_seller!$O781)</f>
        <v>0</v>
      </c>
      <c r="R781" s="65" t="str">
        <f>IF(O781="","",IF(OR(base_seller!$Q781&gt;base_seller!$P781,base_seller!$Q781="0"),"Não","Sim"))</f>
        <v/>
      </c>
      <c r="S781" s="65" t="str">
        <f>base_seller!$E781&amp;base_seller!$K781</f>
        <v>1250362025-03</v>
      </c>
      <c r="T781" s="65">
        <f>COUNTIFS($S$1:S781,base_seller!$S781)</f>
        <v>1</v>
      </c>
      <c r="U781" s="65" t="str">
        <f t="shared" si="30"/>
        <v>Range 1</v>
      </c>
    </row>
    <row r="782" spans="1:21" x14ac:dyDescent="0.25">
      <c r="A782" s="64">
        <v>45727</v>
      </c>
      <c r="B782" s="64">
        <v>45727.684027777781</v>
      </c>
      <c r="C782" s="64">
        <v>45727.726388888892</v>
      </c>
      <c r="D782" s="48" t="s">
        <v>951</v>
      </c>
      <c r="E782" s="48">
        <v>125045</v>
      </c>
      <c r="F782" s="48" t="s">
        <v>716</v>
      </c>
      <c r="G782" s="48" t="s">
        <v>36</v>
      </c>
      <c r="H782" s="48" t="s">
        <v>752</v>
      </c>
      <c r="I782" s="48">
        <v>1</v>
      </c>
      <c r="J782" s="48">
        <v>1</v>
      </c>
      <c r="K782" s="48" t="s">
        <v>6182</v>
      </c>
      <c r="L782" s="71">
        <v>45728.684027777781</v>
      </c>
      <c r="M782" s="48">
        <v>-1</v>
      </c>
      <c r="N782" s="48">
        <v>1</v>
      </c>
      <c r="O782" s="48" t="s">
        <v>6275</v>
      </c>
      <c r="P782" s="65">
        <f>2</f>
        <v>2</v>
      </c>
      <c r="Q782" s="65">
        <f>COUNTIFS($O$1:O782,base_seller!$O782)</f>
        <v>1</v>
      </c>
      <c r="R782" s="65" t="str">
        <f>IF(O782="","",IF(OR(base_seller!$Q782&gt;base_seller!$P782,base_seller!$Q782="0"),"Não","Sim"))</f>
        <v>Sim</v>
      </c>
      <c r="S782" s="65" t="str">
        <f>base_seller!$E782&amp;base_seller!$K782</f>
        <v>1250452025-03</v>
      </c>
      <c r="T782" s="65">
        <f>COUNTIFS($S$1:S782,base_seller!$S782)</f>
        <v>1</v>
      </c>
      <c r="U782" s="65" t="str">
        <f t="shared" si="30"/>
        <v>Range 1</v>
      </c>
    </row>
    <row r="783" spans="1:21" x14ac:dyDescent="0.25">
      <c r="A783" s="64">
        <v>45727</v>
      </c>
      <c r="B783" s="64">
        <v>45727.6875</v>
      </c>
      <c r="C783" s="64">
        <v>45727.727777777778</v>
      </c>
      <c r="D783" s="48" t="s">
        <v>951</v>
      </c>
      <c r="E783" s="48">
        <v>125052</v>
      </c>
      <c r="F783" s="48" t="s">
        <v>716</v>
      </c>
      <c r="G783" s="48" t="s">
        <v>36</v>
      </c>
      <c r="H783" s="48" t="s">
        <v>752</v>
      </c>
      <c r="I783" s="48">
        <v>1</v>
      </c>
      <c r="J783" s="48">
        <v>1</v>
      </c>
      <c r="K783" s="48" t="s">
        <v>6182</v>
      </c>
      <c r="L783" s="71">
        <v>45728.6875</v>
      </c>
      <c r="M783" s="48">
        <v>-1</v>
      </c>
      <c r="N783" s="48">
        <v>1</v>
      </c>
      <c r="O783" s="48" t="s">
        <v>6276</v>
      </c>
      <c r="P783" s="65">
        <f>2</f>
        <v>2</v>
      </c>
      <c r="Q783" s="65">
        <f>COUNTIFS($O$1:O783,base_seller!$O783)</f>
        <v>1</v>
      </c>
      <c r="R783" s="65" t="str">
        <f>IF(O783="","",IF(OR(base_seller!$Q783&gt;base_seller!$P783,base_seller!$Q783="0"),"Não","Sim"))</f>
        <v>Sim</v>
      </c>
      <c r="S783" s="65" t="str">
        <f>base_seller!$E783&amp;base_seller!$K783</f>
        <v>1250522025-03</v>
      </c>
      <c r="T783" s="65">
        <f>COUNTIFS($S$1:S783,base_seller!$S783)</f>
        <v>1</v>
      </c>
      <c r="U783" s="65" t="str">
        <f t="shared" si="30"/>
        <v>Range 1</v>
      </c>
    </row>
    <row r="784" spans="1:21" x14ac:dyDescent="0.25">
      <c r="A784" s="64">
        <v>45727</v>
      </c>
      <c r="B784" s="64">
        <v>45727.695833333331</v>
      </c>
      <c r="C784" s="64">
        <v>45727.730555555558</v>
      </c>
      <c r="D784" s="48" t="s">
        <v>951</v>
      </c>
      <c r="E784" s="48">
        <v>125067</v>
      </c>
      <c r="F784" s="48" t="s">
        <v>716</v>
      </c>
      <c r="G784" s="48" t="s">
        <v>36</v>
      </c>
      <c r="H784" s="48" t="s">
        <v>752</v>
      </c>
      <c r="I784" s="48">
        <v>1</v>
      </c>
      <c r="J784" s="48">
        <v>1</v>
      </c>
      <c r="K784" s="48" t="s">
        <v>6182</v>
      </c>
      <c r="L784" s="71">
        <v>45728.695833333331</v>
      </c>
      <c r="M784" s="48">
        <v>-1</v>
      </c>
      <c r="N784" s="48">
        <v>1</v>
      </c>
      <c r="O784" s="48" t="s">
        <v>6277</v>
      </c>
      <c r="P784" s="65">
        <f>2</f>
        <v>2</v>
      </c>
      <c r="Q784" s="65">
        <f>COUNTIFS($O$1:O784,base_seller!$O784)</f>
        <v>1</v>
      </c>
      <c r="R784" s="65" t="str">
        <f>IF(O784="","",IF(OR(base_seller!$Q784&gt;base_seller!$P784,base_seller!$Q784="0"),"Não","Sim"))</f>
        <v>Sim</v>
      </c>
      <c r="S784" s="65" t="str">
        <f>base_seller!$E784&amp;base_seller!$K784</f>
        <v>1250672025-03</v>
      </c>
      <c r="T784" s="65">
        <f>COUNTIFS($S$1:S784,base_seller!$S784)</f>
        <v>1</v>
      </c>
      <c r="U784" s="65" t="str">
        <f t="shared" si="30"/>
        <v>Range 1</v>
      </c>
    </row>
    <row r="785" spans="1:21" x14ac:dyDescent="0.25">
      <c r="A785" s="64">
        <v>45727</v>
      </c>
      <c r="B785" s="64">
        <v>45727.725694444453</v>
      </c>
      <c r="C785" s="64">
        <v>45727.731944444437</v>
      </c>
      <c r="D785" s="48" t="s">
        <v>951</v>
      </c>
      <c r="E785" s="48">
        <v>125101</v>
      </c>
      <c r="F785" s="48" t="s">
        <v>716</v>
      </c>
      <c r="G785" s="48" t="s">
        <v>36</v>
      </c>
      <c r="H785" s="48" t="s">
        <v>752</v>
      </c>
      <c r="I785" s="48">
        <v>1</v>
      </c>
      <c r="J785" s="48">
        <v>1</v>
      </c>
      <c r="K785" s="48" t="s">
        <v>6182</v>
      </c>
      <c r="L785" s="71">
        <v>45728.725694444453</v>
      </c>
      <c r="M785" s="48">
        <v>-1</v>
      </c>
      <c r="N785" s="48">
        <v>1</v>
      </c>
      <c r="O785" s="48" t="s">
        <v>6278</v>
      </c>
      <c r="P785" s="65">
        <f>2</f>
        <v>2</v>
      </c>
      <c r="Q785" s="65">
        <f>COUNTIFS($O$1:O785,base_seller!$O785)</f>
        <v>1</v>
      </c>
      <c r="R785" s="65" t="str">
        <f>IF(O785="","",IF(OR(base_seller!$Q785&gt;base_seller!$P785,base_seller!$Q785="0"),"Não","Sim"))</f>
        <v>Sim</v>
      </c>
      <c r="S785" s="65" t="str">
        <f>base_seller!$E785&amp;base_seller!$K785</f>
        <v>1251012025-03</v>
      </c>
      <c r="T785" s="65">
        <f>COUNTIFS($S$1:S785,base_seller!$S785)</f>
        <v>1</v>
      </c>
      <c r="U785" s="65" t="str">
        <f t="shared" si="30"/>
        <v>Range 1</v>
      </c>
    </row>
    <row r="786" spans="1:21" x14ac:dyDescent="0.25">
      <c r="A786" s="64">
        <v>45727</v>
      </c>
      <c r="B786" s="64">
        <v>45727.708333333343</v>
      </c>
      <c r="C786" s="64">
        <v>45727.73333333333</v>
      </c>
      <c r="D786" s="48" t="s">
        <v>951</v>
      </c>
      <c r="E786" s="48">
        <v>125045</v>
      </c>
      <c r="F786" s="48" t="s">
        <v>716</v>
      </c>
      <c r="G786" s="48" t="s">
        <v>36</v>
      </c>
      <c r="H786" s="48" t="s">
        <v>752</v>
      </c>
      <c r="I786" s="48">
        <v>1</v>
      </c>
      <c r="J786" s="48">
        <v>1</v>
      </c>
      <c r="K786" s="48" t="s">
        <v>6182</v>
      </c>
      <c r="L786" s="71">
        <v>45728.708333333343</v>
      </c>
      <c r="M786" s="48">
        <v>-1</v>
      </c>
      <c r="N786" s="48">
        <v>1</v>
      </c>
      <c r="O786" s="48" t="s">
        <v>6275</v>
      </c>
      <c r="P786" s="65">
        <f>2</f>
        <v>2</v>
      </c>
      <c r="Q786" s="65">
        <f>COUNTIFS($O$1:O786,base_seller!$O786)</f>
        <v>2</v>
      </c>
      <c r="R786" s="65" t="str">
        <f>IF(O786="","",IF(OR(base_seller!$Q786&gt;base_seller!$P786,base_seller!$Q786="0"),"Não","Sim"))</f>
        <v>Sim</v>
      </c>
      <c r="S786" s="65" t="str">
        <f>base_seller!$E786&amp;base_seller!$K786</f>
        <v>1250452025-03</v>
      </c>
      <c r="T786" s="65">
        <f>COUNTIFS($S$1:S786,base_seller!$S786)</f>
        <v>2</v>
      </c>
      <c r="U786" s="65" t="str">
        <f t="shared" si="30"/>
        <v>Range 1</v>
      </c>
    </row>
    <row r="787" spans="1:21" x14ac:dyDescent="0.25">
      <c r="A787" s="64">
        <v>45727</v>
      </c>
      <c r="B787" s="64">
        <v>45727.747916666667</v>
      </c>
      <c r="C787" s="64">
        <v>45727.776388888888</v>
      </c>
      <c r="D787" s="48" t="s">
        <v>951</v>
      </c>
      <c r="E787" s="48">
        <v>125122</v>
      </c>
      <c r="F787" s="48" t="s">
        <v>46</v>
      </c>
      <c r="G787" s="48" t="s">
        <v>36</v>
      </c>
      <c r="H787" s="48" t="s">
        <v>765</v>
      </c>
      <c r="I787" s="48">
        <v>1</v>
      </c>
      <c r="J787" s="48">
        <v>1</v>
      </c>
      <c r="K787" s="48" t="s">
        <v>6182</v>
      </c>
      <c r="L787" s="71">
        <v>45728.747916666667</v>
      </c>
      <c r="M787" s="48">
        <v>-1</v>
      </c>
      <c r="N787" s="48">
        <v>1</v>
      </c>
      <c r="O787" s="48" t="s">
        <v>6279</v>
      </c>
      <c r="P787" s="65">
        <f>2</f>
        <v>2</v>
      </c>
      <c r="Q787" s="65">
        <f>COUNTIFS($O$1:O787,base_seller!$O787)</f>
        <v>1</v>
      </c>
      <c r="R787" s="65" t="str">
        <f>IF(O787="","",IF(OR(base_seller!$Q787&gt;base_seller!$P787,base_seller!$Q787="0"),"Não","Sim"))</f>
        <v>Sim</v>
      </c>
      <c r="S787" s="65" t="str">
        <f>base_seller!$E787&amp;base_seller!$K787</f>
        <v>1251222025-03</v>
      </c>
      <c r="T787" s="65">
        <f>COUNTIFS($S$1:S787,base_seller!$S787)</f>
        <v>1</v>
      </c>
      <c r="U787" s="65" t="str">
        <f t="shared" si="30"/>
        <v>Range 1</v>
      </c>
    </row>
    <row r="788" spans="1:21" x14ac:dyDescent="0.25">
      <c r="A788" s="64">
        <v>45727</v>
      </c>
      <c r="B788" s="64">
        <v>45727.760416666657</v>
      </c>
      <c r="C788" s="64">
        <v>45727.779166666667</v>
      </c>
      <c r="D788" s="48" t="s">
        <v>951</v>
      </c>
      <c r="E788" s="48">
        <v>125155</v>
      </c>
      <c r="F788" s="48" t="s">
        <v>716</v>
      </c>
      <c r="G788" s="48" t="s">
        <v>36</v>
      </c>
      <c r="H788" s="48" t="s">
        <v>765</v>
      </c>
      <c r="I788" s="48">
        <v>1</v>
      </c>
      <c r="J788" s="48">
        <v>1</v>
      </c>
      <c r="K788" s="48" t="s">
        <v>6182</v>
      </c>
      <c r="L788" s="71">
        <v>45728.760416666657</v>
      </c>
      <c r="M788" s="48">
        <v>-1</v>
      </c>
      <c r="N788" s="48">
        <v>1</v>
      </c>
      <c r="O788" s="48" t="s">
        <v>6280</v>
      </c>
      <c r="P788" s="65">
        <f>2</f>
        <v>2</v>
      </c>
      <c r="Q788" s="65">
        <f>COUNTIFS($O$1:O788,base_seller!$O788)</f>
        <v>1</v>
      </c>
      <c r="R788" s="65" t="str">
        <f>IF(O788="","",IF(OR(base_seller!$Q788&gt;base_seller!$P788,base_seller!$Q788="0"),"Não","Sim"))</f>
        <v>Sim</v>
      </c>
      <c r="S788" s="65" t="str">
        <f>base_seller!$E788&amp;base_seller!$K788</f>
        <v>1251552025-03</v>
      </c>
      <c r="T788" s="65">
        <f>COUNTIFS($S$1:S788,base_seller!$S788)</f>
        <v>1</v>
      </c>
      <c r="U788" s="65" t="str">
        <f t="shared" si="30"/>
        <v>Range 1</v>
      </c>
    </row>
    <row r="789" spans="1:21" x14ac:dyDescent="0.25">
      <c r="A789" s="64">
        <v>45728</v>
      </c>
      <c r="B789" s="64">
        <v>45727.981944444437</v>
      </c>
      <c r="C789" s="64">
        <v>45728.338888888888</v>
      </c>
      <c r="D789" s="48" t="s">
        <v>952</v>
      </c>
      <c r="E789" s="48">
        <v>125236</v>
      </c>
      <c r="F789" s="48" t="s">
        <v>716</v>
      </c>
      <c r="G789" s="48" t="s">
        <v>36</v>
      </c>
      <c r="H789" s="48" t="s">
        <v>760</v>
      </c>
      <c r="I789" s="48">
        <v>1</v>
      </c>
      <c r="J789" s="48">
        <v>1</v>
      </c>
      <c r="K789" s="48" t="s">
        <v>6182</v>
      </c>
      <c r="L789" s="71">
        <v>45728.981944444437</v>
      </c>
      <c r="M789" s="48">
        <v>-1</v>
      </c>
      <c r="N789" s="48">
        <v>1</v>
      </c>
      <c r="O789" s="48" t="s">
        <v>6281</v>
      </c>
      <c r="P789" s="65">
        <f>2</f>
        <v>2</v>
      </c>
      <c r="Q789" s="65">
        <f>COUNTIFS($O$1:O789,base_seller!$O789)</f>
        <v>1</v>
      </c>
      <c r="R789" s="65" t="str">
        <f>IF(O789="","",IF(OR(base_seller!$Q789&gt;base_seller!$P789,base_seller!$Q789="0"),"Não","Sim"))</f>
        <v>Sim</v>
      </c>
      <c r="S789" s="65" t="str">
        <f>base_seller!$E789&amp;base_seller!$K789</f>
        <v>1252362025-03</v>
      </c>
      <c r="T789" s="65">
        <f>COUNTIFS($S$1:S789,base_seller!$S789)</f>
        <v>1</v>
      </c>
      <c r="U789" s="65" t="str">
        <f t="shared" ref="U789:U846" si="31">IF(T789&lt;4,"Range 1",IF(T789&lt;7,"Range 2",IF(T789&lt;10,"Range 3","Range 4")))</f>
        <v>Range 1</v>
      </c>
    </row>
    <row r="790" spans="1:21" x14ac:dyDescent="0.25">
      <c r="A790" s="64">
        <v>45728</v>
      </c>
      <c r="B790" s="64">
        <v>45728.05</v>
      </c>
      <c r="C790" s="64">
        <v>45728.340277777781</v>
      </c>
      <c r="D790" s="48" t="s">
        <v>952</v>
      </c>
      <c r="E790" s="48">
        <v>125242</v>
      </c>
      <c r="F790" s="48" t="s">
        <v>716</v>
      </c>
      <c r="G790" s="48" t="s">
        <v>36</v>
      </c>
      <c r="H790" s="48" t="s">
        <v>752</v>
      </c>
      <c r="I790" s="48">
        <v>2</v>
      </c>
      <c r="J790" s="48">
        <v>1</v>
      </c>
      <c r="K790" s="48" t="s">
        <v>6182</v>
      </c>
      <c r="L790" s="71">
        <v>45729.05</v>
      </c>
      <c r="M790" s="48">
        <v>-1</v>
      </c>
      <c r="N790" s="48">
        <v>1</v>
      </c>
      <c r="O790" s="48" t="s">
        <v>6282</v>
      </c>
      <c r="P790" s="65">
        <f>2</f>
        <v>2</v>
      </c>
      <c r="Q790" s="65">
        <f>COUNTIFS($O$1:O790,base_seller!$O790)</f>
        <v>1</v>
      </c>
      <c r="R790" s="65" t="str">
        <f>IF(O790="","",IF(OR(base_seller!$Q790&gt;base_seller!$P790,base_seller!$Q790="0"),"Não","Sim"))</f>
        <v>Sim</v>
      </c>
      <c r="S790" s="65" t="str">
        <f>base_seller!$E790&amp;base_seller!$K790</f>
        <v>1252422025-03</v>
      </c>
      <c r="T790" s="65">
        <f>COUNTIFS($S$1:S790,base_seller!$S790)</f>
        <v>1</v>
      </c>
      <c r="U790" s="65" t="str">
        <f t="shared" si="31"/>
        <v>Range 1</v>
      </c>
    </row>
    <row r="791" spans="1:21" x14ac:dyDescent="0.25">
      <c r="A791" s="64">
        <v>45728</v>
      </c>
      <c r="B791" s="64">
        <v>45728.26458333333</v>
      </c>
      <c r="C791" s="64">
        <v>45728.34097222222</v>
      </c>
      <c r="D791" s="48" t="s">
        <v>952</v>
      </c>
      <c r="E791" s="48">
        <v>125247</v>
      </c>
      <c r="F791" s="48" t="s">
        <v>754</v>
      </c>
      <c r="G791" s="48" t="s">
        <v>755</v>
      </c>
      <c r="H791" s="48" t="s">
        <v>765</v>
      </c>
      <c r="I791" s="48">
        <v>2</v>
      </c>
      <c r="J791" s="48">
        <v>1</v>
      </c>
      <c r="K791" s="48" t="s">
        <v>6182</v>
      </c>
      <c r="L791" s="71">
        <v>45729.26458333333</v>
      </c>
      <c r="M791" s="48">
        <v>-1</v>
      </c>
      <c r="N791" s="48">
        <v>1</v>
      </c>
      <c r="P791" s="65">
        <f>2</f>
        <v>2</v>
      </c>
      <c r="Q791" s="65">
        <f>COUNTIFS($O$1:O791,base_seller!$O791)</f>
        <v>0</v>
      </c>
      <c r="R791" s="65" t="str">
        <f>IF(O791="","",IF(OR(base_seller!$Q791&gt;base_seller!$P791,base_seller!$Q791="0"),"Não","Sim"))</f>
        <v/>
      </c>
      <c r="S791" s="65" t="str">
        <f>base_seller!$E791&amp;base_seller!$K791</f>
        <v>1252472025-03</v>
      </c>
      <c r="T791" s="65">
        <f>COUNTIFS($S$1:S791,base_seller!$S791)</f>
        <v>1</v>
      </c>
      <c r="U791" s="65" t="str">
        <f t="shared" si="31"/>
        <v>Range 1</v>
      </c>
    </row>
    <row r="792" spans="1:21" x14ac:dyDescent="0.25">
      <c r="A792" s="64">
        <v>45728</v>
      </c>
      <c r="B792" s="64">
        <v>45728.315972222219</v>
      </c>
      <c r="C792" s="64">
        <v>45728.341666666667</v>
      </c>
      <c r="D792" s="48" t="s">
        <v>952</v>
      </c>
      <c r="E792" s="48">
        <v>125252</v>
      </c>
      <c r="F792" s="48" t="s">
        <v>754</v>
      </c>
      <c r="G792" s="48" t="s">
        <v>755</v>
      </c>
      <c r="H792" s="48" t="s">
        <v>768</v>
      </c>
      <c r="I792" s="48">
        <v>2</v>
      </c>
      <c r="J792" s="48">
        <v>1</v>
      </c>
      <c r="K792" s="48" t="s">
        <v>6182</v>
      </c>
      <c r="L792" s="71">
        <v>45729.315972222219</v>
      </c>
      <c r="M792" s="48">
        <v>-1</v>
      </c>
      <c r="N792" s="48">
        <v>1</v>
      </c>
      <c r="P792" s="65">
        <f>2</f>
        <v>2</v>
      </c>
      <c r="Q792" s="65">
        <f>COUNTIFS($O$1:O792,base_seller!$O792)</f>
        <v>0</v>
      </c>
      <c r="R792" s="65" t="str">
        <f>IF(O792="","",IF(OR(base_seller!$Q792&gt;base_seller!$P792,base_seller!$Q792="0"),"Não","Sim"))</f>
        <v/>
      </c>
      <c r="S792" s="65" t="str">
        <f>base_seller!$E792&amp;base_seller!$K792</f>
        <v>1252522025-03</v>
      </c>
      <c r="T792" s="65">
        <f>COUNTIFS($S$1:S792,base_seller!$S792)</f>
        <v>1</v>
      </c>
      <c r="U792" s="65" t="str">
        <f t="shared" si="31"/>
        <v>Range 1</v>
      </c>
    </row>
    <row r="793" spans="1:21" x14ac:dyDescent="0.25">
      <c r="A793" s="64">
        <v>45728</v>
      </c>
      <c r="B793" s="64">
        <v>45728.321527777778</v>
      </c>
      <c r="C793" s="64">
        <v>45728.343055555553</v>
      </c>
      <c r="D793" s="48" t="s">
        <v>952</v>
      </c>
      <c r="E793" s="48">
        <v>125255</v>
      </c>
      <c r="F793" s="48" t="s">
        <v>716</v>
      </c>
      <c r="G793" s="48" t="s">
        <v>36</v>
      </c>
      <c r="H793" s="48" t="s">
        <v>765</v>
      </c>
      <c r="I793" s="48">
        <v>2</v>
      </c>
      <c r="J793" s="48">
        <v>1</v>
      </c>
      <c r="K793" s="48" t="s">
        <v>6182</v>
      </c>
      <c r="L793" s="71">
        <v>45729.321527777778</v>
      </c>
      <c r="M793" s="48">
        <v>-1</v>
      </c>
      <c r="N793" s="48">
        <v>1</v>
      </c>
      <c r="O793" s="48" t="s">
        <v>6283</v>
      </c>
      <c r="P793" s="65">
        <f>2</f>
        <v>2</v>
      </c>
      <c r="Q793" s="65">
        <f>COUNTIFS($O$1:O793,base_seller!$O793)</f>
        <v>1</v>
      </c>
      <c r="R793" s="65" t="str">
        <f>IF(O793="","",IF(OR(base_seller!$Q793&gt;base_seller!$P793,base_seller!$Q793="0"),"Não","Sim"))</f>
        <v>Sim</v>
      </c>
      <c r="S793" s="65" t="str">
        <f>base_seller!$E793&amp;base_seller!$K793</f>
        <v>1252552025-03</v>
      </c>
      <c r="T793" s="65">
        <f>COUNTIFS($S$1:S793,base_seller!$S793)</f>
        <v>1</v>
      </c>
      <c r="U793" s="65" t="str">
        <f t="shared" si="31"/>
        <v>Range 1</v>
      </c>
    </row>
    <row r="794" spans="1:21" x14ac:dyDescent="0.25">
      <c r="A794" s="64">
        <v>45728</v>
      </c>
      <c r="B794" s="64">
        <v>45728.325694444437</v>
      </c>
      <c r="C794" s="64">
        <v>45728.34375</v>
      </c>
      <c r="D794" s="48" t="s">
        <v>952</v>
      </c>
      <c r="E794" s="48">
        <v>125256</v>
      </c>
      <c r="F794" s="48" t="s">
        <v>716</v>
      </c>
      <c r="G794" s="48" t="s">
        <v>36</v>
      </c>
      <c r="H794" s="48" t="s">
        <v>760</v>
      </c>
      <c r="I794" s="48">
        <v>2</v>
      </c>
      <c r="J794" s="48">
        <v>1</v>
      </c>
      <c r="K794" s="48" t="s">
        <v>6182</v>
      </c>
      <c r="L794" s="71">
        <v>45729.325694444437</v>
      </c>
      <c r="M794" s="48">
        <v>-1</v>
      </c>
      <c r="N794" s="48">
        <v>1</v>
      </c>
      <c r="O794" s="48" t="s">
        <v>6284</v>
      </c>
      <c r="P794" s="65">
        <f>2</f>
        <v>2</v>
      </c>
      <c r="Q794" s="65">
        <f>COUNTIFS($O$1:O794,base_seller!$O794)</f>
        <v>1</v>
      </c>
      <c r="R794" s="65" t="str">
        <f>IF(O794="","",IF(OR(base_seller!$Q794&gt;base_seller!$P794,base_seller!$Q794="0"),"Não","Sim"))</f>
        <v>Sim</v>
      </c>
      <c r="S794" s="65" t="str">
        <f>base_seller!$E794&amp;base_seller!$K794</f>
        <v>1252562025-03</v>
      </c>
      <c r="T794" s="65">
        <f>COUNTIFS($S$1:S794,base_seller!$S794)</f>
        <v>1</v>
      </c>
      <c r="U794" s="65" t="str">
        <f t="shared" si="31"/>
        <v>Range 1</v>
      </c>
    </row>
    <row r="795" spans="1:21" x14ac:dyDescent="0.25">
      <c r="A795" s="64">
        <v>45728</v>
      </c>
      <c r="B795" s="64">
        <v>45728.325694444437</v>
      </c>
      <c r="C795" s="64">
        <v>45728.344444444447</v>
      </c>
      <c r="D795" s="48" t="s">
        <v>952</v>
      </c>
      <c r="E795" s="48">
        <v>125257</v>
      </c>
      <c r="F795" s="48" t="s">
        <v>716</v>
      </c>
      <c r="G795" s="48" t="s">
        <v>36</v>
      </c>
      <c r="H795" s="48" t="s">
        <v>752</v>
      </c>
      <c r="I795" s="48">
        <v>2</v>
      </c>
      <c r="J795" s="48">
        <v>1</v>
      </c>
      <c r="K795" s="48" t="s">
        <v>6182</v>
      </c>
      <c r="L795" s="71">
        <v>45729.325694444437</v>
      </c>
      <c r="M795" s="48">
        <v>-1</v>
      </c>
      <c r="N795" s="48">
        <v>1</v>
      </c>
      <c r="O795" s="48" t="s">
        <v>6285</v>
      </c>
      <c r="P795" s="65">
        <f>2</f>
        <v>2</v>
      </c>
      <c r="Q795" s="65">
        <f>COUNTIFS($O$1:O795,base_seller!$O795)</f>
        <v>1</v>
      </c>
      <c r="R795" s="65" t="str">
        <f>IF(O795="","",IF(OR(base_seller!$Q795&gt;base_seller!$P795,base_seller!$Q795="0"),"Não","Sim"))</f>
        <v>Sim</v>
      </c>
      <c r="S795" s="65" t="str">
        <f>base_seller!$E795&amp;base_seller!$K795</f>
        <v>1252572025-03</v>
      </c>
      <c r="T795" s="65">
        <f>COUNTIFS($S$1:S795,base_seller!$S795)</f>
        <v>1</v>
      </c>
      <c r="U795" s="65" t="str">
        <f t="shared" si="31"/>
        <v>Range 1</v>
      </c>
    </row>
    <row r="796" spans="1:21" x14ac:dyDescent="0.25">
      <c r="A796" s="64">
        <v>45728</v>
      </c>
      <c r="B796" s="64">
        <v>45728.336111111108</v>
      </c>
      <c r="C796" s="64">
        <v>45728.345138888893</v>
      </c>
      <c r="D796" s="48" t="s">
        <v>952</v>
      </c>
      <c r="E796" s="48">
        <v>125262</v>
      </c>
      <c r="F796" s="48" t="s">
        <v>716</v>
      </c>
      <c r="G796" s="48" t="s">
        <v>36</v>
      </c>
      <c r="H796" s="48" t="s">
        <v>760</v>
      </c>
      <c r="I796" s="48">
        <v>2</v>
      </c>
      <c r="J796" s="48">
        <v>1</v>
      </c>
      <c r="K796" s="48" t="s">
        <v>6182</v>
      </c>
      <c r="L796" s="71">
        <v>45729.336111111108</v>
      </c>
      <c r="M796" s="48">
        <v>-1</v>
      </c>
      <c r="N796" s="48">
        <v>1</v>
      </c>
      <c r="O796" s="48" t="s">
        <v>6286</v>
      </c>
      <c r="P796" s="65">
        <f>2</f>
        <v>2</v>
      </c>
      <c r="Q796" s="65">
        <f>COUNTIFS($O$1:O796,base_seller!$O796)</f>
        <v>1</v>
      </c>
      <c r="R796" s="65" t="str">
        <f>IF(O796="","",IF(OR(base_seller!$Q796&gt;base_seller!$P796,base_seller!$Q796="0"),"Não","Sim"))</f>
        <v>Sim</v>
      </c>
      <c r="S796" s="65" t="str">
        <f>base_seller!$E796&amp;base_seller!$K796</f>
        <v>1252622025-03</v>
      </c>
      <c r="T796" s="65">
        <f>COUNTIFS($S$1:S796,base_seller!$S796)</f>
        <v>1</v>
      </c>
      <c r="U796" s="65" t="str">
        <f t="shared" si="31"/>
        <v>Range 1</v>
      </c>
    </row>
    <row r="797" spans="1:21" x14ac:dyDescent="0.25">
      <c r="A797" s="64">
        <v>45728</v>
      </c>
      <c r="B797" s="64">
        <v>45728.339583333327</v>
      </c>
      <c r="C797" s="64">
        <v>45728.345833333333</v>
      </c>
      <c r="D797" s="48" t="s">
        <v>952</v>
      </c>
      <c r="E797" s="48">
        <v>125266</v>
      </c>
      <c r="F797" s="48" t="s">
        <v>716</v>
      </c>
      <c r="G797" s="48" t="s">
        <v>36</v>
      </c>
      <c r="H797" s="48" t="s">
        <v>760</v>
      </c>
      <c r="I797" s="48">
        <v>2</v>
      </c>
      <c r="J797" s="48">
        <v>1</v>
      </c>
      <c r="K797" s="48" t="s">
        <v>6182</v>
      </c>
      <c r="L797" s="71">
        <v>45729.339583333327</v>
      </c>
      <c r="M797" s="48">
        <v>-1</v>
      </c>
      <c r="N797" s="48">
        <v>1</v>
      </c>
      <c r="O797" s="48" t="s">
        <v>6287</v>
      </c>
      <c r="P797" s="65">
        <f>2</f>
        <v>2</v>
      </c>
      <c r="Q797" s="65">
        <f>COUNTIFS($O$1:O797,base_seller!$O797)</f>
        <v>1</v>
      </c>
      <c r="R797" s="65" t="str">
        <f>IF(O797="","",IF(OR(base_seller!$Q797&gt;base_seller!$P797,base_seller!$Q797="0"),"Não","Sim"))</f>
        <v>Sim</v>
      </c>
      <c r="S797" s="65" t="str">
        <f>base_seller!$E797&amp;base_seller!$K797</f>
        <v>1252662025-03</v>
      </c>
      <c r="T797" s="65">
        <f>COUNTIFS($S$1:S797,base_seller!$S797)</f>
        <v>1</v>
      </c>
      <c r="U797" s="65" t="str">
        <f t="shared" si="31"/>
        <v>Range 1</v>
      </c>
    </row>
    <row r="798" spans="1:21" x14ac:dyDescent="0.25">
      <c r="A798" s="64">
        <v>45728</v>
      </c>
      <c r="B798" s="64">
        <v>45728.347222222219</v>
      </c>
      <c r="C798" s="64">
        <v>45728.34652777778</v>
      </c>
      <c r="D798" s="48" t="s">
        <v>952</v>
      </c>
      <c r="E798" s="48">
        <v>125269</v>
      </c>
      <c r="F798" s="48" t="s">
        <v>754</v>
      </c>
      <c r="G798" s="48" t="s">
        <v>755</v>
      </c>
      <c r="H798" s="48" t="s">
        <v>768</v>
      </c>
      <c r="I798" s="48">
        <v>2</v>
      </c>
      <c r="J798" s="48">
        <v>1</v>
      </c>
      <c r="K798" s="48" t="s">
        <v>6182</v>
      </c>
      <c r="L798" s="71">
        <v>45729.347222222219</v>
      </c>
      <c r="M798" s="48">
        <v>-2</v>
      </c>
      <c r="N798" s="48">
        <v>1</v>
      </c>
      <c r="P798" s="65">
        <f>2</f>
        <v>2</v>
      </c>
      <c r="Q798" s="65">
        <f>COUNTIFS($O$1:O798,base_seller!$O798)</f>
        <v>0</v>
      </c>
      <c r="R798" s="65" t="str">
        <f>IF(O798="","",IF(OR(base_seller!$Q798&gt;base_seller!$P798,base_seller!$Q798="0"),"Não","Sim"))</f>
        <v/>
      </c>
      <c r="S798" s="65" t="str">
        <f>base_seller!$E798&amp;base_seller!$K798</f>
        <v>1252692025-03</v>
      </c>
      <c r="T798" s="65">
        <f>COUNTIFS($S$1:S798,base_seller!$S798)</f>
        <v>1</v>
      </c>
      <c r="U798" s="65" t="str">
        <f t="shared" si="31"/>
        <v>Range 1</v>
      </c>
    </row>
    <row r="799" spans="1:21" x14ac:dyDescent="0.25">
      <c r="A799" s="64">
        <v>45728</v>
      </c>
      <c r="B799" s="64">
        <v>45728.347222222219</v>
      </c>
      <c r="C799" s="64">
        <v>45728.347222222219</v>
      </c>
      <c r="D799" s="48" t="s">
        <v>952</v>
      </c>
      <c r="E799" s="48">
        <v>125274</v>
      </c>
      <c r="F799" s="48" t="s">
        <v>716</v>
      </c>
      <c r="G799" s="48" t="s">
        <v>36</v>
      </c>
      <c r="H799" s="48" t="s">
        <v>758</v>
      </c>
      <c r="I799" s="48">
        <v>2</v>
      </c>
      <c r="J799" s="48">
        <v>1</v>
      </c>
      <c r="K799" s="48" t="s">
        <v>6182</v>
      </c>
      <c r="L799" s="71">
        <v>45729.347222222219</v>
      </c>
      <c r="M799" s="48">
        <v>-1</v>
      </c>
      <c r="N799" s="48">
        <v>1</v>
      </c>
      <c r="O799" s="48" t="s">
        <v>6288</v>
      </c>
      <c r="P799" s="65">
        <f>2</f>
        <v>2</v>
      </c>
      <c r="Q799" s="65">
        <f>COUNTIFS($O$1:O799,base_seller!$O799)</f>
        <v>1</v>
      </c>
      <c r="R799" s="65" t="str">
        <f>IF(O799="","",IF(OR(base_seller!$Q799&gt;base_seller!$P799,base_seller!$Q799="0"),"Não","Sim"))</f>
        <v>Sim</v>
      </c>
      <c r="S799" s="65" t="str">
        <f>base_seller!$E799&amp;base_seller!$K799</f>
        <v>1252742025-03</v>
      </c>
      <c r="T799" s="65">
        <f>COUNTIFS($S$1:S799,base_seller!$S799)</f>
        <v>1</v>
      </c>
      <c r="U799" s="65" t="str">
        <f t="shared" si="31"/>
        <v>Range 1</v>
      </c>
    </row>
    <row r="800" spans="1:21" x14ac:dyDescent="0.25">
      <c r="A800" s="64">
        <v>45728</v>
      </c>
      <c r="B800" s="64">
        <v>45728.321527777778</v>
      </c>
      <c r="C800" s="64">
        <v>45728.374305555553</v>
      </c>
      <c r="D800" s="48" t="s">
        <v>952</v>
      </c>
      <c r="E800" s="48">
        <v>125255</v>
      </c>
      <c r="F800" s="48" t="s">
        <v>46</v>
      </c>
      <c r="G800" s="48" t="s">
        <v>36</v>
      </c>
      <c r="H800" s="48" t="s">
        <v>765</v>
      </c>
      <c r="I800" s="48">
        <v>2</v>
      </c>
      <c r="J800" s="48">
        <v>1</v>
      </c>
      <c r="K800" s="48" t="s">
        <v>6182</v>
      </c>
      <c r="L800" s="71">
        <v>45729.321527777778</v>
      </c>
      <c r="M800" s="48">
        <v>-1</v>
      </c>
      <c r="N800" s="48">
        <v>1</v>
      </c>
      <c r="O800" s="48" t="s">
        <v>6283</v>
      </c>
      <c r="P800" s="65">
        <f>2</f>
        <v>2</v>
      </c>
      <c r="Q800" s="65">
        <f>COUNTIFS($O$1:O800,base_seller!$O800)</f>
        <v>2</v>
      </c>
      <c r="R800" s="65" t="str">
        <f>IF(O800="","",IF(OR(base_seller!$Q800&gt;base_seller!$P800,base_seller!$Q800="0"),"Não","Sim"))</f>
        <v>Sim</v>
      </c>
      <c r="S800" s="65" t="str">
        <f>base_seller!$E800&amp;base_seller!$K800</f>
        <v>1252552025-03</v>
      </c>
      <c r="T800" s="65">
        <f>COUNTIFS($S$1:S800,base_seller!$S800)</f>
        <v>2</v>
      </c>
      <c r="U800" s="65" t="str">
        <f t="shared" si="31"/>
        <v>Range 1</v>
      </c>
    </row>
    <row r="801" spans="1:21" x14ac:dyDescent="0.25">
      <c r="A801" s="64">
        <v>45728</v>
      </c>
      <c r="B801" s="64">
        <v>45728.325694444437</v>
      </c>
      <c r="C801" s="64">
        <v>45728.374305555553</v>
      </c>
      <c r="D801" s="48" t="s">
        <v>952</v>
      </c>
      <c r="E801" s="48">
        <v>125256</v>
      </c>
      <c r="F801" s="48" t="s">
        <v>754</v>
      </c>
      <c r="G801" s="48" t="s">
        <v>755</v>
      </c>
      <c r="H801" s="48" t="s">
        <v>760</v>
      </c>
      <c r="I801" s="48">
        <v>2</v>
      </c>
      <c r="J801" s="48">
        <v>1</v>
      </c>
      <c r="K801" s="48" t="s">
        <v>6182</v>
      </c>
      <c r="L801" s="71">
        <v>45729.325694444437</v>
      </c>
      <c r="M801" s="48">
        <v>-1</v>
      </c>
      <c r="N801" s="48">
        <v>1</v>
      </c>
      <c r="P801" s="65">
        <f>2</f>
        <v>2</v>
      </c>
      <c r="Q801" s="65">
        <f>COUNTIFS($O$1:O801,base_seller!$O801)</f>
        <v>0</v>
      </c>
      <c r="R801" s="65" t="str">
        <f>IF(O801="","",IF(OR(base_seller!$Q801&gt;base_seller!$P801,base_seller!$Q801="0"),"Não","Sim"))</f>
        <v/>
      </c>
      <c r="S801" s="65" t="str">
        <f>base_seller!$E801&amp;base_seller!$K801</f>
        <v>1252562025-03</v>
      </c>
      <c r="T801" s="65">
        <f>COUNTIFS($S$1:S801,base_seller!$S801)</f>
        <v>2</v>
      </c>
      <c r="U801" s="65" t="str">
        <f t="shared" si="31"/>
        <v>Range 1</v>
      </c>
    </row>
    <row r="802" spans="1:21" x14ac:dyDescent="0.25">
      <c r="A802" s="64">
        <v>45728</v>
      </c>
      <c r="B802" s="64">
        <v>45728.336111111108</v>
      </c>
      <c r="C802" s="64">
        <v>45728.375</v>
      </c>
      <c r="D802" s="48" t="s">
        <v>952</v>
      </c>
      <c r="E802" s="48">
        <v>125262</v>
      </c>
      <c r="F802" s="48" t="s">
        <v>754</v>
      </c>
      <c r="G802" s="48" t="s">
        <v>755</v>
      </c>
      <c r="H802" s="48" t="s">
        <v>760</v>
      </c>
      <c r="I802" s="48">
        <v>2</v>
      </c>
      <c r="J802" s="48">
        <v>1</v>
      </c>
      <c r="K802" s="48" t="s">
        <v>6182</v>
      </c>
      <c r="L802" s="71">
        <v>45729.336111111108</v>
      </c>
      <c r="M802" s="48">
        <v>-1</v>
      </c>
      <c r="N802" s="48">
        <v>1</v>
      </c>
      <c r="P802" s="65">
        <f>2</f>
        <v>2</v>
      </c>
      <c r="Q802" s="65">
        <f>COUNTIFS($O$1:O802,base_seller!$O802)</f>
        <v>0</v>
      </c>
      <c r="R802" s="65" t="str">
        <f>IF(O802="","",IF(OR(base_seller!$Q802&gt;base_seller!$P802,base_seller!$Q802="0"),"Não","Sim"))</f>
        <v/>
      </c>
      <c r="S802" s="65" t="str">
        <f>base_seller!$E802&amp;base_seller!$K802</f>
        <v>1252622025-03</v>
      </c>
      <c r="T802" s="65">
        <f>COUNTIFS($S$1:S802,base_seller!$S802)</f>
        <v>2</v>
      </c>
      <c r="U802" s="65" t="str">
        <f t="shared" si="31"/>
        <v>Range 1</v>
      </c>
    </row>
    <row r="803" spans="1:21" x14ac:dyDescent="0.25">
      <c r="A803" s="64">
        <v>45728</v>
      </c>
      <c r="B803" s="64">
        <v>45728.339583333327</v>
      </c>
      <c r="C803" s="64">
        <v>45728.375694444447</v>
      </c>
      <c r="D803" s="48" t="s">
        <v>952</v>
      </c>
      <c r="E803" s="48">
        <v>125266</v>
      </c>
      <c r="F803" s="48" t="s">
        <v>754</v>
      </c>
      <c r="G803" s="48" t="s">
        <v>755</v>
      </c>
      <c r="H803" s="48" t="s">
        <v>760</v>
      </c>
      <c r="I803" s="48">
        <v>2</v>
      </c>
      <c r="J803" s="48">
        <v>1</v>
      </c>
      <c r="K803" s="48" t="s">
        <v>6182</v>
      </c>
      <c r="L803" s="71">
        <v>45729.339583333327</v>
      </c>
      <c r="M803" s="48">
        <v>-1</v>
      </c>
      <c r="N803" s="48">
        <v>1</v>
      </c>
      <c r="P803" s="65">
        <f>2</f>
        <v>2</v>
      </c>
      <c r="Q803" s="65">
        <f>COUNTIFS($O$1:O803,base_seller!$O803)</f>
        <v>0</v>
      </c>
      <c r="R803" s="65" t="str">
        <f>IF(O803="","",IF(OR(base_seller!$Q803&gt;base_seller!$P803,base_seller!$Q803="0"),"Não","Sim"))</f>
        <v/>
      </c>
      <c r="S803" s="65" t="str">
        <f>base_seller!$E803&amp;base_seller!$K803</f>
        <v>1252662025-03</v>
      </c>
      <c r="T803" s="65">
        <f>COUNTIFS($S$1:S803,base_seller!$S803)</f>
        <v>2</v>
      </c>
      <c r="U803" s="65" t="str">
        <f t="shared" si="31"/>
        <v>Range 1</v>
      </c>
    </row>
    <row r="804" spans="1:21" x14ac:dyDescent="0.25">
      <c r="A804" s="64">
        <v>45728</v>
      </c>
      <c r="B804" s="64">
        <v>45728.347222222219</v>
      </c>
      <c r="C804" s="64">
        <v>45728.376388888893</v>
      </c>
      <c r="D804" s="48" t="s">
        <v>952</v>
      </c>
      <c r="E804" s="48">
        <v>125274</v>
      </c>
      <c r="F804" s="48" t="s">
        <v>754</v>
      </c>
      <c r="G804" s="48" t="s">
        <v>755</v>
      </c>
      <c r="H804" s="48" t="s">
        <v>758</v>
      </c>
      <c r="I804" s="48">
        <v>2</v>
      </c>
      <c r="J804" s="48">
        <v>1</v>
      </c>
      <c r="K804" s="48" t="s">
        <v>6182</v>
      </c>
      <c r="L804" s="71">
        <v>45729.347222222219</v>
      </c>
      <c r="M804" s="48">
        <v>-1</v>
      </c>
      <c r="N804" s="48">
        <v>1</v>
      </c>
      <c r="P804" s="65">
        <f>2</f>
        <v>2</v>
      </c>
      <c r="Q804" s="65">
        <f>COUNTIFS($O$1:O804,base_seller!$O804)</f>
        <v>0</v>
      </c>
      <c r="R804" s="65" t="str">
        <f>IF(O804="","",IF(OR(base_seller!$Q804&gt;base_seller!$P804,base_seller!$Q804="0"),"Não","Sim"))</f>
        <v/>
      </c>
      <c r="S804" s="65" t="str">
        <f>base_seller!$E804&amp;base_seller!$K804</f>
        <v>1252742025-03</v>
      </c>
      <c r="T804" s="65">
        <f>COUNTIFS($S$1:S804,base_seller!$S804)</f>
        <v>2</v>
      </c>
      <c r="U804" s="65" t="str">
        <f t="shared" si="31"/>
        <v>Range 1</v>
      </c>
    </row>
    <row r="805" spans="1:21" x14ac:dyDescent="0.25">
      <c r="A805" s="64">
        <v>45728</v>
      </c>
      <c r="B805" s="64">
        <v>45728.422222222223</v>
      </c>
      <c r="C805" s="64">
        <v>45728.425000000003</v>
      </c>
      <c r="D805" s="48" t="s">
        <v>952</v>
      </c>
      <c r="E805" s="48">
        <v>125375</v>
      </c>
      <c r="F805" s="48" t="s">
        <v>716</v>
      </c>
      <c r="G805" s="48" t="s">
        <v>36</v>
      </c>
      <c r="H805" s="48" t="s">
        <v>5840</v>
      </c>
      <c r="I805" s="48">
        <v>2</v>
      </c>
      <c r="J805" s="48">
        <v>1</v>
      </c>
      <c r="K805" s="48" t="s">
        <v>6182</v>
      </c>
      <c r="L805" s="71">
        <v>45729.422222222223</v>
      </c>
      <c r="M805" s="48">
        <v>-1</v>
      </c>
      <c r="N805" s="48">
        <v>1</v>
      </c>
      <c r="O805" s="48" t="s">
        <v>6289</v>
      </c>
      <c r="P805" s="65">
        <f>2</f>
        <v>2</v>
      </c>
      <c r="Q805" s="65">
        <f>COUNTIFS($O$1:O805,base_seller!$O805)</f>
        <v>1</v>
      </c>
      <c r="R805" s="65" t="str">
        <f>IF(O805="","",IF(OR(base_seller!$Q805&gt;base_seller!$P805,base_seller!$Q805="0"),"Não","Sim"))</f>
        <v>Sim</v>
      </c>
      <c r="S805" s="65" t="str">
        <f>base_seller!$E805&amp;base_seller!$K805</f>
        <v>1253752025-03</v>
      </c>
      <c r="T805" s="65">
        <f>COUNTIFS($S$1:S805,base_seller!$S805)</f>
        <v>1</v>
      </c>
      <c r="U805" s="65" t="str">
        <f t="shared" si="31"/>
        <v>Range 1</v>
      </c>
    </row>
    <row r="806" spans="1:21" x14ac:dyDescent="0.25">
      <c r="A806" s="64">
        <v>45728</v>
      </c>
      <c r="B806" s="64">
        <v>45728.479861111111</v>
      </c>
      <c r="C806" s="64">
        <v>45728.497916666667</v>
      </c>
      <c r="D806" s="48" t="s">
        <v>952</v>
      </c>
      <c r="E806" s="48">
        <v>125468</v>
      </c>
      <c r="F806" s="48" t="s">
        <v>754</v>
      </c>
      <c r="G806" s="48" t="s">
        <v>755</v>
      </c>
      <c r="H806" s="48" t="s">
        <v>763</v>
      </c>
      <c r="I806" s="48">
        <v>2</v>
      </c>
      <c r="J806" s="48">
        <v>1</v>
      </c>
      <c r="K806" s="48" t="s">
        <v>6182</v>
      </c>
      <c r="L806" s="71">
        <v>45729.479861111111</v>
      </c>
      <c r="M806" s="48">
        <v>-1</v>
      </c>
      <c r="N806" s="48">
        <v>1</v>
      </c>
      <c r="P806" s="65">
        <f>2</f>
        <v>2</v>
      </c>
      <c r="Q806" s="65">
        <f>COUNTIFS($O$1:O806,base_seller!$O806)</f>
        <v>0</v>
      </c>
      <c r="R806" s="65" t="str">
        <f>IF(O806="","",IF(OR(base_seller!$Q806&gt;base_seller!$P806,base_seller!$Q806="0"),"Não","Sim"))</f>
        <v/>
      </c>
      <c r="S806" s="65" t="str">
        <f>base_seller!$E806&amp;base_seller!$K806</f>
        <v>1254682025-03</v>
      </c>
      <c r="T806" s="65">
        <f>COUNTIFS($S$1:S806,base_seller!$S806)</f>
        <v>1</v>
      </c>
      <c r="U806" s="65" t="str">
        <f t="shared" si="31"/>
        <v>Range 1</v>
      </c>
    </row>
    <row r="807" spans="1:21" x14ac:dyDescent="0.25">
      <c r="A807" s="64">
        <v>45728</v>
      </c>
      <c r="B807" s="64">
        <v>45727.679166666669</v>
      </c>
      <c r="C807" s="64">
        <v>45728.386805555558</v>
      </c>
      <c r="D807" s="48" t="s">
        <v>950</v>
      </c>
      <c r="E807" s="48">
        <v>124920</v>
      </c>
      <c r="F807" s="48" t="s">
        <v>46</v>
      </c>
      <c r="G807" s="48" t="s">
        <v>36</v>
      </c>
      <c r="H807" s="48" t="s">
        <v>757</v>
      </c>
      <c r="I807" s="48">
        <v>1</v>
      </c>
      <c r="J807" s="48">
        <v>1</v>
      </c>
      <c r="K807" s="48" t="s">
        <v>6182</v>
      </c>
      <c r="L807" s="71">
        <v>45728.679166666669</v>
      </c>
      <c r="M807" s="48">
        <v>-1</v>
      </c>
      <c r="N807" s="48">
        <v>1</v>
      </c>
      <c r="O807" s="48" t="s">
        <v>6272</v>
      </c>
      <c r="P807" s="65">
        <f>2</f>
        <v>2</v>
      </c>
      <c r="Q807" s="65">
        <f>COUNTIFS($O$1:O807,base_seller!$O807)</f>
        <v>2</v>
      </c>
      <c r="R807" s="65" t="str">
        <f>IF(O807="","",IF(OR(base_seller!$Q807&gt;base_seller!$P807,base_seller!$Q807="0"),"Não","Sim"))</f>
        <v>Sim</v>
      </c>
      <c r="S807" s="65" t="str">
        <f>base_seller!$E807&amp;base_seller!$K807</f>
        <v>1249202025-03</v>
      </c>
      <c r="T807" s="65">
        <f>COUNTIFS($S$1:S807,base_seller!$S807)</f>
        <v>2</v>
      </c>
      <c r="U807" s="65" t="str">
        <f t="shared" si="31"/>
        <v>Range 1</v>
      </c>
    </row>
    <row r="808" spans="1:21" x14ac:dyDescent="0.25">
      <c r="A808" s="64">
        <v>45728</v>
      </c>
      <c r="B808" s="64">
        <v>45727.684027777781</v>
      </c>
      <c r="C808" s="64">
        <v>45728.392361111109</v>
      </c>
      <c r="D808" s="48" t="s">
        <v>950</v>
      </c>
      <c r="E808" s="48">
        <v>123761</v>
      </c>
      <c r="F808" s="48" t="s">
        <v>46</v>
      </c>
      <c r="G808" s="48" t="s">
        <v>36</v>
      </c>
      <c r="H808" s="48" t="s">
        <v>766</v>
      </c>
      <c r="I808" s="48">
        <v>1</v>
      </c>
      <c r="J808" s="48">
        <v>1</v>
      </c>
      <c r="K808" s="48" t="s">
        <v>6182</v>
      </c>
      <c r="L808" s="71">
        <v>45728.684027777781</v>
      </c>
      <c r="M808" s="48">
        <v>-1</v>
      </c>
      <c r="N808" s="48">
        <v>1</v>
      </c>
      <c r="O808" s="48" t="s">
        <v>6241</v>
      </c>
      <c r="P808" s="65">
        <f>2</f>
        <v>2</v>
      </c>
      <c r="Q808" s="65">
        <f>COUNTIFS($O$1:O808,base_seller!$O808)</f>
        <v>3</v>
      </c>
      <c r="R808" s="65" t="str">
        <f>IF(O808="","",IF(OR(base_seller!$Q808&gt;base_seller!$P808,base_seller!$Q808="0"),"Não","Sim"))</f>
        <v>Não</v>
      </c>
      <c r="S808" s="65" t="str">
        <f>base_seller!$E808&amp;base_seller!$K808</f>
        <v>1237612025-03</v>
      </c>
      <c r="T808" s="65">
        <f>COUNTIFS($S$1:S808,base_seller!$S808)</f>
        <v>3</v>
      </c>
      <c r="U808" s="65" t="str">
        <f t="shared" si="31"/>
        <v>Range 1</v>
      </c>
    </row>
    <row r="809" spans="1:21" x14ac:dyDescent="0.25">
      <c r="A809" s="64">
        <v>45728</v>
      </c>
      <c r="B809" s="64">
        <v>45728.354166666657</v>
      </c>
      <c r="C809" s="64">
        <v>45728.395833333343</v>
      </c>
      <c r="D809" s="48" t="s">
        <v>950</v>
      </c>
      <c r="E809" s="48">
        <v>125045</v>
      </c>
      <c r="F809" s="48" t="s">
        <v>754</v>
      </c>
      <c r="G809" s="48" t="s">
        <v>755</v>
      </c>
      <c r="H809" s="48" t="s">
        <v>766</v>
      </c>
      <c r="I809" s="48">
        <v>2</v>
      </c>
      <c r="J809" s="48">
        <v>1</v>
      </c>
      <c r="K809" s="48" t="s">
        <v>6182</v>
      </c>
      <c r="L809" s="71">
        <v>45729.354166666657</v>
      </c>
      <c r="M809" s="48">
        <v>-1</v>
      </c>
      <c r="N809" s="48">
        <v>1</v>
      </c>
      <c r="P809" s="65">
        <f>2</f>
        <v>2</v>
      </c>
      <c r="Q809" s="65">
        <f>COUNTIFS($O$1:O809,base_seller!$O809)</f>
        <v>0</v>
      </c>
      <c r="R809" s="65" t="str">
        <f>IF(O809="","",IF(OR(base_seller!$Q809&gt;base_seller!$P809,base_seller!$Q809="0"),"Não","Sim"))</f>
        <v/>
      </c>
      <c r="S809" s="65" t="str">
        <f>base_seller!$E809&amp;base_seller!$K809</f>
        <v>1250452025-03</v>
      </c>
      <c r="T809" s="65">
        <f>COUNTIFS($S$1:S809,base_seller!$S809)</f>
        <v>3</v>
      </c>
      <c r="U809" s="65" t="str">
        <f t="shared" si="31"/>
        <v>Range 1</v>
      </c>
    </row>
    <row r="810" spans="1:21" x14ac:dyDescent="0.25">
      <c r="A810" s="64">
        <v>45728</v>
      </c>
      <c r="B810" s="64">
        <v>45728.385416666657</v>
      </c>
      <c r="C810" s="64">
        <v>45728.397222222222</v>
      </c>
      <c r="D810" s="48" t="s">
        <v>950</v>
      </c>
      <c r="E810" s="48">
        <v>125318</v>
      </c>
      <c r="F810" s="48" t="s">
        <v>716</v>
      </c>
      <c r="G810" s="48" t="s">
        <v>36</v>
      </c>
      <c r="H810" s="48" t="s">
        <v>766</v>
      </c>
      <c r="I810" s="48">
        <v>2</v>
      </c>
      <c r="J810" s="48">
        <v>1</v>
      </c>
      <c r="K810" s="48" t="s">
        <v>6182</v>
      </c>
      <c r="L810" s="71">
        <v>45729.385416666657</v>
      </c>
      <c r="M810" s="48">
        <v>-1</v>
      </c>
      <c r="N810" s="48">
        <v>1</v>
      </c>
      <c r="O810" s="48" t="s">
        <v>6290</v>
      </c>
      <c r="P810" s="65">
        <f>2</f>
        <v>2</v>
      </c>
      <c r="Q810" s="65">
        <f>COUNTIFS($O$1:O810,base_seller!$O810)</f>
        <v>1</v>
      </c>
      <c r="R810" s="65" t="str">
        <f>IF(O810="","",IF(OR(base_seller!$Q810&gt;base_seller!$P810,base_seller!$Q810="0"),"Não","Sim"))</f>
        <v>Sim</v>
      </c>
      <c r="S810" s="65" t="str">
        <f>base_seller!$E810&amp;base_seller!$K810</f>
        <v>1253182025-03</v>
      </c>
      <c r="T810" s="65">
        <f>COUNTIFS($S$1:S810,base_seller!$S810)</f>
        <v>1</v>
      </c>
      <c r="U810" s="65" t="str">
        <f t="shared" si="31"/>
        <v>Range 1</v>
      </c>
    </row>
    <row r="811" spans="1:21" x14ac:dyDescent="0.25">
      <c r="A811" s="64">
        <v>45728</v>
      </c>
      <c r="B811" s="64">
        <v>45728.35833333333</v>
      </c>
      <c r="C811" s="64">
        <v>45728.4</v>
      </c>
      <c r="D811" s="48" t="s">
        <v>950</v>
      </c>
      <c r="E811" s="48">
        <v>125284</v>
      </c>
      <c r="F811" s="48" t="s">
        <v>716</v>
      </c>
      <c r="G811" s="48" t="s">
        <v>36</v>
      </c>
      <c r="H811" s="48" t="s">
        <v>766</v>
      </c>
      <c r="I811" s="48">
        <v>2</v>
      </c>
      <c r="J811" s="48">
        <v>1</v>
      </c>
      <c r="K811" s="48" t="s">
        <v>6182</v>
      </c>
      <c r="L811" s="71">
        <v>45729.35833333333</v>
      </c>
      <c r="M811" s="48">
        <v>-1</v>
      </c>
      <c r="N811" s="48">
        <v>1</v>
      </c>
      <c r="O811" s="48" t="s">
        <v>6291</v>
      </c>
      <c r="P811" s="65">
        <f>2</f>
        <v>2</v>
      </c>
      <c r="Q811" s="65">
        <f>COUNTIFS($O$1:O811,base_seller!$O811)</f>
        <v>1</v>
      </c>
      <c r="R811" s="65" t="str">
        <f>IF(O811="","",IF(OR(base_seller!$Q811&gt;base_seller!$P811,base_seller!$Q811="0"),"Não","Sim"))</f>
        <v>Sim</v>
      </c>
      <c r="S811" s="65" t="str">
        <f>base_seller!$E811&amp;base_seller!$K811</f>
        <v>1252842025-03</v>
      </c>
      <c r="T811" s="65">
        <f>COUNTIFS($S$1:S811,base_seller!$S811)</f>
        <v>1</v>
      </c>
      <c r="U811" s="65" t="str">
        <f t="shared" si="31"/>
        <v>Range 1</v>
      </c>
    </row>
    <row r="812" spans="1:21" x14ac:dyDescent="0.25">
      <c r="A812" s="64">
        <v>45728</v>
      </c>
      <c r="B812" s="64">
        <v>45728.363888888889</v>
      </c>
      <c r="C812" s="64">
        <v>45728.405555555553</v>
      </c>
      <c r="D812" s="48" t="s">
        <v>950</v>
      </c>
      <c r="E812" s="48">
        <v>125122</v>
      </c>
      <c r="F812" s="48" t="s">
        <v>46</v>
      </c>
      <c r="G812" s="48" t="s">
        <v>36</v>
      </c>
      <c r="H812" s="48" t="s">
        <v>752</v>
      </c>
      <c r="I812" s="48">
        <v>2</v>
      </c>
      <c r="J812" s="48">
        <v>1</v>
      </c>
      <c r="K812" s="48" t="s">
        <v>6182</v>
      </c>
      <c r="L812" s="71">
        <v>45729.363888888889</v>
      </c>
      <c r="M812" s="48">
        <v>-1</v>
      </c>
      <c r="N812" s="48">
        <v>1</v>
      </c>
      <c r="O812" s="48" t="s">
        <v>6292</v>
      </c>
      <c r="P812" s="65">
        <f>2</f>
        <v>2</v>
      </c>
      <c r="Q812" s="65">
        <f>COUNTIFS($O$1:O812,base_seller!$O812)</f>
        <v>1</v>
      </c>
      <c r="R812" s="65" t="str">
        <f>IF(O812="","",IF(OR(base_seller!$Q812&gt;base_seller!$P812,base_seller!$Q812="0"),"Não","Sim"))</f>
        <v>Sim</v>
      </c>
      <c r="S812" s="65" t="str">
        <f>base_seller!$E812&amp;base_seller!$K812</f>
        <v>1251222025-03</v>
      </c>
      <c r="T812" s="65">
        <f>COUNTIFS($S$1:S812,base_seller!$S812)</f>
        <v>2</v>
      </c>
      <c r="U812" s="65" t="str">
        <f t="shared" si="31"/>
        <v>Range 1</v>
      </c>
    </row>
    <row r="813" spans="1:21" x14ac:dyDescent="0.25">
      <c r="A813" s="64">
        <v>45728</v>
      </c>
      <c r="B813" s="64">
        <v>45728.447222222218</v>
      </c>
      <c r="C813" s="64">
        <v>45728.456250000003</v>
      </c>
      <c r="D813" s="48" t="s">
        <v>950</v>
      </c>
      <c r="E813" s="48">
        <v>125413</v>
      </c>
      <c r="F813" s="48" t="s">
        <v>716</v>
      </c>
      <c r="G813" s="48" t="s">
        <v>36</v>
      </c>
      <c r="H813" s="48" t="s">
        <v>759</v>
      </c>
      <c r="I813" s="48">
        <v>2</v>
      </c>
      <c r="J813" s="48">
        <v>1</v>
      </c>
      <c r="K813" s="48" t="s">
        <v>6182</v>
      </c>
      <c r="L813" s="71">
        <v>45729.447222222218</v>
      </c>
      <c r="M813" s="48">
        <v>-1</v>
      </c>
      <c r="N813" s="48">
        <v>1</v>
      </c>
      <c r="O813" s="48" t="s">
        <v>6293</v>
      </c>
      <c r="P813" s="65">
        <f>2</f>
        <v>2</v>
      </c>
      <c r="Q813" s="65">
        <f>COUNTIFS($O$1:O813,base_seller!$O813)</f>
        <v>1</v>
      </c>
      <c r="R813" s="65" t="str">
        <f>IF(O813="","",IF(OR(base_seller!$Q813&gt;base_seller!$P813,base_seller!$Q813="0"),"Não","Sim"))</f>
        <v>Sim</v>
      </c>
      <c r="S813" s="65" t="str">
        <f>base_seller!$E813&amp;base_seller!$K813</f>
        <v>1254132025-03</v>
      </c>
      <c r="T813" s="65">
        <f>COUNTIFS($S$1:S813,base_seller!$S813)</f>
        <v>1</v>
      </c>
      <c r="U813" s="65" t="str">
        <f t="shared" si="31"/>
        <v>Range 1</v>
      </c>
    </row>
    <row r="814" spans="1:21" x14ac:dyDescent="0.25">
      <c r="A814" s="64">
        <v>45728</v>
      </c>
      <c r="B814" s="64">
        <v>45728.446527777778</v>
      </c>
      <c r="C814" s="64">
        <v>45728.456944444442</v>
      </c>
      <c r="D814" s="48" t="s">
        <v>950</v>
      </c>
      <c r="E814" s="48">
        <v>125411</v>
      </c>
      <c r="F814" s="48" t="s">
        <v>754</v>
      </c>
      <c r="G814" s="48" t="s">
        <v>755</v>
      </c>
      <c r="H814" s="48" t="s">
        <v>5840</v>
      </c>
      <c r="I814" s="48">
        <v>2</v>
      </c>
      <c r="J814" s="48">
        <v>1</v>
      </c>
      <c r="K814" s="48" t="s">
        <v>6182</v>
      </c>
      <c r="L814" s="71">
        <v>45729.446527777778</v>
      </c>
      <c r="M814" s="48">
        <v>-1</v>
      </c>
      <c r="N814" s="48">
        <v>1</v>
      </c>
      <c r="P814" s="65">
        <f>2</f>
        <v>2</v>
      </c>
      <c r="Q814" s="65">
        <f>COUNTIFS($O$1:O814,base_seller!$O814)</f>
        <v>0</v>
      </c>
      <c r="R814" s="65" t="str">
        <f>IF(O814="","",IF(OR(base_seller!$Q814&gt;base_seller!$P814,base_seller!$Q814="0"),"Não","Sim"))</f>
        <v/>
      </c>
      <c r="S814" s="65" t="str">
        <f>base_seller!$E814&amp;base_seller!$K814</f>
        <v>1254112025-03</v>
      </c>
      <c r="T814" s="65">
        <f>COUNTIFS($S$1:S814,base_seller!$S814)</f>
        <v>1</v>
      </c>
      <c r="U814" s="65" t="str">
        <f t="shared" si="31"/>
        <v>Range 1</v>
      </c>
    </row>
    <row r="815" spans="1:21" x14ac:dyDescent="0.25">
      <c r="A815" s="64">
        <v>45728</v>
      </c>
      <c r="B815" s="64">
        <v>45728.445138888892</v>
      </c>
      <c r="C815" s="64">
        <v>45728.458333333343</v>
      </c>
      <c r="D815" s="48" t="s">
        <v>950</v>
      </c>
      <c r="E815" s="48">
        <v>125410</v>
      </c>
      <c r="F815" s="48" t="s">
        <v>716</v>
      </c>
      <c r="G815" s="48" t="s">
        <v>36</v>
      </c>
      <c r="H815" s="48" t="s">
        <v>5840</v>
      </c>
      <c r="I815" s="48">
        <v>2</v>
      </c>
      <c r="J815" s="48">
        <v>1</v>
      </c>
      <c r="K815" s="48" t="s">
        <v>6182</v>
      </c>
      <c r="L815" s="71">
        <v>45729.445138888892</v>
      </c>
      <c r="M815" s="48">
        <v>-1</v>
      </c>
      <c r="N815" s="48">
        <v>1</v>
      </c>
      <c r="O815" s="48" t="s">
        <v>6294</v>
      </c>
      <c r="P815" s="65">
        <f>2</f>
        <v>2</v>
      </c>
      <c r="Q815" s="65">
        <f>COUNTIFS($O$1:O815,base_seller!$O815)</f>
        <v>1</v>
      </c>
      <c r="R815" s="65" t="str">
        <f>IF(O815="","",IF(OR(base_seller!$Q815&gt;base_seller!$P815,base_seller!$Q815="0"),"Não","Sim"))</f>
        <v>Sim</v>
      </c>
      <c r="S815" s="65" t="str">
        <f>base_seller!$E815&amp;base_seller!$K815</f>
        <v>1254102025-03</v>
      </c>
      <c r="T815" s="65">
        <f>COUNTIFS($S$1:S815,base_seller!$S815)</f>
        <v>1</v>
      </c>
      <c r="U815" s="65" t="str">
        <f t="shared" si="31"/>
        <v>Range 1</v>
      </c>
    </row>
    <row r="816" spans="1:21" x14ac:dyDescent="0.25">
      <c r="A816" s="64">
        <v>45728</v>
      </c>
      <c r="B816" s="64">
        <v>45728.427777777782</v>
      </c>
      <c r="C816" s="64">
        <v>45728.460416666669</v>
      </c>
      <c r="D816" s="48" t="s">
        <v>950</v>
      </c>
      <c r="E816" s="48">
        <v>125384</v>
      </c>
      <c r="F816" s="48" t="s">
        <v>716</v>
      </c>
      <c r="G816" s="48" t="s">
        <v>36</v>
      </c>
      <c r="H816" s="48" t="s">
        <v>757</v>
      </c>
      <c r="I816" s="48">
        <v>2</v>
      </c>
      <c r="J816" s="48">
        <v>1</v>
      </c>
      <c r="K816" s="48" t="s">
        <v>6182</v>
      </c>
      <c r="L816" s="71">
        <v>45729.427777777782</v>
      </c>
      <c r="M816" s="48">
        <v>-1</v>
      </c>
      <c r="N816" s="48">
        <v>1</v>
      </c>
      <c r="O816" s="48" t="s">
        <v>6295</v>
      </c>
      <c r="P816" s="65">
        <f>2</f>
        <v>2</v>
      </c>
      <c r="Q816" s="65">
        <f>COUNTIFS($O$1:O816,base_seller!$O816)</f>
        <v>1</v>
      </c>
      <c r="R816" s="65" t="str">
        <f>IF(O816="","",IF(OR(base_seller!$Q816&gt;base_seller!$P816,base_seller!$Q816="0"),"Não","Sim"))</f>
        <v>Sim</v>
      </c>
      <c r="S816" s="65" t="str">
        <f>base_seller!$E816&amp;base_seller!$K816</f>
        <v>1253842025-03</v>
      </c>
      <c r="T816" s="65">
        <f>COUNTIFS($S$1:S816,base_seller!$S816)</f>
        <v>1</v>
      </c>
      <c r="U816" s="65" t="str">
        <f t="shared" si="31"/>
        <v>Range 1</v>
      </c>
    </row>
    <row r="817" spans="1:21" x14ac:dyDescent="0.25">
      <c r="A817" s="64">
        <v>45728</v>
      </c>
      <c r="B817" s="64">
        <v>45728.422222222223</v>
      </c>
      <c r="C817" s="64">
        <v>45728.463888888888</v>
      </c>
      <c r="D817" s="48" t="s">
        <v>950</v>
      </c>
      <c r="E817" s="48">
        <v>125025</v>
      </c>
      <c r="F817" s="48" t="s">
        <v>46</v>
      </c>
      <c r="G817" s="48" t="s">
        <v>36</v>
      </c>
      <c r="H817" s="48" t="s">
        <v>760</v>
      </c>
      <c r="I817" s="48">
        <v>2</v>
      </c>
      <c r="J817" s="48">
        <v>1</v>
      </c>
      <c r="K817" s="48" t="s">
        <v>6182</v>
      </c>
      <c r="L817" s="71">
        <v>45729.422222222223</v>
      </c>
      <c r="M817" s="48">
        <v>-1</v>
      </c>
      <c r="N817" s="48">
        <v>1</v>
      </c>
      <c r="O817" s="48" t="s">
        <v>6296</v>
      </c>
      <c r="P817" s="65">
        <f>2</f>
        <v>2</v>
      </c>
      <c r="Q817" s="65">
        <f>COUNTIFS($O$1:O817,base_seller!$O817)</f>
        <v>1</v>
      </c>
      <c r="R817" s="65" t="str">
        <f>IF(O817="","",IF(OR(base_seller!$Q817&gt;base_seller!$P817,base_seller!$Q817="0"),"Não","Sim"))</f>
        <v>Sim</v>
      </c>
      <c r="S817" s="65" t="str">
        <f>base_seller!$E817&amp;base_seller!$K817</f>
        <v>1250252025-03</v>
      </c>
      <c r="T817" s="65">
        <f>COUNTIFS($S$1:S817,base_seller!$S817)</f>
        <v>2</v>
      </c>
      <c r="U817" s="65" t="str">
        <f t="shared" si="31"/>
        <v>Range 1</v>
      </c>
    </row>
    <row r="818" spans="1:21" x14ac:dyDescent="0.25">
      <c r="A818" s="64">
        <v>45728</v>
      </c>
      <c r="B818" s="64">
        <v>45728.463194444441</v>
      </c>
      <c r="C818" s="64">
        <v>45728.464583333327</v>
      </c>
      <c r="D818" s="48" t="s">
        <v>950</v>
      </c>
      <c r="E818" s="48">
        <v>125439</v>
      </c>
      <c r="F818" s="48" t="s">
        <v>716</v>
      </c>
      <c r="G818" s="48" t="s">
        <v>36</v>
      </c>
      <c r="H818" s="48" t="s">
        <v>760</v>
      </c>
      <c r="I818" s="48">
        <v>2</v>
      </c>
      <c r="J818" s="48">
        <v>1</v>
      </c>
      <c r="K818" s="48" t="s">
        <v>6182</v>
      </c>
      <c r="L818" s="71">
        <v>45729.463194444441</v>
      </c>
      <c r="M818" s="48">
        <v>-1</v>
      </c>
      <c r="N818" s="48">
        <v>1</v>
      </c>
      <c r="O818" s="48" t="s">
        <v>6297</v>
      </c>
      <c r="P818" s="65">
        <f>2</f>
        <v>2</v>
      </c>
      <c r="Q818" s="65">
        <f>COUNTIFS($O$1:O818,base_seller!$O818)</f>
        <v>1</v>
      </c>
      <c r="R818" s="65" t="str">
        <f>IF(O818="","",IF(OR(base_seller!$Q818&gt;base_seller!$P818,base_seller!$Q818="0"),"Não","Sim"))</f>
        <v>Sim</v>
      </c>
      <c r="S818" s="65" t="str">
        <f>base_seller!$E818&amp;base_seller!$K818</f>
        <v>1254392025-03</v>
      </c>
      <c r="T818" s="65">
        <f>COUNTIFS($S$1:S818,base_seller!$S818)</f>
        <v>1</v>
      </c>
      <c r="U818" s="65" t="str">
        <f t="shared" si="31"/>
        <v>Range 1</v>
      </c>
    </row>
    <row r="819" spans="1:21" x14ac:dyDescent="0.25">
      <c r="A819" s="64">
        <v>45728</v>
      </c>
      <c r="B819" s="64">
        <v>45728.484722222223</v>
      </c>
      <c r="C819" s="64">
        <v>45728.50277777778</v>
      </c>
      <c r="D819" s="48" t="s">
        <v>950</v>
      </c>
      <c r="E819" s="48">
        <v>125480</v>
      </c>
      <c r="F819" s="48" t="s">
        <v>46</v>
      </c>
      <c r="G819" s="48" t="s">
        <v>36</v>
      </c>
      <c r="H819" s="48" t="s">
        <v>763</v>
      </c>
      <c r="I819" s="48">
        <v>2</v>
      </c>
      <c r="J819" s="48">
        <v>1</v>
      </c>
      <c r="K819" s="48" t="s">
        <v>6182</v>
      </c>
      <c r="L819" s="71">
        <v>45729.484722222223</v>
      </c>
      <c r="M819" s="48">
        <v>-1</v>
      </c>
      <c r="N819" s="48">
        <v>1</v>
      </c>
      <c r="O819" s="48" t="s">
        <v>6298</v>
      </c>
      <c r="P819" s="65">
        <f>2</f>
        <v>2</v>
      </c>
      <c r="Q819" s="65">
        <f>COUNTIFS($O$1:O819,base_seller!$O819)</f>
        <v>1</v>
      </c>
      <c r="R819" s="65" t="str">
        <f>IF(O819="","",IF(OR(base_seller!$Q819&gt;base_seller!$P819,base_seller!$Q819="0"),"Não","Sim"))</f>
        <v>Sim</v>
      </c>
      <c r="S819" s="65" t="str">
        <f>base_seller!$E819&amp;base_seller!$K819</f>
        <v>1254802025-03</v>
      </c>
      <c r="T819" s="65">
        <f>COUNTIFS($S$1:S819,base_seller!$S819)</f>
        <v>1</v>
      </c>
      <c r="U819" s="65" t="str">
        <f t="shared" si="31"/>
        <v>Range 1</v>
      </c>
    </row>
    <row r="820" spans="1:21" x14ac:dyDescent="0.25">
      <c r="A820" s="64">
        <v>45728</v>
      </c>
      <c r="B820" s="64">
        <v>45728.484027777777</v>
      </c>
      <c r="C820" s="64">
        <v>45728.504166666673</v>
      </c>
      <c r="D820" s="48" t="s">
        <v>950</v>
      </c>
      <c r="E820" s="48">
        <v>125477</v>
      </c>
      <c r="F820" s="48" t="s">
        <v>754</v>
      </c>
      <c r="G820" s="48" t="s">
        <v>755</v>
      </c>
      <c r="H820" s="48" t="s">
        <v>761</v>
      </c>
      <c r="I820" s="48">
        <v>2</v>
      </c>
      <c r="J820" s="48">
        <v>1</v>
      </c>
      <c r="K820" s="48" t="s">
        <v>6182</v>
      </c>
      <c r="L820" s="71">
        <v>45729.484027777777</v>
      </c>
      <c r="M820" s="48">
        <v>-1</v>
      </c>
      <c r="N820" s="48">
        <v>1</v>
      </c>
      <c r="P820" s="65">
        <f>2</f>
        <v>2</v>
      </c>
      <c r="Q820" s="65">
        <f>COUNTIFS($O$1:O820,base_seller!$O820)</f>
        <v>0</v>
      </c>
      <c r="R820" s="65" t="str">
        <f>IF(O820="","",IF(OR(base_seller!$Q820&gt;base_seller!$P820,base_seller!$Q820="0"),"Não","Sim"))</f>
        <v/>
      </c>
      <c r="S820" s="65" t="str">
        <f>base_seller!$E820&amp;base_seller!$K820</f>
        <v>1254772025-03</v>
      </c>
      <c r="T820" s="65">
        <f>COUNTIFS($S$1:S820,base_seller!$S820)</f>
        <v>1</v>
      </c>
      <c r="U820" s="65" t="str">
        <f t="shared" si="31"/>
        <v>Range 1</v>
      </c>
    </row>
    <row r="821" spans="1:21" x14ac:dyDescent="0.25">
      <c r="A821" s="64">
        <v>45728</v>
      </c>
      <c r="B821" s="64">
        <v>45728.504166666673</v>
      </c>
      <c r="C821" s="64">
        <v>45728.504861111112</v>
      </c>
      <c r="D821" s="48" t="s">
        <v>950</v>
      </c>
      <c r="E821" s="48">
        <v>125509</v>
      </c>
      <c r="F821" s="48" t="s">
        <v>46</v>
      </c>
      <c r="G821" s="48" t="s">
        <v>36</v>
      </c>
      <c r="H821" s="48" t="s">
        <v>759</v>
      </c>
      <c r="I821" s="48">
        <v>2</v>
      </c>
      <c r="J821" s="48">
        <v>1</v>
      </c>
      <c r="K821" s="48" t="s">
        <v>6182</v>
      </c>
      <c r="L821" s="71">
        <v>45729.504166666673</v>
      </c>
      <c r="M821" s="48">
        <v>-1</v>
      </c>
      <c r="N821" s="48">
        <v>1</v>
      </c>
      <c r="O821" s="48" t="s">
        <v>6299</v>
      </c>
      <c r="P821" s="65">
        <f>2</f>
        <v>2</v>
      </c>
      <c r="Q821" s="65">
        <f>COUNTIFS($O$1:O821,base_seller!$O821)</f>
        <v>1</v>
      </c>
      <c r="R821" s="65" t="str">
        <f>IF(O821="","",IF(OR(base_seller!$Q821&gt;base_seller!$P821,base_seller!$Q821="0"),"Não","Sim"))</f>
        <v>Sim</v>
      </c>
      <c r="S821" s="65" t="str">
        <f>base_seller!$E821&amp;base_seller!$K821</f>
        <v>1255092025-03</v>
      </c>
      <c r="T821" s="65">
        <f>COUNTIFS($S$1:S821,base_seller!$S821)</f>
        <v>1</v>
      </c>
      <c r="U821" s="65" t="str">
        <f t="shared" si="31"/>
        <v>Range 1</v>
      </c>
    </row>
    <row r="822" spans="1:21" x14ac:dyDescent="0.25">
      <c r="A822" s="64">
        <v>45728</v>
      </c>
      <c r="B822" s="64">
        <v>45728.482638888891</v>
      </c>
      <c r="C822" s="64">
        <v>45728.508333333331</v>
      </c>
      <c r="D822" s="48" t="s">
        <v>950</v>
      </c>
      <c r="E822" s="48">
        <v>125384</v>
      </c>
      <c r="F822" s="48" t="s">
        <v>46</v>
      </c>
      <c r="G822" s="48" t="s">
        <v>36</v>
      </c>
      <c r="H822" s="48" t="s">
        <v>757</v>
      </c>
      <c r="I822" s="48">
        <v>2</v>
      </c>
      <c r="J822" s="48">
        <v>1</v>
      </c>
      <c r="K822" s="48" t="s">
        <v>6182</v>
      </c>
      <c r="L822" s="71">
        <v>45729.482638888891</v>
      </c>
      <c r="M822" s="48">
        <v>-1</v>
      </c>
      <c r="N822" s="48">
        <v>1</v>
      </c>
      <c r="O822" s="48" t="s">
        <v>6295</v>
      </c>
      <c r="P822" s="65">
        <f>2</f>
        <v>2</v>
      </c>
      <c r="Q822" s="65">
        <f>COUNTIFS($O$1:O822,base_seller!$O822)</f>
        <v>2</v>
      </c>
      <c r="R822" s="65" t="str">
        <f>IF(O822="","",IF(OR(base_seller!$Q822&gt;base_seller!$P822,base_seller!$Q822="0"),"Não","Sim"))</f>
        <v>Sim</v>
      </c>
      <c r="S822" s="65" t="str">
        <f>base_seller!$E822&amp;base_seller!$K822</f>
        <v>1253842025-03</v>
      </c>
      <c r="T822" s="65">
        <f>COUNTIFS($S$1:S822,base_seller!$S822)</f>
        <v>2</v>
      </c>
      <c r="U822" s="65" t="str">
        <f t="shared" si="31"/>
        <v>Range 1</v>
      </c>
    </row>
    <row r="823" spans="1:21" x14ac:dyDescent="0.25">
      <c r="A823" s="64">
        <v>45728</v>
      </c>
      <c r="B823" s="64">
        <v>45728.481944444437</v>
      </c>
      <c r="C823" s="64">
        <v>45728.509027777778</v>
      </c>
      <c r="D823" s="48" t="s">
        <v>950</v>
      </c>
      <c r="E823" s="48">
        <v>125472</v>
      </c>
      <c r="F823" s="48" t="s">
        <v>716</v>
      </c>
      <c r="G823" s="48" t="s">
        <v>36</v>
      </c>
      <c r="H823" s="48" t="s">
        <v>5840</v>
      </c>
      <c r="I823" s="48">
        <v>2</v>
      </c>
      <c r="J823" s="48">
        <v>1</v>
      </c>
      <c r="K823" s="48" t="s">
        <v>6182</v>
      </c>
      <c r="L823" s="71">
        <v>45729.481944444437</v>
      </c>
      <c r="M823" s="48">
        <v>-1</v>
      </c>
      <c r="N823" s="48">
        <v>1</v>
      </c>
      <c r="O823" s="48" t="s">
        <v>6300</v>
      </c>
      <c r="P823" s="65">
        <f>2</f>
        <v>2</v>
      </c>
      <c r="Q823" s="65">
        <f>COUNTIFS($O$1:O823,base_seller!$O823)</f>
        <v>1</v>
      </c>
      <c r="R823" s="65" t="str">
        <f>IF(O823="","",IF(OR(base_seller!$Q823&gt;base_seller!$P823,base_seller!$Q823="0"),"Não","Sim"))</f>
        <v>Sim</v>
      </c>
      <c r="S823" s="65" t="str">
        <f>base_seller!$E823&amp;base_seller!$K823</f>
        <v>1254722025-03</v>
      </c>
      <c r="T823" s="65">
        <f>COUNTIFS($S$1:S823,base_seller!$S823)</f>
        <v>1</v>
      </c>
      <c r="U823" s="65" t="str">
        <f t="shared" si="31"/>
        <v>Range 1</v>
      </c>
    </row>
    <row r="824" spans="1:21" x14ac:dyDescent="0.25">
      <c r="A824" s="64">
        <v>45728</v>
      </c>
      <c r="B824" s="64">
        <v>45728.481944444437</v>
      </c>
      <c r="C824" s="64">
        <v>45728.510416666657</v>
      </c>
      <c r="D824" s="48" t="s">
        <v>950</v>
      </c>
      <c r="E824" s="48">
        <v>125470</v>
      </c>
      <c r="F824" s="48" t="s">
        <v>716</v>
      </c>
      <c r="G824" s="48" t="s">
        <v>36</v>
      </c>
      <c r="H824" s="48" t="s">
        <v>5840</v>
      </c>
      <c r="I824" s="48">
        <v>2</v>
      </c>
      <c r="J824" s="48">
        <v>1</v>
      </c>
      <c r="K824" s="48" t="s">
        <v>6182</v>
      </c>
      <c r="L824" s="71">
        <v>45729.481944444437</v>
      </c>
      <c r="M824" s="48">
        <v>-1</v>
      </c>
      <c r="N824" s="48">
        <v>1</v>
      </c>
      <c r="O824" s="48" t="s">
        <v>6301</v>
      </c>
      <c r="P824" s="65">
        <f>2</f>
        <v>2</v>
      </c>
      <c r="Q824" s="65">
        <f>COUNTIFS($O$1:O824,base_seller!$O824)</f>
        <v>1</v>
      </c>
      <c r="R824" s="65" t="str">
        <f>IF(O824="","",IF(OR(base_seller!$Q824&gt;base_seller!$P824,base_seller!$Q824="0"),"Não","Sim"))</f>
        <v>Sim</v>
      </c>
      <c r="S824" s="65" t="str">
        <f>base_seller!$E824&amp;base_seller!$K824</f>
        <v>1254702025-03</v>
      </c>
      <c r="T824" s="65">
        <f>COUNTIFS($S$1:S824,base_seller!$S824)</f>
        <v>1</v>
      </c>
      <c r="U824" s="65" t="str">
        <f t="shared" si="31"/>
        <v>Range 1</v>
      </c>
    </row>
    <row r="825" spans="1:21" x14ac:dyDescent="0.25">
      <c r="A825" s="64">
        <v>45728</v>
      </c>
      <c r="B825" s="64">
        <v>45728.472916666673</v>
      </c>
      <c r="C825" s="64">
        <v>45728.511805555558</v>
      </c>
      <c r="D825" s="48" t="s">
        <v>950</v>
      </c>
      <c r="E825" s="48">
        <v>125284</v>
      </c>
      <c r="F825" s="48" t="s">
        <v>46</v>
      </c>
      <c r="G825" s="48" t="s">
        <v>36</v>
      </c>
      <c r="H825" s="48" t="s">
        <v>766</v>
      </c>
      <c r="I825" s="48">
        <v>2</v>
      </c>
      <c r="J825" s="48">
        <v>1</v>
      </c>
      <c r="K825" s="48" t="s">
        <v>6182</v>
      </c>
      <c r="L825" s="71">
        <v>45729.472916666673</v>
      </c>
      <c r="M825" s="48">
        <v>-1</v>
      </c>
      <c r="N825" s="48">
        <v>1</v>
      </c>
      <c r="O825" s="48" t="s">
        <v>6291</v>
      </c>
      <c r="P825" s="65">
        <f>2</f>
        <v>2</v>
      </c>
      <c r="Q825" s="65">
        <f>COUNTIFS($O$1:O825,base_seller!$O825)</f>
        <v>2</v>
      </c>
      <c r="R825" s="65" t="str">
        <f>IF(O825="","",IF(OR(base_seller!$Q825&gt;base_seller!$P825,base_seller!$Q825="0"),"Não","Sim"))</f>
        <v>Sim</v>
      </c>
      <c r="S825" s="65" t="str">
        <f>base_seller!$E825&amp;base_seller!$K825</f>
        <v>1252842025-03</v>
      </c>
      <c r="T825" s="65">
        <f>COUNTIFS($S$1:S825,base_seller!$S825)</f>
        <v>2</v>
      </c>
      <c r="U825" s="65" t="str">
        <f t="shared" si="31"/>
        <v>Range 1</v>
      </c>
    </row>
    <row r="826" spans="1:21" x14ac:dyDescent="0.25">
      <c r="A826" s="64">
        <v>45728</v>
      </c>
      <c r="B826" s="64">
        <v>45728.506944444453</v>
      </c>
      <c r="C826" s="64">
        <v>45728.513194444437</v>
      </c>
      <c r="D826" s="48" t="s">
        <v>950</v>
      </c>
      <c r="E826" s="48">
        <v>125236</v>
      </c>
      <c r="F826" s="48" t="s">
        <v>754</v>
      </c>
      <c r="G826" s="48" t="s">
        <v>755</v>
      </c>
      <c r="H826" s="48" t="s">
        <v>760</v>
      </c>
      <c r="I826" s="48">
        <v>2</v>
      </c>
      <c r="J826" s="48">
        <v>1</v>
      </c>
      <c r="K826" s="48" t="s">
        <v>6182</v>
      </c>
      <c r="L826" s="71">
        <v>45729.506944444453</v>
      </c>
      <c r="M826" s="48">
        <v>-1</v>
      </c>
      <c r="N826" s="48">
        <v>1</v>
      </c>
      <c r="P826" s="65">
        <f>2</f>
        <v>2</v>
      </c>
      <c r="Q826" s="65">
        <f>COUNTIFS($O$1:O826,base_seller!$O826)</f>
        <v>0</v>
      </c>
      <c r="R826" s="65" t="str">
        <f>IF(O826="","",IF(OR(base_seller!$Q826&gt;base_seller!$P826,base_seller!$Q826="0"),"Não","Sim"))</f>
        <v/>
      </c>
      <c r="S826" s="65" t="str">
        <f>base_seller!$E826&amp;base_seller!$K826</f>
        <v>1252362025-03</v>
      </c>
      <c r="T826" s="65">
        <f>COUNTIFS($S$1:S826,base_seller!$S826)</f>
        <v>2</v>
      </c>
      <c r="U826" s="65" t="str">
        <f t="shared" si="31"/>
        <v>Range 1</v>
      </c>
    </row>
    <row r="827" spans="1:21" x14ac:dyDescent="0.25">
      <c r="A827" s="64">
        <v>45728</v>
      </c>
      <c r="B827" s="64">
        <v>45728.473611111112</v>
      </c>
      <c r="C827" s="64">
        <v>45728.515277777777</v>
      </c>
      <c r="D827" s="48" t="s">
        <v>950</v>
      </c>
      <c r="E827" s="48">
        <v>125067</v>
      </c>
      <c r="F827" s="48" t="s">
        <v>46</v>
      </c>
      <c r="G827" s="48" t="s">
        <v>36</v>
      </c>
      <c r="H827" s="48" t="s">
        <v>5840</v>
      </c>
      <c r="I827" s="48">
        <v>2</v>
      </c>
      <c r="J827" s="48">
        <v>1</v>
      </c>
      <c r="K827" s="48" t="s">
        <v>6182</v>
      </c>
      <c r="L827" s="71">
        <v>45729.473611111112</v>
      </c>
      <c r="M827" s="48">
        <v>-1</v>
      </c>
      <c r="N827" s="48">
        <v>1</v>
      </c>
      <c r="O827" s="48" t="s">
        <v>6302</v>
      </c>
      <c r="P827" s="65">
        <f>2</f>
        <v>2</v>
      </c>
      <c r="Q827" s="65">
        <f>COUNTIFS($O$1:O827,base_seller!$O827)</f>
        <v>1</v>
      </c>
      <c r="R827" s="65" t="str">
        <f>IF(O827="","",IF(OR(base_seller!$Q827&gt;base_seller!$P827,base_seller!$Q827="0"),"Não","Sim"))</f>
        <v>Sim</v>
      </c>
      <c r="S827" s="65" t="str">
        <f>base_seller!$E827&amp;base_seller!$K827</f>
        <v>1250672025-03</v>
      </c>
      <c r="T827" s="65">
        <f>COUNTIFS($S$1:S827,base_seller!$S827)</f>
        <v>2</v>
      </c>
      <c r="U827" s="65" t="str">
        <f t="shared" si="31"/>
        <v>Range 1</v>
      </c>
    </row>
    <row r="828" spans="1:21" x14ac:dyDescent="0.25">
      <c r="A828" s="64">
        <v>45728</v>
      </c>
      <c r="B828" s="64">
        <v>45728.537499999999</v>
      </c>
      <c r="C828" s="64">
        <v>45728.540972222218</v>
      </c>
      <c r="D828" s="48" t="s">
        <v>950</v>
      </c>
      <c r="E828" s="48">
        <v>125509</v>
      </c>
      <c r="F828" s="48" t="s">
        <v>46</v>
      </c>
      <c r="G828" s="48" t="s">
        <v>36</v>
      </c>
      <c r="H828" s="48" t="s">
        <v>759</v>
      </c>
      <c r="I828" s="48">
        <v>2</v>
      </c>
      <c r="J828" s="48">
        <v>1</v>
      </c>
      <c r="K828" s="48" t="s">
        <v>6182</v>
      </c>
      <c r="L828" s="71">
        <v>45729.537499999999</v>
      </c>
      <c r="M828" s="48">
        <v>-1</v>
      </c>
      <c r="N828" s="48">
        <v>1</v>
      </c>
      <c r="O828" s="48" t="s">
        <v>6299</v>
      </c>
      <c r="P828" s="65">
        <f>2</f>
        <v>2</v>
      </c>
      <c r="Q828" s="65">
        <f>COUNTIFS($O$1:O828,base_seller!$O828)</f>
        <v>2</v>
      </c>
      <c r="R828" s="65" t="str">
        <f>IF(O828="","",IF(OR(base_seller!$Q828&gt;base_seller!$P828,base_seller!$Q828="0"),"Não","Sim"))</f>
        <v>Sim</v>
      </c>
      <c r="S828" s="65" t="str">
        <f>base_seller!$E828&amp;base_seller!$K828</f>
        <v>1255092025-03</v>
      </c>
      <c r="T828" s="65">
        <f>COUNTIFS($S$1:S828,base_seller!$S828)</f>
        <v>2</v>
      </c>
      <c r="U828" s="65" t="str">
        <f t="shared" si="31"/>
        <v>Range 1</v>
      </c>
    </row>
    <row r="829" spans="1:21" x14ac:dyDescent="0.25">
      <c r="A829" s="64">
        <v>45728</v>
      </c>
      <c r="B829" s="64">
        <v>45728.556944444441</v>
      </c>
      <c r="C829" s="64">
        <v>45728.582638888889</v>
      </c>
      <c r="D829" s="48" t="s">
        <v>950</v>
      </c>
      <c r="E829" s="48">
        <v>125606</v>
      </c>
      <c r="F829" s="48" t="s">
        <v>716</v>
      </c>
      <c r="G829" s="48" t="s">
        <v>36</v>
      </c>
      <c r="H829" s="48" t="s">
        <v>762</v>
      </c>
      <c r="I829" s="48">
        <v>2</v>
      </c>
      <c r="J829" s="48">
        <v>1</v>
      </c>
      <c r="K829" s="48" t="s">
        <v>6182</v>
      </c>
      <c r="L829" s="71">
        <v>45729.556944444441</v>
      </c>
      <c r="M829" s="48">
        <v>-1</v>
      </c>
      <c r="N829" s="48">
        <v>1</v>
      </c>
      <c r="O829" s="48" t="s">
        <v>6303</v>
      </c>
      <c r="P829" s="65">
        <f>2</f>
        <v>2</v>
      </c>
      <c r="Q829" s="65">
        <f>COUNTIFS($O$1:O829,base_seller!$O829)</f>
        <v>1</v>
      </c>
      <c r="R829" s="65" t="str">
        <f>IF(O829="","",IF(OR(base_seller!$Q829&gt;base_seller!$P829,base_seller!$Q829="0"),"Não","Sim"))</f>
        <v>Sim</v>
      </c>
      <c r="S829" s="65" t="str">
        <f>base_seller!$E829&amp;base_seller!$K829</f>
        <v>1256062025-03</v>
      </c>
      <c r="T829" s="65">
        <f>COUNTIFS($S$1:S829,base_seller!$S829)</f>
        <v>1</v>
      </c>
      <c r="U829" s="65" t="str">
        <f t="shared" si="31"/>
        <v>Range 1</v>
      </c>
    </row>
    <row r="830" spans="1:21" x14ac:dyDescent="0.25">
      <c r="A830" s="64">
        <v>45728</v>
      </c>
      <c r="B830" s="64">
        <v>45728.582638888889</v>
      </c>
      <c r="C830" s="64">
        <v>45728.584027777782</v>
      </c>
      <c r="D830" s="48" t="s">
        <v>950</v>
      </c>
      <c r="E830" s="48">
        <v>125664</v>
      </c>
      <c r="F830" s="48" t="s">
        <v>716</v>
      </c>
      <c r="G830" s="48" t="s">
        <v>36</v>
      </c>
      <c r="H830" s="48" t="s">
        <v>761</v>
      </c>
      <c r="I830" s="48">
        <v>2</v>
      </c>
      <c r="J830" s="48">
        <v>1</v>
      </c>
      <c r="K830" s="48" t="s">
        <v>6182</v>
      </c>
      <c r="L830" s="71">
        <v>45729.582638888889</v>
      </c>
      <c r="M830" s="48">
        <v>-1</v>
      </c>
      <c r="N830" s="48">
        <v>1</v>
      </c>
      <c r="O830" s="48" t="s">
        <v>6304</v>
      </c>
      <c r="P830" s="65">
        <f>2</f>
        <v>2</v>
      </c>
      <c r="Q830" s="65">
        <f>COUNTIFS($O$1:O830,base_seller!$O830)</f>
        <v>1</v>
      </c>
      <c r="R830" s="65" t="str">
        <f>IF(O830="","",IF(OR(base_seller!$Q830&gt;base_seller!$P830,base_seller!$Q830="0"),"Não","Sim"))</f>
        <v>Sim</v>
      </c>
      <c r="S830" s="65" t="str">
        <f>base_seller!$E830&amp;base_seller!$K830</f>
        <v>1256642025-03</v>
      </c>
      <c r="T830" s="65">
        <f>COUNTIFS($S$1:S830,base_seller!$S830)</f>
        <v>1</v>
      </c>
      <c r="U830" s="65" t="str">
        <f t="shared" si="31"/>
        <v>Range 1</v>
      </c>
    </row>
    <row r="831" spans="1:21" x14ac:dyDescent="0.25">
      <c r="A831" s="64">
        <v>45728</v>
      </c>
      <c r="B831" s="64">
        <v>45728.574305555558</v>
      </c>
      <c r="C831" s="64">
        <v>45728.584722222222</v>
      </c>
      <c r="D831" s="48" t="s">
        <v>950</v>
      </c>
      <c r="E831" s="48">
        <v>125643</v>
      </c>
      <c r="F831" s="48" t="s">
        <v>716</v>
      </c>
      <c r="G831" s="48" t="s">
        <v>36</v>
      </c>
      <c r="H831" s="48" t="s">
        <v>758</v>
      </c>
      <c r="I831" s="48">
        <v>2</v>
      </c>
      <c r="J831" s="48">
        <v>1</v>
      </c>
      <c r="K831" s="48" t="s">
        <v>6182</v>
      </c>
      <c r="L831" s="71">
        <v>45729.574305555558</v>
      </c>
      <c r="M831" s="48">
        <v>-1</v>
      </c>
      <c r="N831" s="48">
        <v>1</v>
      </c>
      <c r="O831" s="48" t="s">
        <v>6305</v>
      </c>
      <c r="P831" s="65">
        <f>2</f>
        <v>2</v>
      </c>
      <c r="Q831" s="65">
        <f>COUNTIFS($O$1:O831,base_seller!$O831)</f>
        <v>1</v>
      </c>
      <c r="R831" s="65" t="str">
        <f>IF(O831="","",IF(OR(base_seller!$Q831&gt;base_seller!$P831,base_seller!$Q831="0"),"Não","Sim"))</f>
        <v>Sim</v>
      </c>
      <c r="S831" s="65" t="str">
        <f>base_seller!$E831&amp;base_seller!$K831</f>
        <v>1256432025-03</v>
      </c>
      <c r="T831" s="65">
        <f>COUNTIFS($S$1:S831,base_seller!$S831)</f>
        <v>1</v>
      </c>
      <c r="U831" s="65" t="str">
        <f t="shared" si="31"/>
        <v>Range 1</v>
      </c>
    </row>
    <row r="832" spans="1:21" x14ac:dyDescent="0.25">
      <c r="A832" s="64">
        <v>45728</v>
      </c>
      <c r="B832" s="64">
        <v>45728.619444444441</v>
      </c>
      <c r="C832" s="64">
        <v>45728.586805555547</v>
      </c>
      <c r="D832" s="48" t="s">
        <v>950</v>
      </c>
      <c r="E832" s="48">
        <v>125667</v>
      </c>
      <c r="F832" s="48" t="s">
        <v>716</v>
      </c>
      <c r="G832" s="48" t="s">
        <v>36</v>
      </c>
      <c r="H832" s="48" t="s">
        <v>757</v>
      </c>
      <c r="I832" s="48">
        <v>2</v>
      </c>
      <c r="J832" s="48">
        <v>1</v>
      </c>
      <c r="K832" s="48" t="s">
        <v>6182</v>
      </c>
      <c r="L832" s="71">
        <v>45729.619444444441</v>
      </c>
      <c r="M832" s="48">
        <v>-2</v>
      </c>
      <c r="N832" s="48">
        <v>1</v>
      </c>
      <c r="O832" s="48" t="s">
        <v>6306</v>
      </c>
      <c r="P832" s="65">
        <f>2</f>
        <v>2</v>
      </c>
      <c r="Q832" s="65">
        <f>COUNTIFS($O$1:O832,base_seller!$O832)</f>
        <v>1</v>
      </c>
      <c r="R832" s="65" t="str">
        <f>IF(O832="","",IF(OR(base_seller!$Q832&gt;base_seller!$P832,base_seller!$Q832="0"),"Não","Sim"))</f>
        <v>Sim</v>
      </c>
      <c r="S832" s="65" t="str">
        <f>base_seller!$E832&amp;base_seller!$K832</f>
        <v>1256672025-03</v>
      </c>
      <c r="T832" s="65">
        <f>COUNTIFS($S$1:S832,base_seller!$S832)</f>
        <v>1</v>
      </c>
      <c r="U832" s="65" t="str">
        <f t="shared" si="31"/>
        <v>Range 1</v>
      </c>
    </row>
    <row r="833" spans="1:21" x14ac:dyDescent="0.25">
      <c r="A833" s="64">
        <v>45728</v>
      </c>
      <c r="B833" s="64">
        <v>45728.613888888889</v>
      </c>
      <c r="C833" s="64">
        <v>45728.587500000001</v>
      </c>
      <c r="D833" s="48" t="s">
        <v>950</v>
      </c>
      <c r="E833" s="48">
        <v>125635</v>
      </c>
      <c r="F833" s="48" t="s">
        <v>754</v>
      </c>
      <c r="G833" s="48" t="s">
        <v>755</v>
      </c>
      <c r="H833" s="48" t="s">
        <v>760</v>
      </c>
      <c r="I833" s="48">
        <v>2</v>
      </c>
      <c r="J833" s="48">
        <v>1</v>
      </c>
      <c r="K833" s="48" t="s">
        <v>6182</v>
      </c>
      <c r="L833" s="71">
        <v>45729.613888888889</v>
      </c>
      <c r="M833" s="48">
        <v>-2</v>
      </c>
      <c r="N833" s="48">
        <v>1</v>
      </c>
      <c r="P833" s="65">
        <f>2</f>
        <v>2</v>
      </c>
      <c r="Q833" s="65">
        <f>COUNTIFS($O$1:O833,base_seller!$O833)</f>
        <v>0</v>
      </c>
      <c r="R833" s="65" t="str">
        <f>IF(O833="","",IF(OR(base_seller!$Q833&gt;base_seller!$P833,base_seller!$Q833="0"),"Não","Sim"))</f>
        <v/>
      </c>
      <c r="S833" s="65" t="str">
        <f>base_seller!$E833&amp;base_seller!$K833</f>
        <v>1256352025-03</v>
      </c>
      <c r="T833" s="65">
        <f>COUNTIFS($S$1:S833,base_seller!$S833)</f>
        <v>1</v>
      </c>
      <c r="U833" s="65" t="str">
        <f t="shared" si="31"/>
        <v>Range 1</v>
      </c>
    </row>
    <row r="834" spans="1:21" x14ac:dyDescent="0.25">
      <c r="A834" s="64">
        <v>45728</v>
      </c>
      <c r="B834" s="64">
        <v>45728.552777777782</v>
      </c>
      <c r="C834" s="64">
        <v>45728.590277777781</v>
      </c>
      <c r="D834" s="48" t="s">
        <v>950</v>
      </c>
      <c r="E834" s="48">
        <v>125592</v>
      </c>
      <c r="F834" s="48" t="s">
        <v>46</v>
      </c>
      <c r="G834" s="48" t="s">
        <v>36</v>
      </c>
      <c r="H834" s="48" t="s">
        <v>5840</v>
      </c>
      <c r="I834" s="48">
        <v>2</v>
      </c>
      <c r="J834" s="48">
        <v>1</v>
      </c>
      <c r="K834" s="48" t="s">
        <v>6182</v>
      </c>
      <c r="L834" s="71">
        <v>45729.552777777782</v>
      </c>
      <c r="M834" s="48">
        <v>-1</v>
      </c>
      <c r="N834" s="48">
        <v>1</v>
      </c>
      <c r="O834" s="48" t="s">
        <v>6307</v>
      </c>
      <c r="P834" s="65">
        <f>2</f>
        <v>2</v>
      </c>
      <c r="Q834" s="65">
        <f>COUNTIFS($O$1:O834,base_seller!$O834)</f>
        <v>1</v>
      </c>
      <c r="R834" s="65" t="str">
        <f>IF(O834="","",IF(OR(base_seller!$Q834&gt;base_seller!$P834,base_seller!$Q834="0"),"Não","Sim"))</f>
        <v>Sim</v>
      </c>
      <c r="S834" s="65" t="str">
        <f>base_seller!$E834&amp;base_seller!$K834</f>
        <v>1255922025-03</v>
      </c>
      <c r="T834" s="65">
        <f>COUNTIFS($S$1:S834,base_seller!$S834)</f>
        <v>1</v>
      </c>
      <c r="U834" s="65" t="str">
        <f t="shared" si="31"/>
        <v>Range 1</v>
      </c>
    </row>
    <row r="835" spans="1:21" x14ac:dyDescent="0.25">
      <c r="A835" s="64">
        <v>45728</v>
      </c>
      <c r="B835" s="64">
        <v>45728.551388888889</v>
      </c>
      <c r="C835" s="64">
        <v>45728.591666666667</v>
      </c>
      <c r="D835" s="48" t="s">
        <v>950</v>
      </c>
      <c r="E835" s="48">
        <v>125590</v>
      </c>
      <c r="F835" s="48" t="s">
        <v>754</v>
      </c>
      <c r="G835" s="48" t="s">
        <v>755</v>
      </c>
      <c r="H835" s="48" t="s">
        <v>5840</v>
      </c>
      <c r="I835" s="48">
        <v>2</v>
      </c>
      <c r="J835" s="48">
        <v>1</v>
      </c>
      <c r="K835" s="48" t="s">
        <v>6182</v>
      </c>
      <c r="L835" s="71">
        <v>45729.551388888889</v>
      </c>
      <c r="M835" s="48">
        <v>-1</v>
      </c>
      <c r="N835" s="48">
        <v>1</v>
      </c>
      <c r="P835" s="65">
        <f>2</f>
        <v>2</v>
      </c>
      <c r="Q835" s="65">
        <f>COUNTIFS($O$1:O835,base_seller!$O835)</f>
        <v>0</v>
      </c>
      <c r="R835" s="65" t="str">
        <f>IF(O835="","",IF(OR(base_seller!$Q835&gt;base_seller!$P835,base_seller!$Q835="0"),"Não","Sim"))</f>
        <v/>
      </c>
      <c r="S835" s="65" t="str">
        <f>base_seller!$E835&amp;base_seller!$K835</f>
        <v>1255902025-03</v>
      </c>
      <c r="T835" s="65">
        <f>COUNTIFS($S$1:S835,base_seller!$S835)</f>
        <v>1</v>
      </c>
      <c r="U835" s="65" t="str">
        <f t="shared" si="31"/>
        <v>Range 1</v>
      </c>
    </row>
    <row r="836" spans="1:21" x14ac:dyDescent="0.25">
      <c r="A836" s="64">
        <v>45728</v>
      </c>
      <c r="B836" s="64">
        <v>45728.509722222218</v>
      </c>
      <c r="C836" s="64">
        <v>45728.593055555553</v>
      </c>
      <c r="D836" s="48" t="s">
        <v>950</v>
      </c>
      <c r="E836" s="48">
        <v>125509</v>
      </c>
      <c r="F836" s="48" t="s">
        <v>46</v>
      </c>
      <c r="G836" s="48" t="s">
        <v>36</v>
      </c>
      <c r="H836" s="48" t="s">
        <v>759</v>
      </c>
      <c r="I836" s="48">
        <v>2</v>
      </c>
      <c r="J836" s="48">
        <v>1</v>
      </c>
      <c r="K836" s="48" t="s">
        <v>6182</v>
      </c>
      <c r="L836" s="71">
        <v>45729.509722222218</v>
      </c>
      <c r="M836" s="48">
        <v>-1</v>
      </c>
      <c r="N836" s="48">
        <v>1</v>
      </c>
      <c r="O836" s="48" t="s">
        <v>6299</v>
      </c>
      <c r="P836" s="65">
        <f>2</f>
        <v>2</v>
      </c>
      <c r="Q836" s="65">
        <f>COUNTIFS($O$1:O836,base_seller!$O836)</f>
        <v>3</v>
      </c>
      <c r="R836" s="65" t="str">
        <f>IF(O836="","",IF(OR(base_seller!$Q836&gt;base_seller!$P836,base_seller!$Q836="0"),"Não","Sim"))</f>
        <v>Não</v>
      </c>
      <c r="S836" s="65" t="str">
        <f>base_seller!$E836&amp;base_seller!$K836</f>
        <v>1255092025-03</v>
      </c>
      <c r="T836" s="65">
        <f>COUNTIFS($S$1:S836,base_seller!$S836)</f>
        <v>3</v>
      </c>
      <c r="U836" s="65" t="str">
        <f t="shared" si="31"/>
        <v>Range 1</v>
      </c>
    </row>
    <row r="837" spans="1:21" x14ac:dyDescent="0.25">
      <c r="A837" s="64">
        <v>45728</v>
      </c>
      <c r="B837" s="64">
        <v>45728.626388888893</v>
      </c>
      <c r="C837" s="64">
        <v>45728.643055555563</v>
      </c>
      <c r="D837" s="48" t="s">
        <v>951</v>
      </c>
      <c r="E837" s="48">
        <v>125744</v>
      </c>
      <c r="F837" s="48" t="s">
        <v>716</v>
      </c>
      <c r="G837" s="48" t="s">
        <v>36</v>
      </c>
      <c r="H837" s="48" t="s">
        <v>752</v>
      </c>
      <c r="I837" s="48">
        <v>2</v>
      </c>
      <c r="J837" s="48">
        <v>1</v>
      </c>
      <c r="K837" s="48" t="s">
        <v>6182</v>
      </c>
      <c r="L837" s="71">
        <v>45729.626388888893</v>
      </c>
      <c r="M837" s="48">
        <v>-1</v>
      </c>
      <c r="N837" s="48">
        <v>1</v>
      </c>
      <c r="O837" s="48" t="s">
        <v>6308</v>
      </c>
      <c r="P837" s="65">
        <f>2</f>
        <v>2</v>
      </c>
      <c r="Q837" s="65">
        <f>COUNTIFS($O$1:O837,base_seller!$O837)</f>
        <v>1</v>
      </c>
      <c r="R837" s="65" t="str">
        <f>IF(O837="","",IF(OR(base_seller!$Q837&gt;base_seller!$P837,base_seller!$Q837="0"),"Não","Sim"))</f>
        <v>Sim</v>
      </c>
      <c r="S837" s="65" t="str">
        <f>base_seller!$E837&amp;base_seller!$K837</f>
        <v>1257442025-03</v>
      </c>
      <c r="T837" s="65">
        <f>COUNTIFS($S$1:S837,base_seller!$S837)</f>
        <v>1</v>
      </c>
      <c r="U837" s="65" t="str">
        <f t="shared" si="31"/>
        <v>Range 1</v>
      </c>
    </row>
    <row r="838" spans="1:21" x14ac:dyDescent="0.25">
      <c r="A838" s="64">
        <v>45728</v>
      </c>
      <c r="B838" s="64">
        <v>45728.632638888892</v>
      </c>
      <c r="C838" s="64">
        <v>45728.645138888889</v>
      </c>
      <c r="D838" s="48" t="s">
        <v>951</v>
      </c>
      <c r="E838" s="48">
        <v>125760</v>
      </c>
      <c r="F838" s="48" t="s">
        <v>716</v>
      </c>
      <c r="G838" s="48" t="s">
        <v>36</v>
      </c>
      <c r="H838" s="48" t="s">
        <v>752</v>
      </c>
      <c r="I838" s="48">
        <v>2</v>
      </c>
      <c r="J838" s="48">
        <v>1</v>
      </c>
      <c r="K838" s="48" t="s">
        <v>6182</v>
      </c>
      <c r="L838" s="71">
        <v>45729.632638888892</v>
      </c>
      <c r="M838" s="48">
        <v>-1</v>
      </c>
      <c r="N838" s="48">
        <v>1</v>
      </c>
      <c r="O838" s="48" t="s">
        <v>6309</v>
      </c>
      <c r="P838" s="65">
        <f>2</f>
        <v>2</v>
      </c>
      <c r="Q838" s="65">
        <f>COUNTIFS($O$1:O838,base_seller!$O838)</f>
        <v>1</v>
      </c>
      <c r="R838" s="65" t="str">
        <f>IF(O838="","",IF(OR(base_seller!$Q838&gt;base_seller!$P838,base_seller!$Q838="0"),"Não","Sim"))</f>
        <v>Sim</v>
      </c>
      <c r="S838" s="65" t="str">
        <f>base_seller!$E838&amp;base_seller!$K838</f>
        <v>1257602025-03</v>
      </c>
      <c r="T838" s="65">
        <f>COUNTIFS($S$1:S838,base_seller!$S838)</f>
        <v>1</v>
      </c>
      <c r="U838" s="65" t="str">
        <f t="shared" si="31"/>
        <v>Range 1</v>
      </c>
    </row>
    <row r="839" spans="1:21" x14ac:dyDescent="0.25">
      <c r="A839" s="64">
        <v>45728</v>
      </c>
      <c r="B839" s="64">
        <v>45728.645138888889</v>
      </c>
      <c r="C839" s="64">
        <v>45728.804861111108</v>
      </c>
      <c r="D839" s="48" t="s">
        <v>951</v>
      </c>
      <c r="E839" s="48">
        <v>125794</v>
      </c>
      <c r="F839" s="48" t="s">
        <v>716</v>
      </c>
      <c r="G839" s="48" t="s">
        <v>36</v>
      </c>
      <c r="H839" s="48" t="s">
        <v>752</v>
      </c>
      <c r="I839" s="48">
        <v>2</v>
      </c>
      <c r="J839" s="48">
        <v>1</v>
      </c>
      <c r="K839" s="48" t="s">
        <v>6182</v>
      </c>
      <c r="L839" s="71">
        <v>45729.645138888889</v>
      </c>
      <c r="M839" s="48">
        <v>-1</v>
      </c>
      <c r="N839" s="48">
        <v>1</v>
      </c>
      <c r="O839" s="48" t="s">
        <v>6310</v>
      </c>
      <c r="P839" s="65">
        <f>2</f>
        <v>2</v>
      </c>
      <c r="Q839" s="65">
        <f>COUNTIFS($O$1:O839,base_seller!$O839)</f>
        <v>1</v>
      </c>
      <c r="R839" s="65" t="str">
        <f>IF(O839="","",IF(OR(base_seller!$Q839&gt;base_seller!$P839,base_seller!$Q839="0"),"Não","Sim"))</f>
        <v>Sim</v>
      </c>
      <c r="S839" s="65" t="str">
        <f>base_seller!$E839&amp;base_seller!$K839</f>
        <v>1257942025-03</v>
      </c>
      <c r="T839" s="65">
        <f>COUNTIFS($S$1:S839,base_seller!$S839)</f>
        <v>1</v>
      </c>
      <c r="U839" s="65" t="str">
        <f t="shared" si="31"/>
        <v>Range 1</v>
      </c>
    </row>
    <row r="840" spans="1:21" x14ac:dyDescent="0.25">
      <c r="A840" s="64">
        <v>45728</v>
      </c>
      <c r="B840" s="64">
        <v>45728.651388888888</v>
      </c>
      <c r="C840" s="64">
        <v>45728.806944444441</v>
      </c>
      <c r="D840" s="48" t="s">
        <v>951</v>
      </c>
      <c r="E840" s="48">
        <v>125814</v>
      </c>
      <c r="F840" s="48" t="s">
        <v>754</v>
      </c>
      <c r="G840" s="48" t="s">
        <v>755</v>
      </c>
      <c r="H840" s="48" t="s">
        <v>755</v>
      </c>
      <c r="I840" s="48">
        <v>2</v>
      </c>
      <c r="J840" s="48">
        <v>1</v>
      </c>
      <c r="K840" s="48" t="s">
        <v>6182</v>
      </c>
      <c r="L840" s="71">
        <v>45729.651388888888</v>
      </c>
      <c r="M840" s="48">
        <v>-1</v>
      </c>
      <c r="N840" s="48">
        <v>1</v>
      </c>
      <c r="P840" s="65">
        <f>2</f>
        <v>2</v>
      </c>
      <c r="Q840" s="65">
        <f>COUNTIFS($O$1:O840,base_seller!$O840)</f>
        <v>0</v>
      </c>
      <c r="R840" s="65" t="str">
        <f>IF(O840="","",IF(OR(base_seller!$Q840&gt;base_seller!$P840,base_seller!$Q840="0"),"Não","Sim"))</f>
        <v/>
      </c>
      <c r="S840" s="65" t="str">
        <f>base_seller!$E840&amp;base_seller!$K840</f>
        <v>1258142025-03</v>
      </c>
      <c r="T840" s="65">
        <f>COUNTIFS($S$1:S840,base_seller!$S840)</f>
        <v>1</v>
      </c>
      <c r="U840" s="65" t="str">
        <f t="shared" si="31"/>
        <v>Range 1</v>
      </c>
    </row>
    <row r="841" spans="1:21" x14ac:dyDescent="0.25">
      <c r="A841" s="64">
        <v>45728</v>
      </c>
      <c r="B841" s="64">
        <v>45728.69027777778</v>
      </c>
      <c r="C841" s="64">
        <v>45728.809027777781</v>
      </c>
      <c r="D841" s="48" t="s">
        <v>951</v>
      </c>
      <c r="E841" s="48">
        <v>125880</v>
      </c>
      <c r="F841" s="48" t="s">
        <v>46</v>
      </c>
      <c r="G841" s="48" t="s">
        <v>36</v>
      </c>
      <c r="H841" s="48" t="s">
        <v>759</v>
      </c>
      <c r="I841" s="48">
        <v>2</v>
      </c>
      <c r="J841" s="48">
        <v>1</v>
      </c>
      <c r="K841" s="48" t="s">
        <v>6182</v>
      </c>
      <c r="L841" s="71">
        <v>45729.69027777778</v>
      </c>
      <c r="M841" s="48">
        <v>-1</v>
      </c>
      <c r="N841" s="48">
        <v>1</v>
      </c>
      <c r="O841" s="48" t="s">
        <v>6311</v>
      </c>
      <c r="P841" s="65">
        <f>2</f>
        <v>2</v>
      </c>
      <c r="Q841" s="65">
        <f>COUNTIFS($O$1:O841,base_seller!$O841)</f>
        <v>1</v>
      </c>
      <c r="R841" s="65" t="str">
        <f>IF(O841="","",IF(OR(base_seller!$Q841&gt;base_seller!$P841,base_seller!$Q841="0"),"Não","Sim"))</f>
        <v>Sim</v>
      </c>
      <c r="S841" s="65" t="str">
        <f>base_seller!$E841&amp;base_seller!$K841</f>
        <v>1258802025-03</v>
      </c>
      <c r="T841" s="65">
        <f>COUNTIFS($S$1:S841,base_seller!$S841)</f>
        <v>1</v>
      </c>
      <c r="U841" s="65" t="str">
        <f t="shared" si="31"/>
        <v>Range 1</v>
      </c>
    </row>
    <row r="842" spans="1:21" x14ac:dyDescent="0.25">
      <c r="A842" s="64">
        <v>45728</v>
      </c>
      <c r="B842" s="64">
        <v>45728.600694444453</v>
      </c>
      <c r="C842" s="64">
        <v>45728.811111111107</v>
      </c>
      <c r="D842" s="48" t="s">
        <v>951</v>
      </c>
      <c r="E842" s="48">
        <v>125667</v>
      </c>
      <c r="F842" s="48" t="s">
        <v>46</v>
      </c>
      <c r="G842" s="48" t="s">
        <v>6231</v>
      </c>
      <c r="H842" s="48" t="s">
        <v>752</v>
      </c>
      <c r="I842" s="48">
        <v>2</v>
      </c>
      <c r="J842" s="48">
        <v>1</v>
      </c>
      <c r="K842" s="48" t="s">
        <v>6182</v>
      </c>
      <c r="L842" s="71">
        <v>45729.600694444453</v>
      </c>
      <c r="M842" s="48">
        <v>-1</v>
      </c>
      <c r="N842" s="48">
        <v>1</v>
      </c>
      <c r="P842" s="65">
        <f>2</f>
        <v>2</v>
      </c>
      <c r="Q842" s="65">
        <f>COUNTIFS($O$1:O842,base_seller!$O842)</f>
        <v>0</v>
      </c>
      <c r="R842" s="65" t="str">
        <f>IF(O842="","",IF(OR(base_seller!$Q842&gt;base_seller!$P842,base_seller!$Q842="0"),"Não","Sim"))</f>
        <v/>
      </c>
      <c r="S842" s="65" t="str">
        <f>base_seller!$E842&amp;base_seller!$K842</f>
        <v>1256672025-03</v>
      </c>
      <c r="T842" s="65">
        <f>COUNTIFS($S$1:S842,base_seller!$S842)</f>
        <v>2</v>
      </c>
      <c r="U842" s="65" t="str">
        <f t="shared" si="31"/>
        <v>Range 1</v>
      </c>
    </row>
    <row r="843" spans="1:21" x14ac:dyDescent="0.25">
      <c r="A843" s="64">
        <v>45728</v>
      </c>
      <c r="B843" s="64">
        <v>45728.704861111109</v>
      </c>
      <c r="C843" s="64">
        <v>45728.817361111112</v>
      </c>
      <c r="D843" s="48" t="s">
        <v>951</v>
      </c>
      <c r="E843" s="48">
        <v>125903</v>
      </c>
      <c r="F843" s="48" t="s">
        <v>754</v>
      </c>
      <c r="G843" s="48" t="s">
        <v>755</v>
      </c>
      <c r="H843" s="48" t="s">
        <v>755</v>
      </c>
      <c r="I843" s="48">
        <v>2</v>
      </c>
      <c r="J843" s="48">
        <v>1</v>
      </c>
      <c r="K843" s="48" t="s">
        <v>6182</v>
      </c>
      <c r="L843" s="71">
        <v>45729.704861111109</v>
      </c>
      <c r="M843" s="48">
        <v>-1</v>
      </c>
      <c r="N843" s="48">
        <v>1</v>
      </c>
      <c r="P843" s="65">
        <f>2</f>
        <v>2</v>
      </c>
      <c r="Q843" s="65">
        <f>COUNTIFS($O$1:O843,base_seller!$O843)</f>
        <v>0</v>
      </c>
      <c r="R843" s="65" t="str">
        <f>IF(O843="","",IF(OR(base_seller!$Q843&gt;base_seller!$P843,base_seller!$Q843="0"),"Não","Sim"))</f>
        <v/>
      </c>
      <c r="S843" s="65" t="str">
        <f>base_seller!$E843&amp;base_seller!$K843</f>
        <v>1259032025-03</v>
      </c>
      <c r="T843" s="65">
        <f>COUNTIFS($S$1:S843,base_seller!$S843)</f>
        <v>1</v>
      </c>
      <c r="U843" s="65" t="str">
        <f t="shared" si="31"/>
        <v>Range 1</v>
      </c>
    </row>
    <row r="844" spans="1:21" x14ac:dyDescent="0.25">
      <c r="A844" s="64">
        <v>45728</v>
      </c>
      <c r="B844" s="64">
        <v>45726.419444444437</v>
      </c>
      <c r="C844" s="64">
        <v>45728.419444444437</v>
      </c>
      <c r="D844" s="48" t="s">
        <v>951</v>
      </c>
      <c r="E844" s="48">
        <v>123771</v>
      </c>
      <c r="F844" s="48" t="s">
        <v>46</v>
      </c>
      <c r="G844" s="48" t="s">
        <v>6231</v>
      </c>
      <c r="H844" s="48" t="s">
        <v>752</v>
      </c>
      <c r="I844" s="48">
        <v>0</v>
      </c>
      <c r="J844" s="48">
        <v>1</v>
      </c>
      <c r="K844" s="48" t="s">
        <v>6182</v>
      </c>
      <c r="L844" s="71">
        <v>45727.419444444437</v>
      </c>
      <c r="M844" s="2" t="s">
        <v>385</v>
      </c>
      <c r="N844" s="2">
        <v>-1</v>
      </c>
      <c r="P844" s="65">
        <f>2</f>
        <v>2</v>
      </c>
      <c r="Q844" s="65">
        <f>COUNTIFS($O$1:O844,base_seller!$O844)</f>
        <v>0</v>
      </c>
      <c r="R844" s="65" t="str">
        <f>IF(O844="","",IF(OR(base_seller!$Q844&gt;base_seller!$P844,base_seller!$Q844="0"),"Não","Sim"))</f>
        <v/>
      </c>
      <c r="S844" s="65" t="str">
        <f>base_seller!$E844&amp;base_seller!$K844</f>
        <v>1237712025-03</v>
      </c>
      <c r="T844" s="65">
        <f>COUNTIFS($S$1:S844,base_seller!$S844)</f>
        <v>2</v>
      </c>
      <c r="U844" s="65" t="str">
        <f t="shared" si="31"/>
        <v>Range 1</v>
      </c>
    </row>
    <row r="845" spans="1:21" x14ac:dyDescent="0.25">
      <c r="A845" s="64">
        <v>45728</v>
      </c>
      <c r="B845" s="64">
        <v>45728.710416666669</v>
      </c>
      <c r="C845" s="64">
        <v>45728.710416666669</v>
      </c>
      <c r="D845" s="48" t="s">
        <v>951</v>
      </c>
      <c r="E845" s="48">
        <v>125913</v>
      </c>
      <c r="F845" s="48" t="s">
        <v>46</v>
      </c>
      <c r="G845" s="48" t="s">
        <v>6231</v>
      </c>
      <c r="H845" s="48" t="s">
        <v>752</v>
      </c>
      <c r="I845" s="48">
        <v>2</v>
      </c>
      <c r="J845" s="48">
        <v>1</v>
      </c>
      <c r="K845" s="48" t="s">
        <v>6182</v>
      </c>
      <c r="L845" s="71">
        <v>45729.710416666669</v>
      </c>
      <c r="M845" s="48">
        <v>-1</v>
      </c>
      <c r="N845" s="48">
        <v>1</v>
      </c>
      <c r="P845" s="65">
        <f>2</f>
        <v>2</v>
      </c>
      <c r="Q845" s="65">
        <f>COUNTIFS($O$1:O845,base_seller!$O845)</f>
        <v>0</v>
      </c>
      <c r="R845" s="65" t="str">
        <f>IF(O845="","",IF(OR(base_seller!$Q845&gt;base_seller!$P845,base_seller!$Q845="0"),"Não","Sim"))</f>
        <v/>
      </c>
      <c r="S845" s="65" t="str">
        <f>base_seller!$E845&amp;base_seller!$K845</f>
        <v>1259132025-03</v>
      </c>
      <c r="T845" s="65">
        <f>COUNTIFS($S$1:S845,base_seller!$S845)</f>
        <v>1</v>
      </c>
      <c r="U845" s="65" t="str">
        <f t="shared" si="31"/>
        <v>Range 1</v>
      </c>
    </row>
    <row r="846" spans="1:21" x14ac:dyDescent="0.25">
      <c r="A846" s="64">
        <v>45728</v>
      </c>
      <c r="B846" s="64">
        <v>45728.789583333331</v>
      </c>
      <c r="C846" s="64">
        <v>45728.822222222218</v>
      </c>
      <c r="D846" s="48" t="s">
        <v>951</v>
      </c>
      <c r="E846" s="48">
        <v>125907</v>
      </c>
      <c r="F846" s="48" t="s">
        <v>716</v>
      </c>
      <c r="G846" s="48" t="s">
        <v>36</v>
      </c>
      <c r="H846" s="48" t="s">
        <v>752</v>
      </c>
      <c r="I846" s="48">
        <v>2</v>
      </c>
      <c r="J846" s="48">
        <v>1</v>
      </c>
      <c r="K846" s="48" t="s">
        <v>6182</v>
      </c>
      <c r="L846" s="71">
        <v>45729.789583333331</v>
      </c>
      <c r="M846" s="48">
        <v>-1</v>
      </c>
      <c r="N846" s="48">
        <v>1</v>
      </c>
      <c r="O846" s="48" t="s">
        <v>6312</v>
      </c>
      <c r="P846" s="65">
        <f>2</f>
        <v>2</v>
      </c>
      <c r="Q846" s="65">
        <f>COUNTIFS($O$1:O846,base_seller!$O846)</f>
        <v>1</v>
      </c>
      <c r="R846" s="65" t="str">
        <f>IF(O846="","",IF(OR(base_seller!$Q846&gt;base_seller!$P846,base_seller!$Q846="0"),"Não","Sim"))</f>
        <v>Sim</v>
      </c>
      <c r="S846" s="65" t="str">
        <f>base_seller!$E846&amp;base_seller!$K846</f>
        <v>1259072025-03</v>
      </c>
      <c r="T846" s="65">
        <f>COUNTIFS($S$1:S846,base_seller!$S846)</f>
        <v>1</v>
      </c>
      <c r="U846" s="65" t="str">
        <f t="shared" si="31"/>
        <v>Range 1</v>
      </c>
    </row>
    <row r="847" spans="1:21" x14ac:dyDescent="0.25">
      <c r="A847" s="64">
        <v>45729</v>
      </c>
      <c r="B847" s="64">
        <v>45729.175000000003</v>
      </c>
      <c r="C847" s="64">
        <v>45729.374305555553</v>
      </c>
      <c r="D847" s="48" t="s">
        <v>952</v>
      </c>
      <c r="E847" s="48">
        <v>126060</v>
      </c>
      <c r="F847" s="48" t="s">
        <v>754</v>
      </c>
      <c r="G847" s="48" t="s">
        <v>755</v>
      </c>
      <c r="H847" s="48" t="s">
        <v>758</v>
      </c>
      <c r="I847" s="48">
        <v>3</v>
      </c>
      <c r="J847" s="48">
        <v>1</v>
      </c>
      <c r="K847" s="48" t="s">
        <v>6182</v>
      </c>
      <c r="L847" s="71">
        <v>45730.175000000003</v>
      </c>
      <c r="M847" s="48">
        <v>-1</v>
      </c>
      <c r="N847" s="48">
        <v>1</v>
      </c>
      <c r="P847" s="65">
        <f>2</f>
        <v>2</v>
      </c>
      <c r="Q847" s="65">
        <f>COUNTIFS($O$1:O847,base_seller!$O847)</f>
        <v>0</v>
      </c>
      <c r="R847" s="65" t="str">
        <f>IF(O847="","",IF(OR(base_seller!$Q847&gt;base_seller!$P847,base_seller!$Q847="0"),"Não","Sim"))</f>
        <v/>
      </c>
      <c r="S847" s="65" t="str">
        <f>base_seller!$E847&amp;base_seller!$K847</f>
        <v>1260602025-03</v>
      </c>
      <c r="T847" s="65">
        <f>COUNTIFS($S$1:S847,base_seller!$S847)</f>
        <v>1</v>
      </c>
      <c r="U847" s="65" t="str">
        <f t="shared" ref="U847:U877" si="32">IF(T847&lt;4,"Range 1",IF(T847&lt;7,"Range 2",IF(T847&lt;10,"Range 3","Range 4")))</f>
        <v>Range 1</v>
      </c>
    </row>
    <row r="848" spans="1:21" x14ac:dyDescent="0.25">
      <c r="A848" s="64">
        <v>45729</v>
      </c>
      <c r="B848" s="64">
        <v>45729.336111111108</v>
      </c>
      <c r="C848" s="64">
        <v>45729.375694444447</v>
      </c>
      <c r="D848" s="48" t="s">
        <v>952</v>
      </c>
      <c r="E848" s="48">
        <v>126075</v>
      </c>
      <c r="F848" s="48" t="s">
        <v>46</v>
      </c>
      <c r="G848" s="48" t="s">
        <v>36</v>
      </c>
      <c r="H848" s="48" t="s">
        <v>752</v>
      </c>
      <c r="I848" s="48">
        <v>3</v>
      </c>
      <c r="J848" s="48">
        <v>1</v>
      </c>
      <c r="K848" s="48" t="s">
        <v>6182</v>
      </c>
      <c r="L848" s="71">
        <v>45730.336111111108</v>
      </c>
      <c r="M848" s="48">
        <v>-1</v>
      </c>
      <c r="N848" s="48">
        <v>1</v>
      </c>
      <c r="O848" s="48" t="s">
        <v>6313</v>
      </c>
      <c r="P848" s="65">
        <f>2</f>
        <v>2</v>
      </c>
      <c r="Q848" s="65">
        <f>COUNTIFS($O$1:O848,base_seller!$O848)</f>
        <v>1</v>
      </c>
      <c r="R848" s="65" t="str">
        <f>IF(O848="","",IF(OR(base_seller!$Q848&gt;base_seller!$P848,base_seller!$Q848="0"),"Não","Sim"))</f>
        <v>Sim</v>
      </c>
      <c r="S848" s="65" t="str">
        <f>base_seller!$E848&amp;base_seller!$K848</f>
        <v>1260752025-03</v>
      </c>
      <c r="T848" s="65">
        <f>COUNTIFS($S$1:S848,base_seller!$S848)</f>
        <v>1</v>
      </c>
      <c r="U848" s="65" t="str">
        <f t="shared" si="32"/>
        <v>Range 1</v>
      </c>
    </row>
    <row r="849" spans="1:21" x14ac:dyDescent="0.25">
      <c r="A849" s="64">
        <v>45729</v>
      </c>
      <c r="B849" s="64">
        <v>45729.336111111108</v>
      </c>
      <c r="C849" s="64">
        <v>45729.380555555559</v>
      </c>
      <c r="D849" s="48" t="s">
        <v>952</v>
      </c>
      <c r="E849" s="48">
        <v>126075</v>
      </c>
      <c r="F849" s="48" t="s">
        <v>46</v>
      </c>
      <c r="G849" s="48" t="s">
        <v>36</v>
      </c>
      <c r="H849" s="48" t="s">
        <v>752</v>
      </c>
      <c r="I849" s="48">
        <v>3</v>
      </c>
      <c r="J849" s="48">
        <v>1</v>
      </c>
      <c r="K849" s="48" t="s">
        <v>6182</v>
      </c>
      <c r="L849" s="71">
        <v>45730.336111111108</v>
      </c>
      <c r="M849" s="48">
        <v>-1</v>
      </c>
      <c r="N849" s="48">
        <v>1</v>
      </c>
      <c r="O849" s="48" t="s">
        <v>6313</v>
      </c>
      <c r="P849" s="65">
        <f>2</f>
        <v>2</v>
      </c>
      <c r="Q849" s="65">
        <f>COUNTIFS($O$1:O849,base_seller!$O849)</f>
        <v>2</v>
      </c>
      <c r="R849" s="65" t="str">
        <f>IF(O849="","",IF(OR(base_seller!$Q849&gt;base_seller!$P849,base_seller!$Q849="0"),"Não","Sim"))</f>
        <v>Sim</v>
      </c>
      <c r="S849" s="65" t="str">
        <f>base_seller!$E849&amp;base_seller!$K849</f>
        <v>1260752025-03</v>
      </c>
      <c r="T849" s="65">
        <f>COUNTIFS($S$1:S849,base_seller!$S849)</f>
        <v>2</v>
      </c>
      <c r="U849" s="65" t="str">
        <f t="shared" si="32"/>
        <v>Range 1</v>
      </c>
    </row>
    <row r="850" spans="1:21" x14ac:dyDescent="0.25">
      <c r="A850" s="64">
        <v>45729</v>
      </c>
      <c r="B850" s="64">
        <v>45729.413194444453</v>
      </c>
      <c r="C850" s="64">
        <v>45729.456250000003</v>
      </c>
      <c r="D850" s="48" t="s">
        <v>952</v>
      </c>
      <c r="E850" s="48">
        <v>126174</v>
      </c>
      <c r="F850" s="48" t="s">
        <v>754</v>
      </c>
      <c r="G850" s="48" t="s">
        <v>36</v>
      </c>
      <c r="H850" s="48" t="s">
        <v>757</v>
      </c>
      <c r="I850" s="48">
        <v>3</v>
      </c>
      <c r="J850" s="48">
        <v>1</v>
      </c>
      <c r="K850" s="48" t="s">
        <v>6182</v>
      </c>
      <c r="L850" s="71">
        <v>45730.413194444453</v>
      </c>
      <c r="M850" s="48">
        <v>-1</v>
      </c>
      <c r="N850" s="48">
        <v>1</v>
      </c>
      <c r="O850" s="48" t="s">
        <v>6314</v>
      </c>
      <c r="P850" s="65">
        <f>2</f>
        <v>2</v>
      </c>
      <c r="Q850" s="65">
        <f>COUNTIFS($O$1:O850,base_seller!$O850)</f>
        <v>1</v>
      </c>
      <c r="R850" s="65" t="str">
        <f>IF(O850="","",IF(OR(base_seller!$Q850&gt;base_seller!$P850,base_seller!$Q850="0"),"Não","Sim"))</f>
        <v>Sim</v>
      </c>
      <c r="S850" s="65" t="str">
        <f>base_seller!$E850&amp;base_seller!$K850</f>
        <v>1261742025-03</v>
      </c>
      <c r="T850" s="65">
        <f>COUNTIFS($S$1:S850,base_seller!$S850)</f>
        <v>1</v>
      </c>
      <c r="U850" s="65" t="str">
        <f t="shared" si="32"/>
        <v>Range 1</v>
      </c>
    </row>
    <row r="851" spans="1:21" x14ac:dyDescent="0.25">
      <c r="A851" s="64">
        <v>45729</v>
      </c>
      <c r="B851" s="64">
        <v>45729.42291666667</v>
      </c>
      <c r="C851" s="64">
        <v>45729.459722222222</v>
      </c>
      <c r="D851" s="48" t="s">
        <v>952</v>
      </c>
      <c r="E851" s="48">
        <v>126194</v>
      </c>
      <c r="F851" s="48" t="s">
        <v>46</v>
      </c>
      <c r="G851" s="48" t="s">
        <v>36</v>
      </c>
      <c r="H851" s="48" t="s">
        <v>757</v>
      </c>
      <c r="I851" s="48">
        <v>3</v>
      </c>
      <c r="J851" s="48">
        <v>1</v>
      </c>
      <c r="K851" s="48" t="s">
        <v>6182</v>
      </c>
      <c r="L851" s="71">
        <v>45730.42291666667</v>
      </c>
      <c r="M851" s="48">
        <v>-1</v>
      </c>
      <c r="N851" s="48">
        <v>1</v>
      </c>
      <c r="O851" s="48" t="s">
        <v>6315</v>
      </c>
      <c r="P851" s="65">
        <f>2</f>
        <v>2</v>
      </c>
      <c r="Q851" s="65">
        <f>COUNTIFS($O$1:O851,base_seller!$O851)</f>
        <v>1</v>
      </c>
      <c r="R851" s="65" t="str">
        <f>IF(O851="","",IF(OR(base_seller!$Q851&gt;base_seller!$P851,base_seller!$Q851="0"),"Não","Sim"))</f>
        <v>Sim</v>
      </c>
      <c r="S851" s="65" t="str">
        <f>base_seller!$E851&amp;base_seller!$K851</f>
        <v>1261942025-03</v>
      </c>
      <c r="T851" s="65">
        <f>COUNTIFS($S$1:S851,base_seller!$S851)</f>
        <v>1</v>
      </c>
      <c r="U851" s="65" t="str">
        <f t="shared" si="32"/>
        <v>Range 1</v>
      </c>
    </row>
    <row r="852" spans="1:21" x14ac:dyDescent="0.25">
      <c r="A852" s="64">
        <v>45729</v>
      </c>
      <c r="B852" s="64">
        <v>45729.423611111109</v>
      </c>
      <c r="C852" s="64">
        <v>45729.460416666669</v>
      </c>
      <c r="D852" s="48" t="s">
        <v>952</v>
      </c>
      <c r="E852" s="48">
        <v>126200</v>
      </c>
      <c r="F852" s="48" t="s">
        <v>46</v>
      </c>
      <c r="G852" s="48" t="s">
        <v>36</v>
      </c>
      <c r="H852" s="48" t="s">
        <v>767</v>
      </c>
      <c r="I852" s="48">
        <v>3</v>
      </c>
      <c r="J852" s="48">
        <v>1</v>
      </c>
      <c r="K852" s="48" t="s">
        <v>6182</v>
      </c>
      <c r="L852" s="71">
        <v>45730.423611111109</v>
      </c>
      <c r="M852" s="48">
        <v>-1</v>
      </c>
      <c r="N852" s="48">
        <v>1</v>
      </c>
      <c r="O852" s="48" t="s">
        <v>6316</v>
      </c>
      <c r="P852" s="65">
        <f>2</f>
        <v>2</v>
      </c>
      <c r="Q852" s="65">
        <f>COUNTIFS($O$1:O852,base_seller!$O852)</f>
        <v>1</v>
      </c>
      <c r="R852" s="65" t="str">
        <f>IF(O852="","",IF(OR(base_seller!$Q852&gt;base_seller!$P852,base_seller!$Q852="0"),"Não","Sim"))</f>
        <v>Sim</v>
      </c>
      <c r="S852" s="65" t="str">
        <f>base_seller!$E852&amp;base_seller!$K852</f>
        <v>1262002025-03</v>
      </c>
      <c r="T852" s="65">
        <f>COUNTIFS($S$1:S852,base_seller!$S852)</f>
        <v>1</v>
      </c>
      <c r="U852" s="65" t="str">
        <f t="shared" si="32"/>
        <v>Range 1</v>
      </c>
    </row>
    <row r="853" spans="1:21" x14ac:dyDescent="0.25">
      <c r="A853" s="64">
        <v>45729</v>
      </c>
      <c r="B853" s="64">
        <v>45729.443055555559</v>
      </c>
      <c r="C853" s="64">
        <v>45729.461111111108</v>
      </c>
      <c r="D853" s="48" t="s">
        <v>952</v>
      </c>
      <c r="E853" s="48">
        <v>126229</v>
      </c>
      <c r="F853" s="48" t="s">
        <v>716</v>
      </c>
      <c r="G853" s="48" t="s">
        <v>36</v>
      </c>
      <c r="H853" s="48" t="s">
        <v>752</v>
      </c>
      <c r="I853" s="48">
        <v>3</v>
      </c>
      <c r="J853" s="48">
        <v>1</v>
      </c>
      <c r="K853" s="48" t="s">
        <v>6182</v>
      </c>
      <c r="L853" s="71">
        <v>45730.443055555559</v>
      </c>
      <c r="M853" s="48">
        <v>-1</v>
      </c>
      <c r="N853" s="48">
        <v>1</v>
      </c>
      <c r="O853" s="48" t="s">
        <v>6317</v>
      </c>
      <c r="P853" s="65">
        <f>2</f>
        <v>2</v>
      </c>
      <c r="Q853" s="65">
        <f>COUNTIFS($O$1:O853,base_seller!$O853)</f>
        <v>1</v>
      </c>
      <c r="R853" s="65" t="str">
        <f>IF(O853="","",IF(OR(base_seller!$Q853&gt;base_seller!$P853,base_seller!$Q853="0"),"Não","Sim"))</f>
        <v>Sim</v>
      </c>
      <c r="S853" s="65" t="str">
        <f>base_seller!$E853&amp;base_seller!$K853</f>
        <v>1262292025-03</v>
      </c>
      <c r="T853" s="65">
        <f>COUNTIFS($S$1:S853,base_seller!$S853)</f>
        <v>1</v>
      </c>
      <c r="U853" s="65" t="str">
        <f t="shared" si="32"/>
        <v>Range 1</v>
      </c>
    </row>
    <row r="854" spans="1:21" x14ac:dyDescent="0.25">
      <c r="A854" s="64">
        <v>45729</v>
      </c>
      <c r="B854" s="64">
        <v>45729.459722222222</v>
      </c>
      <c r="C854" s="64">
        <v>45729.461805555547</v>
      </c>
      <c r="D854" s="48" t="s">
        <v>952</v>
      </c>
      <c r="E854" s="48">
        <v>126258</v>
      </c>
      <c r="F854" s="48" t="s">
        <v>754</v>
      </c>
      <c r="G854" s="48" t="s">
        <v>755</v>
      </c>
      <c r="H854" s="48" t="s">
        <v>761</v>
      </c>
      <c r="I854" s="48">
        <v>3</v>
      </c>
      <c r="J854" s="48">
        <v>1</v>
      </c>
      <c r="K854" s="48" t="s">
        <v>6182</v>
      </c>
      <c r="L854" s="71">
        <v>45730.459722222222</v>
      </c>
      <c r="M854" s="48">
        <v>-1</v>
      </c>
      <c r="N854" s="48">
        <v>1</v>
      </c>
      <c r="P854" s="65">
        <f>2</f>
        <v>2</v>
      </c>
      <c r="Q854" s="65">
        <f>COUNTIFS($O$1:O854,base_seller!$O854)</f>
        <v>0</v>
      </c>
      <c r="R854" s="65" t="str">
        <f>IF(O854="","",IF(OR(base_seller!$Q854&gt;base_seller!$P854,base_seller!$Q854="0"),"Não","Sim"))</f>
        <v/>
      </c>
      <c r="S854" s="65" t="str">
        <f>base_seller!$E854&amp;base_seller!$K854</f>
        <v>1262582025-03</v>
      </c>
      <c r="T854" s="65">
        <f>COUNTIFS($S$1:S854,base_seller!$S854)</f>
        <v>1</v>
      </c>
      <c r="U854" s="65" t="str">
        <f t="shared" si="32"/>
        <v>Range 1</v>
      </c>
    </row>
    <row r="855" spans="1:21" x14ac:dyDescent="0.25">
      <c r="A855" s="64">
        <v>45729</v>
      </c>
      <c r="B855" s="64">
        <v>45729.463888888888</v>
      </c>
      <c r="C855" s="64">
        <v>45729.46597222222</v>
      </c>
      <c r="D855" s="48" t="s">
        <v>952</v>
      </c>
      <c r="E855" s="48">
        <v>126262</v>
      </c>
      <c r="F855" s="48" t="s">
        <v>716</v>
      </c>
      <c r="G855" s="48" t="s">
        <v>36</v>
      </c>
      <c r="H855" s="48" t="s">
        <v>760</v>
      </c>
      <c r="I855" s="48">
        <v>3</v>
      </c>
      <c r="J855" s="48">
        <v>1</v>
      </c>
      <c r="K855" s="48" t="s">
        <v>6182</v>
      </c>
      <c r="L855" s="71">
        <v>45730.463888888888</v>
      </c>
      <c r="M855" s="48">
        <v>-1</v>
      </c>
      <c r="N855" s="48">
        <v>1</v>
      </c>
      <c r="O855" s="48" t="s">
        <v>6318</v>
      </c>
      <c r="P855" s="65">
        <f>2</f>
        <v>2</v>
      </c>
      <c r="Q855" s="65">
        <f>COUNTIFS($O$1:O855,base_seller!$O855)</f>
        <v>1</v>
      </c>
      <c r="R855" s="65" t="str">
        <f>IF(O855="","",IF(OR(base_seller!$Q855&gt;base_seller!$P855,base_seller!$Q855="0"),"Não","Sim"))</f>
        <v>Sim</v>
      </c>
      <c r="S855" s="65" t="str">
        <f>base_seller!$E855&amp;base_seller!$K855</f>
        <v>1262622025-03</v>
      </c>
      <c r="T855" s="65">
        <f>COUNTIFS($S$1:S855,base_seller!$S855)</f>
        <v>1</v>
      </c>
      <c r="U855" s="65" t="str">
        <f t="shared" si="32"/>
        <v>Range 1</v>
      </c>
    </row>
    <row r="856" spans="1:21" x14ac:dyDescent="0.25">
      <c r="A856" s="64">
        <v>45729</v>
      </c>
      <c r="B856" s="64">
        <v>45729.21597222222</v>
      </c>
      <c r="C856" s="64">
        <v>45729.382638888892</v>
      </c>
      <c r="D856" s="48" t="s">
        <v>950</v>
      </c>
      <c r="E856" s="48">
        <v>126060</v>
      </c>
      <c r="F856" s="48" t="s">
        <v>46</v>
      </c>
      <c r="G856" s="48" t="s">
        <v>36</v>
      </c>
      <c r="H856" s="48" t="s">
        <v>758</v>
      </c>
      <c r="I856" s="48">
        <v>3</v>
      </c>
      <c r="J856" s="48">
        <v>1</v>
      </c>
      <c r="K856" s="48" t="s">
        <v>6182</v>
      </c>
      <c r="L856" s="71">
        <v>45730.21597222222</v>
      </c>
      <c r="M856" s="48">
        <v>-1</v>
      </c>
      <c r="N856" s="48">
        <v>1</v>
      </c>
      <c r="O856" s="48" t="s">
        <v>6319</v>
      </c>
      <c r="P856" s="65">
        <f>2</f>
        <v>2</v>
      </c>
      <c r="Q856" s="65">
        <f>COUNTIFS($O$1:O856,base_seller!$O856)</f>
        <v>1</v>
      </c>
      <c r="R856" s="65" t="str">
        <f>IF(O856="","",IF(OR(base_seller!$Q856&gt;base_seller!$P856,base_seller!$Q856="0"),"Não","Sim"))</f>
        <v>Sim</v>
      </c>
      <c r="S856" s="65" t="str">
        <f>base_seller!$E856&amp;base_seller!$K856</f>
        <v>1260602025-03</v>
      </c>
      <c r="T856" s="65">
        <f>COUNTIFS($S$1:S856,base_seller!$S856)</f>
        <v>2</v>
      </c>
      <c r="U856" s="65" t="str">
        <f t="shared" si="32"/>
        <v>Range 1</v>
      </c>
    </row>
    <row r="857" spans="1:21" x14ac:dyDescent="0.25">
      <c r="A857" s="64">
        <v>45729</v>
      </c>
      <c r="B857" s="64">
        <v>45729.344444444447</v>
      </c>
      <c r="C857" s="64">
        <v>45729.386111111111</v>
      </c>
      <c r="D857" s="48" t="s">
        <v>950</v>
      </c>
      <c r="E857" s="48">
        <v>125664</v>
      </c>
      <c r="F857" s="48" t="s">
        <v>46</v>
      </c>
      <c r="G857" s="48" t="s">
        <v>36</v>
      </c>
      <c r="H857" s="48" t="s">
        <v>761</v>
      </c>
      <c r="I857" s="48">
        <v>3</v>
      </c>
      <c r="J857" s="48">
        <v>1</v>
      </c>
      <c r="K857" s="48" t="s">
        <v>6182</v>
      </c>
      <c r="L857" s="71">
        <v>45730.344444444447</v>
      </c>
      <c r="M857" s="48">
        <v>-1</v>
      </c>
      <c r="N857" s="48">
        <v>1</v>
      </c>
      <c r="O857" s="48" t="s">
        <v>6304</v>
      </c>
      <c r="P857" s="65">
        <f>2</f>
        <v>2</v>
      </c>
      <c r="Q857" s="65">
        <f>COUNTIFS($O$1:O857,base_seller!$O857)</f>
        <v>2</v>
      </c>
      <c r="R857" s="65" t="str">
        <f>IF(O857="","",IF(OR(base_seller!$Q857&gt;base_seller!$P857,base_seller!$Q857="0"),"Não","Sim"))</f>
        <v>Sim</v>
      </c>
      <c r="S857" s="65" t="str">
        <f>base_seller!$E857&amp;base_seller!$K857</f>
        <v>1256642025-03</v>
      </c>
      <c r="T857" s="65">
        <f>COUNTIFS($S$1:S857,base_seller!$S857)</f>
        <v>2</v>
      </c>
      <c r="U857" s="65" t="str">
        <f t="shared" si="32"/>
        <v>Range 1</v>
      </c>
    </row>
    <row r="858" spans="1:21" x14ac:dyDescent="0.25">
      <c r="A858" s="64">
        <v>45729</v>
      </c>
      <c r="B858" s="64">
        <v>45729.363194444442</v>
      </c>
      <c r="C858" s="64">
        <v>45729.390277777777</v>
      </c>
      <c r="D858" s="48" t="s">
        <v>950</v>
      </c>
      <c r="E858" s="48">
        <v>125606</v>
      </c>
      <c r="F858" s="48" t="s">
        <v>46</v>
      </c>
      <c r="G858" s="48" t="s">
        <v>36</v>
      </c>
      <c r="H858" s="48" t="s">
        <v>762</v>
      </c>
      <c r="I858" s="48">
        <v>3</v>
      </c>
      <c r="J858" s="48">
        <v>1</v>
      </c>
      <c r="K858" s="48" t="s">
        <v>6182</v>
      </c>
      <c r="L858" s="71">
        <v>45730.363194444442</v>
      </c>
      <c r="M858" s="48">
        <v>-1</v>
      </c>
      <c r="N858" s="48">
        <v>1</v>
      </c>
      <c r="O858" s="48" t="s">
        <v>6303</v>
      </c>
      <c r="P858" s="65">
        <f>2</f>
        <v>2</v>
      </c>
      <c r="Q858" s="65">
        <f>COUNTIFS($O$1:O858,base_seller!$O858)</f>
        <v>2</v>
      </c>
      <c r="R858" s="65" t="str">
        <f>IF(O858="","",IF(OR(base_seller!$Q858&gt;base_seller!$P858,base_seller!$Q858="0"),"Não","Sim"))</f>
        <v>Sim</v>
      </c>
      <c r="S858" s="65" t="str">
        <f>base_seller!$E858&amp;base_seller!$K858</f>
        <v>1256062025-03</v>
      </c>
      <c r="T858" s="65">
        <f>COUNTIFS($S$1:S858,base_seller!$S858)</f>
        <v>2</v>
      </c>
      <c r="U858" s="65" t="str">
        <f t="shared" si="32"/>
        <v>Range 1</v>
      </c>
    </row>
    <row r="859" spans="1:21" x14ac:dyDescent="0.25">
      <c r="A859" s="64">
        <v>45729</v>
      </c>
      <c r="B859" s="64">
        <v>45729.380555555559</v>
      </c>
      <c r="C859" s="64">
        <v>45729.393750000003</v>
      </c>
      <c r="D859" s="48" t="s">
        <v>950</v>
      </c>
      <c r="E859" s="48">
        <v>126121</v>
      </c>
      <c r="F859" s="48" t="s">
        <v>716</v>
      </c>
      <c r="G859" s="48" t="s">
        <v>36</v>
      </c>
      <c r="H859" s="48" t="s">
        <v>752</v>
      </c>
      <c r="I859" s="48">
        <v>3</v>
      </c>
      <c r="J859" s="48">
        <v>1</v>
      </c>
      <c r="K859" s="48" t="s">
        <v>6182</v>
      </c>
      <c r="L859" s="71">
        <v>45730.380555555559</v>
      </c>
      <c r="M859" s="48">
        <v>-1</v>
      </c>
      <c r="N859" s="48">
        <v>1</v>
      </c>
      <c r="O859" s="48" t="s">
        <v>6320</v>
      </c>
      <c r="P859" s="65">
        <f>2</f>
        <v>2</v>
      </c>
      <c r="Q859" s="65">
        <f>COUNTIFS($O$1:O859,base_seller!$O859)</f>
        <v>1</v>
      </c>
      <c r="R859" s="65" t="str">
        <f>IF(O859="","",IF(OR(base_seller!$Q859&gt;base_seller!$P859,base_seller!$Q859="0"),"Não","Sim"))</f>
        <v>Sim</v>
      </c>
      <c r="S859" s="65" t="str">
        <f>base_seller!$E859&amp;base_seller!$K859</f>
        <v>1261212025-03</v>
      </c>
      <c r="T859" s="65">
        <f>COUNTIFS($S$1:S859,base_seller!$S859)</f>
        <v>1</v>
      </c>
      <c r="U859" s="65" t="str">
        <f t="shared" si="32"/>
        <v>Range 1</v>
      </c>
    </row>
    <row r="860" spans="1:21" x14ac:dyDescent="0.25">
      <c r="A860" s="64">
        <v>45729</v>
      </c>
      <c r="B860" s="64">
        <v>45729.384027777778</v>
      </c>
      <c r="C860" s="64">
        <v>45729.395138888889</v>
      </c>
      <c r="D860" s="48" t="s">
        <v>950</v>
      </c>
      <c r="E860" s="48">
        <v>126126</v>
      </c>
      <c r="F860" s="48" t="s">
        <v>716</v>
      </c>
      <c r="G860" s="48" t="s">
        <v>36</v>
      </c>
      <c r="H860" s="48" t="s">
        <v>752</v>
      </c>
      <c r="I860" s="48">
        <v>3</v>
      </c>
      <c r="J860" s="48">
        <v>1</v>
      </c>
      <c r="K860" s="48" t="s">
        <v>6182</v>
      </c>
      <c r="L860" s="71">
        <v>45730.384027777778</v>
      </c>
      <c r="M860" s="48">
        <v>-1</v>
      </c>
      <c r="N860" s="48">
        <v>1</v>
      </c>
      <c r="O860" s="48" t="s">
        <v>6321</v>
      </c>
      <c r="P860" s="65">
        <f>2</f>
        <v>2</v>
      </c>
      <c r="Q860" s="65">
        <f>COUNTIFS($O$1:O860,base_seller!$O860)</f>
        <v>1</v>
      </c>
      <c r="R860" s="65" t="str">
        <f>IF(O860="","",IF(OR(base_seller!$Q860&gt;base_seller!$P860,base_seller!$Q860="0"),"Não","Sim"))</f>
        <v>Sim</v>
      </c>
      <c r="S860" s="65" t="str">
        <f>base_seller!$E860&amp;base_seller!$K860</f>
        <v>1261262025-03</v>
      </c>
      <c r="T860" s="65">
        <f>COUNTIFS($S$1:S860,base_seller!$S860)</f>
        <v>1</v>
      </c>
      <c r="U860" s="65" t="str">
        <f t="shared" si="32"/>
        <v>Range 1</v>
      </c>
    </row>
    <row r="861" spans="1:21" x14ac:dyDescent="0.25">
      <c r="A861" s="64">
        <v>45729</v>
      </c>
      <c r="B861" s="64">
        <v>45729.384722222218</v>
      </c>
      <c r="C861" s="64">
        <v>45729.402083333327</v>
      </c>
      <c r="D861" s="48" t="s">
        <v>950</v>
      </c>
      <c r="E861" s="48">
        <v>126075</v>
      </c>
      <c r="F861" s="48" t="s">
        <v>46</v>
      </c>
      <c r="G861" s="48" t="s">
        <v>36</v>
      </c>
      <c r="H861" s="48" t="s">
        <v>6322</v>
      </c>
      <c r="I861" s="48">
        <v>3</v>
      </c>
      <c r="J861" s="48">
        <v>1</v>
      </c>
      <c r="K861" s="48" t="s">
        <v>6182</v>
      </c>
      <c r="L861" s="71">
        <v>45730.384722222218</v>
      </c>
      <c r="M861" s="48">
        <v>-1</v>
      </c>
      <c r="N861" s="48">
        <v>1</v>
      </c>
      <c r="O861" s="48" t="s">
        <v>6323</v>
      </c>
      <c r="P861" s="65">
        <f>2</f>
        <v>2</v>
      </c>
      <c r="Q861" s="65">
        <f>COUNTIFS($O$1:O861,base_seller!$O861)</f>
        <v>3</v>
      </c>
      <c r="R861" s="65" t="str">
        <f>IF(O861="","",IF(OR(base_seller!$Q861&gt;base_seller!$P861,base_seller!$Q861="0"),"Não","Sim"))</f>
        <v>Não</v>
      </c>
      <c r="S861" s="65" t="str">
        <f>base_seller!$E861&amp;base_seller!$K861</f>
        <v>1260752025-03</v>
      </c>
      <c r="T861" s="65">
        <f>COUNTIFS($S$1:S861,base_seller!$S861)</f>
        <v>3</v>
      </c>
      <c r="U861" s="65" t="str">
        <f t="shared" si="32"/>
        <v>Range 1</v>
      </c>
    </row>
    <row r="862" spans="1:21" x14ac:dyDescent="0.25">
      <c r="A862" s="64">
        <v>45729</v>
      </c>
      <c r="B862" s="64">
        <v>45729.38958333333</v>
      </c>
      <c r="C862" s="64">
        <v>45729.40625</v>
      </c>
      <c r="D862" s="48" t="s">
        <v>950</v>
      </c>
      <c r="E862" s="48">
        <v>126136</v>
      </c>
      <c r="F862" s="48" t="s">
        <v>716</v>
      </c>
      <c r="G862" s="48" t="s">
        <v>36</v>
      </c>
      <c r="H862" s="48" t="s">
        <v>5840</v>
      </c>
      <c r="I862" s="48">
        <v>3</v>
      </c>
      <c r="J862" s="48">
        <v>1</v>
      </c>
      <c r="K862" s="48" t="s">
        <v>6182</v>
      </c>
      <c r="L862" s="71">
        <v>45730.38958333333</v>
      </c>
      <c r="M862" s="48">
        <v>-1</v>
      </c>
      <c r="N862" s="48">
        <v>1</v>
      </c>
      <c r="O862" s="48" t="s">
        <v>6324</v>
      </c>
      <c r="P862" s="65">
        <f>2</f>
        <v>2</v>
      </c>
      <c r="Q862" s="65">
        <f>COUNTIFS($O$1:O862,base_seller!$O862)</f>
        <v>1</v>
      </c>
      <c r="R862" s="65" t="str">
        <f>IF(O862="","",IF(OR(base_seller!$Q862&gt;base_seller!$P862,base_seller!$Q862="0"),"Não","Sim"))</f>
        <v>Sim</v>
      </c>
      <c r="S862" s="65" t="str">
        <f>base_seller!$E862&amp;base_seller!$K862</f>
        <v>1261362025-03</v>
      </c>
      <c r="T862" s="65">
        <f>COUNTIFS($S$1:S862,base_seller!$S862)</f>
        <v>1</v>
      </c>
      <c r="U862" s="65" t="str">
        <f t="shared" si="32"/>
        <v>Range 1</v>
      </c>
    </row>
    <row r="863" spans="1:21" x14ac:dyDescent="0.25">
      <c r="A863" s="64">
        <v>45729</v>
      </c>
      <c r="B863" s="64">
        <v>45729.398611111108</v>
      </c>
      <c r="C863" s="64">
        <v>45729.409722222219</v>
      </c>
      <c r="D863" s="48" t="s">
        <v>950</v>
      </c>
      <c r="E863" s="48">
        <v>125744</v>
      </c>
      <c r="F863" s="48" t="s">
        <v>46</v>
      </c>
      <c r="G863" s="48" t="s">
        <v>36</v>
      </c>
      <c r="H863" s="48" t="s">
        <v>752</v>
      </c>
      <c r="I863" s="48">
        <v>3</v>
      </c>
      <c r="J863" s="48">
        <v>1</v>
      </c>
      <c r="K863" s="48" t="s">
        <v>6182</v>
      </c>
      <c r="L863" s="71">
        <v>45730.398611111108</v>
      </c>
      <c r="M863" s="48">
        <v>-1</v>
      </c>
      <c r="N863" s="48">
        <v>1</v>
      </c>
      <c r="O863" s="48" t="s">
        <v>6308</v>
      </c>
      <c r="P863" s="65">
        <f>2</f>
        <v>2</v>
      </c>
      <c r="Q863" s="65">
        <f>COUNTIFS($O$1:O863,base_seller!$O863)</f>
        <v>2</v>
      </c>
      <c r="R863" s="65" t="str">
        <f>IF(O863="","",IF(OR(base_seller!$Q863&gt;base_seller!$P863,base_seller!$Q863="0"),"Não","Sim"))</f>
        <v>Sim</v>
      </c>
      <c r="S863" s="65" t="str">
        <f>base_seller!$E863&amp;base_seller!$K863</f>
        <v>1257442025-03</v>
      </c>
      <c r="T863" s="65">
        <f>COUNTIFS($S$1:S863,base_seller!$S863)</f>
        <v>2</v>
      </c>
      <c r="U863" s="65" t="str">
        <f t="shared" si="32"/>
        <v>Range 1</v>
      </c>
    </row>
    <row r="864" spans="1:21" x14ac:dyDescent="0.25">
      <c r="A864" s="64">
        <v>45729</v>
      </c>
      <c r="B864" s="64">
        <v>45729.512499999997</v>
      </c>
      <c r="C864" s="64">
        <v>45729.535416666673</v>
      </c>
      <c r="D864" s="48" t="s">
        <v>950</v>
      </c>
      <c r="E864" s="48">
        <v>126324</v>
      </c>
      <c r="F864" s="48" t="s">
        <v>754</v>
      </c>
      <c r="G864" s="48" t="s">
        <v>755</v>
      </c>
      <c r="H864" s="48" t="s">
        <v>763</v>
      </c>
      <c r="I864" s="48">
        <v>3</v>
      </c>
      <c r="J864" s="48">
        <v>1</v>
      </c>
      <c r="K864" s="48" t="s">
        <v>6182</v>
      </c>
      <c r="L864" s="71">
        <v>45730.512499999997</v>
      </c>
      <c r="M864" s="48">
        <v>-1</v>
      </c>
      <c r="N864" s="48">
        <v>1</v>
      </c>
      <c r="P864" s="65">
        <f>2</f>
        <v>2</v>
      </c>
      <c r="Q864" s="65">
        <f>COUNTIFS($O$1:O864,base_seller!$O864)</f>
        <v>0</v>
      </c>
      <c r="R864" s="65" t="str">
        <f>IF(O864="","",IF(OR(base_seller!$Q864&gt;base_seller!$P864,base_seller!$Q864="0"),"Não","Sim"))</f>
        <v/>
      </c>
      <c r="S864" s="65" t="str">
        <f>base_seller!$E864&amp;base_seller!$K864</f>
        <v>1263242025-03</v>
      </c>
      <c r="T864" s="65">
        <f>COUNTIFS($S$1:S864,base_seller!$S864)</f>
        <v>1</v>
      </c>
      <c r="U864" s="65" t="str">
        <f t="shared" si="32"/>
        <v>Range 1</v>
      </c>
    </row>
    <row r="865" spans="1:21" x14ac:dyDescent="0.25">
      <c r="A865" s="64">
        <v>45729</v>
      </c>
      <c r="B865" s="64">
        <v>45729.495138888888</v>
      </c>
      <c r="C865" s="64">
        <v>45729.536805555559</v>
      </c>
      <c r="D865" s="48" t="s">
        <v>950</v>
      </c>
      <c r="E865" s="48">
        <v>126267</v>
      </c>
      <c r="F865" s="48" t="s">
        <v>716</v>
      </c>
      <c r="G865" s="48" t="s">
        <v>36</v>
      </c>
      <c r="H865" s="48" t="s">
        <v>766</v>
      </c>
      <c r="I865" s="48">
        <v>3</v>
      </c>
      <c r="J865" s="48">
        <v>1</v>
      </c>
      <c r="K865" s="48" t="s">
        <v>6182</v>
      </c>
      <c r="L865" s="71">
        <v>45730.495138888888</v>
      </c>
      <c r="M865" s="48">
        <v>-1</v>
      </c>
      <c r="N865" s="48">
        <v>1</v>
      </c>
      <c r="O865" s="48" t="s">
        <v>6325</v>
      </c>
      <c r="P865" s="65">
        <f>2</f>
        <v>2</v>
      </c>
      <c r="Q865" s="65">
        <f>COUNTIFS($O$1:O865,base_seller!$O865)</f>
        <v>1</v>
      </c>
      <c r="R865" s="65" t="str">
        <f>IF(O865="","",IF(OR(base_seller!$Q865&gt;base_seller!$P865,base_seller!$Q865="0"),"Não","Sim"))</f>
        <v>Sim</v>
      </c>
      <c r="S865" s="65" t="str">
        <f>base_seller!$E865&amp;base_seller!$K865</f>
        <v>1262672025-03</v>
      </c>
      <c r="T865" s="65">
        <f>COUNTIFS($S$1:S865,base_seller!$S865)</f>
        <v>1</v>
      </c>
      <c r="U865" s="65" t="str">
        <f t="shared" si="32"/>
        <v>Range 1</v>
      </c>
    </row>
    <row r="866" spans="1:21" x14ac:dyDescent="0.25">
      <c r="A866" s="64">
        <v>45729</v>
      </c>
      <c r="B866" s="64">
        <v>45729.496527777781</v>
      </c>
      <c r="C866" s="64">
        <v>45729.538194444453</v>
      </c>
      <c r="D866" s="48" t="s">
        <v>950</v>
      </c>
      <c r="E866" s="48">
        <v>125410</v>
      </c>
      <c r="F866" s="48" t="s">
        <v>754</v>
      </c>
      <c r="G866" s="48" t="s">
        <v>755</v>
      </c>
      <c r="H866" s="48" t="s">
        <v>5840</v>
      </c>
      <c r="I866" s="48">
        <v>3</v>
      </c>
      <c r="J866" s="48">
        <v>1</v>
      </c>
      <c r="K866" s="48" t="s">
        <v>6182</v>
      </c>
      <c r="L866" s="71">
        <v>45730.496527777781</v>
      </c>
      <c r="M866" s="48">
        <v>-1</v>
      </c>
      <c r="N866" s="48">
        <v>1</v>
      </c>
      <c r="P866" s="65">
        <f>2</f>
        <v>2</v>
      </c>
      <c r="Q866" s="65">
        <f>COUNTIFS($O$1:O866,base_seller!$O866)</f>
        <v>0</v>
      </c>
      <c r="R866" s="65" t="str">
        <f>IF(O866="","",IF(OR(base_seller!$Q866&gt;base_seller!$P866,base_seller!$Q866="0"),"Não","Sim"))</f>
        <v/>
      </c>
      <c r="S866" s="65" t="str">
        <f>base_seller!$E866&amp;base_seller!$K866</f>
        <v>1254102025-03</v>
      </c>
      <c r="T866" s="65">
        <f>COUNTIFS($S$1:S866,base_seller!$S866)</f>
        <v>2</v>
      </c>
      <c r="U866" s="65" t="str">
        <f t="shared" si="32"/>
        <v>Range 1</v>
      </c>
    </row>
    <row r="867" spans="1:21" x14ac:dyDescent="0.25">
      <c r="A867" s="64">
        <v>45729</v>
      </c>
      <c r="B867" s="64">
        <v>45729.497916666667</v>
      </c>
      <c r="C867" s="64">
        <v>45729.539583333331</v>
      </c>
      <c r="D867" s="48" t="s">
        <v>950</v>
      </c>
      <c r="E867" s="48">
        <v>124824</v>
      </c>
      <c r="F867" s="48" t="s">
        <v>754</v>
      </c>
      <c r="G867" s="48" t="s">
        <v>755</v>
      </c>
      <c r="H867" s="48" t="s">
        <v>752</v>
      </c>
      <c r="I867" s="48">
        <v>3</v>
      </c>
      <c r="J867" s="48">
        <v>1</v>
      </c>
      <c r="K867" s="48" t="s">
        <v>6182</v>
      </c>
      <c r="L867" s="71">
        <v>45730.497916666667</v>
      </c>
      <c r="M867" s="48">
        <v>-1</v>
      </c>
      <c r="N867" s="48">
        <v>1</v>
      </c>
      <c r="P867" s="65">
        <f>2</f>
        <v>2</v>
      </c>
      <c r="Q867" s="65">
        <f>COUNTIFS($O$1:O867,base_seller!$O867)</f>
        <v>0</v>
      </c>
      <c r="R867" s="65" t="str">
        <f>IF(O867="","",IF(OR(base_seller!$Q867&gt;base_seller!$P867,base_seller!$Q867="0"),"Não","Sim"))</f>
        <v/>
      </c>
      <c r="S867" s="65" t="str">
        <f>base_seller!$E867&amp;base_seller!$K867</f>
        <v>1248242025-03</v>
      </c>
      <c r="T867" s="65">
        <f>COUNTIFS($S$1:S867,base_seller!$S867)</f>
        <v>2</v>
      </c>
      <c r="U867" s="65" t="str">
        <f t="shared" si="32"/>
        <v>Range 1</v>
      </c>
    </row>
    <row r="868" spans="1:21" x14ac:dyDescent="0.25">
      <c r="A868" s="64">
        <v>45729</v>
      </c>
      <c r="B868" s="64">
        <v>45729.576388888891</v>
      </c>
      <c r="C868" s="64">
        <v>45729.586111111108</v>
      </c>
      <c r="D868" s="48" t="s">
        <v>950</v>
      </c>
      <c r="E868" s="48">
        <v>126439</v>
      </c>
      <c r="F868" s="48" t="s">
        <v>46</v>
      </c>
      <c r="G868" s="48" t="s">
        <v>36</v>
      </c>
      <c r="H868" s="48" t="s">
        <v>765</v>
      </c>
      <c r="I868" s="48">
        <v>3</v>
      </c>
      <c r="J868" s="48">
        <v>1</v>
      </c>
      <c r="K868" s="48" t="s">
        <v>6182</v>
      </c>
      <c r="L868" s="71">
        <v>45730.576388888891</v>
      </c>
      <c r="M868" s="48">
        <v>-1</v>
      </c>
      <c r="N868" s="48">
        <v>1</v>
      </c>
      <c r="O868" s="48" t="s">
        <v>6326</v>
      </c>
      <c r="P868" s="65">
        <f>2</f>
        <v>2</v>
      </c>
      <c r="Q868" s="65">
        <f>COUNTIFS($O$1:O868,base_seller!$O868)</f>
        <v>1</v>
      </c>
      <c r="R868" s="65" t="str">
        <f>IF(O868="","",IF(OR(base_seller!$Q868&gt;base_seller!$P868,base_seller!$Q868="0"),"Não","Sim"))</f>
        <v>Sim</v>
      </c>
      <c r="S868" s="65" t="str">
        <f>base_seller!$E868&amp;base_seller!$K868</f>
        <v>1264392025-03</v>
      </c>
      <c r="T868" s="65">
        <f>COUNTIFS($S$1:S868,base_seller!$S868)</f>
        <v>1</v>
      </c>
      <c r="U868" s="65" t="str">
        <f t="shared" si="32"/>
        <v>Range 1</v>
      </c>
    </row>
    <row r="869" spans="1:21" x14ac:dyDescent="0.25">
      <c r="A869" s="64">
        <v>45729</v>
      </c>
      <c r="B869" s="64">
        <v>45729.555555555547</v>
      </c>
      <c r="C869" s="64">
        <v>45729.62777777778</v>
      </c>
      <c r="D869" s="48" t="s">
        <v>950</v>
      </c>
      <c r="E869" s="48">
        <v>126496</v>
      </c>
      <c r="F869" s="48" t="s">
        <v>754</v>
      </c>
      <c r="G869" s="48" t="s">
        <v>755</v>
      </c>
      <c r="H869" s="48" t="s">
        <v>769</v>
      </c>
      <c r="I869" s="48">
        <v>3</v>
      </c>
      <c r="J869" s="48">
        <v>1</v>
      </c>
      <c r="K869" s="48" t="s">
        <v>6182</v>
      </c>
      <c r="L869" s="71">
        <v>45730.555555555547</v>
      </c>
      <c r="M869" s="48">
        <v>-1</v>
      </c>
      <c r="N869" s="48">
        <v>1</v>
      </c>
      <c r="P869" s="65">
        <f>2</f>
        <v>2</v>
      </c>
      <c r="Q869" s="65">
        <f>COUNTIFS($O$1:O869,base_seller!$O869)</f>
        <v>0</v>
      </c>
      <c r="R869" s="65" t="str">
        <f>IF(O869="","",IF(OR(base_seller!$Q869&gt;base_seller!$P869,base_seller!$Q869="0"),"Não","Sim"))</f>
        <v/>
      </c>
      <c r="S869" s="65" t="str">
        <f>base_seller!$E869&amp;base_seller!$K869</f>
        <v>1264962025-03</v>
      </c>
      <c r="T869" s="65">
        <f>COUNTIFS($S$1:S869,base_seller!$S869)</f>
        <v>1</v>
      </c>
      <c r="U869" s="65" t="str">
        <f t="shared" si="32"/>
        <v>Range 1</v>
      </c>
    </row>
    <row r="870" spans="1:21" x14ac:dyDescent="0.25">
      <c r="A870" s="64">
        <v>45729</v>
      </c>
      <c r="B870" s="64">
        <v>45729.659722222219</v>
      </c>
      <c r="C870" s="64">
        <v>45729.76458333333</v>
      </c>
      <c r="D870" s="48" t="s">
        <v>951</v>
      </c>
      <c r="E870" s="48">
        <v>126615</v>
      </c>
      <c r="F870" s="48" t="s">
        <v>46</v>
      </c>
      <c r="G870" s="48" t="s">
        <v>36</v>
      </c>
      <c r="H870" s="48" t="s">
        <v>752</v>
      </c>
      <c r="I870" s="48">
        <v>3</v>
      </c>
      <c r="J870" s="48">
        <v>1</v>
      </c>
      <c r="K870" s="48" t="s">
        <v>6182</v>
      </c>
      <c r="L870" s="71">
        <v>45730.659722222219</v>
      </c>
      <c r="M870" s="48">
        <v>-1</v>
      </c>
      <c r="N870" s="48">
        <v>1</v>
      </c>
      <c r="O870" s="48" t="s">
        <v>6327</v>
      </c>
      <c r="P870" s="65">
        <f>2</f>
        <v>2</v>
      </c>
      <c r="Q870" s="65">
        <f>COUNTIFS($O$1:O870,base_seller!$O870)</f>
        <v>1</v>
      </c>
      <c r="R870" s="65" t="str">
        <f>IF(O870="","",IF(OR(base_seller!$Q870&gt;base_seller!$P870,base_seller!$Q870="0"),"Não","Sim"))</f>
        <v>Sim</v>
      </c>
      <c r="S870" s="65" t="str">
        <f>base_seller!$E870&amp;base_seller!$K870</f>
        <v>1266152025-03</v>
      </c>
      <c r="T870" s="65">
        <f>COUNTIFS($S$1:S870,base_seller!$S870)</f>
        <v>1</v>
      </c>
      <c r="U870" s="65" t="str">
        <f t="shared" si="32"/>
        <v>Range 1</v>
      </c>
    </row>
    <row r="871" spans="1:21" x14ac:dyDescent="0.25">
      <c r="A871" s="64">
        <v>45729</v>
      </c>
      <c r="B871" s="64">
        <v>45729.679861111108</v>
      </c>
      <c r="C871" s="64">
        <v>45729.768055555563</v>
      </c>
      <c r="D871" s="48" t="s">
        <v>951</v>
      </c>
      <c r="E871" s="48">
        <v>126640</v>
      </c>
      <c r="F871" s="48" t="s">
        <v>716</v>
      </c>
      <c r="G871" s="48" t="s">
        <v>36</v>
      </c>
      <c r="H871" s="48" t="s">
        <v>761</v>
      </c>
      <c r="I871" s="48">
        <v>3</v>
      </c>
      <c r="J871" s="48">
        <v>1</v>
      </c>
      <c r="K871" s="48" t="s">
        <v>6182</v>
      </c>
      <c r="L871" s="71">
        <v>45730.679861111108</v>
      </c>
      <c r="M871" s="48">
        <v>-1</v>
      </c>
      <c r="N871" s="48">
        <v>1</v>
      </c>
      <c r="O871" s="48" t="s">
        <v>6328</v>
      </c>
      <c r="P871" s="65">
        <f>2</f>
        <v>2</v>
      </c>
      <c r="Q871" s="65">
        <f>COUNTIFS($O$1:O871,base_seller!$O871)</f>
        <v>1</v>
      </c>
      <c r="R871" s="65" t="str">
        <f>IF(O871="","",IF(OR(base_seller!$Q871&gt;base_seller!$P871,base_seller!$Q871="0"),"Não","Sim"))</f>
        <v>Sim</v>
      </c>
      <c r="S871" s="65" t="str">
        <f>base_seller!$E871&amp;base_seller!$K871</f>
        <v>1266402025-03</v>
      </c>
      <c r="T871" s="65">
        <f>COUNTIFS($S$1:S871,base_seller!$S871)</f>
        <v>1</v>
      </c>
      <c r="U871" s="65" t="str">
        <f t="shared" si="32"/>
        <v>Range 1</v>
      </c>
    </row>
    <row r="872" spans="1:21" x14ac:dyDescent="0.25">
      <c r="A872" s="64">
        <v>45729</v>
      </c>
      <c r="B872" s="64">
        <v>45729.682638888888</v>
      </c>
      <c r="C872" s="64">
        <v>45729.771527777782</v>
      </c>
      <c r="D872" s="48" t="s">
        <v>951</v>
      </c>
      <c r="E872" s="48">
        <v>126646</v>
      </c>
      <c r="F872" s="48" t="s">
        <v>754</v>
      </c>
      <c r="G872" s="48" t="s">
        <v>755</v>
      </c>
      <c r="H872" s="48" t="s">
        <v>755</v>
      </c>
      <c r="I872" s="48">
        <v>3</v>
      </c>
      <c r="J872" s="48">
        <v>1</v>
      </c>
      <c r="K872" s="48" t="s">
        <v>6182</v>
      </c>
      <c r="L872" s="71">
        <v>45730.682638888888</v>
      </c>
      <c r="M872" s="48">
        <v>-1</v>
      </c>
      <c r="N872" s="48">
        <v>1</v>
      </c>
      <c r="P872" s="65">
        <f>2</f>
        <v>2</v>
      </c>
      <c r="Q872" s="65">
        <f>COUNTIFS($O$1:O872,base_seller!$O872)</f>
        <v>0</v>
      </c>
      <c r="R872" s="65" t="str">
        <f>IF(O872="","",IF(OR(base_seller!$Q872&gt;base_seller!$P872,base_seller!$Q872="0"),"Não","Sim"))</f>
        <v/>
      </c>
      <c r="S872" s="65" t="str">
        <f>base_seller!$E872&amp;base_seller!$K872</f>
        <v>1266462025-03</v>
      </c>
      <c r="T872" s="65">
        <f>COUNTIFS($S$1:S872,base_seller!$S872)</f>
        <v>1</v>
      </c>
      <c r="U872" s="65" t="str">
        <f t="shared" si="32"/>
        <v>Range 1</v>
      </c>
    </row>
    <row r="873" spans="1:21" x14ac:dyDescent="0.25">
      <c r="A873" s="64">
        <v>45729</v>
      </c>
      <c r="B873" s="64">
        <v>45729.685416666667</v>
      </c>
      <c r="C873" s="64">
        <v>45729.772916666669</v>
      </c>
      <c r="D873" s="48" t="s">
        <v>951</v>
      </c>
      <c r="E873" s="48">
        <v>126650</v>
      </c>
      <c r="F873" s="48" t="s">
        <v>716</v>
      </c>
      <c r="G873" s="48" t="s">
        <v>36</v>
      </c>
      <c r="H873" s="48" t="s">
        <v>756</v>
      </c>
      <c r="I873" s="48">
        <v>3</v>
      </c>
      <c r="J873" s="48">
        <v>1</v>
      </c>
      <c r="K873" s="48" t="s">
        <v>6182</v>
      </c>
      <c r="L873" s="71">
        <v>45730.685416666667</v>
      </c>
      <c r="M873" s="48">
        <v>-1</v>
      </c>
      <c r="N873" s="48">
        <v>1</v>
      </c>
      <c r="O873" s="48" t="s">
        <v>6329</v>
      </c>
      <c r="P873" s="65">
        <f>2</f>
        <v>2</v>
      </c>
      <c r="Q873" s="65">
        <f>COUNTIFS($O$1:O873,base_seller!$O873)</f>
        <v>1</v>
      </c>
      <c r="R873" s="65" t="str">
        <f>IF(O873="","",IF(OR(base_seller!$Q873&gt;base_seller!$P873,base_seller!$Q873="0"),"Não","Sim"))</f>
        <v>Sim</v>
      </c>
      <c r="S873" s="65" t="str">
        <f>base_seller!$E873&amp;base_seller!$K873</f>
        <v>1266502025-03</v>
      </c>
      <c r="T873" s="65">
        <f>COUNTIFS($S$1:S873,base_seller!$S873)</f>
        <v>1</v>
      </c>
      <c r="U873" s="65" t="str">
        <f t="shared" si="32"/>
        <v>Range 1</v>
      </c>
    </row>
    <row r="874" spans="1:21" x14ac:dyDescent="0.25">
      <c r="A874" s="64">
        <v>45729</v>
      </c>
      <c r="B874" s="64">
        <v>45729.734027777777</v>
      </c>
      <c r="C874" s="64">
        <v>45729.775694444441</v>
      </c>
      <c r="D874" s="48" t="s">
        <v>951</v>
      </c>
      <c r="E874" s="48">
        <v>126675</v>
      </c>
      <c r="F874" s="48" t="s">
        <v>754</v>
      </c>
      <c r="G874" s="48" t="s">
        <v>755</v>
      </c>
      <c r="H874" s="48" t="s">
        <v>755</v>
      </c>
      <c r="I874" s="48">
        <v>3</v>
      </c>
      <c r="J874" s="48">
        <v>1</v>
      </c>
      <c r="K874" s="48" t="s">
        <v>6182</v>
      </c>
      <c r="L874" s="71">
        <v>45730.734027777777</v>
      </c>
      <c r="M874" s="48">
        <v>-1</v>
      </c>
      <c r="N874" s="48">
        <v>1</v>
      </c>
      <c r="P874" s="65">
        <f>2</f>
        <v>2</v>
      </c>
      <c r="Q874" s="65">
        <f>COUNTIFS($O$1:O874,base_seller!$O874)</f>
        <v>0</v>
      </c>
      <c r="R874" s="65" t="str">
        <f>IF(O874="","",IF(OR(base_seller!$Q874&gt;base_seller!$P874,base_seller!$Q874="0"),"Não","Sim"))</f>
        <v/>
      </c>
      <c r="S874" s="65" t="str">
        <f>base_seller!$E874&amp;base_seller!$K874</f>
        <v>1266752025-03</v>
      </c>
      <c r="T874" s="65">
        <f>COUNTIFS($S$1:S874,base_seller!$S874)</f>
        <v>1</v>
      </c>
      <c r="U874" s="65" t="str">
        <f t="shared" si="32"/>
        <v>Range 1</v>
      </c>
    </row>
    <row r="875" spans="1:21" x14ac:dyDescent="0.25">
      <c r="A875" s="64">
        <v>45729</v>
      </c>
      <c r="B875" s="64">
        <v>45729.755555555559</v>
      </c>
      <c r="C875" s="64">
        <v>45729.777083333327</v>
      </c>
      <c r="D875" s="48" t="s">
        <v>951</v>
      </c>
      <c r="E875" s="48">
        <v>126689</v>
      </c>
      <c r="F875" s="48" t="s">
        <v>716</v>
      </c>
      <c r="G875" s="48" t="s">
        <v>36</v>
      </c>
      <c r="H875" s="48" t="s">
        <v>752</v>
      </c>
      <c r="I875" s="48">
        <v>3</v>
      </c>
      <c r="J875" s="48">
        <v>1</v>
      </c>
      <c r="K875" s="48" t="s">
        <v>6182</v>
      </c>
      <c r="L875" s="71">
        <v>45730.755555555559</v>
      </c>
      <c r="M875" s="48">
        <v>-1</v>
      </c>
      <c r="N875" s="48">
        <v>1</v>
      </c>
      <c r="O875" s="48" t="s">
        <v>6330</v>
      </c>
      <c r="P875" s="65">
        <f>2</f>
        <v>2</v>
      </c>
      <c r="Q875" s="65">
        <f>COUNTIFS($O$1:O875,base_seller!$O875)</f>
        <v>1</v>
      </c>
      <c r="R875" s="65" t="str">
        <f>IF(O875="","",IF(OR(base_seller!$Q875&gt;base_seller!$P875,base_seller!$Q875="0"),"Não","Sim"))</f>
        <v>Sim</v>
      </c>
      <c r="S875" s="65" t="str">
        <f>base_seller!$E875&amp;base_seller!$K875</f>
        <v>1266892025-03</v>
      </c>
      <c r="T875" s="65">
        <f>COUNTIFS($S$1:S875,base_seller!$S875)</f>
        <v>1</v>
      </c>
      <c r="U875" s="65" t="str">
        <f t="shared" si="32"/>
        <v>Range 1</v>
      </c>
    </row>
    <row r="876" spans="1:21" x14ac:dyDescent="0.25">
      <c r="A876" s="64">
        <v>45729</v>
      </c>
      <c r="B876" s="64">
        <v>45729.768750000003</v>
      </c>
      <c r="C876" s="64">
        <v>45729.779166666667</v>
      </c>
      <c r="D876" s="48" t="s">
        <v>951</v>
      </c>
      <c r="E876" s="48">
        <v>126640</v>
      </c>
      <c r="F876" s="48" t="s">
        <v>716</v>
      </c>
      <c r="G876" s="48" t="s">
        <v>36</v>
      </c>
      <c r="H876" s="48" t="s">
        <v>764</v>
      </c>
      <c r="I876" s="48">
        <v>3</v>
      </c>
      <c r="J876" s="48">
        <v>1</v>
      </c>
      <c r="K876" s="48" t="s">
        <v>6182</v>
      </c>
      <c r="L876" s="71">
        <v>45730.768750000003</v>
      </c>
      <c r="M876" s="48">
        <v>-1</v>
      </c>
      <c r="N876" s="48">
        <v>1</v>
      </c>
      <c r="O876" s="48" t="s">
        <v>6331</v>
      </c>
      <c r="P876" s="65">
        <f>2</f>
        <v>2</v>
      </c>
      <c r="Q876" s="65">
        <f>COUNTIFS($O$1:O876,base_seller!$O876)</f>
        <v>1</v>
      </c>
      <c r="R876" s="65" t="str">
        <f>IF(O876="","",IF(OR(base_seller!$Q876&gt;base_seller!$P876,base_seller!$Q876="0"),"Não","Sim"))</f>
        <v>Sim</v>
      </c>
      <c r="S876" s="65" t="str">
        <f>base_seller!$E876&amp;base_seller!$K876</f>
        <v>1266402025-03</v>
      </c>
      <c r="T876" s="65">
        <f>COUNTIFS($S$1:S876,base_seller!$S876)</f>
        <v>2</v>
      </c>
      <c r="U876" s="65" t="str">
        <f t="shared" si="32"/>
        <v>Range 1</v>
      </c>
    </row>
    <row r="877" spans="1:21" x14ac:dyDescent="0.25">
      <c r="A877" s="64">
        <v>45729</v>
      </c>
      <c r="B877" s="64">
        <v>45729.788888888892</v>
      </c>
      <c r="C877" s="64">
        <v>45729.830555555563</v>
      </c>
      <c r="D877" s="48" t="s">
        <v>951</v>
      </c>
      <c r="E877" s="48">
        <v>126640</v>
      </c>
      <c r="F877" s="48" t="s">
        <v>754</v>
      </c>
      <c r="G877" s="48" t="s">
        <v>755</v>
      </c>
      <c r="H877" s="48" t="s">
        <v>755</v>
      </c>
      <c r="I877" s="48">
        <v>3</v>
      </c>
      <c r="J877" s="48">
        <v>1</v>
      </c>
      <c r="K877" s="48" t="s">
        <v>6182</v>
      </c>
      <c r="L877" s="71">
        <v>45730.788888888892</v>
      </c>
      <c r="M877" s="48">
        <v>-1</v>
      </c>
      <c r="N877" s="48">
        <v>1</v>
      </c>
      <c r="P877" s="65">
        <f>2</f>
        <v>2</v>
      </c>
      <c r="Q877" s="65">
        <f>COUNTIFS($O$1:O877,base_seller!$O877)</f>
        <v>0</v>
      </c>
      <c r="R877" s="65" t="str">
        <f>IF(O877="","",IF(OR(base_seller!$Q877&gt;base_seller!$P877,base_seller!$Q877="0"),"Não","Sim"))</f>
        <v/>
      </c>
      <c r="S877" s="65" t="str">
        <f>base_seller!$E877&amp;base_seller!$K877</f>
        <v>1266402025-03</v>
      </c>
      <c r="T877" s="65">
        <f>COUNTIFS($S$1:S877,base_seller!$S877)</f>
        <v>3</v>
      </c>
      <c r="U877" s="65" t="str">
        <f t="shared" si="32"/>
        <v>Range 1</v>
      </c>
    </row>
    <row r="878" spans="1:21" x14ac:dyDescent="0.25">
      <c r="A878" s="64">
        <v>45730</v>
      </c>
      <c r="B878" s="64">
        <v>45730.324999999997</v>
      </c>
      <c r="C878" s="64">
        <v>45730.339583333327</v>
      </c>
      <c r="D878" s="48" t="s">
        <v>952</v>
      </c>
      <c r="E878" s="48">
        <v>126801</v>
      </c>
      <c r="F878" s="48" t="s">
        <v>754</v>
      </c>
      <c r="G878" s="48" t="s">
        <v>755</v>
      </c>
      <c r="H878" s="48" t="s">
        <v>766</v>
      </c>
      <c r="I878" s="48">
        <v>4</v>
      </c>
      <c r="J878" s="48">
        <v>3</v>
      </c>
      <c r="K878" s="48" t="s">
        <v>6182</v>
      </c>
      <c r="L878" s="71">
        <v>45733.324999999997</v>
      </c>
      <c r="M878" s="48">
        <v>-3</v>
      </c>
      <c r="N878" s="48">
        <v>1</v>
      </c>
      <c r="P878" s="65">
        <f>2</f>
        <v>2</v>
      </c>
      <c r="Q878" s="65">
        <f>COUNTIFS($O$1:O878,base_seller!$O878)</f>
        <v>0</v>
      </c>
      <c r="R878" s="65" t="str">
        <f>IF(O878="","",IF(OR(base_seller!$Q878&gt;base_seller!$P878,base_seller!$Q878="0"),"Não","Sim"))</f>
        <v/>
      </c>
      <c r="S878" s="65" t="str">
        <f>base_seller!$E878&amp;base_seller!$K878</f>
        <v>1268012025-03</v>
      </c>
      <c r="T878" s="65">
        <f>COUNTIFS($S$1:S878,base_seller!$S878)</f>
        <v>1</v>
      </c>
      <c r="U878" s="65" t="str">
        <f t="shared" ref="U878:U916" si="33">IF(T878&lt;4,"Range 1",IF(T878&lt;7,"Range 2",IF(T878&lt;10,"Range 3","Range 4")))</f>
        <v>Range 1</v>
      </c>
    </row>
    <row r="879" spans="1:21" x14ac:dyDescent="0.25">
      <c r="A879" s="64">
        <v>45730</v>
      </c>
      <c r="B879" s="64">
        <v>45730.354861111111</v>
      </c>
      <c r="C879" s="64">
        <v>45730.372916666667</v>
      </c>
      <c r="D879" s="48" t="s">
        <v>952</v>
      </c>
      <c r="E879" s="48">
        <v>126821</v>
      </c>
      <c r="F879" s="48" t="s">
        <v>46</v>
      </c>
      <c r="G879" s="48" t="s">
        <v>36</v>
      </c>
      <c r="H879" s="48" t="s">
        <v>752</v>
      </c>
      <c r="I879" s="48">
        <v>4</v>
      </c>
      <c r="J879" s="48">
        <v>3</v>
      </c>
      <c r="K879" s="48" t="s">
        <v>6182</v>
      </c>
      <c r="L879" s="71">
        <v>45733.354861111111</v>
      </c>
      <c r="M879" s="48">
        <v>-3</v>
      </c>
      <c r="N879" s="48">
        <v>1</v>
      </c>
      <c r="O879" s="48" t="s">
        <v>6332</v>
      </c>
      <c r="P879" s="65">
        <f>2</f>
        <v>2</v>
      </c>
      <c r="Q879" s="65">
        <f>COUNTIFS($O$1:O879,base_seller!$O879)</f>
        <v>1</v>
      </c>
      <c r="R879" s="65" t="str">
        <f>IF(O879="","",IF(OR(base_seller!$Q879&gt;base_seller!$P879,base_seller!$Q879="0"),"Não","Sim"))</f>
        <v>Sim</v>
      </c>
      <c r="S879" s="65" t="str">
        <f>base_seller!$E879&amp;base_seller!$K879</f>
        <v>1268212025-03</v>
      </c>
      <c r="T879" s="65">
        <f>COUNTIFS($S$1:S879,base_seller!$S879)</f>
        <v>1</v>
      </c>
      <c r="U879" s="65" t="str">
        <f t="shared" si="33"/>
        <v>Range 1</v>
      </c>
    </row>
    <row r="880" spans="1:21" x14ac:dyDescent="0.25">
      <c r="A880" s="64">
        <v>45730</v>
      </c>
      <c r="B880" s="64">
        <v>45730.363888888889</v>
      </c>
      <c r="C880" s="64">
        <v>45730.372916666667</v>
      </c>
      <c r="D880" s="48" t="s">
        <v>952</v>
      </c>
      <c r="E880" s="48">
        <v>126830</v>
      </c>
      <c r="F880" s="48" t="s">
        <v>754</v>
      </c>
      <c r="G880" s="48" t="s">
        <v>755</v>
      </c>
      <c r="H880" s="48" t="s">
        <v>794</v>
      </c>
      <c r="I880" s="48">
        <v>4</v>
      </c>
      <c r="J880" s="48">
        <v>3</v>
      </c>
      <c r="K880" s="48" t="s">
        <v>6182</v>
      </c>
      <c r="L880" s="71">
        <v>45733.363888888889</v>
      </c>
      <c r="M880" s="48">
        <v>-3</v>
      </c>
      <c r="N880" s="48">
        <v>1</v>
      </c>
      <c r="P880" s="65">
        <f>2</f>
        <v>2</v>
      </c>
      <c r="Q880" s="65">
        <f>COUNTIFS($O$1:O880,base_seller!$O880)</f>
        <v>0</v>
      </c>
      <c r="R880" s="65" t="str">
        <f>IF(O880="","",IF(OR(base_seller!$Q880&gt;base_seller!$P880,base_seller!$Q880="0"),"Não","Sim"))</f>
        <v/>
      </c>
      <c r="S880" s="65" t="str">
        <f>base_seller!$E880&amp;base_seller!$K880</f>
        <v>1268302025-03</v>
      </c>
      <c r="T880" s="65">
        <f>COUNTIFS($S$1:S880,base_seller!$S880)</f>
        <v>1</v>
      </c>
      <c r="U880" s="65" t="str">
        <f t="shared" si="33"/>
        <v>Range 1</v>
      </c>
    </row>
    <row r="881" spans="1:21" x14ac:dyDescent="0.25">
      <c r="A881" s="64">
        <v>45730</v>
      </c>
      <c r="B881" s="64">
        <v>45730.417361111111</v>
      </c>
      <c r="C881" s="64">
        <v>45730.450694444437</v>
      </c>
      <c r="D881" s="48" t="s">
        <v>952</v>
      </c>
      <c r="E881" s="48">
        <v>126900</v>
      </c>
      <c r="F881" s="48" t="s">
        <v>716</v>
      </c>
      <c r="G881" s="48" t="s">
        <v>36</v>
      </c>
      <c r="H881" s="48" t="s">
        <v>766</v>
      </c>
      <c r="I881" s="48">
        <v>4</v>
      </c>
      <c r="J881" s="48">
        <v>3</v>
      </c>
      <c r="K881" s="48" t="s">
        <v>6182</v>
      </c>
      <c r="L881" s="71">
        <v>45733.417361111111</v>
      </c>
      <c r="M881" s="48">
        <v>-3</v>
      </c>
      <c r="N881" s="48">
        <v>1</v>
      </c>
      <c r="O881" s="48" t="s">
        <v>6333</v>
      </c>
      <c r="P881" s="65">
        <f>2</f>
        <v>2</v>
      </c>
      <c r="Q881" s="65">
        <f>COUNTIFS($O$1:O881,base_seller!$O881)</f>
        <v>1</v>
      </c>
      <c r="R881" s="65" t="str">
        <f>IF(O881="","",IF(OR(base_seller!$Q881&gt;base_seller!$P881,base_seller!$Q881="0"),"Não","Sim"))</f>
        <v>Sim</v>
      </c>
      <c r="S881" s="65" t="str">
        <f>base_seller!$E881&amp;base_seller!$K881</f>
        <v>1269002025-03</v>
      </c>
      <c r="T881" s="65">
        <f>COUNTIFS($S$1:S881,base_seller!$S881)</f>
        <v>1</v>
      </c>
      <c r="U881" s="65" t="str">
        <f t="shared" si="33"/>
        <v>Range 1</v>
      </c>
    </row>
    <row r="882" spans="1:21" x14ac:dyDescent="0.25">
      <c r="A882" s="64">
        <v>45730</v>
      </c>
      <c r="B882" s="64">
        <v>45730.418055555558</v>
      </c>
      <c r="C882" s="64">
        <v>45730.450694444437</v>
      </c>
      <c r="D882" s="48" t="s">
        <v>952</v>
      </c>
      <c r="E882" s="48">
        <v>126902</v>
      </c>
      <c r="F882" s="48" t="s">
        <v>754</v>
      </c>
      <c r="G882" s="48" t="s">
        <v>6231</v>
      </c>
      <c r="H882" s="48" t="s">
        <v>755</v>
      </c>
      <c r="I882" s="48">
        <v>4</v>
      </c>
      <c r="J882" s="48">
        <v>3</v>
      </c>
      <c r="K882" s="48" t="s">
        <v>6182</v>
      </c>
      <c r="L882" s="71">
        <v>45733.418055555558</v>
      </c>
      <c r="M882" s="48">
        <v>-3</v>
      </c>
      <c r="N882" s="48">
        <v>1</v>
      </c>
      <c r="P882" s="65">
        <f>2</f>
        <v>2</v>
      </c>
      <c r="Q882" s="65">
        <f>COUNTIFS($O$1:O882,base_seller!$O882)</f>
        <v>0</v>
      </c>
      <c r="R882" s="65" t="str">
        <f>IF(O882="","",IF(OR(base_seller!$Q882&gt;base_seller!$P882,base_seller!$Q882="0"),"Não","Sim"))</f>
        <v/>
      </c>
      <c r="S882" s="65" t="str">
        <f>base_seller!$E882&amp;base_seller!$K882</f>
        <v>1269022025-03</v>
      </c>
      <c r="T882" s="65">
        <f>COUNTIFS($S$1:S882,base_seller!$S882)</f>
        <v>1</v>
      </c>
      <c r="U882" s="65" t="str">
        <f t="shared" si="33"/>
        <v>Range 1</v>
      </c>
    </row>
    <row r="883" spans="1:21" x14ac:dyDescent="0.25">
      <c r="A883" s="64">
        <v>45730</v>
      </c>
      <c r="B883" s="64">
        <v>45730.423611111109</v>
      </c>
      <c r="C883" s="64">
        <v>45730.451388888891</v>
      </c>
      <c r="D883" s="48" t="s">
        <v>952</v>
      </c>
      <c r="E883" s="48">
        <v>126910</v>
      </c>
      <c r="F883" s="48" t="s">
        <v>754</v>
      </c>
      <c r="G883" s="48" t="s">
        <v>755</v>
      </c>
      <c r="H883" s="48" t="s">
        <v>794</v>
      </c>
      <c r="I883" s="48">
        <v>4</v>
      </c>
      <c r="J883" s="48">
        <v>3</v>
      </c>
      <c r="K883" s="48" t="s">
        <v>6182</v>
      </c>
      <c r="L883" s="71">
        <v>45733.423611111109</v>
      </c>
      <c r="M883" s="48">
        <v>-3</v>
      </c>
      <c r="N883" s="48">
        <v>1</v>
      </c>
      <c r="P883" s="65">
        <f>2</f>
        <v>2</v>
      </c>
      <c r="Q883" s="65">
        <f>COUNTIFS($O$1:O883,base_seller!$O883)</f>
        <v>0</v>
      </c>
      <c r="R883" s="65" t="str">
        <f>IF(O883="","",IF(OR(base_seller!$Q883&gt;base_seller!$P883,base_seller!$Q883="0"),"Não","Sim"))</f>
        <v/>
      </c>
      <c r="S883" s="65" t="str">
        <f>base_seller!$E883&amp;base_seller!$K883</f>
        <v>1269102025-03</v>
      </c>
      <c r="T883" s="65">
        <f>COUNTIFS($S$1:S883,base_seller!$S883)</f>
        <v>1</v>
      </c>
      <c r="U883" s="65" t="str">
        <f t="shared" si="33"/>
        <v>Range 1</v>
      </c>
    </row>
    <row r="884" spans="1:21" x14ac:dyDescent="0.25">
      <c r="A884" s="64">
        <v>45730</v>
      </c>
      <c r="B884" s="64">
        <v>45730.432638888888</v>
      </c>
      <c r="C884" s="64">
        <v>45730.45208333333</v>
      </c>
      <c r="D884" s="48" t="s">
        <v>952</v>
      </c>
      <c r="E884" s="48">
        <v>126923</v>
      </c>
      <c r="F884" s="48" t="s">
        <v>716</v>
      </c>
      <c r="G884" s="48" t="s">
        <v>36</v>
      </c>
      <c r="H884" s="48" t="s">
        <v>758</v>
      </c>
      <c r="I884" s="48">
        <v>4</v>
      </c>
      <c r="J884" s="48">
        <v>3</v>
      </c>
      <c r="K884" s="48" t="s">
        <v>6182</v>
      </c>
      <c r="L884" s="71">
        <v>45733.432638888888</v>
      </c>
      <c r="M884" s="48">
        <v>-3</v>
      </c>
      <c r="N884" s="48">
        <v>1</v>
      </c>
      <c r="O884" s="48" t="s">
        <v>6334</v>
      </c>
      <c r="P884" s="65">
        <f>2</f>
        <v>2</v>
      </c>
      <c r="Q884" s="65">
        <f>COUNTIFS($O$1:O884,base_seller!$O884)</f>
        <v>1</v>
      </c>
      <c r="R884" s="65" t="str">
        <f>IF(O884="","",IF(OR(base_seller!$Q884&gt;base_seller!$P884,base_seller!$Q884="0"),"Não","Sim"))</f>
        <v>Sim</v>
      </c>
      <c r="S884" s="65" t="str">
        <f>base_seller!$E884&amp;base_seller!$K884</f>
        <v>1269232025-03</v>
      </c>
      <c r="T884" s="65">
        <f>COUNTIFS($S$1:S884,base_seller!$S884)</f>
        <v>1</v>
      </c>
      <c r="U884" s="65" t="str">
        <f t="shared" si="33"/>
        <v>Range 1</v>
      </c>
    </row>
    <row r="885" spans="1:21" x14ac:dyDescent="0.25">
      <c r="A885" s="64">
        <v>45730</v>
      </c>
      <c r="B885" s="64">
        <v>45730.43472222222</v>
      </c>
      <c r="C885" s="64">
        <v>45730.452777777777</v>
      </c>
      <c r="D885" s="48" t="s">
        <v>952</v>
      </c>
      <c r="E885" s="48">
        <v>126925</v>
      </c>
      <c r="F885" s="48" t="s">
        <v>754</v>
      </c>
      <c r="G885" s="48" t="s">
        <v>755</v>
      </c>
      <c r="H885" s="48" t="s">
        <v>761</v>
      </c>
      <c r="I885" s="48">
        <v>4</v>
      </c>
      <c r="J885" s="48">
        <v>3</v>
      </c>
      <c r="K885" s="48" t="s">
        <v>6182</v>
      </c>
      <c r="L885" s="71">
        <v>45733.43472222222</v>
      </c>
      <c r="M885" s="48">
        <v>-3</v>
      </c>
      <c r="N885" s="48">
        <v>1</v>
      </c>
      <c r="P885" s="65">
        <f>2</f>
        <v>2</v>
      </c>
      <c r="Q885" s="65">
        <f>COUNTIFS($O$1:O885,base_seller!$O885)</f>
        <v>0</v>
      </c>
      <c r="R885" s="65" t="str">
        <f>IF(O885="","",IF(OR(base_seller!$Q885&gt;base_seller!$P885,base_seller!$Q885="0"),"Não","Sim"))</f>
        <v/>
      </c>
      <c r="S885" s="65" t="str">
        <f>base_seller!$E885&amp;base_seller!$K885</f>
        <v>1269252025-03</v>
      </c>
      <c r="T885" s="65">
        <f>COUNTIFS($S$1:S885,base_seller!$S885)</f>
        <v>1</v>
      </c>
      <c r="U885" s="65" t="str">
        <f t="shared" si="33"/>
        <v>Range 1</v>
      </c>
    </row>
    <row r="886" spans="1:21" x14ac:dyDescent="0.25">
      <c r="A886" s="64">
        <v>45730</v>
      </c>
      <c r="B886" s="64">
        <v>45730.436805555553</v>
      </c>
      <c r="C886" s="64">
        <v>45730.452777777777</v>
      </c>
      <c r="D886" s="48" t="s">
        <v>952</v>
      </c>
      <c r="E886" s="48">
        <v>126927</v>
      </c>
      <c r="F886" s="48" t="s">
        <v>716</v>
      </c>
      <c r="G886" s="48" t="s">
        <v>36</v>
      </c>
      <c r="H886" s="48" t="s">
        <v>752</v>
      </c>
      <c r="I886" s="48">
        <v>4</v>
      </c>
      <c r="J886" s="48">
        <v>3</v>
      </c>
      <c r="K886" s="48" t="s">
        <v>6182</v>
      </c>
      <c r="L886" s="71">
        <v>45733.436805555553</v>
      </c>
      <c r="M886" s="48">
        <v>-3</v>
      </c>
      <c r="N886" s="48">
        <v>1</v>
      </c>
      <c r="O886" s="48" t="s">
        <v>6335</v>
      </c>
      <c r="P886" s="65">
        <f>2</f>
        <v>2</v>
      </c>
      <c r="Q886" s="65">
        <f>COUNTIFS($O$1:O886,base_seller!$O886)</f>
        <v>1</v>
      </c>
      <c r="R886" s="65" t="str">
        <f>IF(O886="","",IF(OR(base_seller!$Q886&gt;base_seller!$P886,base_seller!$Q886="0"),"Não","Sim"))</f>
        <v>Sim</v>
      </c>
      <c r="S886" s="65" t="str">
        <f>base_seller!$E886&amp;base_seller!$K886</f>
        <v>1269272025-03</v>
      </c>
      <c r="T886" s="65">
        <f>COUNTIFS($S$1:S886,base_seller!$S886)</f>
        <v>1</v>
      </c>
      <c r="U886" s="65" t="str">
        <f t="shared" si="33"/>
        <v>Range 1</v>
      </c>
    </row>
    <row r="887" spans="1:21" x14ac:dyDescent="0.25">
      <c r="A887" s="64">
        <v>45730</v>
      </c>
      <c r="B887" s="64">
        <v>45730.45208333333</v>
      </c>
      <c r="C887" s="64">
        <v>45730.45416666667</v>
      </c>
      <c r="D887" s="48" t="s">
        <v>952</v>
      </c>
      <c r="E887" s="48">
        <v>126944</v>
      </c>
      <c r="F887" s="48" t="s">
        <v>754</v>
      </c>
      <c r="G887" s="48" t="s">
        <v>755</v>
      </c>
      <c r="H887" s="48" t="s">
        <v>755</v>
      </c>
      <c r="I887" s="48">
        <v>4</v>
      </c>
      <c r="J887" s="48">
        <v>3</v>
      </c>
      <c r="K887" s="48" t="s">
        <v>6182</v>
      </c>
      <c r="L887" s="71">
        <v>45733.45208333333</v>
      </c>
      <c r="M887" s="48">
        <v>-3</v>
      </c>
      <c r="N887" s="48">
        <v>1</v>
      </c>
      <c r="P887" s="65">
        <f>2</f>
        <v>2</v>
      </c>
      <c r="Q887" s="65">
        <f>COUNTIFS($O$1:O887,base_seller!$O887)</f>
        <v>0</v>
      </c>
      <c r="R887" s="65" t="str">
        <f>IF(O887="","",IF(OR(base_seller!$Q887&gt;base_seller!$P887,base_seller!$Q887="0"),"Não","Sim"))</f>
        <v/>
      </c>
      <c r="S887" s="65" t="str">
        <f>base_seller!$E887&amp;base_seller!$K887</f>
        <v>1269442025-03</v>
      </c>
      <c r="T887" s="65">
        <f>COUNTIFS($S$1:S887,base_seller!$S887)</f>
        <v>1</v>
      </c>
      <c r="U887" s="65" t="str">
        <f t="shared" si="33"/>
        <v>Range 1</v>
      </c>
    </row>
    <row r="888" spans="1:21" x14ac:dyDescent="0.25">
      <c r="A888" s="64">
        <v>45730</v>
      </c>
      <c r="B888" s="64">
        <v>45730.45208333333</v>
      </c>
      <c r="C888" s="64">
        <v>45730.472916666673</v>
      </c>
      <c r="D888" s="48" t="s">
        <v>952</v>
      </c>
      <c r="E888" s="48">
        <v>126944</v>
      </c>
      <c r="F888" s="48" t="s">
        <v>754</v>
      </c>
      <c r="G888" s="48" t="s">
        <v>755</v>
      </c>
      <c r="H888" s="48" t="s">
        <v>755</v>
      </c>
      <c r="I888" s="48">
        <v>4</v>
      </c>
      <c r="J888" s="48">
        <v>3</v>
      </c>
      <c r="K888" s="48" t="s">
        <v>6182</v>
      </c>
      <c r="L888" s="71">
        <v>45733.45208333333</v>
      </c>
      <c r="M888" s="48">
        <v>-3</v>
      </c>
      <c r="N888" s="48">
        <v>1</v>
      </c>
      <c r="P888" s="65">
        <f>2</f>
        <v>2</v>
      </c>
      <c r="Q888" s="65">
        <f>COUNTIFS($O$1:O888,base_seller!$O888)</f>
        <v>0</v>
      </c>
      <c r="R888" s="65" t="str">
        <f>IF(O888="","",IF(OR(base_seller!$Q888&gt;base_seller!$P888,base_seller!$Q888="0"),"Não","Sim"))</f>
        <v/>
      </c>
      <c r="S888" s="65" t="str">
        <f>base_seller!$E888&amp;base_seller!$K888</f>
        <v>1269442025-03</v>
      </c>
      <c r="T888" s="65">
        <f>COUNTIFS($S$1:S888,base_seller!$S888)</f>
        <v>2</v>
      </c>
      <c r="U888" s="65" t="str">
        <f t="shared" si="33"/>
        <v>Range 1</v>
      </c>
    </row>
    <row r="889" spans="1:21" x14ac:dyDescent="0.25">
      <c r="A889" s="64">
        <v>45730</v>
      </c>
      <c r="B889" s="64">
        <v>45730.354861111111</v>
      </c>
      <c r="C889" s="64">
        <v>45730.479166666657</v>
      </c>
      <c r="D889" s="48" t="s">
        <v>952</v>
      </c>
      <c r="E889" s="48">
        <v>126821</v>
      </c>
      <c r="F889" s="48" t="s">
        <v>754</v>
      </c>
      <c r="G889" s="48" t="s">
        <v>755</v>
      </c>
      <c r="H889" s="48" t="s">
        <v>761</v>
      </c>
      <c r="I889" s="48">
        <v>4</v>
      </c>
      <c r="J889" s="48">
        <v>3</v>
      </c>
      <c r="K889" s="48" t="s">
        <v>6182</v>
      </c>
      <c r="L889" s="71">
        <v>45733.354861111111</v>
      </c>
      <c r="M889" s="48">
        <v>-3</v>
      </c>
      <c r="N889" s="48">
        <v>1</v>
      </c>
      <c r="P889" s="65">
        <f>2</f>
        <v>2</v>
      </c>
      <c r="Q889" s="65">
        <f>COUNTIFS($O$1:O889,base_seller!$O889)</f>
        <v>0</v>
      </c>
      <c r="R889" s="65" t="str">
        <f>IF(O889="","",IF(OR(base_seller!$Q889&gt;base_seller!$P889,base_seller!$Q889="0"),"Não","Sim"))</f>
        <v/>
      </c>
      <c r="S889" s="65" t="str">
        <f>base_seller!$E889&amp;base_seller!$K889</f>
        <v>1268212025-03</v>
      </c>
      <c r="T889" s="65">
        <f>COUNTIFS($S$1:S889,base_seller!$S889)</f>
        <v>2</v>
      </c>
      <c r="U889" s="65" t="str">
        <f t="shared" si="33"/>
        <v>Range 1</v>
      </c>
    </row>
    <row r="890" spans="1:21" x14ac:dyDescent="0.25">
      <c r="A890" s="64">
        <v>45730</v>
      </c>
      <c r="B890" s="64">
        <v>45730.478472222218</v>
      </c>
      <c r="C890" s="64">
        <v>45730.479861111111</v>
      </c>
      <c r="D890" s="48" t="s">
        <v>952</v>
      </c>
      <c r="E890" s="48">
        <v>126978</v>
      </c>
      <c r="F890" s="48" t="s">
        <v>754</v>
      </c>
      <c r="G890" s="48" t="s">
        <v>755</v>
      </c>
      <c r="H890" s="48" t="s">
        <v>766</v>
      </c>
      <c r="I890" s="48">
        <v>4</v>
      </c>
      <c r="J890" s="48">
        <v>3</v>
      </c>
      <c r="K890" s="48" t="s">
        <v>6182</v>
      </c>
      <c r="L890" s="71">
        <v>45733.478472222218</v>
      </c>
      <c r="M890" s="48">
        <v>-3</v>
      </c>
      <c r="N890" s="48">
        <v>1</v>
      </c>
      <c r="P890" s="65">
        <f>2</f>
        <v>2</v>
      </c>
      <c r="Q890" s="65">
        <f>COUNTIFS($O$1:O890,base_seller!$O890)</f>
        <v>0</v>
      </c>
      <c r="R890" s="65" t="str">
        <f>IF(O890="","",IF(OR(base_seller!$Q890&gt;base_seller!$P890,base_seller!$Q890="0"),"Não","Sim"))</f>
        <v/>
      </c>
      <c r="S890" s="65" t="str">
        <f>base_seller!$E890&amp;base_seller!$K890</f>
        <v>1269782025-03</v>
      </c>
      <c r="T890" s="65">
        <f>COUNTIFS($S$1:S890,base_seller!$S890)</f>
        <v>1</v>
      </c>
      <c r="U890" s="65" t="str">
        <f t="shared" si="33"/>
        <v>Range 1</v>
      </c>
    </row>
    <row r="891" spans="1:21" x14ac:dyDescent="0.25">
      <c r="A891" s="64">
        <v>45730</v>
      </c>
      <c r="B891" s="64">
        <v>45730.363888888889</v>
      </c>
      <c r="C891" s="64">
        <v>45730.382638888892</v>
      </c>
      <c r="D891" s="48" t="s">
        <v>950</v>
      </c>
      <c r="E891" s="48">
        <v>126830</v>
      </c>
      <c r="F891" s="48" t="s">
        <v>754</v>
      </c>
      <c r="G891" s="48" t="s">
        <v>755</v>
      </c>
      <c r="H891" s="48" t="s">
        <v>794</v>
      </c>
      <c r="I891" s="48">
        <v>4</v>
      </c>
      <c r="J891" s="48">
        <v>3</v>
      </c>
      <c r="K891" s="48" t="s">
        <v>6182</v>
      </c>
      <c r="L891" s="71">
        <v>45733.363888888889</v>
      </c>
      <c r="M891" s="48">
        <v>-3</v>
      </c>
      <c r="N891" s="48">
        <v>1</v>
      </c>
      <c r="P891" s="65">
        <f>2</f>
        <v>2</v>
      </c>
      <c r="Q891" s="65">
        <f>COUNTIFS($O$1:O891,base_seller!$O891)</f>
        <v>0</v>
      </c>
      <c r="R891" s="65" t="str">
        <f>IF(O891="","",IF(OR(base_seller!$Q891&gt;base_seller!$P891,base_seller!$Q891="0"),"Não","Sim"))</f>
        <v/>
      </c>
      <c r="S891" s="65" t="str">
        <f>base_seller!$E891&amp;base_seller!$K891</f>
        <v>1268302025-03</v>
      </c>
      <c r="T891" s="65">
        <f>COUNTIFS($S$1:S891,base_seller!$S891)</f>
        <v>2</v>
      </c>
      <c r="U891" s="65" t="str">
        <f t="shared" si="33"/>
        <v>Range 1</v>
      </c>
    </row>
    <row r="892" spans="1:21" x14ac:dyDescent="0.25">
      <c r="A892" s="64">
        <v>45730</v>
      </c>
      <c r="B892" s="64">
        <v>45730.303472222222</v>
      </c>
      <c r="C892" s="64">
        <v>45730.386805555558</v>
      </c>
      <c r="D892" s="48" t="s">
        <v>950</v>
      </c>
      <c r="E892" s="48">
        <v>126650</v>
      </c>
      <c r="F892" s="48" t="s">
        <v>46</v>
      </c>
      <c r="G892" s="48" t="s">
        <v>36</v>
      </c>
      <c r="H892" s="48" t="s">
        <v>756</v>
      </c>
      <c r="I892" s="48">
        <v>4</v>
      </c>
      <c r="J892" s="48">
        <v>3</v>
      </c>
      <c r="K892" s="48" t="s">
        <v>6182</v>
      </c>
      <c r="L892" s="71">
        <v>45733.303472222222</v>
      </c>
      <c r="M892" s="48">
        <v>-3</v>
      </c>
      <c r="N892" s="48">
        <v>1</v>
      </c>
      <c r="O892" s="48" t="s">
        <v>6329</v>
      </c>
      <c r="P892" s="65">
        <f>2</f>
        <v>2</v>
      </c>
      <c r="Q892" s="65">
        <f>COUNTIFS($O$1:O892,base_seller!$O892)</f>
        <v>2</v>
      </c>
      <c r="R892" s="65" t="str">
        <f>IF(O892="","",IF(OR(base_seller!$Q892&gt;base_seller!$P892,base_seller!$Q892="0"),"Não","Sim"))</f>
        <v>Sim</v>
      </c>
      <c r="S892" s="65" t="str">
        <f>base_seller!$E892&amp;base_seller!$K892</f>
        <v>1266502025-03</v>
      </c>
      <c r="T892" s="65">
        <f>COUNTIFS($S$1:S892,base_seller!$S892)</f>
        <v>2</v>
      </c>
      <c r="U892" s="65" t="str">
        <f t="shared" si="33"/>
        <v>Range 1</v>
      </c>
    </row>
    <row r="893" spans="1:21" x14ac:dyDescent="0.25">
      <c r="A893" s="64">
        <v>45730</v>
      </c>
      <c r="B893" s="64">
        <v>45730.384027777778</v>
      </c>
      <c r="C893" s="64">
        <v>45730.388888888891</v>
      </c>
      <c r="D893" s="48" t="s">
        <v>950</v>
      </c>
      <c r="E893" s="48">
        <v>126856</v>
      </c>
      <c r="F893" s="48" t="s">
        <v>716</v>
      </c>
      <c r="G893" s="48" t="s">
        <v>36</v>
      </c>
      <c r="H893" s="48" t="s">
        <v>761</v>
      </c>
      <c r="I893" s="48">
        <v>4</v>
      </c>
      <c r="J893" s="48">
        <v>3</v>
      </c>
      <c r="K893" s="48" t="s">
        <v>6182</v>
      </c>
      <c r="L893" s="71">
        <v>45733.384027777778</v>
      </c>
      <c r="M893" s="48">
        <v>-3</v>
      </c>
      <c r="N893" s="48">
        <v>1</v>
      </c>
      <c r="O893" s="48" t="s">
        <v>6336</v>
      </c>
      <c r="P893" s="65">
        <f>2</f>
        <v>2</v>
      </c>
      <c r="Q893" s="65">
        <f>COUNTIFS($O$1:O893,base_seller!$O893)</f>
        <v>1</v>
      </c>
      <c r="R893" s="65" t="str">
        <f>IF(O893="","",IF(OR(base_seller!$Q893&gt;base_seller!$P893,base_seller!$Q893="0"),"Não","Sim"))</f>
        <v>Sim</v>
      </c>
      <c r="S893" s="65" t="str">
        <f>base_seller!$E893&amp;base_seller!$K893</f>
        <v>1268562025-03</v>
      </c>
      <c r="T893" s="65">
        <f>COUNTIFS($S$1:S893,base_seller!$S893)</f>
        <v>1</v>
      </c>
      <c r="U893" s="65" t="str">
        <f t="shared" si="33"/>
        <v>Range 1</v>
      </c>
    </row>
    <row r="894" spans="1:21" x14ac:dyDescent="0.25">
      <c r="A894" s="64">
        <v>45730</v>
      </c>
      <c r="B894" s="64">
        <v>45730.480555555558</v>
      </c>
      <c r="C894" s="64">
        <v>45730.509722222218</v>
      </c>
      <c r="D894" s="48" t="s">
        <v>950</v>
      </c>
      <c r="E894" s="48">
        <v>126982</v>
      </c>
      <c r="F894" s="48" t="s">
        <v>754</v>
      </c>
      <c r="G894" s="48" t="s">
        <v>755</v>
      </c>
      <c r="H894" s="48" t="s">
        <v>761</v>
      </c>
      <c r="I894" s="48">
        <v>4</v>
      </c>
      <c r="J894" s="48">
        <v>3</v>
      </c>
      <c r="K894" s="48" t="s">
        <v>6182</v>
      </c>
      <c r="L894" s="71">
        <v>45733.480555555558</v>
      </c>
      <c r="M894" s="48">
        <v>-3</v>
      </c>
      <c r="N894" s="48">
        <v>1</v>
      </c>
      <c r="P894" s="65">
        <f>2</f>
        <v>2</v>
      </c>
      <c r="Q894" s="65">
        <f>COUNTIFS($O$1:O894,base_seller!$O894)</f>
        <v>0</v>
      </c>
      <c r="R894" s="65" t="str">
        <f>IF(O894="","",IF(OR(base_seller!$Q894&gt;base_seller!$P894,base_seller!$Q894="0"),"Não","Sim"))</f>
        <v/>
      </c>
      <c r="S894" s="65" t="str">
        <f>base_seller!$E894&amp;base_seller!$K894</f>
        <v>1269822025-03</v>
      </c>
      <c r="T894" s="65">
        <f>COUNTIFS($S$1:S894,base_seller!$S894)</f>
        <v>1</v>
      </c>
      <c r="U894" s="65" t="str">
        <f t="shared" si="33"/>
        <v>Range 1</v>
      </c>
    </row>
    <row r="895" spans="1:21" x14ac:dyDescent="0.25">
      <c r="A895" s="64">
        <v>45730</v>
      </c>
      <c r="B895" s="64">
        <v>45730.513194444437</v>
      </c>
      <c r="C895" s="64">
        <v>45730.512499999997</v>
      </c>
      <c r="D895" s="48" t="s">
        <v>950</v>
      </c>
      <c r="E895" s="48">
        <v>126689</v>
      </c>
      <c r="F895" s="48" t="s">
        <v>46</v>
      </c>
      <c r="G895" s="48" t="s">
        <v>36</v>
      </c>
      <c r="H895" s="48" t="s">
        <v>752</v>
      </c>
      <c r="I895" s="48">
        <v>4</v>
      </c>
      <c r="J895" s="48">
        <v>3</v>
      </c>
      <c r="K895" s="48" t="s">
        <v>6182</v>
      </c>
      <c r="L895" s="71">
        <v>45733.513194444437</v>
      </c>
      <c r="M895" s="48">
        <v>-4</v>
      </c>
      <c r="N895" s="48">
        <v>1</v>
      </c>
      <c r="O895" s="48" t="s">
        <v>6330</v>
      </c>
      <c r="P895" s="65">
        <f>2</f>
        <v>2</v>
      </c>
      <c r="Q895" s="65">
        <f>COUNTIFS($O$1:O895,base_seller!$O895)</f>
        <v>2</v>
      </c>
      <c r="R895" s="65" t="str">
        <f>IF(O895="","",IF(OR(base_seller!$Q895&gt;base_seller!$P895,base_seller!$Q895="0"),"Não","Sim"))</f>
        <v>Sim</v>
      </c>
      <c r="S895" s="65" t="str">
        <f>base_seller!$E895&amp;base_seller!$K895</f>
        <v>1266892025-03</v>
      </c>
      <c r="T895" s="65">
        <f>COUNTIFS($S$1:S895,base_seller!$S895)</f>
        <v>2</v>
      </c>
      <c r="U895" s="65" t="str">
        <f t="shared" si="33"/>
        <v>Range 1</v>
      </c>
    </row>
    <row r="896" spans="1:21" x14ac:dyDescent="0.25">
      <c r="A896" s="64">
        <v>45730</v>
      </c>
      <c r="B896" s="64">
        <v>45730.512499999997</v>
      </c>
      <c r="C896" s="64">
        <v>45730.513888888891</v>
      </c>
      <c r="D896" s="48" t="s">
        <v>950</v>
      </c>
      <c r="E896" s="48">
        <v>126900</v>
      </c>
      <c r="F896" s="48" t="s">
        <v>754</v>
      </c>
      <c r="G896" s="48" t="s">
        <v>755</v>
      </c>
      <c r="H896" s="48" t="s">
        <v>761</v>
      </c>
      <c r="I896" s="48">
        <v>4</v>
      </c>
      <c r="J896" s="48">
        <v>3</v>
      </c>
      <c r="K896" s="48" t="s">
        <v>6182</v>
      </c>
      <c r="L896" s="71">
        <v>45733.512499999997</v>
      </c>
      <c r="M896" s="48">
        <v>-3</v>
      </c>
      <c r="N896" s="48">
        <v>1</v>
      </c>
      <c r="P896" s="65">
        <f>2</f>
        <v>2</v>
      </c>
      <c r="Q896" s="65">
        <f>COUNTIFS($O$1:O896,base_seller!$O896)</f>
        <v>0</v>
      </c>
      <c r="R896" s="65" t="str">
        <f>IF(O896="","",IF(OR(base_seller!$Q896&gt;base_seller!$P896,base_seller!$Q896="0"),"Não","Sim"))</f>
        <v/>
      </c>
      <c r="S896" s="65" t="str">
        <f>base_seller!$E896&amp;base_seller!$K896</f>
        <v>1269002025-03</v>
      </c>
      <c r="T896" s="65">
        <f>COUNTIFS($S$1:S896,base_seller!$S896)</f>
        <v>2</v>
      </c>
      <c r="U896" s="65" t="str">
        <f t="shared" si="33"/>
        <v>Range 1</v>
      </c>
    </row>
    <row r="897" spans="1:21" x14ac:dyDescent="0.25">
      <c r="A897" s="64">
        <v>45730</v>
      </c>
      <c r="B897" s="64">
        <v>45730.472916666673</v>
      </c>
      <c r="C897" s="64">
        <v>45730.51458333333</v>
      </c>
      <c r="D897" s="48" t="s">
        <v>950</v>
      </c>
      <c r="E897" s="48">
        <v>126964</v>
      </c>
      <c r="F897" s="48" t="s">
        <v>716</v>
      </c>
      <c r="G897" s="48" t="s">
        <v>36</v>
      </c>
      <c r="H897" s="48" t="s">
        <v>767</v>
      </c>
      <c r="I897" s="48">
        <v>4</v>
      </c>
      <c r="J897" s="48">
        <v>3</v>
      </c>
      <c r="K897" s="48" t="s">
        <v>6182</v>
      </c>
      <c r="L897" s="71">
        <v>45733.472916666673</v>
      </c>
      <c r="M897" s="48">
        <v>-3</v>
      </c>
      <c r="N897" s="48">
        <v>1</v>
      </c>
      <c r="O897" s="48" t="s">
        <v>6337</v>
      </c>
      <c r="P897" s="65">
        <f>2</f>
        <v>2</v>
      </c>
      <c r="Q897" s="65">
        <f>COUNTIFS($O$1:O897,base_seller!$O897)</f>
        <v>1</v>
      </c>
      <c r="R897" s="65" t="str">
        <f>IF(O897="","",IF(OR(base_seller!$Q897&gt;base_seller!$P897,base_seller!$Q897="0"),"Não","Sim"))</f>
        <v>Sim</v>
      </c>
      <c r="S897" s="65" t="str">
        <f>base_seller!$E897&amp;base_seller!$K897</f>
        <v>1269642025-03</v>
      </c>
      <c r="T897" s="65">
        <f>COUNTIFS($S$1:S897,base_seller!$S897)</f>
        <v>1</v>
      </c>
      <c r="U897" s="65" t="str">
        <f t="shared" si="33"/>
        <v>Range 1</v>
      </c>
    </row>
    <row r="898" spans="1:21" x14ac:dyDescent="0.25">
      <c r="A898" s="64">
        <v>45730</v>
      </c>
      <c r="B898" s="64">
        <v>45730.570138888892</v>
      </c>
      <c r="C898" s="64">
        <v>45730.59375</v>
      </c>
      <c r="D898" s="48" t="s">
        <v>950</v>
      </c>
      <c r="E898" s="48">
        <v>127141</v>
      </c>
      <c r="F898" s="48" t="s">
        <v>716</v>
      </c>
      <c r="G898" s="48" t="s">
        <v>36</v>
      </c>
      <c r="H898" s="48" t="s">
        <v>752</v>
      </c>
      <c r="I898" s="48">
        <v>4</v>
      </c>
      <c r="J898" s="48">
        <v>3</v>
      </c>
      <c r="K898" s="48" t="s">
        <v>6182</v>
      </c>
      <c r="L898" s="71">
        <v>45733.570138888892</v>
      </c>
      <c r="M898" s="48">
        <v>-3</v>
      </c>
      <c r="N898" s="48">
        <v>1</v>
      </c>
      <c r="O898" s="48" t="s">
        <v>6338</v>
      </c>
      <c r="P898" s="65">
        <f>2</f>
        <v>2</v>
      </c>
      <c r="Q898" s="65">
        <f>COUNTIFS($O$1:O898,base_seller!$O898)</f>
        <v>1</v>
      </c>
      <c r="R898" s="65" t="str">
        <f>IF(O898="","",IF(OR(base_seller!$Q898&gt;base_seller!$P898,base_seller!$Q898="0"),"Não","Sim"))</f>
        <v>Sim</v>
      </c>
      <c r="S898" s="65" t="str">
        <f>base_seller!$E898&amp;base_seller!$K898</f>
        <v>1271412025-03</v>
      </c>
      <c r="T898" s="65">
        <f>COUNTIFS($S$1:S898,base_seller!$S898)</f>
        <v>1</v>
      </c>
      <c r="U898" s="65" t="str">
        <f t="shared" si="33"/>
        <v>Range 1</v>
      </c>
    </row>
    <row r="899" spans="1:21" x14ac:dyDescent="0.25">
      <c r="A899" s="64">
        <v>45730</v>
      </c>
      <c r="B899" s="64">
        <v>45730.552777777782</v>
      </c>
      <c r="C899" s="64">
        <v>45730.594444444447</v>
      </c>
      <c r="D899" s="48" t="s">
        <v>950</v>
      </c>
      <c r="E899" s="48">
        <v>127072</v>
      </c>
      <c r="F899" s="48" t="s">
        <v>716</v>
      </c>
      <c r="G899" s="48" t="s">
        <v>36</v>
      </c>
      <c r="H899" s="48" t="s">
        <v>760</v>
      </c>
      <c r="I899" s="48">
        <v>4</v>
      </c>
      <c r="J899" s="48">
        <v>3</v>
      </c>
      <c r="K899" s="48" t="s">
        <v>6182</v>
      </c>
      <c r="L899" s="71">
        <v>45733.552777777782</v>
      </c>
      <c r="M899" s="48">
        <v>-3</v>
      </c>
      <c r="N899" s="48">
        <v>1</v>
      </c>
      <c r="O899" s="48" t="s">
        <v>6339</v>
      </c>
      <c r="P899" s="65">
        <f>2</f>
        <v>2</v>
      </c>
      <c r="Q899" s="65">
        <f>COUNTIFS($O$1:O899,base_seller!$O899)</f>
        <v>1</v>
      </c>
      <c r="R899" s="65" t="str">
        <f>IF(O899="","",IF(OR(base_seller!$Q899&gt;base_seller!$P899,base_seller!$Q899="0"),"Não","Sim"))</f>
        <v>Sim</v>
      </c>
      <c r="S899" s="65" t="str">
        <f>base_seller!$E899&amp;base_seller!$K899</f>
        <v>1270722025-03</v>
      </c>
      <c r="T899" s="65">
        <f>COUNTIFS($S$1:S899,base_seller!$S899)</f>
        <v>1</v>
      </c>
      <c r="U899" s="65" t="str">
        <f t="shared" si="33"/>
        <v>Range 1</v>
      </c>
    </row>
    <row r="900" spans="1:21" x14ac:dyDescent="0.25">
      <c r="A900" s="64">
        <v>45730</v>
      </c>
      <c r="B900" s="64">
        <v>45730.553472222222</v>
      </c>
      <c r="C900" s="64">
        <v>45730.595138888893</v>
      </c>
      <c r="D900" s="48" t="s">
        <v>950</v>
      </c>
      <c r="E900" s="48">
        <v>127065</v>
      </c>
      <c r="F900" s="48" t="s">
        <v>716</v>
      </c>
      <c r="G900" s="48" t="s">
        <v>36</v>
      </c>
      <c r="H900" s="48" t="s">
        <v>765</v>
      </c>
      <c r="I900" s="48">
        <v>4</v>
      </c>
      <c r="J900" s="48">
        <v>3</v>
      </c>
      <c r="K900" s="48" t="s">
        <v>6182</v>
      </c>
      <c r="L900" s="71">
        <v>45733.553472222222</v>
      </c>
      <c r="M900" s="48">
        <v>-3</v>
      </c>
      <c r="N900" s="48">
        <v>1</v>
      </c>
      <c r="O900" s="48" t="s">
        <v>6340</v>
      </c>
      <c r="P900" s="65">
        <f>2</f>
        <v>2</v>
      </c>
      <c r="Q900" s="65">
        <f>COUNTIFS($O$1:O900,base_seller!$O900)</f>
        <v>1</v>
      </c>
      <c r="R900" s="65" t="str">
        <f>IF(O900="","",IF(OR(base_seller!$Q900&gt;base_seller!$P900,base_seller!$Q900="0"),"Não","Sim"))</f>
        <v>Sim</v>
      </c>
      <c r="S900" s="65" t="str">
        <f>base_seller!$E900&amp;base_seller!$K900</f>
        <v>1270652025-03</v>
      </c>
      <c r="T900" s="65">
        <f>COUNTIFS($S$1:S900,base_seller!$S900)</f>
        <v>1</v>
      </c>
      <c r="U900" s="65" t="str">
        <f t="shared" si="33"/>
        <v>Range 1</v>
      </c>
    </row>
    <row r="901" spans="1:21" x14ac:dyDescent="0.25">
      <c r="A901" s="64">
        <v>45730</v>
      </c>
      <c r="B901" s="64">
        <v>45730.519444444442</v>
      </c>
      <c r="C901" s="64">
        <v>45730.527777777781</v>
      </c>
      <c r="D901" s="48" t="s">
        <v>952</v>
      </c>
      <c r="E901" s="48">
        <v>127042</v>
      </c>
      <c r="F901" s="48" t="s">
        <v>754</v>
      </c>
      <c r="G901" s="48" t="s">
        <v>755</v>
      </c>
      <c r="H901" s="48" t="s">
        <v>755</v>
      </c>
      <c r="I901" s="48">
        <v>4</v>
      </c>
      <c r="J901" s="48">
        <v>3</v>
      </c>
      <c r="K901" s="48" t="s">
        <v>6182</v>
      </c>
      <c r="L901" s="71">
        <v>45733.519444444442</v>
      </c>
      <c r="M901" s="48">
        <v>-3</v>
      </c>
      <c r="N901" s="48">
        <v>1</v>
      </c>
      <c r="P901" s="65">
        <f>2</f>
        <v>2</v>
      </c>
      <c r="Q901" s="65">
        <f>COUNTIFS($O$1:O901,base_seller!$O901)</f>
        <v>0</v>
      </c>
      <c r="R901" s="65" t="str">
        <f>IF(O901="","",IF(OR(base_seller!$Q901&gt;base_seller!$P901,base_seller!$Q901="0"),"Não","Sim"))</f>
        <v/>
      </c>
      <c r="S901" s="65" t="str">
        <f>base_seller!$E901&amp;base_seller!$K901</f>
        <v>1270422025-03</v>
      </c>
      <c r="T901" s="65">
        <f>COUNTIFS($S$1:S901,base_seller!$S901)</f>
        <v>1</v>
      </c>
      <c r="U901" s="65" t="str">
        <f t="shared" si="33"/>
        <v>Range 1</v>
      </c>
    </row>
    <row r="902" spans="1:21" x14ac:dyDescent="0.25">
      <c r="A902" s="64">
        <v>45730</v>
      </c>
      <c r="B902" s="64">
        <v>45730.638194444437</v>
      </c>
      <c r="C902" s="64">
        <v>45730.679861111108</v>
      </c>
      <c r="D902" s="48" t="s">
        <v>951</v>
      </c>
      <c r="E902" s="48">
        <v>126615</v>
      </c>
      <c r="F902" s="48" t="s">
        <v>754</v>
      </c>
      <c r="G902" s="48" t="s">
        <v>755</v>
      </c>
      <c r="H902" s="48" t="s">
        <v>755</v>
      </c>
      <c r="I902" s="48">
        <v>4</v>
      </c>
      <c r="J902" s="48">
        <v>3</v>
      </c>
      <c r="K902" s="48" t="s">
        <v>6182</v>
      </c>
      <c r="L902" s="71">
        <v>45733.638194444437</v>
      </c>
      <c r="M902" s="48">
        <v>-3</v>
      </c>
      <c r="N902" s="48">
        <v>1</v>
      </c>
      <c r="P902" s="65">
        <f>2</f>
        <v>2</v>
      </c>
      <c r="Q902" s="65">
        <f>COUNTIFS($O$1:O902,base_seller!$O902)</f>
        <v>0</v>
      </c>
      <c r="R902" s="65" t="str">
        <f>IF(O902="","",IF(OR(base_seller!$Q902&gt;base_seller!$P902,base_seller!$Q902="0"),"Não","Sim"))</f>
        <v/>
      </c>
      <c r="S902" s="65" t="str">
        <f>base_seller!$E902&amp;base_seller!$K902</f>
        <v>1266152025-03</v>
      </c>
      <c r="T902" s="65">
        <f>COUNTIFS($S$1:S902,base_seller!$S902)</f>
        <v>2</v>
      </c>
      <c r="U902" s="65" t="str">
        <f t="shared" si="33"/>
        <v>Range 1</v>
      </c>
    </row>
    <row r="903" spans="1:21" x14ac:dyDescent="0.25">
      <c r="A903" s="64">
        <v>45730</v>
      </c>
      <c r="B903" s="64">
        <v>45730.388888888891</v>
      </c>
      <c r="C903" s="64">
        <v>45730.683333333327</v>
      </c>
      <c r="D903" s="48" t="s">
        <v>951</v>
      </c>
      <c r="E903" s="48">
        <v>126859</v>
      </c>
      <c r="F903" s="48" t="s">
        <v>716</v>
      </c>
      <c r="G903" s="48" t="s">
        <v>36</v>
      </c>
      <c r="H903" s="48" t="s">
        <v>752</v>
      </c>
      <c r="I903" s="48">
        <v>4</v>
      </c>
      <c r="J903" s="48">
        <v>3</v>
      </c>
      <c r="K903" s="48" t="s">
        <v>6182</v>
      </c>
      <c r="L903" s="71">
        <v>45733.388888888891</v>
      </c>
      <c r="M903" s="48">
        <v>-3</v>
      </c>
      <c r="N903" s="48">
        <v>1</v>
      </c>
      <c r="O903" s="48" t="s">
        <v>6341</v>
      </c>
      <c r="P903" s="65">
        <f>2</f>
        <v>2</v>
      </c>
      <c r="Q903" s="65">
        <f>COUNTIFS($O$1:O903,base_seller!$O903)</f>
        <v>1</v>
      </c>
      <c r="R903" s="65" t="str">
        <f>IF(O903="","",IF(OR(base_seller!$Q903&gt;base_seller!$P903,base_seller!$Q903="0"),"Não","Sim"))</f>
        <v>Sim</v>
      </c>
      <c r="S903" s="65" t="str">
        <f>base_seller!$E903&amp;base_seller!$K903</f>
        <v>1268592025-03</v>
      </c>
      <c r="T903" s="65">
        <f>COUNTIFS($S$1:S903,base_seller!$S903)</f>
        <v>1</v>
      </c>
      <c r="U903" s="65" t="str">
        <f t="shared" si="33"/>
        <v>Range 1</v>
      </c>
    </row>
    <row r="904" spans="1:21" x14ac:dyDescent="0.25">
      <c r="A904" s="64">
        <v>45730</v>
      </c>
      <c r="B904" s="64">
        <v>45730.611805555563</v>
      </c>
      <c r="C904" s="64">
        <v>45730.688194444447</v>
      </c>
      <c r="D904" s="48" t="s">
        <v>951</v>
      </c>
      <c r="E904" s="48">
        <v>127207</v>
      </c>
      <c r="F904" s="48" t="s">
        <v>754</v>
      </c>
      <c r="G904" s="48" t="s">
        <v>755</v>
      </c>
      <c r="H904" s="48" t="s">
        <v>755</v>
      </c>
      <c r="I904" s="48">
        <v>4</v>
      </c>
      <c r="J904" s="48">
        <v>3</v>
      </c>
      <c r="K904" s="48" t="s">
        <v>6182</v>
      </c>
      <c r="L904" s="71">
        <v>45733.611805555563</v>
      </c>
      <c r="M904" s="48">
        <v>-3</v>
      </c>
      <c r="N904" s="48">
        <v>1</v>
      </c>
      <c r="P904" s="65">
        <f>2</f>
        <v>2</v>
      </c>
      <c r="Q904" s="65">
        <f>COUNTIFS($O$1:O904,base_seller!$O904)</f>
        <v>0</v>
      </c>
      <c r="R904" s="65" t="str">
        <f>IF(O904="","",IF(OR(base_seller!$Q904&gt;base_seller!$P904,base_seller!$Q904="0"),"Não","Sim"))</f>
        <v/>
      </c>
      <c r="S904" s="65" t="str">
        <f>base_seller!$E904&amp;base_seller!$K904</f>
        <v>1272072025-03</v>
      </c>
      <c r="T904" s="65">
        <f>COUNTIFS($S$1:S904,base_seller!$S904)</f>
        <v>1</v>
      </c>
      <c r="U904" s="65" t="str">
        <f t="shared" si="33"/>
        <v>Range 1</v>
      </c>
    </row>
    <row r="905" spans="1:21" x14ac:dyDescent="0.25">
      <c r="A905" s="64">
        <v>45730</v>
      </c>
      <c r="B905" s="64">
        <v>45730.632638888892</v>
      </c>
      <c r="C905" s="64">
        <v>45730.69027777778</v>
      </c>
      <c r="D905" s="48" t="s">
        <v>951</v>
      </c>
      <c r="E905" s="48">
        <v>127246</v>
      </c>
      <c r="F905" s="48" t="s">
        <v>46</v>
      </c>
      <c r="G905" s="48" t="s">
        <v>36</v>
      </c>
      <c r="H905" s="48" t="s">
        <v>752</v>
      </c>
      <c r="I905" s="48">
        <v>4</v>
      </c>
      <c r="J905" s="48">
        <v>3</v>
      </c>
      <c r="K905" s="48" t="s">
        <v>6182</v>
      </c>
      <c r="L905" s="71">
        <v>45733.632638888892</v>
      </c>
      <c r="M905" s="48">
        <v>-3</v>
      </c>
      <c r="N905" s="48">
        <v>1</v>
      </c>
      <c r="O905" s="48" t="s">
        <v>6342</v>
      </c>
      <c r="P905" s="65">
        <f>2</f>
        <v>2</v>
      </c>
      <c r="Q905" s="65">
        <f>COUNTIFS($O$1:O905,base_seller!$O905)</f>
        <v>1</v>
      </c>
      <c r="R905" s="65" t="str">
        <f>IF(O905="","",IF(OR(base_seller!$Q905&gt;base_seller!$P905,base_seller!$Q905="0"),"Não","Sim"))</f>
        <v>Sim</v>
      </c>
      <c r="S905" s="65" t="str">
        <f>base_seller!$E905&amp;base_seller!$K905</f>
        <v>1272462025-03</v>
      </c>
      <c r="T905" s="65">
        <f>COUNTIFS($S$1:S905,base_seller!$S905)</f>
        <v>1</v>
      </c>
      <c r="U905" s="65" t="str">
        <f t="shared" si="33"/>
        <v>Range 1</v>
      </c>
    </row>
    <row r="906" spans="1:21" x14ac:dyDescent="0.25">
      <c r="A906" s="64">
        <v>45730</v>
      </c>
      <c r="B906" s="64">
        <v>45730.65902777778</v>
      </c>
      <c r="C906" s="64">
        <v>45730.692361111112</v>
      </c>
      <c r="D906" s="48" t="s">
        <v>951</v>
      </c>
      <c r="E906" s="48">
        <v>127302</v>
      </c>
      <c r="F906" s="48" t="s">
        <v>754</v>
      </c>
      <c r="G906" s="48" t="s">
        <v>755</v>
      </c>
      <c r="H906" s="48" t="s">
        <v>755</v>
      </c>
      <c r="I906" s="48">
        <v>4</v>
      </c>
      <c r="J906" s="48">
        <v>3</v>
      </c>
      <c r="K906" s="48" t="s">
        <v>6182</v>
      </c>
      <c r="L906" s="71">
        <v>45733.65902777778</v>
      </c>
      <c r="M906" s="48">
        <v>-3</v>
      </c>
      <c r="N906" s="48">
        <v>1</v>
      </c>
      <c r="P906" s="65">
        <f>2</f>
        <v>2</v>
      </c>
      <c r="Q906" s="65">
        <f>COUNTIFS($O$1:O906,base_seller!$O906)</f>
        <v>0</v>
      </c>
      <c r="R906" s="65" t="str">
        <f>IF(O906="","",IF(OR(base_seller!$Q906&gt;base_seller!$P906,base_seller!$Q906="0"),"Não","Sim"))</f>
        <v/>
      </c>
      <c r="S906" s="65" t="str">
        <f>base_seller!$E906&amp;base_seller!$K906</f>
        <v>1273022025-03</v>
      </c>
      <c r="T906" s="65">
        <f>COUNTIFS($S$1:S906,base_seller!$S906)</f>
        <v>1</v>
      </c>
      <c r="U906" s="65" t="str">
        <f t="shared" si="33"/>
        <v>Range 1</v>
      </c>
    </row>
    <row r="907" spans="1:21" x14ac:dyDescent="0.25">
      <c r="A907" s="64">
        <v>45730</v>
      </c>
      <c r="B907" s="64">
        <v>45730.675000000003</v>
      </c>
      <c r="C907" s="64">
        <v>45730.698611111111</v>
      </c>
      <c r="D907" s="48" t="s">
        <v>951</v>
      </c>
      <c r="E907" s="48">
        <v>127322</v>
      </c>
      <c r="F907" s="48" t="s">
        <v>754</v>
      </c>
      <c r="G907" s="48" t="s">
        <v>755</v>
      </c>
      <c r="H907" s="48" t="s">
        <v>755</v>
      </c>
      <c r="I907" s="48">
        <v>4</v>
      </c>
      <c r="J907" s="48">
        <v>3</v>
      </c>
      <c r="K907" s="48" t="s">
        <v>6182</v>
      </c>
      <c r="L907" s="71">
        <v>45733.675000000003</v>
      </c>
      <c r="M907" s="48">
        <v>-3</v>
      </c>
      <c r="N907" s="48">
        <v>1</v>
      </c>
      <c r="P907" s="65">
        <f>2</f>
        <v>2</v>
      </c>
      <c r="Q907" s="65">
        <f>COUNTIFS($O$1:O907,base_seller!$O907)</f>
        <v>0</v>
      </c>
      <c r="R907" s="65" t="str">
        <f>IF(O907="","",IF(OR(base_seller!$Q907&gt;base_seller!$P907,base_seller!$Q907="0"),"Não","Sim"))</f>
        <v/>
      </c>
      <c r="S907" s="65" t="str">
        <f>base_seller!$E907&amp;base_seller!$K907</f>
        <v>1273222025-03</v>
      </c>
      <c r="T907" s="65">
        <f>COUNTIFS($S$1:S907,base_seller!$S907)</f>
        <v>1</v>
      </c>
      <c r="U907" s="65" t="str">
        <f t="shared" si="33"/>
        <v>Range 1</v>
      </c>
    </row>
    <row r="908" spans="1:21" x14ac:dyDescent="0.25">
      <c r="A908" s="64">
        <v>45730</v>
      </c>
      <c r="B908" s="64">
        <v>45730.632638888892</v>
      </c>
      <c r="C908" s="64">
        <v>45730.724999999999</v>
      </c>
      <c r="D908" s="48" t="s">
        <v>951</v>
      </c>
      <c r="E908" s="48">
        <v>127246</v>
      </c>
      <c r="F908" s="48" t="s">
        <v>754</v>
      </c>
      <c r="G908" s="48" t="s">
        <v>755</v>
      </c>
      <c r="H908" s="48" t="s">
        <v>755</v>
      </c>
      <c r="I908" s="48">
        <v>4</v>
      </c>
      <c r="J908" s="48">
        <v>3</v>
      </c>
      <c r="K908" s="48" t="s">
        <v>6182</v>
      </c>
      <c r="L908" s="71">
        <v>45733.632638888892</v>
      </c>
      <c r="M908" s="48">
        <v>-3</v>
      </c>
      <c r="N908" s="48">
        <v>1</v>
      </c>
      <c r="P908" s="65">
        <f>2</f>
        <v>2</v>
      </c>
      <c r="Q908" s="65">
        <f>COUNTIFS($O$1:O908,base_seller!$O908)</f>
        <v>0</v>
      </c>
      <c r="R908" s="65" t="str">
        <f>IF(O908="","",IF(OR(base_seller!$Q908&gt;base_seller!$P908,base_seller!$Q908="0"),"Não","Sim"))</f>
        <v/>
      </c>
      <c r="S908" s="65" t="str">
        <f>base_seller!$E908&amp;base_seller!$K908</f>
        <v>1272462025-03</v>
      </c>
      <c r="T908" s="65">
        <f>COUNTIFS($S$1:S908,base_seller!$S908)</f>
        <v>2</v>
      </c>
      <c r="U908" s="65" t="str">
        <f t="shared" si="33"/>
        <v>Range 1</v>
      </c>
    </row>
    <row r="909" spans="1:21" x14ac:dyDescent="0.25">
      <c r="A909" s="64">
        <v>45730</v>
      </c>
      <c r="B909" s="64">
        <v>45730.703472222223</v>
      </c>
      <c r="C909" s="64">
        <v>45730.727083333331</v>
      </c>
      <c r="D909" s="48" t="s">
        <v>951</v>
      </c>
      <c r="E909" s="48">
        <v>127360</v>
      </c>
      <c r="F909" s="48" t="s">
        <v>46</v>
      </c>
      <c r="G909" s="48" t="s">
        <v>36</v>
      </c>
      <c r="H909" s="48" t="s">
        <v>759</v>
      </c>
      <c r="I909" s="48">
        <v>4</v>
      </c>
      <c r="J909" s="48">
        <v>3</v>
      </c>
      <c r="K909" s="48" t="s">
        <v>6182</v>
      </c>
      <c r="L909" s="71">
        <v>45733.703472222223</v>
      </c>
      <c r="M909" s="48">
        <v>-3</v>
      </c>
      <c r="N909" s="48">
        <v>1</v>
      </c>
      <c r="O909" s="48" t="s">
        <v>6343</v>
      </c>
      <c r="P909" s="65">
        <f>2</f>
        <v>2</v>
      </c>
      <c r="Q909" s="65">
        <f>COUNTIFS($O$1:O909,base_seller!$O909)</f>
        <v>1</v>
      </c>
      <c r="R909" s="65" t="str">
        <f>IF(O909="","",IF(OR(base_seller!$Q909&gt;base_seller!$P909,base_seller!$Q909="0"),"Não","Sim"))</f>
        <v>Sim</v>
      </c>
      <c r="S909" s="65" t="str">
        <f>base_seller!$E909&amp;base_seller!$K909</f>
        <v>1273602025-03</v>
      </c>
      <c r="T909" s="65">
        <f>COUNTIFS($S$1:S909,base_seller!$S909)</f>
        <v>1</v>
      </c>
      <c r="U909" s="65" t="str">
        <f t="shared" si="33"/>
        <v>Range 1</v>
      </c>
    </row>
    <row r="910" spans="1:21" x14ac:dyDescent="0.25">
      <c r="A910" s="64">
        <v>45730</v>
      </c>
      <c r="B910" s="64">
        <v>45730.723611111112</v>
      </c>
      <c r="C910" s="64">
        <v>45730.728472222218</v>
      </c>
      <c r="D910" s="48" t="s">
        <v>951</v>
      </c>
      <c r="E910" s="48">
        <v>127379</v>
      </c>
      <c r="F910" s="48" t="s">
        <v>716</v>
      </c>
      <c r="G910" s="48" t="s">
        <v>36</v>
      </c>
      <c r="H910" s="48" t="s">
        <v>766</v>
      </c>
      <c r="I910" s="48">
        <v>4</v>
      </c>
      <c r="J910" s="48">
        <v>3</v>
      </c>
      <c r="K910" s="48" t="s">
        <v>6182</v>
      </c>
      <c r="L910" s="71">
        <v>45733.723611111112</v>
      </c>
      <c r="M910" s="48">
        <v>-3</v>
      </c>
      <c r="N910" s="48">
        <v>1</v>
      </c>
      <c r="O910" s="48" t="s">
        <v>6344</v>
      </c>
      <c r="P910" s="65">
        <f>2</f>
        <v>2</v>
      </c>
      <c r="Q910" s="65">
        <f>COUNTIFS($O$1:O910,base_seller!$O910)</f>
        <v>1</v>
      </c>
      <c r="R910" s="65" t="str">
        <f>IF(O910="","",IF(OR(base_seller!$Q910&gt;base_seller!$P910,base_seller!$Q910="0"),"Não","Sim"))</f>
        <v>Sim</v>
      </c>
      <c r="S910" s="65" t="str">
        <f>base_seller!$E910&amp;base_seller!$K910</f>
        <v>1273792025-03</v>
      </c>
      <c r="T910" s="65">
        <f>COUNTIFS($S$1:S910,base_seller!$S910)</f>
        <v>1</v>
      </c>
      <c r="U910" s="65" t="str">
        <f t="shared" si="33"/>
        <v>Range 1</v>
      </c>
    </row>
    <row r="911" spans="1:21" x14ac:dyDescent="0.25">
      <c r="A911" s="64">
        <v>45731</v>
      </c>
      <c r="B911" s="64">
        <v>45730.625</v>
      </c>
      <c r="C911" s="64">
        <v>45731.37777777778</v>
      </c>
      <c r="D911" s="48" t="s">
        <v>950</v>
      </c>
      <c r="E911" s="48">
        <v>127065</v>
      </c>
      <c r="F911" s="48" t="s">
        <v>46</v>
      </c>
      <c r="G911" s="48" t="s">
        <v>36</v>
      </c>
      <c r="H911" s="48" t="s">
        <v>765</v>
      </c>
      <c r="I911" s="48">
        <v>4</v>
      </c>
      <c r="J911" s="48">
        <v>3</v>
      </c>
      <c r="K911" s="48" t="s">
        <v>6182</v>
      </c>
      <c r="L911" s="71">
        <v>45733.625</v>
      </c>
      <c r="M911" s="48">
        <v>-3</v>
      </c>
      <c r="N911" s="48">
        <v>1</v>
      </c>
      <c r="O911" s="48" t="s">
        <v>6340</v>
      </c>
      <c r="P911" s="65">
        <f>2</f>
        <v>2</v>
      </c>
      <c r="Q911" s="65">
        <f>COUNTIFS($O$1:O911,base_seller!$O911)</f>
        <v>2</v>
      </c>
      <c r="R911" s="65" t="str">
        <f>IF(O911="","",IF(OR(base_seller!$Q911&gt;base_seller!$P911,base_seller!$Q911="0"),"Não","Sim"))</f>
        <v>Sim</v>
      </c>
      <c r="S911" s="65" t="str">
        <f>base_seller!$E911&amp;base_seller!$K911</f>
        <v>1270652025-03</v>
      </c>
      <c r="T911" s="65">
        <f>COUNTIFS($S$1:S911,base_seller!$S911)</f>
        <v>2</v>
      </c>
      <c r="U911" s="65" t="str">
        <f t="shared" si="33"/>
        <v>Range 1</v>
      </c>
    </row>
    <row r="912" spans="1:21" x14ac:dyDescent="0.25">
      <c r="A912" s="64">
        <v>45731</v>
      </c>
      <c r="B912" s="64">
        <v>45730.672222222223</v>
      </c>
      <c r="C912" s="64">
        <v>45731.380555555559</v>
      </c>
      <c r="D912" s="48" t="s">
        <v>950</v>
      </c>
      <c r="E912" s="48">
        <v>126964</v>
      </c>
      <c r="F912" s="48" t="s">
        <v>46</v>
      </c>
      <c r="G912" s="48" t="s">
        <v>36</v>
      </c>
      <c r="H912" s="48" t="s">
        <v>765</v>
      </c>
      <c r="I912" s="48">
        <v>4</v>
      </c>
      <c r="J912" s="48">
        <v>3</v>
      </c>
      <c r="K912" s="48" t="s">
        <v>6182</v>
      </c>
      <c r="L912" s="71">
        <v>45733.672222222223</v>
      </c>
      <c r="M912" s="48">
        <v>-3</v>
      </c>
      <c r="N912" s="48">
        <v>1</v>
      </c>
      <c r="O912" s="48" t="s">
        <v>6345</v>
      </c>
      <c r="P912" s="65">
        <f>2</f>
        <v>2</v>
      </c>
      <c r="Q912" s="65">
        <f>COUNTIFS($O$1:O912,base_seller!$O912)</f>
        <v>1</v>
      </c>
      <c r="R912" s="65" t="str">
        <f>IF(O912="","",IF(OR(base_seller!$Q912&gt;base_seller!$P912,base_seller!$Q912="0"),"Não","Sim"))</f>
        <v>Sim</v>
      </c>
      <c r="S912" s="65" t="str">
        <f>base_seller!$E912&amp;base_seller!$K912</f>
        <v>1269642025-03</v>
      </c>
      <c r="T912" s="65">
        <f>COUNTIFS($S$1:S912,base_seller!$S912)</f>
        <v>2</v>
      </c>
      <c r="U912" s="65" t="str">
        <f t="shared" si="33"/>
        <v>Range 1</v>
      </c>
    </row>
    <row r="913" spans="1:21" x14ac:dyDescent="0.25">
      <c r="A913" s="64">
        <v>45731</v>
      </c>
      <c r="B913" s="64">
        <v>45730.686111111107</v>
      </c>
      <c r="C913" s="64">
        <v>45731.394444444442</v>
      </c>
      <c r="D913" s="48" t="s">
        <v>950</v>
      </c>
      <c r="E913" s="48">
        <v>127072</v>
      </c>
      <c r="F913" s="48" t="s">
        <v>46</v>
      </c>
      <c r="G913" s="48" t="s">
        <v>36</v>
      </c>
      <c r="H913" s="48" t="s">
        <v>767</v>
      </c>
      <c r="I913" s="48">
        <v>4</v>
      </c>
      <c r="J913" s="48">
        <v>3</v>
      </c>
      <c r="K913" s="48" t="s">
        <v>6182</v>
      </c>
      <c r="L913" s="71">
        <v>45733.686111111107</v>
      </c>
      <c r="M913" s="48">
        <v>-3</v>
      </c>
      <c r="N913" s="48">
        <v>1</v>
      </c>
      <c r="O913" s="48" t="s">
        <v>6346</v>
      </c>
      <c r="P913" s="65">
        <f>2</f>
        <v>2</v>
      </c>
      <c r="Q913" s="65">
        <f>COUNTIFS($O$1:O913,base_seller!$O913)</f>
        <v>1</v>
      </c>
      <c r="R913" s="65" t="str">
        <f>IF(O913="","",IF(OR(base_seller!$Q913&gt;base_seller!$P913,base_seller!$Q913="0"),"Não","Sim"))</f>
        <v>Sim</v>
      </c>
      <c r="S913" s="65" t="str">
        <f>base_seller!$E913&amp;base_seller!$K913</f>
        <v>1270722025-03</v>
      </c>
      <c r="T913" s="65">
        <f>COUNTIFS($S$1:S913,base_seller!$S913)</f>
        <v>2</v>
      </c>
      <c r="U913" s="65" t="str">
        <f t="shared" si="33"/>
        <v>Range 1</v>
      </c>
    </row>
    <row r="914" spans="1:21" x14ac:dyDescent="0.25">
      <c r="A914" s="64">
        <v>45731</v>
      </c>
      <c r="B914" s="64">
        <v>45731.433333333327</v>
      </c>
      <c r="C914" s="64">
        <v>45731.436805555553</v>
      </c>
      <c r="D914" s="48" t="s">
        <v>950</v>
      </c>
      <c r="E914" s="48">
        <v>127546</v>
      </c>
      <c r="F914" s="48" t="s">
        <v>754</v>
      </c>
      <c r="G914" s="48" t="s">
        <v>755</v>
      </c>
      <c r="H914" s="48" t="s">
        <v>759</v>
      </c>
      <c r="I914" s="48">
        <v>5</v>
      </c>
      <c r="J914" s="48">
        <v>2</v>
      </c>
      <c r="K914" s="48" t="s">
        <v>6182</v>
      </c>
      <c r="L914" s="71">
        <v>45733.433333333327</v>
      </c>
      <c r="M914" s="48">
        <v>-2</v>
      </c>
      <c r="N914" s="48">
        <v>1</v>
      </c>
      <c r="P914" s="65">
        <f>2</f>
        <v>2</v>
      </c>
      <c r="Q914" s="65">
        <f>COUNTIFS($O$1:O914,base_seller!$O914)</f>
        <v>0</v>
      </c>
      <c r="R914" s="65" t="str">
        <f>IF(O914="","",IF(OR(base_seller!$Q914&gt;base_seller!$P914,base_seller!$Q914="0"),"Não","Sim"))</f>
        <v/>
      </c>
      <c r="S914" s="65" t="str">
        <f>base_seller!$E914&amp;base_seller!$K914</f>
        <v>1275462025-03</v>
      </c>
      <c r="T914" s="65">
        <f>COUNTIFS($S$1:S914,base_seller!$S914)</f>
        <v>1</v>
      </c>
      <c r="U914" s="65" t="str">
        <f t="shared" si="33"/>
        <v>Range 1</v>
      </c>
    </row>
    <row r="915" spans="1:21" x14ac:dyDescent="0.25">
      <c r="A915" s="64">
        <v>45731</v>
      </c>
      <c r="B915" s="64">
        <v>45730.436805555553</v>
      </c>
      <c r="C915" s="64">
        <v>45731.381249999999</v>
      </c>
      <c r="D915" s="48" t="s">
        <v>952</v>
      </c>
      <c r="E915" s="48">
        <v>126927</v>
      </c>
      <c r="F915" s="48" t="s">
        <v>46</v>
      </c>
      <c r="G915" s="48" t="s">
        <v>36</v>
      </c>
      <c r="H915" s="48" t="s">
        <v>752</v>
      </c>
      <c r="I915" s="48">
        <v>4</v>
      </c>
      <c r="J915" s="48">
        <v>3</v>
      </c>
      <c r="K915" s="48" t="s">
        <v>6182</v>
      </c>
      <c r="L915" s="71">
        <v>45733.436805555553</v>
      </c>
      <c r="M915" s="48">
        <v>-3</v>
      </c>
      <c r="N915" s="48">
        <v>1</v>
      </c>
      <c r="O915" s="48" t="s">
        <v>6335</v>
      </c>
      <c r="P915" s="65">
        <f>2</f>
        <v>2</v>
      </c>
      <c r="Q915" s="65">
        <f>COUNTIFS($O$1:O915,base_seller!$O915)</f>
        <v>2</v>
      </c>
      <c r="R915" s="65" t="str">
        <f>IF(O915="","",IF(OR(base_seller!$Q915&gt;base_seller!$P915,base_seller!$Q915="0"),"Não","Sim"))</f>
        <v>Sim</v>
      </c>
      <c r="S915" s="65" t="str">
        <f>base_seller!$E915&amp;base_seller!$K915</f>
        <v>1269272025-03</v>
      </c>
      <c r="T915" s="65">
        <f>COUNTIFS($S$1:S915,base_seller!$S915)</f>
        <v>2</v>
      </c>
      <c r="U915" s="65" t="str">
        <f t="shared" si="33"/>
        <v>Range 1</v>
      </c>
    </row>
    <row r="916" spans="1:21" x14ac:dyDescent="0.25">
      <c r="A916" s="64">
        <v>45732</v>
      </c>
      <c r="B916" s="64">
        <v>45731.604166666657</v>
      </c>
      <c r="C916" s="64">
        <v>45732.381944444453</v>
      </c>
      <c r="D916" s="48" t="s">
        <v>951</v>
      </c>
      <c r="E916" s="48">
        <v>127675</v>
      </c>
      <c r="F916" s="48" t="s">
        <v>46</v>
      </c>
      <c r="G916" s="48" t="s">
        <v>36</v>
      </c>
      <c r="H916" s="48" t="s">
        <v>794</v>
      </c>
      <c r="I916" s="48">
        <v>5</v>
      </c>
      <c r="J916" s="48">
        <v>2</v>
      </c>
      <c r="K916" s="48" t="s">
        <v>6182</v>
      </c>
      <c r="L916" s="71">
        <v>45733.604166666657</v>
      </c>
      <c r="M916" s="48">
        <v>-2</v>
      </c>
      <c r="N916" s="48">
        <v>1</v>
      </c>
      <c r="O916" s="48" t="s">
        <v>6347</v>
      </c>
      <c r="P916" s="65">
        <f>2</f>
        <v>2</v>
      </c>
      <c r="Q916" s="65">
        <f>COUNTIFS($O$1:O916,base_seller!$O916)</f>
        <v>1</v>
      </c>
      <c r="R916" s="65" t="str">
        <f>IF(O916="","",IF(OR(base_seller!$Q916&gt;base_seller!$P916,base_seller!$Q916="0"),"Não","Sim"))</f>
        <v>Sim</v>
      </c>
      <c r="S916" s="65" t="str">
        <f>base_seller!$E916&amp;base_seller!$K916</f>
        <v>1276752025-03</v>
      </c>
      <c r="T916" s="65">
        <f>COUNTIFS($S$1:S916,base_seller!$S916)</f>
        <v>1</v>
      </c>
      <c r="U916" s="65" t="str">
        <f t="shared" si="33"/>
        <v>Range 1</v>
      </c>
    </row>
    <row r="917" spans="1:21" x14ac:dyDescent="0.25">
      <c r="A917" s="64">
        <v>45733</v>
      </c>
      <c r="B917" s="64">
        <v>45732.745833333327</v>
      </c>
      <c r="C917" s="64">
        <v>45733.371527777781</v>
      </c>
      <c r="D917" s="48" t="s">
        <v>952</v>
      </c>
      <c r="E917" s="48">
        <v>127877</v>
      </c>
      <c r="F917" s="48" t="s">
        <v>754</v>
      </c>
      <c r="G917" s="48" t="s">
        <v>755</v>
      </c>
      <c r="H917" s="48" t="s">
        <v>5840</v>
      </c>
      <c r="I917" s="48">
        <v>6</v>
      </c>
      <c r="J917" s="48">
        <v>1</v>
      </c>
      <c r="K917" s="48" t="s">
        <v>6182</v>
      </c>
      <c r="L917" s="71">
        <v>45733.745833333327</v>
      </c>
      <c r="M917" s="48">
        <v>-1</v>
      </c>
      <c r="N917" s="48">
        <v>1</v>
      </c>
      <c r="P917" s="65">
        <f>2</f>
        <v>2</v>
      </c>
      <c r="Q917" s="65">
        <f>COUNTIFS($O$1:O917,base_seller!$O917)</f>
        <v>0</v>
      </c>
      <c r="R917" s="65" t="str">
        <f>IF(O917="","",IF(OR(base_seller!$Q917&gt;base_seller!$P917,base_seller!$Q917="0"),"Não","Sim"))</f>
        <v/>
      </c>
      <c r="S917" s="65" t="str">
        <f>base_seller!$E917&amp;base_seller!$K917</f>
        <v>1278772025-03</v>
      </c>
      <c r="T917" s="65">
        <f>COUNTIFS($S$1:S917,base_seller!$S917)</f>
        <v>1</v>
      </c>
      <c r="U917" s="65" t="str">
        <f t="shared" ref="U917:U957" si="34">IF(T917&lt;4,"Range 1",IF(T917&lt;7,"Range 2",IF(T917&lt;10,"Range 3","Range 4")))</f>
        <v>Range 1</v>
      </c>
    </row>
    <row r="918" spans="1:21" x14ac:dyDescent="0.25">
      <c r="A918" s="64">
        <v>45733</v>
      </c>
      <c r="B918" s="64">
        <v>45733.356249999997</v>
      </c>
      <c r="C918" s="64">
        <v>45733.37222222222</v>
      </c>
      <c r="D918" s="48" t="s">
        <v>952</v>
      </c>
      <c r="E918" s="48">
        <v>127959</v>
      </c>
      <c r="F918" s="48" t="s">
        <v>716</v>
      </c>
      <c r="G918" s="48" t="s">
        <v>36</v>
      </c>
      <c r="H918" s="48" t="s">
        <v>752</v>
      </c>
      <c r="I918" s="48">
        <v>0</v>
      </c>
      <c r="J918" s="48">
        <v>1</v>
      </c>
      <c r="K918" s="48" t="s">
        <v>6182</v>
      </c>
      <c r="L918" s="71">
        <v>45734.356249999997</v>
      </c>
      <c r="M918" s="48">
        <v>-1</v>
      </c>
      <c r="N918" s="48">
        <v>1</v>
      </c>
      <c r="O918" s="48" t="s">
        <v>6348</v>
      </c>
      <c r="P918" s="65">
        <f>2</f>
        <v>2</v>
      </c>
      <c r="Q918" s="65">
        <f>COUNTIFS($O$1:O918,base_seller!$O918)</f>
        <v>1</v>
      </c>
      <c r="R918" s="65" t="str">
        <f>IF(O918="","",IF(OR(base_seller!$Q918&gt;base_seller!$P918,base_seller!$Q918="0"),"Não","Sim"))</f>
        <v>Sim</v>
      </c>
      <c r="S918" s="65" t="str">
        <f>base_seller!$E918&amp;base_seller!$K918</f>
        <v>1279592025-03</v>
      </c>
      <c r="T918" s="65">
        <f>COUNTIFS($S$1:S918,base_seller!$S918)</f>
        <v>1</v>
      </c>
      <c r="U918" s="65" t="str">
        <f t="shared" si="34"/>
        <v>Range 1</v>
      </c>
    </row>
    <row r="919" spans="1:21" x14ac:dyDescent="0.25">
      <c r="A919" s="64">
        <v>45733</v>
      </c>
      <c r="B919" s="64">
        <v>45733.37222222222</v>
      </c>
      <c r="C919" s="64">
        <v>45733.374305555553</v>
      </c>
      <c r="D919" s="48" t="s">
        <v>952</v>
      </c>
      <c r="E919" s="48">
        <v>127974</v>
      </c>
      <c r="F919" s="48" t="s">
        <v>46</v>
      </c>
      <c r="G919" s="48" t="s">
        <v>36</v>
      </c>
      <c r="H919" s="48" t="s">
        <v>752</v>
      </c>
      <c r="I919" s="48">
        <v>0</v>
      </c>
      <c r="J919" s="48">
        <v>1</v>
      </c>
      <c r="K919" s="48" t="s">
        <v>6182</v>
      </c>
      <c r="L919" s="71">
        <v>45734.37222222222</v>
      </c>
      <c r="M919" s="48">
        <v>-1</v>
      </c>
      <c r="N919" s="48">
        <v>1</v>
      </c>
      <c r="O919" s="48" t="s">
        <v>6349</v>
      </c>
      <c r="P919" s="65">
        <f>2</f>
        <v>2</v>
      </c>
      <c r="Q919" s="65">
        <f>COUNTIFS($O$1:O919,base_seller!$O919)</f>
        <v>1</v>
      </c>
      <c r="R919" s="65" t="str">
        <f>IF(O919="","",IF(OR(base_seller!$Q919&gt;base_seller!$P919,base_seller!$Q919="0"),"Não","Sim"))</f>
        <v>Sim</v>
      </c>
      <c r="S919" s="65" t="str">
        <f>base_seller!$E919&amp;base_seller!$K919</f>
        <v>1279742025-03</v>
      </c>
      <c r="T919" s="65">
        <f>COUNTIFS($S$1:S919,base_seller!$S919)</f>
        <v>1</v>
      </c>
      <c r="U919" s="65" t="str">
        <f t="shared" si="34"/>
        <v>Range 1</v>
      </c>
    </row>
    <row r="920" spans="1:21" x14ac:dyDescent="0.25">
      <c r="A920" s="64">
        <v>45733</v>
      </c>
      <c r="B920" s="64">
        <v>45733.37222222222</v>
      </c>
      <c r="C920" s="64">
        <v>45733.384027777778</v>
      </c>
      <c r="D920" s="48" t="s">
        <v>950</v>
      </c>
      <c r="E920" s="48">
        <v>127959</v>
      </c>
      <c r="F920" s="48" t="s">
        <v>46</v>
      </c>
      <c r="G920" s="48" t="s">
        <v>36</v>
      </c>
      <c r="H920" s="48" t="s">
        <v>752</v>
      </c>
      <c r="I920" s="48">
        <v>0</v>
      </c>
      <c r="J920" s="48">
        <v>1</v>
      </c>
      <c r="K920" s="48" t="s">
        <v>6182</v>
      </c>
      <c r="L920" s="71">
        <v>45734.37222222222</v>
      </c>
      <c r="M920" s="48">
        <v>-1</v>
      </c>
      <c r="N920" s="48">
        <v>1</v>
      </c>
      <c r="O920" s="48" t="s">
        <v>6348</v>
      </c>
      <c r="P920" s="65">
        <f>2</f>
        <v>2</v>
      </c>
      <c r="Q920" s="65">
        <f>COUNTIFS($O$1:O920,base_seller!$O920)</f>
        <v>2</v>
      </c>
      <c r="R920" s="65" t="str">
        <f>IF(O920="","",IF(OR(base_seller!$Q920&gt;base_seller!$P920,base_seller!$Q920="0"),"Não","Sim"))</f>
        <v>Sim</v>
      </c>
      <c r="S920" s="65" t="str">
        <f>base_seller!$E920&amp;base_seller!$K920</f>
        <v>1279592025-03</v>
      </c>
      <c r="T920" s="65">
        <f>COUNTIFS($S$1:S920,base_seller!$S920)</f>
        <v>2</v>
      </c>
      <c r="U920" s="65" t="str">
        <f t="shared" si="34"/>
        <v>Range 1</v>
      </c>
    </row>
    <row r="921" spans="1:21" x14ac:dyDescent="0.25">
      <c r="A921" s="64">
        <v>45733</v>
      </c>
      <c r="B921" s="64">
        <v>45733.359722222223</v>
      </c>
      <c r="C921" s="64">
        <v>45733.388194444437</v>
      </c>
      <c r="D921" s="48" t="s">
        <v>950</v>
      </c>
      <c r="E921" s="48">
        <v>127963</v>
      </c>
      <c r="F921" s="48" t="s">
        <v>716</v>
      </c>
      <c r="G921" s="48" t="s">
        <v>36</v>
      </c>
      <c r="H921" s="48" t="s">
        <v>752</v>
      </c>
      <c r="I921" s="48">
        <v>0</v>
      </c>
      <c r="J921" s="48">
        <v>1</v>
      </c>
      <c r="K921" s="48" t="s">
        <v>6182</v>
      </c>
      <c r="L921" s="71">
        <v>45734.359722222223</v>
      </c>
      <c r="M921" s="48">
        <v>-1</v>
      </c>
      <c r="N921" s="48">
        <v>1</v>
      </c>
      <c r="O921" s="48" t="s">
        <v>6350</v>
      </c>
      <c r="P921" s="65">
        <f>2</f>
        <v>2</v>
      </c>
      <c r="Q921" s="65">
        <f>COUNTIFS($O$1:O921,base_seller!$O921)</f>
        <v>1</v>
      </c>
      <c r="R921" s="65" t="str">
        <f>IF(O921="","",IF(OR(base_seller!$Q921&gt;base_seller!$P921,base_seller!$Q921="0"),"Não","Sim"))</f>
        <v>Sim</v>
      </c>
      <c r="S921" s="65" t="str">
        <f>base_seller!$E921&amp;base_seller!$K921</f>
        <v>1279632025-03</v>
      </c>
      <c r="T921" s="65">
        <f>COUNTIFS($S$1:S921,base_seller!$S921)</f>
        <v>1</v>
      </c>
      <c r="U921" s="65" t="str">
        <f t="shared" si="34"/>
        <v>Range 1</v>
      </c>
    </row>
    <row r="922" spans="1:21" x14ac:dyDescent="0.25">
      <c r="A922" s="64">
        <v>45733</v>
      </c>
      <c r="B922" s="64">
        <v>45733.37222222222</v>
      </c>
      <c r="C922" s="64">
        <v>45733.38958333333</v>
      </c>
      <c r="D922" s="48" t="s">
        <v>950</v>
      </c>
      <c r="E922" s="48">
        <v>127975</v>
      </c>
      <c r="F922" s="48" t="s">
        <v>716</v>
      </c>
      <c r="G922" s="48" t="s">
        <v>36</v>
      </c>
      <c r="H922" s="48" t="s">
        <v>757</v>
      </c>
      <c r="I922" s="48">
        <v>0</v>
      </c>
      <c r="J922" s="48">
        <v>1</v>
      </c>
      <c r="K922" s="48" t="s">
        <v>6182</v>
      </c>
      <c r="L922" s="71">
        <v>45734.37222222222</v>
      </c>
      <c r="M922" s="48">
        <v>-1</v>
      </c>
      <c r="N922" s="48">
        <v>1</v>
      </c>
      <c r="O922" s="48" t="s">
        <v>6351</v>
      </c>
      <c r="P922" s="65">
        <f>2</f>
        <v>2</v>
      </c>
      <c r="Q922" s="65">
        <f>COUNTIFS($O$1:O922,base_seller!$O922)</f>
        <v>1</v>
      </c>
      <c r="R922" s="65" t="str">
        <f>IF(O922="","",IF(OR(base_seller!$Q922&gt;base_seller!$P922,base_seller!$Q922="0"),"Não","Sim"))</f>
        <v>Sim</v>
      </c>
      <c r="S922" s="65" t="str">
        <f>base_seller!$E922&amp;base_seller!$K922</f>
        <v>1279752025-03</v>
      </c>
      <c r="T922" s="65">
        <f>COUNTIFS($S$1:S922,base_seller!$S922)</f>
        <v>1</v>
      </c>
      <c r="U922" s="65" t="str">
        <f t="shared" si="34"/>
        <v>Range 1</v>
      </c>
    </row>
    <row r="923" spans="1:21" x14ac:dyDescent="0.25">
      <c r="A923" s="64">
        <v>45733</v>
      </c>
      <c r="B923" s="64">
        <v>45733.387499999997</v>
      </c>
      <c r="C923" s="64">
        <v>45733.390972222223</v>
      </c>
      <c r="D923" s="48" t="s">
        <v>950</v>
      </c>
      <c r="E923" s="48">
        <v>127999</v>
      </c>
      <c r="F923" s="48" t="s">
        <v>754</v>
      </c>
      <c r="G923" s="48" t="s">
        <v>755</v>
      </c>
      <c r="H923" s="48" t="s">
        <v>752</v>
      </c>
      <c r="I923" s="48">
        <v>0</v>
      </c>
      <c r="J923" s="48">
        <v>1</v>
      </c>
      <c r="K923" s="48" t="s">
        <v>6182</v>
      </c>
      <c r="L923" s="71">
        <v>45734.387499999997</v>
      </c>
      <c r="M923" s="48">
        <v>-1</v>
      </c>
      <c r="N923" s="48">
        <v>1</v>
      </c>
      <c r="P923" s="65">
        <f>2</f>
        <v>2</v>
      </c>
      <c r="Q923" s="65">
        <f>COUNTIFS($O$1:O923,base_seller!$O923)</f>
        <v>0</v>
      </c>
      <c r="R923" s="65" t="str">
        <f>IF(O923="","",IF(OR(base_seller!$Q923&gt;base_seller!$P923,base_seller!$Q923="0"),"Não","Sim"))</f>
        <v/>
      </c>
      <c r="S923" s="65" t="str">
        <f>base_seller!$E923&amp;base_seller!$K923</f>
        <v>1279992025-03</v>
      </c>
      <c r="T923" s="65">
        <f>COUNTIFS($S$1:S923,base_seller!$S923)</f>
        <v>1</v>
      </c>
      <c r="U923" s="65" t="str">
        <f t="shared" si="34"/>
        <v>Range 1</v>
      </c>
    </row>
    <row r="924" spans="1:21" x14ac:dyDescent="0.25">
      <c r="A924" s="64">
        <v>45733</v>
      </c>
      <c r="B924" s="64">
        <v>45733.425694444442</v>
      </c>
      <c r="C924" s="64">
        <v>45733.445138888892</v>
      </c>
      <c r="D924" s="48" t="s">
        <v>950</v>
      </c>
      <c r="E924" s="48">
        <v>128080</v>
      </c>
      <c r="F924" s="48" t="s">
        <v>754</v>
      </c>
      <c r="G924" s="48" t="s">
        <v>755</v>
      </c>
      <c r="H924" s="48" t="s">
        <v>752</v>
      </c>
      <c r="I924" s="48">
        <v>0</v>
      </c>
      <c r="J924" s="48">
        <v>1</v>
      </c>
      <c r="K924" s="48" t="s">
        <v>6182</v>
      </c>
      <c r="L924" s="71">
        <v>45734.425694444442</v>
      </c>
      <c r="M924" s="48">
        <v>-1</v>
      </c>
      <c r="N924" s="48">
        <v>1</v>
      </c>
      <c r="P924" s="65">
        <f>2</f>
        <v>2</v>
      </c>
      <c r="Q924" s="65">
        <f>COUNTIFS($O$1:O924,base_seller!$O924)</f>
        <v>0</v>
      </c>
      <c r="R924" s="65" t="str">
        <f>IF(O924="","",IF(OR(base_seller!$Q924&gt;base_seller!$P924,base_seller!$Q924="0"),"Não","Sim"))</f>
        <v/>
      </c>
      <c r="S924" s="65" t="str">
        <f>base_seller!$E924&amp;base_seller!$K924</f>
        <v>1280802025-03</v>
      </c>
      <c r="T924" s="65">
        <f>COUNTIFS($S$1:S924,base_seller!$S924)</f>
        <v>1</v>
      </c>
      <c r="U924" s="65" t="str">
        <f t="shared" si="34"/>
        <v>Range 1</v>
      </c>
    </row>
    <row r="925" spans="1:21" x14ac:dyDescent="0.25">
      <c r="A925" s="64">
        <v>45733</v>
      </c>
      <c r="B925" s="64">
        <v>45733.440972222219</v>
      </c>
      <c r="C925" s="64">
        <v>45733.45</v>
      </c>
      <c r="D925" s="48" t="s">
        <v>950</v>
      </c>
      <c r="E925" s="48">
        <v>127141</v>
      </c>
      <c r="F925" s="48" t="s">
        <v>46</v>
      </c>
      <c r="G925" s="48" t="s">
        <v>36</v>
      </c>
      <c r="H925" s="48" t="s">
        <v>752</v>
      </c>
      <c r="I925" s="48">
        <v>0</v>
      </c>
      <c r="J925" s="48">
        <v>1</v>
      </c>
      <c r="K925" s="48" t="s">
        <v>6182</v>
      </c>
      <c r="L925" s="71">
        <v>45734.440972222219</v>
      </c>
      <c r="M925" s="48">
        <v>-1</v>
      </c>
      <c r="N925" s="48">
        <v>1</v>
      </c>
      <c r="O925" s="48" t="s">
        <v>6338</v>
      </c>
      <c r="P925" s="65">
        <f>2</f>
        <v>2</v>
      </c>
      <c r="Q925" s="65">
        <f>COUNTIFS($O$1:O925,base_seller!$O925)</f>
        <v>2</v>
      </c>
      <c r="R925" s="65" t="str">
        <f>IF(O925="","",IF(OR(base_seller!$Q925&gt;base_seller!$P925,base_seller!$Q925="0"),"Não","Sim"))</f>
        <v>Sim</v>
      </c>
      <c r="S925" s="65" t="str">
        <f>base_seller!$E925&amp;base_seller!$K925</f>
        <v>1271412025-03</v>
      </c>
      <c r="T925" s="65">
        <f>COUNTIFS($S$1:S925,base_seller!$S925)</f>
        <v>2</v>
      </c>
      <c r="U925" s="65" t="str">
        <f t="shared" si="34"/>
        <v>Range 1</v>
      </c>
    </row>
    <row r="926" spans="1:21" x14ac:dyDescent="0.25">
      <c r="A926" s="64">
        <v>45733</v>
      </c>
      <c r="B926" s="64">
        <v>45733.412499999999</v>
      </c>
      <c r="C926" s="64">
        <v>45733.45416666667</v>
      </c>
      <c r="D926" s="48" t="s">
        <v>950</v>
      </c>
      <c r="E926" s="48">
        <v>127975</v>
      </c>
      <c r="F926" s="48" t="s">
        <v>46</v>
      </c>
      <c r="G926" s="48" t="s">
        <v>36</v>
      </c>
      <c r="H926" s="48" t="s">
        <v>757</v>
      </c>
      <c r="I926" s="48">
        <v>0</v>
      </c>
      <c r="J926" s="48">
        <v>1</v>
      </c>
      <c r="K926" s="48" t="s">
        <v>6182</v>
      </c>
      <c r="L926" s="71">
        <v>45734.412499999999</v>
      </c>
      <c r="M926" s="48">
        <v>-1</v>
      </c>
      <c r="N926" s="48">
        <v>1</v>
      </c>
      <c r="O926" s="48" t="s">
        <v>6351</v>
      </c>
      <c r="P926" s="65">
        <f>2</f>
        <v>2</v>
      </c>
      <c r="Q926" s="65">
        <f>COUNTIFS($O$1:O926,base_seller!$O926)</f>
        <v>2</v>
      </c>
      <c r="R926" s="65" t="str">
        <f>IF(O926="","",IF(OR(base_seller!$Q926&gt;base_seller!$P926,base_seller!$Q926="0"),"Não","Sim"))</f>
        <v>Sim</v>
      </c>
      <c r="S926" s="65" t="str">
        <f>base_seller!$E926&amp;base_seller!$K926</f>
        <v>1279752025-03</v>
      </c>
      <c r="T926" s="65">
        <f>COUNTIFS($S$1:S926,base_seller!$S926)</f>
        <v>2</v>
      </c>
      <c r="U926" s="65" t="str">
        <f t="shared" si="34"/>
        <v>Range 1</v>
      </c>
    </row>
    <row r="927" spans="1:21" x14ac:dyDescent="0.25">
      <c r="A927" s="64">
        <v>45733</v>
      </c>
      <c r="B927" s="64">
        <v>45733.463194444441</v>
      </c>
      <c r="C927" s="64">
        <v>45733.469444444447</v>
      </c>
      <c r="D927" s="48" t="s">
        <v>950</v>
      </c>
      <c r="E927" s="48">
        <v>128120</v>
      </c>
      <c r="F927" s="48" t="s">
        <v>716</v>
      </c>
      <c r="G927" s="48" t="s">
        <v>36</v>
      </c>
      <c r="H927" s="48" t="s">
        <v>756</v>
      </c>
      <c r="I927" s="48">
        <v>0</v>
      </c>
      <c r="J927" s="48">
        <v>1</v>
      </c>
      <c r="K927" s="48" t="s">
        <v>6182</v>
      </c>
      <c r="L927" s="71">
        <v>45734.463194444441</v>
      </c>
      <c r="M927" s="48">
        <v>-1</v>
      </c>
      <c r="N927" s="48">
        <v>1</v>
      </c>
      <c r="O927" s="48" t="s">
        <v>6352</v>
      </c>
      <c r="P927" s="65">
        <f>2</f>
        <v>2</v>
      </c>
      <c r="Q927" s="65">
        <f>COUNTIFS($O$1:O927,base_seller!$O927)</f>
        <v>1</v>
      </c>
      <c r="R927" s="65" t="str">
        <f>IF(O927="","",IF(OR(base_seller!$Q927&gt;base_seller!$P927,base_seller!$Q927="0"),"Não","Sim"))</f>
        <v>Sim</v>
      </c>
      <c r="S927" s="65" t="str">
        <f>base_seller!$E927&amp;base_seller!$K927</f>
        <v>1281202025-03</v>
      </c>
      <c r="T927" s="65">
        <f>COUNTIFS($S$1:S927,base_seller!$S927)</f>
        <v>1</v>
      </c>
      <c r="U927" s="65" t="str">
        <f t="shared" si="34"/>
        <v>Range 1</v>
      </c>
    </row>
    <row r="928" spans="1:21" x14ac:dyDescent="0.25">
      <c r="A928" s="64">
        <v>45733</v>
      </c>
      <c r="B928" s="64">
        <v>45733.469444444447</v>
      </c>
      <c r="C928" s="64">
        <v>45733.472222222219</v>
      </c>
      <c r="D928" s="48" t="s">
        <v>950</v>
      </c>
      <c r="E928" s="48">
        <v>128131</v>
      </c>
      <c r="F928" s="48" t="s">
        <v>46</v>
      </c>
      <c r="G928" s="48" t="s">
        <v>36</v>
      </c>
      <c r="H928" s="48" t="s">
        <v>767</v>
      </c>
      <c r="I928" s="48">
        <v>0</v>
      </c>
      <c r="J928" s="48">
        <v>1</v>
      </c>
      <c r="K928" s="48" t="s">
        <v>6182</v>
      </c>
      <c r="L928" s="71">
        <v>45734.469444444447</v>
      </c>
      <c r="M928" s="48">
        <v>-1</v>
      </c>
      <c r="N928" s="48">
        <v>1</v>
      </c>
      <c r="O928" s="48" t="s">
        <v>6353</v>
      </c>
      <c r="P928" s="65">
        <f>2</f>
        <v>2</v>
      </c>
      <c r="Q928" s="65">
        <f>COUNTIFS($O$1:O928,base_seller!$O928)</f>
        <v>1</v>
      </c>
      <c r="R928" s="65" t="str">
        <f>IF(O928="","",IF(OR(base_seller!$Q928&gt;base_seller!$P928,base_seller!$Q928="0"),"Não","Sim"))</f>
        <v>Sim</v>
      </c>
      <c r="S928" s="65" t="str">
        <f>base_seller!$E928&amp;base_seller!$K928</f>
        <v>1281312025-03</v>
      </c>
      <c r="T928" s="65">
        <f>COUNTIFS($S$1:S928,base_seller!$S928)</f>
        <v>1</v>
      </c>
      <c r="U928" s="65" t="str">
        <f t="shared" si="34"/>
        <v>Range 1</v>
      </c>
    </row>
    <row r="929" spans="1:21" x14ac:dyDescent="0.25">
      <c r="A929" s="64">
        <v>45733</v>
      </c>
      <c r="B929" s="64">
        <v>45733.470833333333</v>
      </c>
      <c r="C929" s="64">
        <v>45733.476388888892</v>
      </c>
      <c r="D929" s="48" t="s">
        <v>950</v>
      </c>
      <c r="E929" s="48">
        <v>128135</v>
      </c>
      <c r="F929" s="48" t="s">
        <v>46</v>
      </c>
      <c r="G929" s="48" t="s">
        <v>36</v>
      </c>
      <c r="H929" s="48" t="s">
        <v>767</v>
      </c>
      <c r="I929" s="48">
        <v>0</v>
      </c>
      <c r="J929" s="48">
        <v>1</v>
      </c>
      <c r="K929" s="48" t="s">
        <v>6182</v>
      </c>
      <c r="L929" s="71">
        <v>45734.470833333333</v>
      </c>
      <c r="M929" s="48">
        <v>-1</v>
      </c>
      <c r="N929" s="48">
        <v>1</v>
      </c>
      <c r="O929" s="48" t="s">
        <v>6354</v>
      </c>
      <c r="P929" s="65">
        <f>2</f>
        <v>2</v>
      </c>
      <c r="Q929" s="65">
        <f>COUNTIFS($O$1:O929,base_seller!$O929)</f>
        <v>1</v>
      </c>
      <c r="R929" s="65" t="str">
        <f>IF(O929="","",IF(OR(base_seller!$Q929&gt;base_seller!$P929,base_seller!$Q929="0"),"Não","Sim"))</f>
        <v>Sim</v>
      </c>
      <c r="S929" s="65" t="str">
        <f>base_seller!$E929&amp;base_seller!$K929</f>
        <v>1281352025-03</v>
      </c>
      <c r="T929" s="65">
        <f>COUNTIFS($S$1:S929,base_seller!$S929)</f>
        <v>1</v>
      </c>
      <c r="U929" s="65" t="str">
        <f t="shared" si="34"/>
        <v>Range 1</v>
      </c>
    </row>
    <row r="930" spans="1:21" x14ac:dyDescent="0.25">
      <c r="A930" s="64">
        <v>45733</v>
      </c>
      <c r="B930" s="64">
        <v>45733.475694444453</v>
      </c>
      <c r="C930" s="64">
        <v>45733.481249999997</v>
      </c>
      <c r="D930" s="48" t="s">
        <v>950</v>
      </c>
      <c r="E930" s="48">
        <v>128131</v>
      </c>
      <c r="F930" s="48" t="s">
        <v>46</v>
      </c>
      <c r="G930" s="48" t="s">
        <v>36</v>
      </c>
      <c r="H930" s="48" t="s">
        <v>767</v>
      </c>
      <c r="I930" s="48">
        <v>0</v>
      </c>
      <c r="J930" s="48">
        <v>1</v>
      </c>
      <c r="K930" s="48" t="s">
        <v>6182</v>
      </c>
      <c r="L930" s="71">
        <v>45734.475694444453</v>
      </c>
      <c r="M930" s="48">
        <v>-1</v>
      </c>
      <c r="N930" s="48">
        <v>1</v>
      </c>
      <c r="O930" s="48" t="s">
        <v>6353</v>
      </c>
      <c r="P930" s="65">
        <f>2</f>
        <v>2</v>
      </c>
      <c r="Q930" s="65">
        <f>COUNTIFS($O$1:O930,base_seller!$O930)</f>
        <v>2</v>
      </c>
      <c r="R930" s="65" t="str">
        <f>IF(O930="","",IF(OR(base_seller!$Q930&gt;base_seller!$P930,base_seller!$Q930="0"),"Não","Sim"))</f>
        <v>Sim</v>
      </c>
      <c r="S930" s="65" t="str">
        <f>base_seller!$E930&amp;base_seller!$K930</f>
        <v>1281312025-03</v>
      </c>
      <c r="T930" s="65">
        <f>COUNTIFS($S$1:S930,base_seller!$S930)</f>
        <v>2</v>
      </c>
      <c r="U930" s="65" t="str">
        <f t="shared" si="34"/>
        <v>Range 1</v>
      </c>
    </row>
    <row r="931" spans="1:21" x14ac:dyDescent="0.25">
      <c r="A931" s="64">
        <v>45733</v>
      </c>
      <c r="B931" s="64">
        <v>45733.475694444453</v>
      </c>
      <c r="C931" s="64">
        <v>45733.481249999997</v>
      </c>
      <c r="D931" s="48" t="s">
        <v>950</v>
      </c>
      <c r="E931" s="48">
        <v>128135</v>
      </c>
      <c r="F931" s="48" t="s">
        <v>46</v>
      </c>
      <c r="G931" s="48" t="s">
        <v>36</v>
      </c>
      <c r="H931" s="48" t="s">
        <v>767</v>
      </c>
      <c r="I931" s="48">
        <v>0</v>
      </c>
      <c r="J931" s="48">
        <v>1</v>
      </c>
      <c r="K931" s="48" t="s">
        <v>6182</v>
      </c>
      <c r="L931" s="71">
        <v>45734.475694444453</v>
      </c>
      <c r="M931" s="48">
        <v>-1</v>
      </c>
      <c r="N931" s="48">
        <v>1</v>
      </c>
      <c r="O931" s="48" t="s">
        <v>6354</v>
      </c>
      <c r="P931" s="65">
        <f>2</f>
        <v>2</v>
      </c>
      <c r="Q931" s="65">
        <f>COUNTIFS($O$1:O931,base_seller!$O931)</f>
        <v>2</v>
      </c>
      <c r="R931" s="65" t="str">
        <f>IF(O931="","",IF(OR(base_seller!$Q931&gt;base_seller!$P931,base_seller!$Q931="0"),"Não","Sim"))</f>
        <v>Sim</v>
      </c>
      <c r="S931" s="65" t="str">
        <f>base_seller!$E931&amp;base_seller!$K931</f>
        <v>1281352025-03</v>
      </c>
      <c r="T931" s="65">
        <f>COUNTIFS($S$1:S931,base_seller!$S931)</f>
        <v>2</v>
      </c>
      <c r="U931" s="65" t="str">
        <f t="shared" si="34"/>
        <v>Range 1</v>
      </c>
    </row>
    <row r="932" spans="1:21" x14ac:dyDescent="0.25">
      <c r="A932" s="64">
        <v>45733</v>
      </c>
      <c r="B932" s="64">
        <v>45733.477777777778</v>
      </c>
      <c r="C932" s="64">
        <v>45733.484722222223</v>
      </c>
      <c r="D932" s="48" t="s">
        <v>950</v>
      </c>
      <c r="E932" s="48">
        <v>128120</v>
      </c>
      <c r="F932" s="48" t="s">
        <v>46</v>
      </c>
      <c r="G932" s="48" t="s">
        <v>36</v>
      </c>
      <c r="H932" s="48" t="s">
        <v>756</v>
      </c>
      <c r="I932" s="48">
        <v>0</v>
      </c>
      <c r="J932" s="48">
        <v>1</v>
      </c>
      <c r="K932" s="48" t="s">
        <v>6182</v>
      </c>
      <c r="L932" s="71">
        <v>45734.477777777778</v>
      </c>
      <c r="M932" s="48">
        <v>-1</v>
      </c>
      <c r="N932" s="48">
        <v>1</v>
      </c>
      <c r="O932" s="48" t="s">
        <v>6352</v>
      </c>
      <c r="P932" s="65">
        <f>2</f>
        <v>2</v>
      </c>
      <c r="Q932" s="65">
        <f>COUNTIFS($O$1:O932,base_seller!$O932)</f>
        <v>2</v>
      </c>
      <c r="R932" s="65" t="str">
        <f>IF(O932="","",IF(OR(base_seller!$Q932&gt;base_seller!$P932,base_seller!$Q932="0"),"Não","Sim"))</f>
        <v>Sim</v>
      </c>
      <c r="S932" s="65" t="str">
        <f>base_seller!$E932&amp;base_seller!$K932</f>
        <v>1281202025-03</v>
      </c>
      <c r="T932" s="65">
        <f>COUNTIFS($S$1:S932,base_seller!$S932)</f>
        <v>2</v>
      </c>
      <c r="U932" s="65" t="str">
        <f t="shared" si="34"/>
        <v>Range 1</v>
      </c>
    </row>
    <row r="933" spans="1:21" x14ac:dyDescent="0.25">
      <c r="A933" s="64">
        <v>45733</v>
      </c>
      <c r="B933" s="64">
        <v>45733.482638888891</v>
      </c>
      <c r="C933" s="64">
        <v>45733.487500000003</v>
      </c>
      <c r="D933" s="48" t="s">
        <v>950</v>
      </c>
      <c r="E933" s="48">
        <v>128135</v>
      </c>
      <c r="F933" s="48" t="s">
        <v>46</v>
      </c>
      <c r="G933" s="48" t="s">
        <v>36</v>
      </c>
      <c r="H933" s="48" t="s">
        <v>767</v>
      </c>
      <c r="I933" s="48">
        <v>0</v>
      </c>
      <c r="J933" s="48">
        <v>1</v>
      </c>
      <c r="K933" s="48" t="s">
        <v>6182</v>
      </c>
      <c r="L933" s="71">
        <v>45734.482638888891</v>
      </c>
      <c r="M933" s="48">
        <v>-1</v>
      </c>
      <c r="N933" s="48">
        <v>1</v>
      </c>
      <c r="O933" s="48" t="s">
        <v>6354</v>
      </c>
      <c r="P933" s="65">
        <f>2</f>
        <v>2</v>
      </c>
      <c r="Q933" s="65">
        <f>COUNTIFS($O$1:O933,base_seller!$O933)</f>
        <v>3</v>
      </c>
      <c r="R933" s="65" t="str">
        <f>IF(O933="","",IF(OR(base_seller!$Q933&gt;base_seller!$P933,base_seller!$Q933="0"),"Não","Sim"))</f>
        <v>Não</v>
      </c>
      <c r="S933" s="65" t="str">
        <f>base_seller!$E933&amp;base_seller!$K933</f>
        <v>1281352025-03</v>
      </c>
      <c r="T933" s="65">
        <f>COUNTIFS($S$1:S933,base_seller!$S933)</f>
        <v>3</v>
      </c>
      <c r="U933" s="65" t="str">
        <f t="shared" si="34"/>
        <v>Range 1</v>
      </c>
    </row>
    <row r="934" spans="1:21" x14ac:dyDescent="0.25">
      <c r="A934" s="64">
        <v>45733</v>
      </c>
      <c r="B934" s="64">
        <v>45733.48333333333</v>
      </c>
      <c r="C934" s="64">
        <v>45733.487500000003</v>
      </c>
      <c r="D934" s="48" t="s">
        <v>950</v>
      </c>
      <c r="E934" s="48">
        <v>128131</v>
      </c>
      <c r="F934" s="48" t="s">
        <v>46</v>
      </c>
      <c r="G934" s="48" t="s">
        <v>36</v>
      </c>
      <c r="H934" s="48" t="s">
        <v>767</v>
      </c>
      <c r="I934" s="48">
        <v>0</v>
      </c>
      <c r="J934" s="48">
        <v>1</v>
      </c>
      <c r="K934" s="48" t="s">
        <v>6182</v>
      </c>
      <c r="L934" s="71">
        <v>45734.48333333333</v>
      </c>
      <c r="M934" s="48">
        <v>-1</v>
      </c>
      <c r="N934" s="48">
        <v>1</v>
      </c>
      <c r="O934" s="48" t="s">
        <v>6353</v>
      </c>
      <c r="P934" s="65">
        <f>2</f>
        <v>2</v>
      </c>
      <c r="Q934" s="65">
        <f>COUNTIFS($O$1:O934,base_seller!$O934)</f>
        <v>3</v>
      </c>
      <c r="R934" s="65" t="str">
        <f>IF(O934="","",IF(OR(base_seller!$Q934&gt;base_seller!$P934,base_seller!$Q934="0"),"Não","Sim"))</f>
        <v>Não</v>
      </c>
      <c r="S934" s="65" t="str">
        <f>base_seller!$E934&amp;base_seller!$K934</f>
        <v>1281312025-03</v>
      </c>
      <c r="T934" s="65">
        <f>COUNTIFS($S$1:S934,base_seller!$S934)</f>
        <v>3</v>
      </c>
      <c r="U934" s="65" t="str">
        <f t="shared" si="34"/>
        <v>Range 1</v>
      </c>
    </row>
    <row r="935" spans="1:21" x14ac:dyDescent="0.25">
      <c r="A935" s="64">
        <v>45733</v>
      </c>
      <c r="B935" s="64">
        <v>45733.501388888893</v>
      </c>
      <c r="C935" s="64">
        <v>45733.509722222218</v>
      </c>
      <c r="D935" s="48" t="s">
        <v>950</v>
      </c>
      <c r="E935" s="48">
        <v>128180</v>
      </c>
      <c r="F935" s="48" t="s">
        <v>754</v>
      </c>
      <c r="G935" s="48" t="s">
        <v>755</v>
      </c>
      <c r="H935" s="48" t="s">
        <v>761</v>
      </c>
      <c r="I935" s="48">
        <v>0</v>
      </c>
      <c r="J935" s="48">
        <v>1</v>
      </c>
      <c r="K935" s="48" t="s">
        <v>6182</v>
      </c>
      <c r="L935" s="71">
        <v>45734.501388888893</v>
      </c>
      <c r="M935" s="48">
        <v>-1</v>
      </c>
      <c r="N935" s="48">
        <v>1</v>
      </c>
      <c r="P935" s="65">
        <f>2</f>
        <v>2</v>
      </c>
      <c r="Q935" s="65">
        <f>COUNTIFS($O$1:O935,base_seller!$O935)</f>
        <v>0</v>
      </c>
      <c r="R935" s="65" t="str">
        <f>IF(O935="","",IF(OR(base_seller!$Q935&gt;base_seller!$P935,base_seller!$Q935="0"),"Não","Sim"))</f>
        <v/>
      </c>
      <c r="S935" s="65" t="str">
        <f>base_seller!$E935&amp;base_seller!$K935</f>
        <v>1281802025-03</v>
      </c>
      <c r="T935" s="65">
        <f>COUNTIFS($S$1:S935,base_seller!$S935)</f>
        <v>1</v>
      </c>
      <c r="U935" s="65" t="str">
        <f t="shared" si="34"/>
        <v>Range 1</v>
      </c>
    </row>
    <row r="936" spans="1:21" x14ac:dyDescent="0.25">
      <c r="A936" s="64">
        <v>45733</v>
      </c>
      <c r="B936" s="64">
        <v>45733.492361111108</v>
      </c>
      <c r="C936" s="64">
        <v>45733.51458333333</v>
      </c>
      <c r="D936" s="48" t="s">
        <v>950</v>
      </c>
      <c r="E936" s="48">
        <v>128120</v>
      </c>
      <c r="F936" s="48" t="s">
        <v>46</v>
      </c>
      <c r="G936" s="48" t="s">
        <v>36</v>
      </c>
      <c r="H936" s="48" t="s">
        <v>756</v>
      </c>
      <c r="I936" s="48">
        <v>0</v>
      </c>
      <c r="J936" s="48">
        <v>1</v>
      </c>
      <c r="K936" s="48" t="s">
        <v>6182</v>
      </c>
      <c r="L936" s="71">
        <v>45734.492361111108</v>
      </c>
      <c r="M936" s="48">
        <v>-1</v>
      </c>
      <c r="N936" s="48">
        <v>1</v>
      </c>
      <c r="O936" s="48" t="s">
        <v>6352</v>
      </c>
      <c r="P936" s="65">
        <f>2</f>
        <v>2</v>
      </c>
      <c r="Q936" s="65">
        <f>COUNTIFS($O$1:O936,base_seller!$O936)</f>
        <v>3</v>
      </c>
      <c r="R936" s="65" t="str">
        <f>IF(O936="","",IF(OR(base_seller!$Q936&gt;base_seller!$P936,base_seller!$Q936="0"),"Não","Sim"))</f>
        <v>Não</v>
      </c>
      <c r="S936" s="65" t="str">
        <f>base_seller!$E936&amp;base_seller!$K936</f>
        <v>1281202025-03</v>
      </c>
      <c r="T936" s="65">
        <f>COUNTIFS($S$1:S936,base_seller!$S936)</f>
        <v>3</v>
      </c>
      <c r="U936" s="65" t="str">
        <f t="shared" si="34"/>
        <v>Range 1</v>
      </c>
    </row>
    <row r="937" spans="1:21" x14ac:dyDescent="0.25">
      <c r="A937" s="64">
        <v>45733</v>
      </c>
      <c r="B937" s="64">
        <v>45733.513194444437</v>
      </c>
      <c r="C937" s="64">
        <v>45733.515972222223</v>
      </c>
      <c r="D937" s="48" t="s">
        <v>950</v>
      </c>
      <c r="E937" s="48">
        <v>128208</v>
      </c>
      <c r="F937" s="48" t="s">
        <v>716</v>
      </c>
      <c r="G937" s="48" t="s">
        <v>36</v>
      </c>
      <c r="H937" s="48" t="s">
        <v>5840</v>
      </c>
      <c r="I937" s="48">
        <v>0</v>
      </c>
      <c r="J937" s="48">
        <v>1</v>
      </c>
      <c r="K937" s="48" t="s">
        <v>6182</v>
      </c>
      <c r="L937" s="71">
        <v>45734.513194444437</v>
      </c>
      <c r="M937" s="48">
        <v>-1</v>
      </c>
      <c r="N937" s="48">
        <v>1</v>
      </c>
      <c r="O937" s="48" t="s">
        <v>6355</v>
      </c>
      <c r="P937" s="65">
        <f>2</f>
        <v>2</v>
      </c>
      <c r="Q937" s="65">
        <f>COUNTIFS($O$1:O937,base_seller!$O937)</f>
        <v>1</v>
      </c>
      <c r="R937" s="65" t="str">
        <f>IF(O937="","",IF(OR(base_seller!$Q937&gt;base_seller!$P937,base_seller!$Q937="0"),"Não","Sim"))</f>
        <v>Sim</v>
      </c>
      <c r="S937" s="65" t="str">
        <f>base_seller!$E937&amp;base_seller!$K937</f>
        <v>1282082025-03</v>
      </c>
      <c r="T937" s="65">
        <f>COUNTIFS($S$1:S937,base_seller!$S937)</f>
        <v>1</v>
      </c>
      <c r="U937" s="65" t="str">
        <f t="shared" si="34"/>
        <v>Range 1</v>
      </c>
    </row>
    <row r="938" spans="1:21" x14ac:dyDescent="0.25">
      <c r="A938" s="64">
        <v>45733</v>
      </c>
      <c r="B938" s="64">
        <v>45733.513194444437</v>
      </c>
      <c r="C938" s="64">
        <v>45733.597916666673</v>
      </c>
      <c r="D938" s="48" t="s">
        <v>950</v>
      </c>
      <c r="E938" s="48">
        <v>128378</v>
      </c>
      <c r="F938" s="48" t="s">
        <v>754</v>
      </c>
      <c r="G938" s="48" t="s">
        <v>755</v>
      </c>
      <c r="H938" s="48" t="s">
        <v>766</v>
      </c>
      <c r="I938" s="48">
        <v>0</v>
      </c>
      <c r="J938" s="48">
        <v>1</v>
      </c>
      <c r="K938" s="48" t="s">
        <v>6182</v>
      </c>
      <c r="L938" s="71">
        <v>45734.513194444437</v>
      </c>
      <c r="M938" s="48">
        <v>-1</v>
      </c>
      <c r="N938" s="48">
        <v>1</v>
      </c>
      <c r="P938" s="65">
        <f>2</f>
        <v>2</v>
      </c>
      <c r="Q938" s="65">
        <f>COUNTIFS($O$1:O938,base_seller!$O938)</f>
        <v>0</v>
      </c>
      <c r="R938" s="65" t="str">
        <f>IF(O938="","",IF(OR(base_seller!$Q938&gt;base_seller!$P938,base_seller!$Q938="0"),"Não","Sim"))</f>
        <v/>
      </c>
      <c r="S938" s="65" t="str">
        <f>base_seller!$E938&amp;base_seller!$K938</f>
        <v>1283782025-03</v>
      </c>
      <c r="T938" s="65">
        <f>COUNTIFS($S$1:S938,base_seller!$S938)</f>
        <v>1</v>
      </c>
      <c r="U938" s="65" t="str">
        <f t="shared" si="34"/>
        <v>Range 1</v>
      </c>
    </row>
    <row r="939" spans="1:21" x14ac:dyDescent="0.25">
      <c r="A939" s="64">
        <v>45733</v>
      </c>
      <c r="B939" s="64">
        <v>45733.556944444441</v>
      </c>
      <c r="C939" s="64">
        <v>45733.598611111112</v>
      </c>
      <c r="D939" s="48" t="s">
        <v>950</v>
      </c>
      <c r="E939" s="48">
        <v>128291</v>
      </c>
      <c r="F939" s="48" t="s">
        <v>716</v>
      </c>
      <c r="G939" s="48" t="s">
        <v>36</v>
      </c>
      <c r="H939" s="48" t="s">
        <v>760</v>
      </c>
      <c r="I939" s="48">
        <v>0</v>
      </c>
      <c r="J939" s="48">
        <v>1</v>
      </c>
      <c r="K939" s="48" t="s">
        <v>6182</v>
      </c>
      <c r="L939" s="71">
        <v>45734.556944444441</v>
      </c>
      <c r="M939" s="48">
        <v>-1</v>
      </c>
      <c r="N939" s="48">
        <v>1</v>
      </c>
      <c r="O939" s="48" t="s">
        <v>6356</v>
      </c>
      <c r="P939" s="65">
        <f>2</f>
        <v>2</v>
      </c>
      <c r="Q939" s="65">
        <f>COUNTIFS($O$1:O939,base_seller!$O939)</f>
        <v>1</v>
      </c>
      <c r="R939" s="65" t="str">
        <f>IF(O939="","",IF(OR(base_seller!$Q939&gt;base_seller!$P939,base_seller!$Q939="0"),"Não","Sim"))</f>
        <v>Sim</v>
      </c>
      <c r="S939" s="65" t="str">
        <f>base_seller!$E939&amp;base_seller!$K939</f>
        <v>1282912025-03</v>
      </c>
      <c r="T939" s="65">
        <f>COUNTIFS($S$1:S939,base_seller!$S939)</f>
        <v>1</v>
      </c>
      <c r="U939" s="65" t="str">
        <f t="shared" si="34"/>
        <v>Range 1</v>
      </c>
    </row>
    <row r="940" spans="1:21" x14ac:dyDescent="0.25">
      <c r="A940" s="64">
        <v>45733</v>
      </c>
      <c r="B940" s="64">
        <v>45733.602083333331</v>
      </c>
      <c r="C940" s="64">
        <v>45733.601388888892</v>
      </c>
      <c r="D940" s="48" t="s">
        <v>950</v>
      </c>
      <c r="E940" s="48">
        <v>128319</v>
      </c>
      <c r="F940" s="48" t="s">
        <v>46</v>
      </c>
      <c r="G940" s="48" t="s">
        <v>36</v>
      </c>
      <c r="H940" s="48" t="s">
        <v>756</v>
      </c>
      <c r="I940" s="48">
        <v>0</v>
      </c>
      <c r="J940" s="48">
        <v>1</v>
      </c>
      <c r="K940" s="48" t="s">
        <v>6182</v>
      </c>
      <c r="L940" s="71">
        <v>45734.602083333331</v>
      </c>
      <c r="M940" s="48">
        <v>-2</v>
      </c>
      <c r="N940" s="48">
        <v>1</v>
      </c>
      <c r="O940" s="48" t="s">
        <v>6357</v>
      </c>
      <c r="P940" s="65">
        <f>2</f>
        <v>2</v>
      </c>
      <c r="Q940" s="65">
        <f>COUNTIFS($O$1:O940,base_seller!$O940)</f>
        <v>1</v>
      </c>
      <c r="R940" s="65" t="str">
        <f>IF(O940="","",IF(OR(base_seller!$Q940&gt;base_seller!$P940,base_seller!$Q940="0"),"Não","Sim"))</f>
        <v>Sim</v>
      </c>
      <c r="S940" s="65" t="str">
        <f>base_seller!$E940&amp;base_seller!$K940</f>
        <v>1283192025-03</v>
      </c>
      <c r="T940" s="65">
        <f>COUNTIFS($S$1:S940,base_seller!$S940)</f>
        <v>1</v>
      </c>
      <c r="U940" s="65" t="str">
        <f t="shared" si="34"/>
        <v>Range 1</v>
      </c>
    </row>
    <row r="941" spans="1:21" x14ac:dyDescent="0.25">
      <c r="A941" s="64">
        <v>45733</v>
      </c>
      <c r="B941" s="64">
        <v>45733.59097222222</v>
      </c>
      <c r="C941" s="64">
        <v>45733.603472222218</v>
      </c>
      <c r="D941" s="48" t="s">
        <v>950</v>
      </c>
      <c r="E941" s="48">
        <v>128370</v>
      </c>
      <c r="F941" s="48" t="s">
        <v>716</v>
      </c>
      <c r="G941" s="48" t="s">
        <v>36</v>
      </c>
      <c r="H941" s="48" t="s">
        <v>794</v>
      </c>
      <c r="I941" s="48">
        <v>0</v>
      </c>
      <c r="J941" s="48">
        <v>1</v>
      </c>
      <c r="K941" s="48" t="s">
        <v>6182</v>
      </c>
      <c r="L941" s="71">
        <v>45734.59097222222</v>
      </c>
      <c r="M941" s="48">
        <v>-1</v>
      </c>
      <c r="N941" s="48">
        <v>1</v>
      </c>
      <c r="O941" s="48" t="s">
        <v>6358</v>
      </c>
      <c r="P941" s="65">
        <f>2</f>
        <v>2</v>
      </c>
      <c r="Q941" s="65">
        <f>COUNTIFS($O$1:O941,base_seller!$O941)</f>
        <v>1</v>
      </c>
      <c r="R941" s="65" t="str">
        <f>IF(O941="","",IF(OR(base_seller!$Q941&gt;base_seller!$P941,base_seller!$Q941="0"),"Não","Sim"))</f>
        <v>Sim</v>
      </c>
      <c r="S941" s="65" t="str">
        <f>base_seller!$E941&amp;base_seller!$K941</f>
        <v>1283702025-03</v>
      </c>
      <c r="T941" s="65">
        <f>COUNTIFS($S$1:S941,base_seller!$S941)</f>
        <v>1</v>
      </c>
      <c r="U941" s="65" t="str">
        <f t="shared" si="34"/>
        <v>Range 1</v>
      </c>
    </row>
    <row r="942" spans="1:21" x14ac:dyDescent="0.25">
      <c r="A942" s="64">
        <v>45733</v>
      </c>
      <c r="B942" s="64">
        <v>45733.599305555559</v>
      </c>
      <c r="C942" s="64">
        <v>45733.602083333331</v>
      </c>
      <c r="D942" s="48" t="s">
        <v>950</v>
      </c>
      <c r="E942" s="48">
        <v>128385</v>
      </c>
      <c r="F942" s="48" t="s">
        <v>46</v>
      </c>
      <c r="G942" s="48" t="s">
        <v>36</v>
      </c>
      <c r="H942" s="48" t="s">
        <v>763</v>
      </c>
      <c r="I942" s="48">
        <v>0</v>
      </c>
      <c r="J942" s="48">
        <v>1</v>
      </c>
      <c r="K942" s="48" t="s">
        <v>6182</v>
      </c>
      <c r="L942" s="71">
        <v>45734.599305555559</v>
      </c>
      <c r="M942" s="48">
        <v>-1</v>
      </c>
      <c r="N942" s="48">
        <v>1</v>
      </c>
      <c r="O942" s="48" t="s">
        <v>6359</v>
      </c>
      <c r="P942" s="65">
        <f>2</f>
        <v>2</v>
      </c>
      <c r="Q942" s="65">
        <f>COUNTIFS($O$1:O942,base_seller!$O942)</f>
        <v>1</v>
      </c>
      <c r="R942" s="65" t="str">
        <f>IF(O942="","",IF(OR(base_seller!$Q942&gt;base_seller!$P942,base_seller!$Q942="0"),"Não","Sim"))</f>
        <v>Sim</v>
      </c>
      <c r="S942" s="65" t="str">
        <f>base_seller!$E942&amp;base_seller!$K942</f>
        <v>1283852025-03</v>
      </c>
      <c r="T942" s="65">
        <f>COUNTIFS($S$1:S942,base_seller!$S942)</f>
        <v>1</v>
      </c>
      <c r="U942" s="65" t="str">
        <f t="shared" si="34"/>
        <v>Range 1</v>
      </c>
    </row>
    <row r="943" spans="1:21" x14ac:dyDescent="0.25">
      <c r="A943" s="64">
        <v>45733</v>
      </c>
      <c r="B943" s="64">
        <v>45733.618055555547</v>
      </c>
      <c r="C943" s="64">
        <v>45733.618750000001</v>
      </c>
      <c r="D943" s="48" t="s">
        <v>950</v>
      </c>
      <c r="E943" s="48">
        <v>128417</v>
      </c>
      <c r="F943" s="48" t="s">
        <v>716</v>
      </c>
      <c r="G943" s="48" t="s">
        <v>36</v>
      </c>
      <c r="H943" s="48" t="s">
        <v>760</v>
      </c>
      <c r="I943" s="48">
        <v>0</v>
      </c>
      <c r="J943" s="48">
        <v>1</v>
      </c>
      <c r="K943" s="48" t="s">
        <v>6182</v>
      </c>
      <c r="L943" s="71">
        <v>45734.618055555547</v>
      </c>
      <c r="M943" s="48">
        <v>-1</v>
      </c>
      <c r="N943" s="48">
        <v>1</v>
      </c>
      <c r="O943" s="48" t="s">
        <v>6360</v>
      </c>
      <c r="P943" s="65">
        <f>2</f>
        <v>2</v>
      </c>
      <c r="Q943" s="65">
        <f>COUNTIFS($O$1:O943,base_seller!$O943)</f>
        <v>1</v>
      </c>
      <c r="R943" s="65" t="str">
        <f>IF(O943="","",IF(OR(base_seller!$Q943&gt;base_seller!$P943,base_seller!$Q943="0"),"Não","Sim"))</f>
        <v>Sim</v>
      </c>
      <c r="S943" s="65" t="str">
        <f>base_seller!$E943&amp;base_seller!$K943</f>
        <v>1284172025-03</v>
      </c>
      <c r="T943" s="65">
        <f>COUNTIFS($S$1:S943,base_seller!$S943)</f>
        <v>1</v>
      </c>
      <c r="U943" s="65" t="str">
        <f t="shared" si="34"/>
        <v>Range 1</v>
      </c>
    </row>
    <row r="944" spans="1:21" x14ac:dyDescent="0.25">
      <c r="A944" s="64">
        <v>45733</v>
      </c>
      <c r="B944" s="64">
        <v>45733.614583333343</v>
      </c>
      <c r="C944" s="64">
        <v>45733.620138888888</v>
      </c>
      <c r="D944" s="48" t="s">
        <v>950</v>
      </c>
      <c r="E944" s="48">
        <v>128408</v>
      </c>
      <c r="F944" s="48" t="s">
        <v>716</v>
      </c>
      <c r="G944" s="48" t="s">
        <v>36</v>
      </c>
      <c r="H944" s="48" t="s">
        <v>767</v>
      </c>
      <c r="I944" s="48">
        <v>0</v>
      </c>
      <c r="J944" s="48">
        <v>1</v>
      </c>
      <c r="K944" s="48" t="s">
        <v>6182</v>
      </c>
      <c r="L944" s="71">
        <v>45734.614583333343</v>
      </c>
      <c r="M944" s="48">
        <v>-1</v>
      </c>
      <c r="N944" s="48">
        <v>1</v>
      </c>
      <c r="O944" s="48" t="s">
        <v>6361</v>
      </c>
      <c r="P944" s="65">
        <f>2</f>
        <v>2</v>
      </c>
      <c r="Q944" s="65">
        <f>COUNTIFS($O$1:O944,base_seller!$O944)</f>
        <v>1</v>
      </c>
      <c r="R944" s="65" t="str">
        <f>IF(O944="","",IF(OR(base_seller!$Q944&gt;base_seller!$P944,base_seller!$Q944="0"),"Não","Sim"))</f>
        <v>Sim</v>
      </c>
      <c r="S944" s="65" t="str">
        <f>base_seller!$E944&amp;base_seller!$K944</f>
        <v>1284082025-03</v>
      </c>
      <c r="T944" s="65">
        <f>COUNTIFS($S$1:S944,base_seller!$S944)</f>
        <v>1</v>
      </c>
      <c r="U944" s="65" t="str">
        <f t="shared" si="34"/>
        <v>Range 1</v>
      </c>
    </row>
    <row r="945" spans="1:21" x14ac:dyDescent="0.25">
      <c r="A945" s="64">
        <v>45733</v>
      </c>
      <c r="B945" s="64">
        <v>45733.606944444437</v>
      </c>
      <c r="C945" s="64">
        <v>45733.620833333327</v>
      </c>
      <c r="D945" s="48" t="s">
        <v>950</v>
      </c>
      <c r="E945" s="48">
        <v>128396</v>
      </c>
      <c r="F945" s="48" t="s">
        <v>716</v>
      </c>
      <c r="G945" s="48" t="s">
        <v>36</v>
      </c>
      <c r="H945" s="48" t="s">
        <v>757</v>
      </c>
      <c r="I945" s="48">
        <v>0</v>
      </c>
      <c r="J945" s="48">
        <v>1</v>
      </c>
      <c r="K945" s="48" t="s">
        <v>6182</v>
      </c>
      <c r="L945" s="71">
        <v>45734.606944444437</v>
      </c>
      <c r="M945" s="48">
        <v>-1</v>
      </c>
      <c r="N945" s="48">
        <v>1</v>
      </c>
      <c r="O945" s="48" t="s">
        <v>6362</v>
      </c>
      <c r="P945" s="65">
        <f>2</f>
        <v>2</v>
      </c>
      <c r="Q945" s="65">
        <f>COUNTIFS($O$1:O945,base_seller!$O945)</f>
        <v>1</v>
      </c>
      <c r="R945" s="65" t="str">
        <f>IF(O945="","",IF(OR(base_seller!$Q945&gt;base_seller!$P945,base_seller!$Q945="0"),"Não","Sim"))</f>
        <v>Sim</v>
      </c>
      <c r="S945" s="65" t="str">
        <f>base_seller!$E945&amp;base_seller!$K945</f>
        <v>1283962025-03</v>
      </c>
      <c r="T945" s="65">
        <f>COUNTIFS($S$1:S945,base_seller!$S945)</f>
        <v>1</v>
      </c>
      <c r="U945" s="65" t="str">
        <f t="shared" si="34"/>
        <v>Range 1</v>
      </c>
    </row>
    <row r="946" spans="1:21" x14ac:dyDescent="0.25">
      <c r="A946" s="64">
        <v>45733</v>
      </c>
      <c r="B946" s="64">
        <v>45733.621527777781</v>
      </c>
      <c r="C946" s="64">
        <v>45733.62222222222</v>
      </c>
      <c r="D946" s="48" t="s">
        <v>950</v>
      </c>
      <c r="E946" s="48">
        <v>128421</v>
      </c>
      <c r="F946" s="48" t="s">
        <v>716</v>
      </c>
      <c r="G946" s="48" t="s">
        <v>36</v>
      </c>
      <c r="H946" s="48" t="s">
        <v>766</v>
      </c>
      <c r="I946" s="48">
        <v>0</v>
      </c>
      <c r="J946" s="48">
        <v>1</v>
      </c>
      <c r="K946" s="48" t="s">
        <v>6182</v>
      </c>
      <c r="L946" s="71">
        <v>45734.621527777781</v>
      </c>
      <c r="M946" s="48">
        <v>-1</v>
      </c>
      <c r="N946" s="48">
        <v>1</v>
      </c>
      <c r="O946" s="48" t="s">
        <v>6363</v>
      </c>
      <c r="P946" s="65">
        <f>2</f>
        <v>2</v>
      </c>
      <c r="Q946" s="65">
        <f>COUNTIFS($O$1:O946,base_seller!$O946)</f>
        <v>1</v>
      </c>
      <c r="R946" s="65" t="str">
        <f>IF(O946="","",IF(OR(base_seller!$Q946&gt;base_seller!$P946,base_seller!$Q946="0"),"Não","Sim"))</f>
        <v>Sim</v>
      </c>
      <c r="S946" s="65" t="str">
        <f>base_seller!$E946&amp;base_seller!$K946</f>
        <v>1284212025-03</v>
      </c>
      <c r="T946" s="65">
        <f>COUNTIFS($S$1:S946,base_seller!$S946)</f>
        <v>1</v>
      </c>
      <c r="U946" s="65" t="str">
        <f t="shared" si="34"/>
        <v>Range 1</v>
      </c>
    </row>
    <row r="947" spans="1:21" x14ac:dyDescent="0.25">
      <c r="A947" s="64">
        <v>45733</v>
      </c>
      <c r="B947" s="64">
        <v>45733.629861111112</v>
      </c>
      <c r="C947" s="64">
        <v>45733.724999999999</v>
      </c>
      <c r="D947" s="48" t="s">
        <v>951</v>
      </c>
      <c r="E947" s="48">
        <v>128436</v>
      </c>
      <c r="F947" s="48" t="s">
        <v>716</v>
      </c>
      <c r="G947" s="48" t="s">
        <v>36</v>
      </c>
      <c r="H947" s="48" t="s">
        <v>752</v>
      </c>
      <c r="I947" s="48">
        <v>0</v>
      </c>
      <c r="J947" s="48">
        <v>1</v>
      </c>
      <c r="K947" s="48" t="s">
        <v>6182</v>
      </c>
      <c r="L947" s="71">
        <v>45734.629861111112</v>
      </c>
      <c r="M947" s="48">
        <v>-1</v>
      </c>
      <c r="N947" s="48">
        <v>1</v>
      </c>
      <c r="O947" s="48" t="s">
        <v>6364</v>
      </c>
      <c r="P947" s="65">
        <f>2</f>
        <v>2</v>
      </c>
      <c r="Q947" s="65">
        <f>COUNTIFS($O$1:O947,base_seller!$O947)</f>
        <v>1</v>
      </c>
      <c r="R947" s="65" t="str">
        <f>IF(O947="","",IF(OR(base_seller!$Q947&gt;base_seller!$P947,base_seller!$Q947="0"),"Não","Sim"))</f>
        <v>Sim</v>
      </c>
      <c r="S947" s="65" t="str">
        <f>base_seller!$E947&amp;base_seller!$K947</f>
        <v>1284362025-03</v>
      </c>
      <c r="T947" s="65">
        <f>COUNTIFS($S$1:S947,base_seller!$S947)</f>
        <v>1</v>
      </c>
      <c r="U947" s="65" t="str">
        <f t="shared" si="34"/>
        <v>Range 1</v>
      </c>
    </row>
    <row r="948" spans="1:21" x14ac:dyDescent="0.25">
      <c r="A948" s="64">
        <v>45733</v>
      </c>
      <c r="B948" s="64">
        <v>45733.648611111108</v>
      </c>
      <c r="C948" s="64">
        <v>45733.726388888892</v>
      </c>
      <c r="D948" s="48" t="s">
        <v>951</v>
      </c>
      <c r="E948" s="48">
        <v>128482</v>
      </c>
      <c r="F948" s="48" t="s">
        <v>716</v>
      </c>
      <c r="G948" s="48" t="s">
        <v>36</v>
      </c>
      <c r="H948" s="48" t="s">
        <v>772</v>
      </c>
      <c r="I948" s="48">
        <v>0</v>
      </c>
      <c r="J948" s="48">
        <v>1</v>
      </c>
      <c r="K948" s="48" t="s">
        <v>6182</v>
      </c>
      <c r="L948" s="71">
        <v>45734.648611111108</v>
      </c>
      <c r="M948" s="48">
        <v>-1</v>
      </c>
      <c r="N948" s="48">
        <v>1</v>
      </c>
      <c r="O948" s="48" t="s">
        <v>6365</v>
      </c>
      <c r="P948" s="65">
        <f>2</f>
        <v>2</v>
      </c>
      <c r="Q948" s="65">
        <f>COUNTIFS($O$1:O948,base_seller!$O948)</f>
        <v>1</v>
      </c>
      <c r="R948" s="65" t="str">
        <f>IF(O948="","",IF(OR(base_seller!$Q948&gt;base_seller!$P948,base_seller!$Q948="0"),"Não","Sim"))</f>
        <v>Sim</v>
      </c>
      <c r="S948" s="65" t="str">
        <f>base_seller!$E948&amp;base_seller!$K948</f>
        <v>1284822025-03</v>
      </c>
      <c r="T948" s="65">
        <f>COUNTIFS($S$1:S948,base_seller!$S948)</f>
        <v>1</v>
      </c>
      <c r="U948" s="65" t="str">
        <f t="shared" si="34"/>
        <v>Range 1</v>
      </c>
    </row>
    <row r="949" spans="1:21" x14ac:dyDescent="0.25">
      <c r="A949" s="64">
        <v>45733</v>
      </c>
      <c r="B949" s="64">
        <v>45733.674305555563</v>
      </c>
      <c r="C949" s="64">
        <v>45733.727777777778</v>
      </c>
      <c r="D949" s="48" t="s">
        <v>951</v>
      </c>
      <c r="E949" s="48">
        <v>128534</v>
      </c>
      <c r="F949" s="48" t="s">
        <v>716</v>
      </c>
      <c r="G949" s="48" t="s">
        <v>36</v>
      </c>
      <c r="H949" s="48" t="s">
        <v>752</v>
      </c>
      <c r="I949" s="48">
        <v>0</v>
      </c>
      <c r="J949" s="48">
        <v>1</v>
      </c>
      <c r="K949" s="48" t="s">
        <v>6182</v>
      </c>
      <c r="L949" s="71">
        <v>45734.674305555563</v>
      </c>
      <c r="M949" s="48">
        <v>-1</v>
      </c>
      <c r="N949" s="48">
        <v>1</v>
      </c>
      <c r="O949" s="48" t="s">
        <v>6366</v>
      </c>
      <c r="P949" s="65">
        <f>2</f>
        <v>2</v>
      </c>
      <c r="Q949" s="65">
        <f>COUNTIFS($O$1:O949,base_seller!$O949)</f>
        <v>1</v>
      </c>
      <c r="R949" s="65" t="str">
        <f>IF(O949="","",IF(OR(base_seller!$Q949&gt;base_seller!$P949,base_seller!$Q949="0"),"Não","Sim"))</f>
        <v>Sim</v>
      </c>
      <c r="S949" s="65" t="str">
        <f>base_seller!$E949&amp;base_seller!$K949</f>
        <v>1285342025-03</v>
      </c>
      <c r="T949" s="65">
        <f>COUNTIFS($S$1:S949,base_seller!$S949)</f>
        <v>1</v>
      </c>
      <c r="U949" s="65" t="str">
        <f t="shared" si="34"/>
        <v>Range 1</v>
      </c>
    </row>
    <row r="950" spans="1:21" x14ac:dyDescent="0.25">
      <c r="A950" s="64">
        <v>45733</v>
      </c>
      <c r="B950" s="64">
        <v>45733.675694444442</v>
      </c>
      <c r="C950" s="64">
        <v>45733.731249999997</v>
      </c>
      <c r="D950" s="48" t="s">
        <v>951</v>
      </c>
      <c r="E950" s="48">
        <v>128538</v>
      </c>
      <c r="F950" s="48" t="s">
        <v>46</v>
      </c>
      <c r="G950" s="48" t="s">
        <v>36</v>
      </c>
      <c r="H950" s="48" t="s">
        <v>760</v>
      </c>
      <c r="I950" s="48">
        <v>0</v>
      </c>
      <c r="J950" s="48">
        <v>1</v>
      </c>
      <c r="K950" s="48" t="s">
        <v>6182</v>
      </c>
      <c r="L950" s="71">
        <v>45734.675694444442</v>
      </c>
      <c r="M950" s="48">
        <v>-1</v>
      </c>
      <c r="N950" s="48">
        <v>1</v>
      </c>
      <c r="O950" s="48" t="s">
        <v>6367</v>
      </c>
      <c r="P950" s="65">
        <f>2</f>
        <v>2</v>
      </c>
      <c r="Q950" s="65">
        <f>COUNTIFS($O$1:O950,base_seller!$O950)</f>
        <v>1</v>
      </c>
      <c r="R950" s="65" t="str">
        <f>IF(O950="","",IF(OR(base_seller!$Q950&gt;base_seller!$P950,base_seller!$Q950="0"),"Não","Sim"))</f>
        <v>Sim</v>
      </c>
      <c r="S950" s="65" t="str">
        <f>base_seller!$E950&amp;base_seller!$K950</f>
        <v>1285382025-03</v>
      </c>
      <c r="T950" s="65">
        <f>COUNTIFS($S$1:S950,base_seller!$S950)</f>
        <v>1</v>
      </c>
      <c r="U950" s="65" t="str">
        <f t="shared" si="34"/>
        <v>Range 1</v>
      </c>
    </row>
    <row r="951" spans="1:21" x14ac:dyDescent="0.25">
      <c r="A951" s="64">
        <v>45733</v>
      </c>
      <c r="B951" s="64">
        <v>45733.706250000003</v>
      </c>
      <c r="C951" s="64">
        <v>45733.732638888891</v>
      </c>
      <c r="D951" s="48" t="s">
        <v>951</v>
      </c>
      <c r="E951" s="48">
        <v>128598</v>
      </c>
      <c r="F951" s="48" t="s">
        <v>716</v>
      </c>
      <c r="G951" s="48" t="s">
        <v>36</v>
      </c>
      <c r="H951" s="48" t="s">
        <v>752</v>
      </c>
      <c r="I951" s="48">
        <v>0</v>
      </c>
      <c r="J951" s="48">
        <v>1</v>
      </c>
      <c r="K951" s="48" t="s">
        <v>6182</v>
      </c>
      <c r="L951" s="71">
        <v>45734.706250000003</v>
      </c>
      <c r="M951" s="48">
        <v>-1</v>
      </c>
      <c r="N951" s="48">
        <v>1</v>
      </c>
      <c r="O951" s="48" t="s">
        <v>6368</v>
      </c>
      <c r="P951" s="65">
        <f>2</f>
        <v>2</v>
      </c>
      <c r="Q951" s="65">
        <f>COUNTIFS($O$1:O951,base_seller!$O951)</f>
        <v>1</v>
      </c>
      <c r="R951" s="65" t="str">
        <f>IF(O951="","",IF(OR(base_seller!$Q951&gt;base_seller!$P951,base_seller!$Q951="0"),"Não","Sim"))</f>
        <v>Sim</v>
      </c>
      <c r="S951" s="65" t="str">
        <f>base_seller!$E951&amp;base_seller!$K951</f>
        <v>1285982025-03</v>
      </c>
      <c r="T951" s="65">
        <f>COUNTIFS($S$1:S951,base_seller!$S951)</f>
        <v>1</v>
      </c>
      <c r="U951" s="65" t="str">
        <f t="shared" si="34"/>
        <v>Range 1</v>
      </c>
    </row>
    <row r="952" spans="1:21" x14ac:dyDescent="0.25">
      <c r="A952" s="64">
        <v>45733</v>
      </c>
      <c r="B952" s="64">
        <v>45733.727083333331</v>
      </c>
      <c r="C952" s="64">
        <v>45733.738194444442</v>
      </c>
      <c r="D952" s="48" t="s">
        <v>951</v>
      </c>
      <c r="E952" s="48">
        <v>128623</v>
      </c>
      <c r="F952" s="48" t="s">
        <v>46</v>
      </c>
      <c r="G952" s="48" t="s">
        <v>36</v>
      </c>
      <c r="H952" s="48" t="s">
        <v>752</v>
      </c>
      <c r="I952" s="48">
        <v>0</v>
      </c>
      <c r="J952" s="48">
        <v>1</v>
      </c>
      <c r="K952" s="48" t="s">
        <v>6182</v>
      </c>
      <c r="L952" s="71">
        <v>45734.727083333331</v>
      </c>
      <c r="M952" s="48">
        <v>-1</v>
      </c>
      <c r="N952" s="48">
        <v>1</v>
      </c>
      <c r="O952" s="48" t="s">
        <v>6369</v>
      </c>
      <c r="P952" s="65">
        <f>2</f>
        <v>2</v>
      </c>
      <c r="Q952" s="65">
        <f>COUNTIFS($O$1:O952,base_seller!$O952)</f>
        <v>1</v>
      </c>
      <c r="R952" s="65" t="str">
        <f>IF(O952="","",IF(OR(base_seller!$Q952&gt;base_seller!$P952,base_seller!$Q952="0"),"Não","Sim"))</f>
        <v>Sim</v>
      </c>
      <c r="S952" s="65" t="str">
        <f>base_seller!$E952&amp;base_seller!$K952</f>
        <v>1286232025-03</v>
      </c>
      <c r="T952" s="65">
        <f>COUNTIFS($S$1:S952,base_seller!$S952)</f>
        <v>1</v>
      </c>
      <c r="U952" s="65" t="str">
        <f t="shared" si="34"/>
        <v>Range 1</v>
      </c>
    </row>
    <row r="953" spans="1:21" x14ac:dyDescent="0.25">
      <c r="A953" s="64">
        <v>45733</v>
      </c>
      <c r="B953" s="64">
        <v>45733.731944444437</v>
      </c>
      <c r="C953" s="64">
        <v>45733.744444444441</v>
      </c>
      <c r="D953" s="48" t="s">
        <v>951</v>
      </c>
      <c r="E953" s="48">
        <v>128629</v>
      </c>
      <c r="F953" s="48" t="s">
        <v>46</v>
      </c>
      <c r="G953" s="48" t="s">
        <v>36</v>
      </c>
      <c r="H953" s="48" t="s">
        <v>758</v>
      </c>
      <c r="I953" s="48">
        <v>0</v>
      </c>
      <c r="J953" s="48">
        <v>1</v>
      </c>
      <c r="K953" s="48" t="s">
        <v>6182</v>
      </c>
      <c r="L953" s="71">
        <v>45734.731944444437</v>
      </c>
      <c r="M953" s="48">
        <v>-1</v>
      </c>
      <c r="N953" s="48">
        <v>1</v>
      </c>
      <c r="O953" s="48" t="s">
        <v>6370</v>
      </c>
      <c r="P953" s="65">
        <f>2</f>
        <v>2</v>
      </c>
      <c r="Q953" s="65">
        <f>COUNTIFS($O$1:O953,base_seller!$O953)</f>
        <v>1</v>
      </c>
      <c r="R953" s="65" t="str">
        <f>IF(O953="","",IF(OR(base_seller!$Q953&gt;base_seller!$P953,base_seller!$Q953="0"),"Não","Sim"))</f>
        <v>Sim</v>
      </c>
      <c r="S953" s="65" t="str">
        <f>base_seller!$E953&amp;base_seller!$K953</f>
        <v>1286292025-03</v>
      </c>
      <c r="T953" s="65">
        <f>COUNTIFS($S$1:S953,base_seller!$S953)</f>
        <v>1</v>
      </c>
      <c r="U953" s="65" t="str">
        <f t="shared" si="34"/>
        <v>Range 1</v>
      </c>
    </row>
    <row r="954" spans="1:21" x14ac:dyDescent="0.25">
      <c r="A954" s="64">
        <v>45733</v>
      </c>
      <c r="B954" s="64">
        <v>45733.739583333343</v>
      </c>
      <c r="C954" s="64">
        <v>45733.745833333327</v>
      </c>
      <c r="D954" s="48" t="s">
        <v>951</v>
      </c>
      <c r="E954" s="48">
        <v>128638</v>
      </c>
      <c r="F954" s="48" t="s">
        <v>716</v>
      </c>
      <c r="G954" s="48" t="s">
        <v>36</v>
      </c>
      <c r="H954" s="48" t="s">
        <v>752</v>
      </c>
      <c r="I954" s="48">
        <v>0</v>
      </c>
      <c r="J954" s="48">
        <v>1</v>
      </c>
      <c r="K954" s="48" t="s">
        <v>6182</v>
      </c>
      <c r="L954" s="71">
        <v>45734.739583333343</v>
      </c>
      <c r="M954" s="48">
        <v>-1</v>
      </c>
      <c r="N954" s="48">
        <v>1</v>
      </c>
      <c r="O954" s="48" t="s">
        <v>6371</v>
      </c>
      <c r="P954" s="65">
        <f>2</f>
        <v>2</v>
      </c>
      <c r="Q954" s="65">
        <f>COUNTIFS($O$1:O954,base_seller!$O954)</f>
        <v>1</v>
      </c>
      <c r="R954" s="65" t="str">
        <f>IF(O954="","",IF(OR(base_seller!$Q954&gt;base_seller!$P954,base_seller!$Q954="0"),"Não","Sim"))</f>
        <v>Sim</v>
      </c>
      <c r="S954" s="65" t="str">
        <f>base_seller!$E954&amp;base_seller!$K954</f>
        <v>1286382025-03</v>
      </c>
      <c r="T954" s="65">
        <f>COUNTIFS($S$1:S954,base_seller!$S954)</f>
        <v>1</v>
      </c>
      <c r="U954" s="65" t="str">
        <f t="shared" si="34"/>
        <v>Range 1</v>
      </c>
    </row>
    <row r="955" spans="1:21" x14ac:dyDescent="0.25">
      <c r="A955" s="64">
        <v>45733</v>
      </c>
      <c r="B955" s="64">
        <v>45733.74722222222</v>
      </c>
      <c r="C955" s="64">
        <v>45733.748611111107</v>
      </c>
      <c r="D955" s="48" t="s">
        <v>951</v>
      </c>
      <c r="E955" s="48">
        <v>128436</v>
      </c>
      <c r="F955" s="48" t="s">
        <v>754</v>
      </c>
      <c r="G955" s="48" t="s">
        <v>755</v>
      </c>
      <c r="H955" s="48" t="s">
        <v>755</v>
      </c>
      <c r="I955" s="48">
        <v>0</v>
      </c>
      <c r="J955" s="48">
        <v>1</v>
      </c>
      <c r="K955" s="48" t="s">
        <v>6182</v>
      </c>
      <c r="L955" s="71">
        <v>45734.74722222222</v>
      </c>
      <c r="M955" s="48">
        <v>-1</v>
      </c>
      <c r="N955" s="48">
        <v>1</v>
      </c>
      <c r="P955" s="65">
        <f>2</f>
        <v>2</v>
      </c>
      <c r="Q955" s="65">
        <f>COUNTIFS($O$1:O955,base_seller!$O955)</f>
        <v>0</v>
      </c>
      <c r="R955" s="65" t="str">
        <f>IF(O955="","",IF(OR(base_seller!$Q955&gt;base_seller!$P955,base_seller!$Q955="0"),"Não","Sim"))</f>
        <v/>
      </c>
      <c r="S955" s="65" t="str">
        <f>base_seller!$E955&amp;base_seller!$K955</f>
        <v>1284362025-03</v>
      </c>
      <c r="T955" s="65">
        <f>COUNTIFS($S$1:S955,base_seller!$S955)</f>
        <v>2</v>
      </c>
      <c r="U955" s="65" t="str">
        <f t="shared" si="34"/>
        <v>Range 1</v>
      </c>
    </row>
    <row r="956" spans="1:21" x14ac:dyDescent="0.25">
      <c r="A956" s="64">
        <v>45733</v>
      </c>
      <c r="B956" s="64">
        <v>45733.747916666667</v>
      </c>
      <c r="C956" s="64">
        <v>45733.75277777778</v>
      </c>
      <c r="D956" s="48" t="s">
        <v>951</v>
      </c>
      <c r="E956" s="48">
        <v>128644</v>
      </c>
      <c r="F956" s="48" t="s">
        <v>46</v>
      </c>
      <c r="G956" s="48" t="s">
        <v>36</v>
      </c>
      <c r="H956" s="48" t="s">
        <v>758</v>
      </c>
      <c r="I956" s="48">
        <v>0</v>
      </c>
      <c r="J956" s="48">
        <v>1</v>
      </c>
      <c r="K956" s="48" t="s">
        <v>6182</v>
      </c>
      <c r="L956" s="71">
        <v>45734.747916666667</v>
      </c>
      <c r="M956" s="48">
        <v>-1</v>
      </c>
      <c r="N956" s="48">
        <v>1</v>
      </c>
      <c r="O956" s="48" t="s">
        <v>6372</v>
      </c>
      <c r="P956" s="65">
        <f>2</f>
        <v>2</v>
      </c>
      <c r="Q956" s="65">
        <f>COUNTIFS($O$1:O956,base_seller!$O956)</f>
        <v>1</v>
      </c>
      <c r="R956" s="65" t="str">
        <f>IF(O956="","",IF(OR(base_seller!$Q956&gt;base_seller!$P956,base_seller!$Q956="0"),"Não","Sim"))</f>
        <v>Sim</v>
      </c>
      <c r="S956" s="65" t="str">
        <f>base_seller!$E956&amp;base_seller!$K956</f>
        <v>1286442025-03</v>
      </c>
      <c r="T956" s="65">
        <f>COUNTIFS($S$1:S956,base_seller!$S956)</f>
        <v>1</v>
      </c>
      <c r="U956" s="65" t="str">
        <f t="shared" si="34"/>
        <v>Range 1</v>
      </c>
    </row>
    <row r="957" spans="1:21" x14ac:dyDescent="0.25">
      <c r="A957" s="64">
        <v>45733</v>
      </c>
      <c r="B957" s="64">
        <v>45733.754166666673</v>
      </c>
      <c r="C957" s="64">
        <v>45733.803472222222</v>
      </c>
      <c r="D957" s="48" t="s">
        <v>951</v>
      </c>
      <c r="E957" s="48">
        <v>128650</v>
      </c>
      <c r="F957" s="48" t="s">
        <v>754</v>
      </c>
      <c r="G957" s="48" t="s">
        <v>755</v>
      </c>
      <c r="H957" s="48" t="s">
        <v>755</v>
      </c>
      <c r="I957" s="48">
        <v>0</v>
      </c>
      <c r="J957" s="48">
        <v>1</v>
      </c>
      <c r="K957" s="48" t="s">
        <v>6182</v>
      </c>
      <c r="L957" s="71">
        <v>45734.754166666673</v>
      </c>
      <c r="M957" s="48">
        <v>-1</v>
      </c>
      <c r="N957" s="48">
        <v>1</v>
      </c>
      <c r="P957" s="65">
        <f>2</f>
        <v>2</v>
      </c>
      <c r="Q957" s="65">
        <f>COUNTIFS($O$1:O957,base_seller!$O957)</f>
        <v>0</v>
      </c>
      <c r="R957" s="65" t="str">
        <f>IF(O957="","",IF(OR(base_seller!$Q957&gt;base_seller!$P957,base_seller!$Q957="0"),"Não","Sim"))</f>
        <v/>
      </c>
      <c r="S957" s="65" t="str">
        <f>base_seller!$E957&amp;base_seller!$K957</f>
        <v>1286502025-03</v>
      </c>
      <c r="T957" s="65">
        <f>COUNTIFS($S$1:S957,base_seller!$S957)</f>
        <v>1</v>
      </c>
      <c r="U957" s="65" t="str">
        <f t="shared" si="34"/>
        <v>Range 1</v>
      </c>
    </row>
    <row r="958" spans="1:21" x14ac:dyDescent="0.25">
      <c r="A958" s="64">
        <v>45734</v>
      </c>
      <c r="B958" s="64">
        <v>45734.318749999999</v>
      </c>
      <c r="C958" s="64">
        <v>45734.338888888888</v>
      </c>
      <c r="D958" s="48" t="s">
        <v>952</v>
      </c>
      <c r="E958" s="48">
        <v>128773</v>
      </c>
      <c r="F958" s="48" t="s">
        <v>716</v>
      </c>
      <c r="G958" s="48" t="s">
        <v>36</v>
      </c>
      <c r="H958" s="48" t="s">
        <v>5840</v>
      </c>
      <c r="I958" s="48">
        <v>1</v>
      </c>
      <c r="J958" s="48">
        <v>1</v>
      </c>
      <c r="K958" s="48" t="s">
        <v>6182</v>
      </c>
      <c r="L958" s="71">
        <v>45735.318749999999</v>
      </c>
      <c r="M958" s="48">
        <v>-1</v>
      </c>
      <c r="N958" s="48">
        <v>1</v>
      </c>
      <c r="O958" s="48" t="s">
        <v>6373</v>
      </c>
      <c r="P958" s="65">
        <f>2</f>
        <v>2</v>
      </c>
      <c r="Q958" s="65">
        <f>COUNTIFS($O$1:O958,base_seller!$O958)</f>
        <v>1</v>
      </c>
      <c r="R958" s="65" t="str">
        <f>IF(O958="","",IF(OR(base_seller!$Q958&gt;base_seller!$P958,base_seller!$Q958="0"),"Não","Sim"))</f>
        <v>Sim</v>
      </c>
      <c r="S958" s="65" t="str">
        <f>base_seller!$E958&amp;base_seller!$K958</f>
        <v>1287732025-03</v>
      </c>
      <c r="T958" s="65">
        <f>COUNTIFS($S$1:S958,base_seller!$S958)</f>
        <v>1</v>
      </c>
      <c r="U958" s="65" t="str">
        <f t="shared" ref="U958:U997" si="35">IF(T958&lt;4,"Range 1",IF(T958&lt;7,"Range 2",IF(T958&lt;10,"Range 3","Range 4")))</f>
        <v>Range 1</v>
      </c>
    </row>
    <row r="959" spans="1:21" x14ac:dyDescent="0.25">
      <c r="A959" s="64">
        <v>45734</v>
      </c>
      <c r="B959" s="64">
        <v>45734.529861111107</v>
      </c>
      <c r="C959" s="64">
        <v>45734.533333333333</v>
      </c>
      <c r="D959" s="48" t="s">
        <v>952</v>
      </c>
      <c r="E959" s="48">
        <v>130076</v>
      </c>
      <c r="F959" s="48" t="s">
        <v>754</v>
      </c>
      <c r="G959" s="48" t="s">
        <v>755</v>
      </c>
      <c r="H959" s="48" t="s">
        <v>794</v>
      </c>
      <c r="I959" s="48">
        <v>1</v>
      </c>
      <c r="J959" s="48">
        <v>1</v>
      </c>
      <c r="K959" s="48" t="s">
        <v>6182</v>
      </c>
      <c r="L959" s="71">
        <v>45735.529861111107</v>
      </c>
      <c r="M959" s="48">
        <v>-1</v>
      </c>
      <c r="N959" s="48">
        <v>1</v>
      </c>
      <c r="P959" s="65">
        <f>2</f>
        <v>2</v>
      </c>
      <c r="Q959" s="65">
        <f>COUNTIFS($O$1:O959,base_seller!$O959)</f>
        <v>0</v>
      </c>
      <c r="R959" s="65" t="str">
        <f>IF(O959="","",IF(OR(base_seller!$Q959&gt;base_seller!$P959,base_seller!$Q959="0"),"Não","Sim"))</f>
        <v/>
      </c>
      <c r="S959" s="65" t="str">
        <f>base_seller!$E959&amp;base_seller!$K959</f>
        <v>1300762025-03</v>
      </c>
      <c r="T959" s="65">
        <f>COUNTIFS($S$1:S959,base_seller!$S959)</f>
        <v>1</v>
      </c>
      <c r="U959" s="65" t="str">
        <f t="shared" si="35"/>
        <v>Range 1</v>
      </c>
    </row>
    <row r="960" spans="1:21" x14ac:dyDescent="0.25">
      <c r="A960" s="64">
        <v>45734</v>
      </c>
      <c r="B960" s="64">
        <v>45734.362500000003</v>
      </c>
      <c r="C960" s="64">
        <v>45734.377083333333</v>
      </c>
      <c r="D960" s="48" t="s">
        <v>950</v>
      </c>
      <c r="E960" s="48">
        <v>128773</v>
      </c>
      <c r="F960" s="48" t="s">
        <v>754</v>
      </c>
      <c r="G960" s="48" t="s">
        <v>755</v>
      </c>
      <c r="H960" s="48" t="s">
        <v>5840</v>
      </c>
      <c r="I960" s="48">
        <v>1</v>
      </c>
      <c r="J960" s="48">
        <v>1</v>
      </c>
      <c r="K960" s="48" t="s">
        <v>6182</v>
      </c>
      <c r="L960" s="71">
        <v>45735.362500000003</v>
      </c>
      <c r="M960" s="48">
        <v>-1</v>
      </c>
      <c r="N960" s="48">
        <v>1</v>
      </c>
      <c r="P960" s="65">
        <f>2</f>
        <v>2</v>
      </c>
      <c r="Q960" s="65">
        <f>COUNTIFS($O$1:O960,base_seller!$O960)</f>
        <v>0</v>
      </c>
      <c r="R960" s="65" t="str">
        <f>IF(O960="","",IF(OR(base_seller!$Q960&gt;base_seller!$P960,base_seller!$Q960="0"),"Não","Sim"))</f>
        <v/>
      </c>
      <c r="S960" s="65" t="str">
        <f>base_seller!$E960&amp;base_seller!$K960</f>
        <v>1287732025-03</v>
      </c>
      <c r="T960" s="65">
        <f>COUNTIFS($S$1:S960,base_seller!$S960)</f>
        <v>2</v>
      </c>
      <c r="U960" s="65" t="str">
        <f t="shared" si="35"/>
        <v>Range 1</v>
      </c>
    </row>
    <row r="961" spans="1:21" x14ac:dyDescent="0.25">
      <c r="A961" s="64">
        <v>45734</v>
      </c>
      <c r="B961" s="64">
        <v>45733.589583333327</v>
      </c>
      <c r="C961" s="64">
        <v>45734.381249999999</v>
      </c>
      <c r="D961" s="48" t="s">
        <v>950</v>
      </c>
      <c r="E961" s="48">
        <v>128319</v>
      </c>
      <c r="F961" s="48" t="s">
        <v>46</v>
      </c>
      <c r="G961" s="48" t="s">
        <v>36</v>
      </c>
      <c r="H961" s="48" t="s">
        <v>756</v>
      </c>
      <c r="I961" s="48">
        <v>0</v>
      </c>
      <c r="J961" s="48">
        <v>1</v>
      </c>
      <c r="K961" s="48" t="s">
        <v>6182</v>
      </c>
      <c r="L961" s="71">
        <v>45734.589583333327</v>
      </c>
      <c r="M961" s="48">
        <v>-1</v>
      </c>
      <c r="N961" s="48">
        <v>1</v>
      </c>
      <c r="O961" s="48" t="s">
        <v>6357</v>
      </c>
      <c r="P961" s="65">
        <f>2</f>
        <v>2</v>
      </c>
      <c r="Q961" s="65">
        <f>COUNTIFS($O$1:O961,base_seller!$O961)</f>
        <v>2</v>
      </c>
      <c r="R961" s="65" t="str">
        <f>IF(O961="","",IF(OR(base_seller!$Q961&gt;base_seller!$P961,base_seller!$Q961="0"),"Não","Sim"))</f>
        <v>Sim</v>
      </c>
      <c r="S961" s="65" t="str">
        <f>base_seller!$E961&amp;base_seller!$K961</f>
        <v>1283192025-03</v>
      </c>
      <c r="T961" s="65">
        <f>COUNTIFS($S$1:S961,base_seller!$S961)</f>
        <v>2</v>
      </c>
      <c r="U961" s="65" t="str">
        <f t="shared" si="35"/>
        <v>Range 1</v>
      </c>
    </row>
    <row r="962" spans="1:21" x14ac:dyDescent="0.25">
      <c r="A962" s="64">
        <v>45734</v>
      </c>
      <c r="B962" s="64">
        <v>45733.592361111107</v>
      </c>
      <c r="C962" s="64">
        <v>45734.384027777778</v>
      </c>
      <c r="D962" s="48" t="s">
        <v>950</v>
      </c>
      <c r="E962" s="48">
        <v>128370</v>
      </c>
      <c r="F962" s="48" t="s">
        <v>754</v>
      </c>
      <c r="G962" s="48" t="s">
        <v>755</v>
      </c>
      <c r="H962" s="48" t="s">
        <v>794</v>
      </c>
      <c r="I962" s="48">
        <v>0</v>
      </c>
      <c r="J962" s="48">
        <v>1</v>
      </c>
      <c r="K962" s="48" t="s">
        <v>6182</v>
      </c>
      <c r="L962" s="71">
        <v>45734.592361111107</v>
      </c>
      <c r="M962" s="48">
        <v>-1</v>
      </c>
      <c r="N962" s="48">
        <v>1</v>
      </c>
      <c r="P962" s="65">
        <f>2</f>
        <v>2</v>
      </c>
      <c r="Q962" s="65">
        <f>COUNTIFS($O$1:O962,base_seller!$O962)</f>
        <v>0</v>
      </c>
      <c r="R962" s="65" t="str">
        <f>IF(O962="","",IF(OR(base_seller!$Q962&gt;base_seller!$P962,base_seller!$Q962="0"),"Não","Sim"))</f>
        <v/>
      </c>
      <c r="S962" s="65" t="str">
        <f>base_seller!$E962&amp;base_seller!$K962</f>
        <v>1283702025-03</v>
      </c>
      <c r="T962" s="65">
        <f>COUNTIFS($S$1:S962,base_seller!$S962)</f>
        <v>2</v>
      </c>
      <c r="U962" s="65" t="str">
        <f t="shared" si="35"/>
        <v>Range 1</v>
      </c>
    </row>
    <row r="963" spans="1:21" x14ac:dyDescent="0.25">
      <c r="A963" s="64">
        <v>45734</v>
      </c>
      <c r="B963" s="64">
        <v>45733.803472222222</v>
      </c>
      <c r="C963" s="64">
        <v>45734.386805555558</v>
      </c>
      <c r="D963" s="48" t="s">
        <v>950</v>
      </c>
      <c r="E963" s="48">
        <v>128208</v>
      </c>
      <c r="F963" s="48" t="s">
        <v>754</v>
      </c>
      <c r="G963" s="48" t="s">
        <v>755</v>
      </c>
      <c r="H963" s="48" t="s">
        <v>5840</v>
      </c>
      <c r="I963" s="48">
        <v>0</v>
      </c>
      <c r="J963" s="48">
        <v>1</v>
      </c>
      <c r="K963" s="48" t="s">
        <v>6182</v>
      </c>
      <c r="L963" s="71">
        <v>45734.803472222222</v>
      </c>
      <c r="M963" s="48">
        <v>-1</v>
      </c>
      <c r="N963" s="48">
        <v>1</v>
      </c>
      <c r="P963" s="65">
        <f>2</f>
        <v>2</v>
      </c>
      <c r="Q963" s="65">
        <f>COUNTIFS($O$1:O963,base_seller!$O963)</f>
        <v>0</v>
      </c>
      <c r="R963" s="65" t="str">
        <f>IF(O963="","",IF(OR(base_seller!$Q963&gt;base_seller!$P963,base_seller!$Q963="0"),"Não","Sim"))</f>
        <v/>
      </c>
      <c r="S963" s="65" t="str">
        <f>base_seller!$E963&amp;base_seller!$K963</f>
        <v>1282082025-03</v>
      </c>
      <c r="T963" s="65">
        <f>COUNTIFS($S$1:S963,base_seller!$S963)</f>
        <v>2</v>
      </c>
      <c r="U963" s="65" t="str">
        <f t="shared" si="35"/>
        <v>Range 1</v>
      </c>
    </row>
    <row r="964" spans="1:21" x14ac:dyDescent="0.25">
      <c r="A964" s="64">
        <v>45734</v>
      </c>
      <c r="B964" s="64">
        <v>45734.375</v>
      </c>
      <c r="C964" s="64">
        <v>45734.388888888891</v>
      </c>
      <c r="D964" s="48" t="s">
        <v>950</v>
      </c>
      <c r="E964" s="48">
        <v>128824</v>
      </c>
      <c r="F964" s="48" t="s">
        <v>754</v>
      </c>
      <c r="G964" s="48" t="s">
        <v>755</v>
      </c>
      <c r="H964" s="48" t="s">
        <v>757</v>
      </c>
      <c r="I964" s="48">
        <v>1</v>
      </c>
      <c r="J964" s="48">
        <v>1</v>
      </c>
      <c r="K964" s="48" t="s">
        <v>6182</v>
      </c>
      <c r="L964" s="71">
        <v>45735.375</v>
      </c>
      <c r="M964" s="48">
        <v>-1</v>
      </c>
      <c r="N964" s="48">
        <v>1</v>
      </c>
      <c r="P964" s="65">
        <f>2</f>
        <v>2</v>
      </c>
      <c r="Q964" s="65">
        <f>COUNTIFS($O$1:O964,base_seller!$O964)</f>
        <v>0</v>
      </c>
      <c r="R964" s="65" t="str">
        <f>IF(O964="","",IF(OR(base_seller!$Q964&gt;base_seller!$P964,base_seller!$Q964="0"),"Não","Sim"))</f>
        <v/>
      </c>
      <c r="S964" s="65" t="str">
        <f>base_seller!$E964&amp;base_seller!$K964</f>
        <v>1288242025-03</v>
      </c>
      <c r="T964" s="65">
        <f>COUNTIFS($S$1:S964,base_seller!$S964)</f>
        <v>1</v>
      </c>
      <c r="U964" s="65" t="str">
        <f t="shared" si="35"/>
        <v>Range 1</v>
      </c>
    </row>
    <row r="965" spans="1:21" x14ac:dyDescent="0.25">
      <c r="A965" s="64">
        <v>45734</v>
      </c>
      <c r="B965" s="64">
        <v>45734.365277777782</v>
      </c>
      <c r="C965" s="64">
        <v>45734.39166666667</v>
      </c>
      <c r="D965" s="48" t="s">
        <v>950</v>
      </c>
      <c r="E965" s="48">
        <v>128811</v>
      </c>
      <c r="F965" s="48" t="s">
        <v>46</v>
      </c>
      <c r="G965" s="48" t="s">
        <v>36</v>
      </c>
      <c r="H965" s="48" t="s">
        <v>767</v>
      </c>
      <c r="I965" s="48">
        <v>1</v>
      </c>
      <c r="J965" s="48">
        <v>1</v>
      </c>
      <c r="K965" s="48" t="s">
        <v>6182</v>
      </c>
      <c r="L965" s="71">
        <v>45735.365277777782</v>
      </c>
      <c r="M965" s="48">
        <v>-1</v>
      </c>
      <c r="N965" s="48">
        <v>1</v>
      </c>
      <c r="O965" s="48" t="s">
        <v>6374</v>
      </c>
      <c r="P965" s="65">
        <f>2</f>
        <v>2</v>
      </c>
      <c r="Q965" s="65">
        <f>COUNTIFS($O$1:O965,base_seller!$O965)</f>
        <v>1</v>
      </c>
      <c r="R965" s="65" t="str">
        <f>IF(O965="","",IF(OR(base_seller!$Q965&gt;base_seller!$P965,base_seller!$Q965="0"),"Não","Sim"))</f>
        <v>Sim</v>
      </c>
      <c r="S965" s="65" t="str">
        <f>base_seller!$E965&amp;base_seller!$K965</f>
        <v>1288112025-03</v>
      </c>
      <c r="T965" s="65">
        <f>COUNTIFS($S$1:S965,base_seller!$S965)</f>
        <v>1</v>
      </c>
      <c r="U965" s="65" t="str">
        <f t="shared" si="35"/>
        <v>Range 1</v>
      </c>
    </row>
    <row r="966" spans="1:21" x14ac:dyDescent="0.25">
      <c r="A966" s="64">
        <v>45734</v>
      </c>
      <c r="B966" s="64">
        <v>45734.39166666667</v>
      </c>
      <c r="C966" s="64">
        <v>45734.392361111109</v>
      </c>
      <c r="D966" s="48" t="s">
        <v>950</v>
      </c>
      <c r="E966" s="48">
        <v>128842</v>
      </c>
      <c r="F966" s="48" t="s">
        <v>716</v>
      </c>
      <c r="G966" s="48" t="s">
        <v>36</v>
      </c>
      <c r="H966" s="48" t="s">
        <v>5840</v>
      </c>
      <c r="I966" s="48">
        <v>1</v>
      </c>
      <c r="J966" s="48">
        <v>1</v>
      </c>
      <c r="K966" s="48" t="s">
        <v>6182</v>
      </c>
      <c r="L966" s="71">
        <v>45735.39166666667</v>
      </c>
      <c r="M966" s="48">
        <v>-1</v>
      </c>
      <c r="N966" s="48">
        <v>1</v>
      </c>
      <c r="O966" s="48" t="s">
        <v>6375</v>
      </c>
      <c r="P966" s="65">
        <f>2</f>
        <v>2</v>
      </c>
      <c r="Q966" s="65">
        <f>COUNTIFS($O$1:O966,base_seller!$O966)</f>
        <v>1</v>
      </c>
      <c r="R966" s="65" t="str">
        <f>IF(O966="","",IF(OR(base_seller!$Q966&gt;base_seller!$P966,base_seller!$Q966="0"),"Não","Sim"))</f>
        <v>Sim</v>
      </c>
      <c r="S966" s="65" t="str">
        <f>base_seller!$E966&amp;base_seller!$K966</f>
        <v>1288422025-03</v>
      </c>
      <c r="T966" s="65">
        <f>COUNTIFS($S$1:S966,base_seller!$S966)</f>
        <v>1</v>
      </c>
      <c r="U966" s="65" t="str">
        <f t="shared" si="35"/>
        <v>Range 1</v>
      </c>
    </row>
    <row r="967" spans="1:21" x14ac:dyDescent="0.25">
      <c r="A967" s="64">
        <v>45734</v>
      </c>
      <c r="B967" s="64">
        <v>45734.361805555563</v>
      </c>
      <c r="C967" s="64">
        <v>45734.393055555563</v>
      </c>
      <c r="D967" s="48" t="s">
        <v>950</v>
      </c>
      <c r="E967" s="48">
        <v>128807</v>
      </c>
      <c r="F967" s="48" t="s">
        <v>716</v>
      </c>
      <c r="G967" s="48" t="s">
        <v>36</v>
      </c>
      <c r="H967" s="48" t="s">
        <v>752</v>
      </c>
      <c r="I967" s="48">
        <v>1</v>
      </c>
      <c r="J967" s="48">
        <v>1</v>
      </c>
      <c r="K967" s="48" t="s">
        <v>6182</v>
      </c>
      <c r="L967" s="71">
        <v>45735.361805555563</v>
      </c>
      <c r="M967" s="48">
        <v>-1</v>
      </c>
      <c r="N967" s="48">
        <v>1</v>
      </c>
      <c r="O967" s="48" t="s">
        <v>6376</v>
      </c>
      <c r="P967" s="65">
        <f>2</f>
        <v>2</v>
      </c>
      <c r="Q967" s="65">
        <f>COUNTIFS($O$1:O967,base_seller!$O967)</f>
        <v>1</v>
      </c>
      <c r="R967" s="65" t="str">
        <f>IF(O967="","",IF(OR(base_seller!$Q967&gt;base_seller!$P967,base_seller!$Q967="0"),"Não","Sim"))</f>
        <v>Sim</v>
      </c>
      <c r="S967" s="65" t="str">
        <f>base_seller!$E967&amp;base_seller!$K967</f>
        <v>1288072025-03</v>
      </c>
      <c r="T967" s="65">
        <f>COUNTIFS($S$1:S967,base_seller!$S967)</f>
        <v>1</v>
      </c>
      <c r="U967" s="65" t="str">
        <f t="shared" si="35"/>
        <v>Range 1</v>
      </c>
    </row>
    <row r="968" spans="1:21" x14ac:dyDescent="0.25">
      <c r="A968" s="64">
        <v>45734</v>
      </c>
      <c r="B968" s="64">
        <v>45734.352777777778</v>
      </c>
      <c r="C968" s="64">
        <v>45734.394444444442</v>
      </c>
      <c r="D968" s="48" t="s">
        <v>950</v>
      </c>
      <c r="E968" s="48">
        <v>128792</v>
      </c>
      <c r="F968" s="48" t="s">
        <v>716</v>
      </c>
      <c r="G968" s="48" t="s">
        <v>36</v>
      </c>
      <c r="H968" s="48" t="s">
        <v>752</v>
      </c>
      <c r="I968" s="48">
        <v>1</v>
      </c>
      <c r="J968" s="48">
        <v>1</v>
      </c>
      <c r="K968" s="48" t="s">
        <v>6182</v>
      </c>
      <c r="L968" s="71">
        <v>45735.352777777778</v>
      </c>
      <c r="M968" s="48">
        <v>-1</v>
      </c>
      <c r="N968" s="48">
        <v>1</v>
      </c>
      <c r="O968" s="48" t="s">
        <v>6377</v>
      </c>
      <c r="P968" s="65">
        <f>2</f>
        <v>2</v>
      </c>
      <c r="Q968" s="65">
        <f>COUNTIFS($O$1:O968,base_seller!$O968)</f>
        <v>1</v>
      </c>
      <c r="R968" s="65" t="str">
        <f>IF(O968="","",IF(OR(base_seller!$Q968&gt;base_seller!$P968,base_seller!$Q968="0"),"Não","Sim"))</f>
        <v>Sim</v>
      </c>
      <c r="S968" s="65" t="str">
        <f>base_seller!$E968&amp;base_seller!$K968</f>
        <v>1287922025-03</v>
      </c>
      <c r="T968" s="65">
        <f>COUNTIFS($S$1:S968,base_seller!$S968)</f>
        <v>1</v>
      </c>
      <c r="U968" s="65" t="str">
        <f t="shared" si="35"/>
        <v>Range 1</v>
      </c>
    </row>
    <row r="969" spans="1:21" x14ac:dyDescent="0.25">
      <c r="A969" s="64">
        <v>45734</v>
      </c>
      <c r="B969" s="64">
        <v>45734.40902777778</v>
      </c>
      <c r="C969" s="64">
        <v>45734.414583333331</v>
      </c>
      <c r="D969" s="48" t="s">
        <v>950</v>
      </c>
      <c r="E969" s="48">
        <v>128807</v>
      </c>
      <c r="F969" s="48" t="s">
        <v>46</v>
      </c>
      <c r="G969" s="48" t="s">
        <v>36</v>
      </c>
      <c r="H969" s="48" t="s">
        <v>752</v>
      </c>
      <c r="I969" s="48">
        <v>1</v>
      </c>
      <c r="J969" s="48">
        <v>1</v>
      </c>
      <c r="K969" s="48" t="s">
        <v>6182</v>
      </c>
      <c r="L969" s="71">
        <v>45735.40902777778</v>
      </c>
      <c r="M969" s="48">
        <v>-1</v>
      </c>
      <c r="N969" s="48">
        <v>1</v>
      </c>
      <c r="O969" s="48" t="s">
        <v>6376</v>
      </c>
      <c r="P969" s="65">
        <f>2</f>
        <v>2</v>
      </c>
      <c r="Q969" s="65">
        <f>COUNTIFS($O$1:O969,base_seller!$O969)</f>
        <v>2</v>
      </c>
      <c r="R969" s="65" t="str">
        <f>IF(O969="","",IF(OR(base_seller!$Q969&gt;base_seller!$P969,base_seller!$Q969="0"),"Não","Sim"))</f>
        <v>Sim</v>
      </c>
      <c r="S969" s="65" t="str">
        <f>base_seller!$E969&amp;base_seller!$K969</f>
        <v>1288072025-03</v>
      </c>
      <c r="T969" s="65">
        <f>COUNTIFS($S$1:S969,base_seller!$S969)</f>
        <v>2</v>
      </c>
      <c r="U969" s="65" t="str">
        <f t="shared" si="35"/>
        <v>Range 1</v>
      </c>
    </row>
    <row r="970" spans="1:21" x14ac:dyDescent="0.25">
      <c r="A970" s="64">
        <v>45734</v>
      </c>
      <c r="B970" s="64">
        <v>45734.397222222222</v>
      </c>
      <c r="C970" s="64">
        <v>45734.415972222218</v>
      </c>
      <c r="D970" s="48" t="s">
        <v>950</v>
      </c>
      <c r="E970" s="48">
        <v>128858</v>
      </c>
      <c r="F970" s="48" t="s">
        <v>716</v>
      </c>
      <c r="G970" s="48" t="s">
        <v>36</v>
      </c>
      <c r="H970" s="48" t="s">
        <v>766</v>
      </c>
      <c r="I970" s="48">
        <v>1</v>
      </c>
      <c r="J970" s="48">
        <v>1</v>
      </c>
      <c r="K970" s="48" t="s">
        <v>6182</v>
      </c>
      <c r="L970" s="71">
        <v>45735.397222222222</v>
      </c>
      <c r="M970" s="48">
        <v>-1</v>
      </c>
      <c r="N970" s="48">
        <v>1</v>
      </c>
      <c r="O970" s="48" t="s">
        <v>6378</v>
      </c>
      <c r="P970" s="65">
        <f>2</f>
        <v>2</v>
      </c>
      <c r="Q970" s="65">
        <f>COUNTIFS($O$1:O970,base_seller!$O970)</f>
        <v>1</v>
      </c>
      <c r="R970" s="65" t="str">
        <f>IF(O970="","",IF(OR(base_seller!$Q970&gt;base_seller!$P970,base_seller!$Q970="0"),"Não","Sim"))</f>
        <v>Sim</v>
      </c>
      <c r="S970" s="65" t="str">
        <f>base_seller!$E970&amp;base_seller!$K970</f>
        <v>1288582025-03</v>
      </c>
      <c r="T970" s="65">
        <f>COUNTIFS($S$1:S970,base_seller!$S970)</f>
        <v>1</v>
      </c>
      <c r="U970" s="65" t="str">
        <f t="shared" si="35"/>
        <v>Range 1</v>
      </c>
    </row>
    <row r="971" spans="1:21" x14ac:dyDescent="0.25">
      <c r="A971" s="64">
        <v>45734</v>
      </c>
      <c r="B971" s="64">
        <v>45734.418749999997</v>
      </c>
      <c r="C971" s="64">
        <v>45734.445138888892</v>
      </c>
      <c r="D971" s="48" t="s">
        <v>950</v>
      </c>
      <c r="E971" s="48">
        <v>128894</v>
      </c>
      <c r="F971" s="48" t="s">
        <v>716</v>
      </c>
      <c r="G971" s="48" t="s">
        <v>36</v>
      </c>
      <c r="H971" s="48" t="s">
        <v>761</v>
      </c>
      <c r="I971" s="48">
        <v>1</v>
      </c>
      <c r="J971" s="48">
        <v>1</v>
      </c>
      <c r="K971" s="48" t="s">
        <v>6182</v>
      </c>
      <c r="L971" s="71">
        <v>45735.418749999997</v>
      </c>
      <c r="M971" s="48">
        <v>-1</v>
      </c>
      <c r="N971" s="48">
        <v>1</v>
      </c>
      <c r="O971" s="48" t="s">
        <v>6379</v>
      </c>
      <c r="P971" s="65">
        <f>2</f>
        <v>2</v>
      </c>
      <c r="Q971" s="65">
        <f>COUNTIFS($O$1:O971,base_seller!$O971)</f>
        <v>1</v>
      </c>
      <c r="R971" s="65" t="str">
        <f>IF(O971="","",IF(OR(base_seller!$Q971&gt;base_seller!$P971,base_seller!$Q971="0"),"Não","Sim"))</f>
        <v>Sim</v>
      </c>
      <c r="S971" s="65" t="str">
        <f>base_seller!$E971&amp;base_seller!$K971</f>
        <v>1288942025-03</v>
      </c>
      <c r="T971" s="65">
        <f>COUNTIFS($S$1:S971,base_seller!$S971)</f>
        <v>1</v>
      </c>
      <c r="U971" s="65" t="str">
        <f t="shared" si="35"/>
        <v>Range 1</v>
      </c>
    </row>
    <row r="972" spans="1:21" x14ac:dyDescent="0.25">
      <c r="A972" s="64">
        <v>45734</v>
      </c>
      <c r="B972" s="64">
        <v>45734.418749999997</v>
      </c>
      <c r="C972" s="64">
        <v>45734.456250000003</v>
      </c>
      <c r="D972" s="48" t="s">
        <v>950</v>
      </c>
      <c r="E972" s="48">
        <v>128894</v>
      </c>
      <c r="F972" s="48" t="s">
        <v>754</v>
      </c>
      <c r="G972" s="48" t="s">
        <v>755</v>
      </c>
      <c r="H972" s="48" t="s">
        <v>761</v>
      </c>
      <c r="I972" s="48">
        <v>1</v>
      </c>
      <c r="J972" s="48">
        <v>1</v>
      </c>
      <c r="K972" s="48" t="s">
        <v>6182</v>
      </c>
      <c r="L972" s="71">
        <v>45735.418749999997</v>
      </c>
      <c r="M972" s="48">
        <v>-1</v>
      </c>
      <c r="N972" s="48">
        <v>1</v>
      </c>
      <c r="P972" s="65">
        <f>2</f>
        <v>2</v>
      </c>
      <c r="Q972" s="65">
        <f>COUNTIFS($O$1:O972,base_seller!$O972)</f>
        <v>0</v>
      </c>
      <c r="R972" s="65" t="str">
        <f>IF(O972="","",IF(OR(base_seller!$Q972&gt;base_seller!$P972,base_seller!$Q972="0"),"Não","Sim"))</f>
        <v/>
      </c>
      <c r="S972" s="65" t="str">
        <f>base_seller!$E972&amp;base_seller!$K972</f>
        <v>1288942025-03</v>
      </c>
      <c r="T972" s="65">
        <f>COUNTIFS($S$1:S972,base_seller!$S972)</f>
        <v>2</v>
      </c>
      <c r="U972" s="65" t="str">
        <f t="shared" si="35"/>
        <v>Range 1</v>
      </c>
    </row>
    <row r="973" spans="1:21" x14ac:dyDescent="0.25">
      <c r="A973" s="64">
        <v>45734</v>
      </c>
      <c r="B973" s="64">
        <v>45734.45208333333</v>
      </c>
      <c r="C973" s="64">
        <v>45734.457638888889</v>
      </c>
      <c r="D973" s="48" t="s">
        <v>950</v>
      </c>
      <c r="E973" s="48">
        <v>128946</v>
      </c>
      <c r="F973" s="48" t="s">
        <v>716</v>
      </c>
      <c r="G973" s="48" t="s">
        <v>36</v>
      </c>
      <c r="H973" s="48" t="s">
        <v>766</v>
      </c>
      <c r="I973" s="48">
        <v>1</v>
      </c>
      <c r="J973" s="48">
        <v>1</v>
      </c>
      <c r="K973" s="48" t="s">
        <v>6182</v>
      </c>
      <c r="L973" s="71">
        <v>45735.45208333333</v>
      </c>
      <c r="M973" s="48">
        <v>-1</v>
      </c>
      <c r="N973" s="48">
        <v>1</v>
      </c>
      <c r="O973" s="48" t="s">
        <v>6380</v>
      </c>
      <c r="P973" s="65">
        <f>2</f>
        <v>2</v>
      </c>
      <c r="Q973" s="65">
        <f>COUNTIFS($O$1:O973,base_seller!$O973)</f>
        <v>1</v>
      </c>
      <c r="R973" s="65" t="str">
        <f>IF(O973="","",IF(OR(base_seller!$Q973&gt;base_seller!$P973,base_seller!$Q973="0"),"Não","Sim"))</f>
        <v>Sim</v>
      </c>
      <c r="S973" s="65" t="str">
        <f>base_seller!$E973&amp;base_seller!$K973</f>
        <v>1289462025-03</v>
      </c>
      <c r="T973" s="65">
        <f>COUNTIFS($S$1:S973,base_seller!$S973)</f>
        <v>1</v>
      </c>
      <c r="U973" s="65" t="str">
        <f t="shared" si="35"/>
        <v>Range 1</v>
      </c>
    </row>
    <row r="974" spans="1:21" x14ac:dyDescent="0.25">
      <c r="A974" s="64">
        <v>45734</v>
      </c>
      <c r="B974" s="64">
        <v>45734.463194444441</v>
      </c>
      <c r="C974" s="64">
        <v>45734.504861111112</v>
      </c>
      <c r="D974" s="48" t="s">
        <v>950</v>
      </c>
      <c r="E974" s="48">
        <v>128962</v>
      </c>
      <c r="F974" s="48" t="s">
        <v>716</v>
      </c>
      <c r="G974" s="48" t="s">
        <v>36</v>
      </c>
      <c r="H974" s="48" t="s">
        <v>766</v>
      </c>
      <c r="I974" s="48">
        <v>1</v>
      </c>
      <c r="J974" s="48">
        <v>1</v>
      </c>
      <c r="K974" s="48" t="s">
        <v>6182</v>
      </c>
      <c r="L974" s="71">
        <v>45735.463194444441</v>
      </c>
      <c r="M974" s="48">
        <v>-1</v>
      </c>
      <c r="N974" s="48">
        <v>1</v>
      </c>
      <c r="O974" s="48" t="s">
        <v>6381</v>
      </c>
      <c r="P974" s="65">
        <f>2</f>
        <v>2</v>
      </c>
      <c r="Q974" s="65">
        <f>COUNTIFS($O$1:O974,base_seller!$O974)</f>
        <v>1</v>
      </c>
      <c r="R974" s="65" t="str">
        <f>IF(O974="","",IF(OR(base_seller!$Q974&gt;base_seller!$P974,base_seller!$Q974="0"),"Não","Sim"))</f>
        <v>Sim</v>
      </c>
      <c r="S974" s="65" t="str">
        <f>base_seller!$E974&amp;base_seller!$K974</f>
        <v>1289622025-03</v>
      </c>
      <c r="T974" s="65">
        <f>COUNTIFS($S$1:S974,base_seller!$S974)</f>
        <v>1</v>
      </c>
      <c r="U974" s="65" t="str">
        <f t="shared" si="35"/>
        <v>Range 1</v>
      </c>
    </row>
    <row r="975" spans="1:21" x14ac:dyDescent="0.25">
      <c r="A975" s="64">
        <v>45734</v>
      </c>
      <c r="B975" s="64">
        <v>45734.475694444453</v>
      </c>
      <c r="C975" s="64">
        <v>45734.505555555559</v>
      </c>
      <c r="D975" s="48" t="s">
        <v>950</v>
      </c>
      <c r="E975" s="48">
        <v>129985</v>
      </c>
      <c r="F975" s="48" t="s">
        <v>754</v>
      </c>
      <c r="G975" s="48" t="s">
        <v>755</v>
      </c>
      <c r="H975" s="48" t="s">
        <v>761</v>
      </c>
      <c r="I975" s="48">
        <v>1</v>
      </c>
      <c r="J975" s="48">
        <v>1</v>
      </c>
      <c r="K975" s="48" t="s">
        <v>6182</v>
      </c>
      <c r="L975" s="71">
        <v>45735.475694444453</v>
      </c>
      <c r="M975" s="48">
        <v>-1</v>
      </c>
      <c r="N975" s="48">
        <v>1</v>
      </c>
      <c r="P975" s="65">
        <f>2</f>
        <v>2</v>
      </c>
      <c r="Q975" s="65">
        <f>COUNTIFS($O$1:O975,base_seller!$O975)</f>
        <v>0</v>
      </c>
      <c r="R975" s="65" t="str">
        <f>IF(O975="","",IF(OR(base_seller!$Q975&gt;base_seller!$P975,base_seller!$Q975="0"),"Não","Sim"))</f>
        <v/>
      </c>
      <c r="S975" s="65" t="str">
        <f>base_seller!$E975&amp;base_seller!$K975</f>
        <v>1299852025-03</v>
      </c>
      <c r="T975" s="65">
        <f>COUNTIFS($S$1:S975,base_seller!$S975)</f>
        <v>1</v>
      </c>
      <c r="U975" s="65" t="str">
        <f t="shared" si="35"/>
        <v>Range 1</v>
      </c>
    </row>
    <row r="976" spans="1:21" x14ac:dyDescent="0.25">
      <c r="A976" s="64">
        <v>45734</v>
      </c>
      <c r="B976" s="64">
        <v>45734.590277777781</v>
      </c>
      <c r="C976" s="64">
        <v>45734.594444444447</v>
      </c>
      <c r="D976" s="48" t="s">
        <v>950</v>
      </c>
      <c r="E976" s="48">
        <v>130210</v>
      </c>
      <c r="F976" s="48" t="s">
        <v>46</v>
      </c>
      <c r="G976" s="48" t="s">
        <v>36</v>
      </c>
      <c r="H976" s="48" t="s">
        <v>752</v>
      </c>
      <c r="I976" s="48">
        <v>1</v>
      </c>
      <c r="J976" s="48">
        <v>1</v>
      </c>
      <c r="K976" s="48" t="s">
        <v>6182</v>
      </c>
      <c r="L976" s="71">
        <v>45735.590277777781</v>
      </c>
      <c r="M976" s="48">
        <v>-1</v>
      </c>
      <c r="N976" s="48">
        <v>1</v>
      </c>
      <c r="O976" s="48" t="s">
        <v>6382</v>
      </c>
      <c r="P976" s="65">
        <f>2</f>
        <v>2</v>
      </c>
      <c r="Q976" s="65">
        <f>COUNTIFS($O$1:O976,base_seller!$O976)</f>
        <v>1</v>
      </c>
      <c r="R976" s="65" t="str">
        <f>IF(O976="","",IF(OR(base_seller!$Q976&gt;base_seller!$P976,base_seller!$Q976="0"),"Não","Sim"))</f>
        <v>Sim</v>
      </c>
      <c r="S976" s="65" t="str">
        <f>base_seller!$E976&amp;base_seller!$K976</f>
        <v>1302102025-03</v>
      </c>
      <c r="T976" s="65">
        <f>COUNTIFS($S$1:S976,base_seller!$S976)</f>
        <v>1</v>
      </c>
      <c r="U976" s="65" t="str">
        <f t="shared" si="35"/>
        <v>Range 1</v>
      </c>
    </row>
    <row r="977" spans="1:21" x14ac:dyDescent="0.25">
      <c r="A977" s="64">
        <v>45734</v>
      </c>
      <c r="B977" s="64">
        <v>45734.57708333333</v>
      </c>
      <c r="C977" s="64">
        <v>45734.595833333333</v>
      </c>
      <c r="D977" s="48" t="s">
        <v>950</v>
      </c>
      <c r="E977" s="48">
        <v>130181</v>
      </c>
      <c r="F977" s="48" t="s">
        <v>716</v>
      </c>
      <c r="G977" s="48" t="s">
        <v>36</v>
      </c>
      <c r="H977" s="48" t="s">
        <v>760</v>
      </c>
      <c r="I977" s="48">
        <v>1</v>
      </c>
      <c r="J977" s="48">
        <v>1</v>
      </c>
      <c r="K977" s="48" t="s">
        <v>6182</v>
      </c>
      <c r="L977" s="71">
        <v>45735.57708333333</v>
      </c>
      <c r="M977" s="48">
        <v>-1</v>
      </c>
      <c r="N977" s="48">
        <v>1</v>
      </c>
      <c r="O977" s="48" t="s">
        <v>6383</v>
      </c>
      <c r="P977" s="65">
        <f>2</f>
        <v>2</v>
      </c>
      <c r="Q977" s="65">
        <f>COUNTIFS($O$1:O977,base_seller!$O977)</f>
        <v>1</v>
      </c>
      <c r="R977" s="65" t="str">
        <f>IF(O977="","",IF(OR(base_seller!$Q977&gt;base_seller!$P977,base_seller!$Q977="0"),"Não","Sim"))</f>
        <v>Sim</v>
      </c>
      <c r="S977" s="65" t="str">
        <f>base_seller!$E977&amp;base_seller!$K977</f>
        <v>1301812025-03</v>
      </c>
      <c r="T977" s="65">
        <f>COUNTIFS($S$1:S977,base_seller!$S977)</f>
        <v>1</v>
      </c>
      <c r="U977" s="65" t="str">
        <f t="shared" si="35"/>
        <v>Range 1</v>
      </c>
    </row>
    <row r="978" spans="1:21" x14ac:dyDescent="0.25">
      <c r="A978" s="64">
        <v>45734</v>
      </c>
      <c r="B978" s="64">
        <v>45734.595833333333</v>
      </c>
      <c r="C978" s="64">
        <v>45734.597222222219</v>
      </c>
      <c r="D978" s="48" t="s">
        <v>950</v>
      </c>
      <c r="E978" s="48">
        <v>130220</v>
      </c>
      <c r="F978" s="48" t="s">
        <v>754</v>
      </c>
      <c r="G978" s="48" t="s">
        <v>755</v>
      </c>
      <c r="H978" s="48" t="s">
        <v>766</v>
      </c>
      <c r="I978" s="48">
        <v>1</v>
      </c>
      <c r="J978" s="48">
        <v>1</v>
      </c>
      <c r="K978" s="48" t="s">
        <v>6182</v>
      </c>
      <c r="L978" s="71">
        <v>45735.595833333333</v>
      </c>
      <c r="M978" s="48">
        <v>-1</v>
      </c>
      <c r="N978" s="48">
        <v>1</v>
      </c>
      <c r="P978" s="65">
        <f>2</f>
        <v>2</v>
      </c>
      <c r="Q978" s="65">
        <f>COUNTIFS($O$1:O978,base_seller!$O978)</f>
        <v>0</v>
      </c>
      <c r="R978" s="65" t="str">
        <f>IF(O978="","",IF(OR(base_seller!$Q978&gt;base_seller!$P978,base_seller!$Q978="0"),"Não","Sim"))</f>
        <v/>
      </c>
      <c r="S978" s="65" t="str">
        <f>base_seller!$E978&amp;base_seller!$K978</f>
        <v>1302202025-03</v>
      </c>
      <c r="T978" s="65">
        <f>COUNTIFS($S$1:S978,base_seller!$S978)</f>
        <v>1</v>
      </c>
      <c r="U978" s="65" t="str">
        <f t="shared" si="35"/>
        <v>Range 1</v>
      </c>
    </row>
    <row r="979" spans="1:21" x14ac:dyDescent="0.25">
      <c r="A979" s="64">
        <v>45734</v>
      </c>
      <c r="B979" s="64">
        <v>45734.574999999997</v>
      </c>
      <c r="C979" s="64">
        <v>45734.598611111112</v>
      </c>
      <c r="D979" s="48" t="s">
        <v>950</v>
      </c>
      <c r="E979" s="48">
        <v>130176</v>
      </c>
      <c r="F979" s="48" t="s">
        <v>716</v>
      </c>
      <c r="G979" s="48" t="s">
        <v>36</v>
      </c>
      <c r="H979" s="48" t="s">
        <v>760</v>
      </c>
      <c r="I979" s="48">
        <v>1</v>
      </c>
      <c r="J979" s="48">
        <v>1</v>
      </c>
      <c r="K979" s="48" t="s">
        <v>6182</v>
      </c>
      <c r="L979" s="71">
        <v>45735.574999999997</v>
      </c>
      <c r="M979" s="48">
        <v>-1</v>
      </c>
      <c r="N979" s="48">
        <v>1</v>
      </c>
      <c r="O979" s="48" t="s">
        <v>6384</v>
      </c>
      <c r="P979" s="65">
        <f>2</f>
        <v>2</v>
      </c>
      <c r="Q979" s="65">
        <f>COUNTIFS($O$1:O979,base_seller!$O979)</f>
        <v>1</v>
      </c>
      <c r="R979" s="65" t="str">
        <f>IF(O979="","",IF(OR(base_seller!$Q979&gt;base_seller!$P979,base_seller!$Q979="0"),"Não","Sim"))</f>
        <v>Sim</v>
      </c>
      <c r="S979" s="65" t="str">
        <f>base_seller!$E979&amp;base_seller!$K979</f>
        <v>1301762025-03</v>
      </c>
      <c r="T979" s="65">
        <f>COUNTIFS($S$1:S979,base_seller!$S979)</f>
        <v>1</v>
      </c>
      <c r="U979" s="65" t="str">
        <f t="shared" si="35"/>
        <v>Range 1</v>
      </c>
    </row>
    <row r="980" spans="1:21" x14ac:dyDescent="0.25">
      <c r="A980" s="64">
        <v>45734</v>
      </c>
      <c r="B980" s="64">
        <v>45734.557638888888</v>
      </c>
      <c r="C980" s="64">
        <v>45734.599305555559</v>
      </c>
      <c r="D980" s="48" t="s">
        <v>950</v>
      </c>
      <c r="E980" s="48">
        <v>130112</v>
      </c>
      <c r="F980" s="48" t="s">
        <v>716</v>
      </c>
      <c r="G980" s="48" t="s">
        <v>36</v>
      </c>
      <c r="H980" s="48" t="s">
        <v>752</v>
      </c>
      <c r="I980" s="48">
        <v>1</v>
      </c>
      <c r="J980" s="48">
        <v>1</v>
      </c>
      <c r="K980" s="48" t="s">
        <v>6182</v>
      </c>
      <c r="L980" s="71">
        <v>45735.557638888888</v>
      </c>
      <c r="M980" s="48">
        <v>-1</v>
      </c>
      <c r="N980" s="48">
        <v>1</v>
      </c>
      <c r="O980" s="48" t="s">
        <v>6385</v>
      </c>
      <c r="P980" s="65">
        <f>2</f>
        <v>2</v>
      </c>
      <c r="Q980" s="65">
        <f>COUNTIFS($O$1:O980,base_seller!$O980)</f>
        <v>1</v>
      </c>
      <c r="R980" s="65" t="str">
        <f>IF(O980="","",IF(OR(base_seller!$Q980&gt;base_seller!$P980,base_seller!$Q980="0"),"Não","Sim"))</f>
        <v>Sim</v>
      </c>
      <c r="S980" s="65" t="str">
        <f>base_seller!$E980&amp;base_seller!$K980</f>
        <v>1301122025-03</v>
      </c>
      <c r="T980" s="65">
        <f>COUNTIFS($S$1:S980,base_seller!$S980)</f>
        <v>1</v>
      </c>
      <c r="U980" s="65" t="str">
        <f t="shared" si="35"/>
        <v>Range 1</v>
      </c>
    </row>
    <row r="981" spans="1:21" x14ac:dyDescent="0.25">
      <c r="A981" s="64">
        <v>45734</v>
      </c>
      <c r="B981" s="64">
        <v>45734.55972222222</v>
      </c>
      <c r="C981" s="64">
        <v>45734.600694444453</v>
      </c>
      <c r="D981" s="48" t="s">
        <v>950</v>
      </c>
      <c r="E981" s="48">
        <v>130138</v>
      </c>
      <c r="F981" s="48" t="s">
        <v>716</v>
      </c>
      <c r="G981" s="48" t="s">
        <v>36</v>
      </c>
      <c r="H981" s="48" t="s">
        <v>760</v>
      </c>
      <c r="I981" s="48">
        <v>1</v>
      </c>
      <c r="J981" s="48">
        <v>1</v>
      </c>
      <c r="K981" s="48" t="s">
        <v>6182</v>
      </c>
      <c r="L981" s="71">
        <v>45735.55972222222</v>
      </c>
      <c r="M981" s="48">
        <v>-1</v>
      </c>
      <c r="N981" s="48">
        <v>1</v>
      </c>
      <c r="O981" s="48" t="s">
        <v>6386</v>
      </c>
      <c r="P981" s="65">
        <f>2</f>
        <v>2</v>
      </c>
      <c r="Q981" s="65">
        <f>COUNTIFS($O$1:O981,base_seller!$O981)</f>
        <v>1</v>
      </c>
      <c r="R981" s="65" t="str">
        <f>IF(O981="","",IF(OR(base_seller!$Q981&gt;base_seller!$P981,base_seller!$Q981="0"),"Não","Sim"))</f>
        <v>Sim</v>
      </c>
      <c r="S981" s="65" t="str">
        <f>base_seller!$E981&amp;base_seller!$K981</f>
        <v>1301382025-03</v>
      </c>
      <c r="T981" s="65">
        <f>COUNTIFS($S$1:S981,base_seller!$S981)</f>
        <v>1</v>
      </c>
      <c r="U981" s="65" t="str">
        <f t="shared" si="35"/>
        <v>Range 1</v>
      </c>
    </row>
    <row r="982" spans="1:21" x14ac:dyDescent="0.25">
      <c r="A982" s="64">
        <v>45734</v>
      </c>
      <c r="B982" s="64">
        <v>45734.597916666673</v>
      </c>
      <c r="C982" s="64">
        <v>45734.601388888892</v>
      </c>
      <c r="D982" s="48" t="s">
        <v>950</v>
      </c>
      <c r="E982" s="48">
        <v>130226</v>
      </c>
      <c r="F982" s="48" t="s">
        <v>716</v>
      </c>
      <c r="G982" s="48" t="s">
        <v>36</v>
      </c>
      <c r="H982" s="48" t="s">
        <v>766</v>
      </c>
      <c r="I982" s="48">
        <v>1</v>
      </c>
      <c r="J982" s="48">
        <v>1</v>
      </c>
      <c r="K982" s="48" t="s">
        <v>6182</v>
      </c>
      <c r="L982" s="71">
        <v>45735.597916666673</v>
      </c>
      <c r="M982" s="48">
        <v>-1</v>
      </c>
      <c r="N982" s="48">
        <v>1</v>
      </c>
      <c r="O982" s="48" t="s">
        <v>6387</v>
      </c>
      <c r="P982" s="65">
        <f>2</f>
        <v>2</v>
      </c>
      <c r="Q982" s="65">
        <f>COUNTIFS($O$1:O982,base_seller!$O982)</f>
        <v>1</v>
      </c>
      <c r="R982" s="65" t="str">
        <f>IF(O982="","",IF(OR(base_seller!$Q982&gt;base_seller!$P982,base_seller!$Q982="0"),"Não","Sim"))</f>
        <v>Sim</v>
      </c>
      <c r="S982" s="65" t="str">
        <f>base_seller!$E982&amp;base_seller!$K982</f>
        <v>1302262025-03</v>
      </c>
      <c r="T982" s="65">
        <f>COUNTIFS($S$1:S982,base_seller!$S982)</f>
        <v>1</v>
      </c>
      <c r="U982" s="65" t="str">
        <f t="shared" si="35"/>
        <v>Range 1</v>
      </c>
    </row>
    <row r="983" spans="1:21" x14ac:dyDescent="0.25">
      <c r="A983" s="64">
        <v>45734</v>
      </c>
      <c r="B983" s="64">
        <v>45734.602083333331</v>
      </c>
      <c r="C983" s="64">
        <v>45734.603472222218</v>
      </c>
      <c r="D983" s="48" t="s">
        <v>950</v>
      </c>
      <c r="E983" s="48">
        <v>130176</v>
      </c>
      <c r="F983" s="48" t="s">
        <v>46</v>
      </c>
      <c r="G983" s="48" t="s">
        <v>36</v>
      </c>
      <c r="H983" s="48" t="s">
        <v>760</v>
      </c>
      <c r="I983" s="48">
        <v>1</v>
      </c>
      <c r="J983" s="48">
        <v>1</v>
      </c>
      <c r="K983" s="48" t="s">
        <v>6182</v>
      </c>
      <c r="L983" s="71">
        <v>45735.602083333331</v>
      </c>
      <c r="M983" s="48">
        <v>-1</v>
      </c>
      <c r="N983" s="48">
        <v>1</v>
      </c>
      <c r="O983" s="48" t="s">
        <v>6384</v>
      </c>
      <c r="P983" s="65">
        <f>2</f>
        <v>2</v>
      </c>
      <c r="Q983" s="65">
        <f>COUNTIFS($O$1:O983,base_seller!$O983)</f>
        <v>2</v>
      </c>
      <c r="R983" s="65" t="str">
        <f>IF(O983="","",IF(OR(base_seller!$Q983&gt;base_seller!$P983,base_seller!$Q983="0"),"Não","Sim"))</f>
        <v>Sim</v>
      </c>
      <c r="S983" s="65" t="str">
        <f>base_seller!$E983&amp;base_seller!$K983</f>
        <v>1301762025-03</v>
      </c>
      <c r="T983" s="65">
        <f>COUNTIFS($S$1:S983,base_seller!$S983)</f>
        <v>2</v>
      </c>
      <c r="U983" s="65" t="str">
        <f t="shared" si="35"/>
        <v>Range 1</v>
      </c>
    </row>
    <row r="984" spans="1:21" x14ac:dyDescent="0.25">
      <c r="A984" s="64">
        <v>45734</v>
      </c>
      <c r="B984" s="64">
        <v>45734.597916666673</v>
      </c>
      <c r="C984" s="64">
        <v>45734.604166666657</v>
      </c>
      <c r="D984" s="48" t="s">
        <v>950</v>
      </c>
      <c r="E984" s="48">
        <v>130228</v>
      </c>
      <c r="F984" s="48" t="s">
        <v>716</v>
      </c>
      <c r="G984" s="48" t="s">
        <v>36</v>
      </c>
      <c r="H984" s="48" t="s">
        <v>758</v>
      </c>
      <c r="I984" s="48">
        <v>1</v>
      </c>
      <c r="J984" s="48">
        <v>1</v>
      </c>
      <c r="K984" s="48" t="s">
        <v>6182</v>
      </c>
      <c r="L984" s="71">
        <v>45735.597916666673</v>
      </c>
      <c r="M984" s="48">
        <v>-1</v>
      </c>
      <c r="N984" s="48">
        <v>1</v>
      </c>
      <c r="O984" s="48" t="s">
        <v>6388</v>
      </c>
      <c r="P984" s="65">
        <f>2</f>
        <v>2</v>
      </c>
      <c r="Q984" s="65">
        <f>COUNTIFS($O$1:O984,base_seller!$O984)</f>
        <v>1</v>
      </c>
      <c r="R984" s="65" t="str">
        <f>IF(O984="","",IF(OR(base_seller!$Q984&gt;base_seller!$P984,base_seller!$Q984="0"),"Não","Sim"))</f>
        <v>Sim</v>
      </c>
      <c r="S984" s="65" t="str">
        <f>base_seller!$E984&amp;base_seller!$K984</f>
        <v>1302282025-03</v>
      </c>
      <c r="T984" s="65">
        <f>COUNTIFS($S$1:S984,base_seller!$S984)</f>
        <v>1</v>
      </c>
      <c r="U984" s="65" t="str">
        <f t="shared" si="35"/>
        <v>Range 1</v>
      </c>
    </row>
    <row r="985" spans="1:21" x14ac:dyDescent="0.25">
      <c r="A985" s="64">
        <v>45734</v>
      </c>
      <c r="B985" s="64">
        <v>45734.602777777778</v>
      </c>
      <c r="C985" s="64">
        <v>45734.605555555558</v>
      </c>
      <c r="D985" s="48" t="s">
        <v>950</v>
      </c>
      <c r="E985" s="48">
        <v>130237</v>
      </c>
      <c r="F985" s="48" t="s">
        <v>716</v>
      </c>
      <c r="G985" s="48" t="s">
        <v>36</v>
      </c>
      <c r="H985" s="48" t="s">
        <v>758</v>
      </c>
      <c r="I985" s="48">
        <v>1</v>
      </c>
      <c r="J985" s="48">
        <v>1</v>
      </c>
      <c r="K985" s="48" t="s">
        <v>6182</v>
      </c>
      <c r="L985" s="71">
        <v>45735.602777777778</v>
      </c>
      <c r="M985" s="48">
        <v>-1</v>
      </c>
      <c r="N985" s="48">
        <v>1</v>
      </c>
      <c r="O985" s="48" t="s">
        <v>6389</v>
      </c>
      <c r="P985" s="65">
        <f>2</f>
        <v>2</v>
      </c>
      <c r="Q985" s="65">
        <f>COUNTIFS($O$1:O985,base_seller!$O985)</f>
        <v>1</v>
      </c>
      <c r="R985" s="65" t="str">
        <f>IF(O985="","",IF(OR(base_seller!$Q985&gt;base_seller!$P985,base_seller!$Q985="0"),"Não","Sim"))</f>
        <v>Sim</v>
      </c>
      <c r="S985" s="65" t="str">
        <f>base_seller!$E985&amp;base_seller!$K985</f>
        <v>1302372025-03</v>
      </c>
      <c r="T985" s="65">
        <f>COUNTIFS($S$1:S985,base_seller!$S985)</f>
        <v>1</v>
      </c>
      <c r="U985" s="65" t="str">
        <f t="shared" si="35"/>
        <v>Range 1</v>
      </c>
    </row>
    <row r="986" spans="1:21" x14ac:dyDescent="0.25">
      <c r="A986" s="64">
        <v>45734</v>
      </c>
      <c r="B986" s="64">
        <v>45734.607638888891</v>
      </c>
      <c r="C986" s="64">
        <v>45734.629166666673</v>
      </c>
      <c r="D986" s="48" t="s">
        <v>950</v>
      </c>
      <c r="E986" s="48">
        <v>130253</v>
      </c>
      <c r="F986" s="48" t="s">
        <v>716</v>
      </c>
      <c r="G986" s="48" t="s">
        <v>36</v>
      </c>
      <c r="H986" s="48" t="s">
        <v>6322</v>
      </c>
      <c r="I986" s="48">
        <v>1</v>
      </c>
      <c r="J986" s="48">
        <v>1</v>
      </c>
      <c r="K986" s="48" t="s">
        <v>6182</v>
      </c>
      <c r="L986" s="71">
        <v>45735.607638888891</v>
      </c>
      <c r="M986" s="48">
        <v>-1</v>
      </c>
      <c r="N986" s="48">
        <v>1</v>
      </c>
      <c r="O986" s="48" t="s">
        <v>6390</v>
      </c>
      <c r="P986" s="65">
        <f>2</f>
        <v>2</v>
      </c>
      <c r="Q986" s="65">
        <f>COUNTIFS($O$1:O986,base_seller!$O986)</f>
        <v>1</v>
      </c>
      <c r="R986" s="65" t="str">
        <f>IF(O986="","",IF(OR(base_seller!$Q986&gt;base_seller!$P986,base_seller!$Q986="0"),"Não","Sim"))</f>
        <v>Sim</v>
      </c>
      <c r="S986" s="65" t="str">
        <f>base_seller!$E986&amp;base_seller!$K986</f>
        <v>1302532025-03</v>
      </c>
      <c r="T986" s="65">
        <f>COUNTIFS($S$1:S986,base_seller!$S986)</f>
        <v>1</v>
      </c>
      <c r="U986" s="65" t="str">
        <f t="shared" si="35"/>
        <v>Range 1</v>
      </c>
    </row>
    <row r="987" spans="1:21" x14ac:dyDescent="0.25">
      <c r="A987" s="64">
        <v>45734</v>
      </c>
      <c r="B987" s="64">
        <v>45734.60833333333</v>
      </c>
      <c r="C987" s="64">
        <v>45734.631249999999</v>
      </c>
      <c r="D987" s="48" t="s">
        <v>950</v>
      </c>
      <c r="E987" s="48">
        <v>130138</v>
      </c>
      <c r="F987" s="48" t="s">
        <v>46</v>
      </c>
      <c r="G987" s="48" t="s">
        <v>36</v>
      </c>
      <c r="H987" s="48" t="s">
        <v>760</v>
      </c>
      <c r="I987" s="48">
        <v>1</v>
      </c>
      <c r="J987" s="48">
        <v>1</v>
      </c>
      <c r="K987" s="48" t="s">
        <v>6182</v>
      </c>
      <c r="L987" s="71">
        <v>45735.60833333333</v>
      </c>
      <c r="M987" s="48">
        <v>-1</v>
      </c>
      <c r="N987" s="48">
        <v>1</v>
      </c>
      <c r="O987" s="48" t="s">
        <v>6386</v>
      </c>
      <c r="P987" s="65">
        <f>2</f>
        <v>2</v>
      </c>
      <c r="Q987" s="65">
        <f>COUNTIFS($O$1:O987,base_seller!$O987)</f>
        <v>2</v>
      </c>
      <c r="R987" s="65" t="str">
        <f>IF(O987="","",IF(OR(base_seller!$Q987&gt;base_seller!$P987,base_seller!$Q987="0"),"Não","Sim"))</f>
        <v>Sim</v>
      </c>
      <c r="S987" s="65" t="str">
        <f>base_seller!$E987&amp;base_seller!$K987</f>
        <v>1301382025-03</v>
      </c>
      <c r="T987" s="65">
        <f>COUNTIFS($S$1:S987,base_seller!$S987)</f>
        <v>2</v>
      </c>
      <c r="U987" s="65" t="str">
        <f t="shared" si="35"/>
        <v>Range 1</v>
      </c>
    </row>
    <row r="988" spans="1:21" x14ac:dyDescent="0.25">
      <c r="A988" s="64">
        <v>45734</v>
      </c>
      <c r="B988" s="64">
        <v>45734.571527777778</v>
      </c>
      <c r="C988" s="64">
        <v>45734.706944444442</v>
      </c>
      <c r="D988" s="48" t="s">
        <v>951</v>
      </c>
      <c r="E988" s="48">
        <v>130165</v>
      </c>
      <c r="F988" s="48" t="s">
        <v>754</v>
      </c>
      <c r="G988" s="48" t="s">
        <v>755</v>
      </c>
      <c r="H988" s="48" t="s">
        <v>755</v>
      </c>
      <c r="I988" s="48">
        <v>1</v>
      </c>
      <c r="J988" s="48">
        <v>1</v>
      </c>
      <c r="K988" s="48" t="s">
        <v>6182</v>
      </c>
      <c r="L988" s="71">
        <v>45735.571527777778</v>
      </c>
      <c r="M988" s="48">
        <v>-1</v>
      </c>
      <c r="N988" s="48">
        <v>1</v>
      </c>
      <c r="P988" s="65">
        <f>2</f>
        <v>2</v>
      </c>
      <c r="Q988" s="65">
        <f>COUNTIFS($O$1:O988,base_seller!$O988)</f>
        <v>0</v>
      </c>
      <c r="R988" s="65" t="str">
        <f>IF(O988="","",IF(OR(base_seller!$Q988&gt;base_seller!$P988,base_seller!$Q988="0"),"Não","Sim"))</f>
        <v/>
      </c>
      <c r="S988" s="65" t="str">
        <f>base_seller!$E988&amp;base_seller!$K988</f>
        <v>1301652025-03</v>
      </c>
      <c r="T988" s="65">
        <f>COUNTIFS($S$1:S988,base_seller!$S988)</f>
        <v>1</v>
      </c>
      <c r="U988" s="65" t="str">
        <f t="shared" si="35"/>
        <v>Range 1</v>
      </c>
    </row>
    <row r="989" spans="1:21" x14ac:dyDescent="0.25">
      <c r="A989" s="64">
        <v>45734</v>
      </c>
      <c r="B989" s="64">
        <v>45734.668055555558</v>
      </c>
      <c r="C989" s="64">
        <v>45734.726388888892</v>
      </c>
      <c r="D989" s="48" t="s">
        <v>951</v>
      </c>
      <c r="E989" s="48">
        <v>130386</v>
      </c>
      <c r="F989" s="48" t="s">
        <v>46</v>
      </c>
      <c r="G989" s="48" t="s">
        <v>36</v>
      </c>
      <c r="H989" s="48" t="s">
        <v>772</v>
      </c>
      <c r="I989" s="48">
        <v>1</v>
      </c>
      <c r="J989" s="48">
        <v>1</v>
      </c>
      <c r="K989" s="48" t="s">
        <v>6182</v>
      </c>
      <c r="L989" s="71">
        <v>45735.668055555558</v>
      </c>
      <c r="M989" s="48">
        <v>-1</v>
      </c>
      <c r="N989" s="48">
        <v>1</v>
      </c>
      <c r="O989" s="48" t="s">
        <v>6391</v>
      </c>
      <c r="P989" s="65">
        <f>2</f>
        <v>2</v>
      </c>
      <c r="Q989" s="65">
        <f>COUNTIFS($O$1:O989,base_seller!$O989)</f>
        <v>1</v>
      </c>
      <c r="R989" s="65" t="str">
        <f>IF(O989="","",IF(OR(base_seller!$Q989&gt;base_seller!$P989,base_seller!$Q989="0"),"Não","Sim"))</f>
        <v>Sim</v>
      </c>
      <c r="S989" s="65" t="str">
        <f>base_seller!$E989&amp;base_seller!$K989</f>
        <v>1303862025-03</v>
      </c>
      <c r="T989" s="65">
        <f>COUNTIFS($S$1:S989,base_seller!$S989)</f>
        <v>1</v>
      </c>
      <c r="U989" s="65" t="str">
        <f t="shared" si="35"/>
        <v>Range 1</v>
      </c>
    </row>
    <row r="990" spans="1:21" x14ac:dyDescent="0.25">
      <c r="A990" s="64">
        <v>45734</v>
      </c>
      <c r="B990" s="64">
        <v>45734.675000000003</v>
      </c>
      <c r="C990" s="64">
        <v>45734.727777777778</v>
      </c>
      <c r="D990" s="48" t="s">
        <v>951</v>
      </c>
      <c r="E990" s="48">
        <v>130399</v>
      </c>
      <c r="F990" s="48" t="s">
        <v>716</v>
      </c>
      <c r="G990" s="48" t="s">
        <v>36</v>
      </c>
      <c r="H990" s="48" t="s">
        <v>760</v>
      </c>
      <c r="I990" s="48">
        <v>1</v>
      </c>
      <c r="J990" s="48">
        <v>1</v>
      </c>
      <c r="K990" s="48" t="s">
        <v>6182</v>
      </c>
      <c r="L990" s="71">
        <v>45735.675000000003</v>
      </c>
      <c r="M990" s="48">
        <v>-1</v>
      </c>
      <c r="N990" s="48">
        <v>1</v>
      </c>
      <c r="O990" s="48" t="s">
        <v>6392</v>
      </c>
      <c r="P990" s="65">
        <f>2</f>
        <v>2</v>
      </c>
      <c r="Q990" s="65">
        <f>COUNTIFS($O$1:O990,base_seller!$O990)</f>
        <v>1</v>
      </c>
      <c r="R990" s="65" t="str">
        <f>IF(O990="","",IF(OR(base_seller!$Q990&gt;base_seller!$P990,base_seller!$Q990="0"),"Não","Sim"))</f>
        <v>Sim</v>
      </c>
      <c r="S990" s="65" t="str">
        <f>base_seller!$E990&amp;base_seller!$K990</f>
        <v>1303992025-03</v>
      </c>
      <c r="T990" s="65">
        <f>COUNTIFS($S$1:S990,base_seller!$S990)</f>
        <v>1</v>
      </c>
      <c r="U990" s="65" t="str">
        <f t="shared" si="35"/>
        <v>Range 1</v>
      </c>
    </row>
    <row r="991" spans="1:21" x14ac:dyDescent="0.25">
      <c r="A991" s="64">
        <v>45734</v>
      </c>
      <c r="B991" s="64">
        <v>45734.682638888888</v>
      </c>
      <c r="C991" s="64">
        <v>45734.729166666657</v>
      </c>
      <c r="D991" s="48" t="s">
        <v>951</v>
      </c>
      <c r="E991" s="48">
        <v>130410</v>
      </c>
      <c r="F991" s="48" t="s">
        <v>716</v>
      </c>
      <c r="G991" s="48" t="s">
        <v>36</v>
      </c>
      <c r="H991" s="48" t="s">
        <v>6393</v>
      </c>
      <c r="I991" s="48">
        <v>1</v>
      </c>
      <c r="J991" s="48">
        <v>1</v>
      </c>
      <c r="K991" s="48" t="s">
        <v>6182</v>
      </c>
      <c r="L991" s="71">
        <v>45735.682638888888</v>
      </c>
      <c r="M991" s="48">
        <v>-1</v>
      </c>
      <c r="N991" s="48">
        <v>1</v>
      </c>
      <c r="O991" s="48" t="s">
        <v>6394</v>
      </c>
      <c r="P991" s="65">
        <f>2</f>
        <v>2</v>
      </c>
      <c r="Q991" s="65">
        <f>COUNTIFS($O$1:O991,base_seller!$O991)</f>
        <v>1</v>
      </c>
      <c r="R991" s="65" t="str">
        <f>IF(O991="","",IF(OR(base_seller!$Q991&gt;base_seller!$P991,base_seller!$Q991="0"),"Não","Sim"))</f>
        <v>Sim</v>
      </c>
      <c r="S991" s="65" t="str">
        <f>base_seller!$E991&amp;base_seller!$K991</f>
        <v>1304102025-03</v>
      </c>
      <c r="T991" s="65">
        <f>COUNTIFS($S$1:S991,base_seller!$S991)</f>
        <v>1</v>
      </c>
      <c r="U991" s="65" t="str">
        <f t="shared" si="35"/>
        <v>Range 1</v>
      </c>
    </row>
    <row r="992" spans="1:21" x14ac:dyDescent="0.25">
      <c r="A992" s="64">
        <v>45734</v>
      </c>
      <c r="B992" s="64">
        <v>45734.688194444447</v>
      </c>
      <c r="C992" s="64">
        <v>45734.730555555558</v>
      </c>
      <c r="D992" s="48" t="s">
        <v>951</v>
      </c>
      <c r="E992" s="48">
        <v>130412</v>
      </c>
      <c r="F992" s="48" t="s">
        <v>716</v>
      </c>
      <c r="G992" s="48" t="s">
        <v>36</v>
      </c>
      <c r="H992" s="48" t="s">
        <v>767</v>
      </c>
      <c r="I992" s="48">
        <v>1</v>
      </c>
      <c r="J992" s="48">
        <v>1</v>
      </c>
      <c r="K992" s="48" t="s">
        <v>6182</v>
      </c>
      <c r="L992" s="71">
        <v>45735.688194444447</v>
      </c>
      <c r="M992" s="48">
        <v>-1</v>
      </c>
      <c r="N992" s="48">
        <v>1</v>
      </c>
      <c r="O992" s="48" t="s">
        <v>6395</v>
      </c>
      <c r="P992" s="65">
        <f>2</f>
        <v>2</v>
      </c>
      <c r="Q992" s="65">
        <f>COUNTIFS($O$1:O992,base_seller!$O992)</f>
        <v>1</v>
      </c>
      <c r="R992" s="65" t="str">
        <f>IF(O992="","",IF(OR(base_seller!$Q992&gt;base_seller!$P992,base_seller!$Q992="0"),"Não","Sim"))</f>
        <v>Sim</v>
      </c>
      <c r="S992" s="65" t="str">
        <f>base_seller!$E992&amp;base_seller!$K992</f>
        <v>1304122025-03</v>
      </c>
      <c r="T992" s="65">
        <f>COUNTIFS($S$1:S992,base_seller!$S992)</f>
        <v>1</v>
      </c>
      <c r="U992" s="65" t="str">
        <f t="shared" si="35"/>
        <v>Range 1</v>
      </c>
    </row>
    <row r="993" spans="1:21" x14ac:dyDescent="0.25">
      <c r="A993" s="64">
        <v>45734</v>
      </c>
      <c r="B993" s="64">
        <v>45734.688194444447</v>
      </c>
      <c r="C993" s="64">
        <v>45734.732638888891</v>
      </c>
      <c r="D993" s="48" t="s">
        <v>951</v>
      </c>
      <c r="E993" s="48">
        <v>130414</v>
      </c>
      <c r="F993" s="48" t="s">
        <v>716</v>
      </c>
      <c r="G993" s="48" t="s">
        <v>36</v>
      </c>
      <c r="H993" s="48" t="s">
        <v>752</v>
      </c>
      <c r="I993" s="48">
        <v>1</v>
      </c>
      <c r="J993" s="48">
        <v>1</v>
      </c>
      <c r="K993" s="48" t="s">
        <v>6182</v>
      </c>
      <c r="L993" s="71">
        <v>45735.688194444447</v>
      </c>
      <c r="M993" s="48">
        <v>-1</v>
      </c>
      <c r="N993" s="48">
        <v>1</v>
      </c>
      <c r="O993" s="48" t="s">
        <v>6396</v>
      </c>
      <c r="P993" s="65">
        <f>2</f>
        <v>2</v>
      </c>
      <c r="Q993" s="65">
        <f>COUNTIFS($O$1:O993,base_seller!$O993)</f>
        <v>1</v>
      </c>
      <c r="R993" s="65" t="str">
        <f>IF(O993="","",IF(OR(base_seller!$Q993&gt;base_seller!$P993,base_seller!$Q993="0"),"Não","Sim"))</f>
        <v>Sim</v>
      </c>
      <c r="S993" s="65" t="str">
        <f>base_seller!$E993&amp;base_seller!$K993</f>
        <v>1304142025-03</v>
      </c>
      <c r="T993" s="65">
        <f>COUNTIFS($S$1:S993,base_seller!$S993)</f>
        <v>1</v>
      </c>
      <c r="U993" s="65" t="str">
        <f t="shared" si="35"/>
        <v>Range 1</v>
      </c>
    </row>
    <row r="994" spans="1:21" x14ac:dyDescent="0.25">
      <c r="A994" s="64">
        <v>45734</v>
      </c>
      <c r="B994" s="64">
        <v>45734.702777777777</v>
      </c>
      <c r="C994" s="64">
        <v>45734.736111111109</v>
      </c>
      <c r="D994" s="48" t="s">
        <v>951</v>
      </c>
      <c r="E994" s="48">
        <v>130434</v>
      </c>
      <c r="F994" s="48" t="s">
        <v>46</v>
      </c>
      <c r="G994" s="48" t="s">
        <v>36</v>
      </c>
      <c r="H994" s="48" t="s">
        <v>752</v>
      </c>
      <c r="I994" s="48">
        <v>1</v>
      </c>
      <c r="J994" s="48">
        <v>1</v>
      </c>
      <c r="K994" s="48" t="s">
        <v>6182</v>
      </c>
      <c r="L994" s="71">
        <v>45735.702777777777</v>
      </c>
      <c r="M994" s="48">
        <v>-1</v>
      </c>
      <c r="N994" s="48">
        <v>1</v>
      </c>
      <c r="O994" s="48" t="s">
        <v>6397</v>
      </c>
      <c r="P994" s="65">
        <f>2</f>
        <v>2</v>
      </c>
      <c r="Q994" s="65">
        <f>COUNTIFS($O$1:O994,base_seller!$O994)</f>
        <v>1</v>
      </c>
      <c r="R994" s="65" t="str">
        <f>IF(O994="","",IF(OR(base_seller!$Q994&gt;base_seller!$P994,base_seller!$Q994="0"),"Não","Sim"))</f>
        <v>Sim</v>
      </c>
      <c r="S994" s="65" t="str">
        <f>base_seller!$E994&amp;base_seller!$K994</f>
        <v>1304342025-03</v>
      </c>
      <c r="T994" s="65">
        <f>COUNTIFS($S$1:S994,base_seller!$S994)</f>
        <v>1</v>
      </c>
      <c r="U994" s="65" t="str">
        <f t="shared" si="35"/>
        <v>Range 1</v>
      </c>
    </row>
    <row r="995" spans="1:21" x14ac:dyDescent="0.25">
      <c r="A995" s="64">
        <v>45734</v>
      </c>
      <c r="B995" s="64">
        <v>45734.70416666667</v>
      </c>
      <c r="C995" s="64">
        <v>45734.736805555563</v>
      </c>
      <c r="D995" s="48" t="s">
        <v>951</v>
      </c>
      <c r="E995" s="48">
        <v>130435</v>
      </c>
      <c r="F995" s="48" t="s">
        <v>716</v>
      </c>
      <c r="G995" s="48" t="s">
        <v>36</v>
      </c>
      <c r="H995" s="48" t="s">
        <v>752</v>
      </c>
      <c r="I995" s="48">
        <v>1</v>
      </c>
      <c r="J995" s="48">
        <v>1</v>
      </c>
      <c r="K995" s="48" t="s">
        <v>6182</v>
      </c>
      <c r="L995" s="71">
        <v>45735.70416666667</v>
      </c>
      <c r="M995" s="48">
        <v>-1</v>
      </c>
      <c r="N995" s="48">
        <v>1</v>
      </c>
      <c r="O995" s="48" t="s">
        <v>6398</v>
      </c>
      <c r="P995" s="65">
        <f>2</f>
        <v>2</v>
      </c>
      <c r="Q995" s="65">
        <f>COUNTIFS($O$1:O995,base_seller!$O995)</f>
        <v>1</v>
      </c>
      <c r="R995" s="65" t="str">
        <f>IF(O995="","",IF(OR(base_seller!$Q995&gt;base_seller!$P995,base_seller!$Q995="0"),"Não","Sim"))</f>
        <v>Sim</v>
      </c>
      <c r="S995" s="65" t="str">
        <f>base_seller!$E995&amp;base_seller!$K995</f>
        <v>1304352025-03</v>
      </c>
      <c r="T995" s="65">
        <f>COUNTIFS($S$1:S995,base_seller!$S995)</f>
        <v>1</v>
      </c>
      <c r="U995" s="65" t="str">
        <f t="shared" si="35"/>
        <v>Range 1</v>
      </c>
    </row>
    <row r="996" spans="1:21" x14ac:dyDescent="0.25">
      <c r="A996" s="64">
        <v>45734</v>
      </c>
      <c r="B996" s="64">
        <v>45734.675000000003</v>
      </c>
      <c r="C996" s="64">
        <v>45734.810416666667</v>
      </c>
      <c r="D996" s="48" t="s">
        <v>951</v>
      </c>
      <c r="E996" s="48">
        <v>130399</v>
      </c>
      <c r="F996" s="48" t="s">
        <v>46</v>
      </c>
      <c r="G996" s="48" t="s">
        <v>36</v>
      </c>
      <c r="H996" s="48" t="s">
        <v>760</v>
      </c>
      <c r="I996" s="48">
        <v>1</v>
      </c>
      <c r="J996" s="48">
        <v>1</v>
      </c>
      <c r="K996" s="48" t="s">
        <v>6182</v>
      </c>
      <c r="L996" s="71">
        <v>45735.675000000003</v>
      </c>
      <c r="M996" s="48">
        <v>-1</v>
      </c>
      <c r="N996" s="48">
        <v>1</v>
      </c>
      <c r="O996" s="48" t="s">
        <v>6392</v>
      </c>
      <c r="P996" s="65">
        <f>2</f>
        <v>2</v>
      </c>
      <c r="Q996" s="65">
        <f>COUNTIFS($O$1:O996,base_seller!$O996)</f>
        <v>2</v>
      </c>
      <c r="R996" s="65" t="str">
        <f>IF(O996="","",IF(OR(base_seller!$Q996&gt;base_seller!$P996,base_seller!$Q996="0"),"Não","Sim"))</f>
        <v>Sim</v>
      </c>
      <c r="S996" s="65" t="str">
        <f>base_seller!$E996&amp;base_seller!$K996</f>
        <v>1303992025-03</v>
      </c>
      <c r="T996" s="65">
        <f>COUNTIFS($S$1:S996,base_seller!$S996)</f>
        <v>2</v>
      </c>
      <c r="U996" s="65" t="str">
        <f t="shared" si="35"/>
        <v>Range 1</v>
      </c>
    </row>
    <row r="997" spans="1:21" x14ac:dyDescent="0.25">
      <c r="A997" s="64">
        <v>45734</v>
      </c>
      <c r="B997" s="64">
        <v>45734.745833333327</v>
      </c>
      <c r="C997" s="64">
        <v>45734.811805555553</v>
      </c>
      <c r="D997" s="48" t="s">
        <v>951</v>
      </c>
      <c r="E997" s="48">
        <v>130477</v>
      </c>
      <c r="F997" s="48" t="s">
        <v>46</v>
      </c>
      <c r="G997" s="48" t="s">
        <v>36</v>
      </c>
      <c r="H997" s="48" t="s">
        <v>752</v>
      </c>
      <c r="I997" s="48">
        <v>1</v>
      </c>
      <c r="J997" s="48">
        <v>1</v>
      </c>
      <c r="K997" s="48" t="s">
        <v>6182</v>
      </c>
      <c r="L997" s="71">
        <v>45735.745833333327</v>
      </c>
      <c r="M997" s="48">
        <v>-1</v>
      </c>
      <c r="N997" s="48">
        <v>1</v>
      </c>
      <c r="O997" s="48" t="s">
        <v>6399</v>
      </c>
      <c r="P997" s="65">
        <f>2</f>
        <v>2</v>
      </c>
      <c r="Q997" s="65">
        <f>COUNTIFS($O$1:O997,base_seller!$O997)</f>
        <v>1</v>
      </c>
      <c r="R997" s="65" t="str">
        <f>IF(O997="","",IF(OR(base_seller!$Q997&gt;base_seller!$P997,base_seller!$Q997="0"),"Não","Sim"))</f>
        <v>Sim</v>
      </c>
      <c r="S997" s="65" t="str">
        <f>base_seller!$E997&amp;base_seller!$K997</f>
        <v>1304772025-03</v>
      </c>
      <c r="T997" s="65">
        <f>COUNTIFS($S$1:S997,base_seller!$S997)</f>
        <v>1</v>
      </c>
      <c r="U997" s="65" t="str">
        <f t="shared" si="35"/>
        <v>Range 1</v>
      </c>
    </row>
    <row r="998" spans="1:21" x14ac:dyDescent="0.25">
      <c r="A998" s="64">
        <v>45735</v>
      </c>
      <c r="B998" s="64">
        <v>45734.899305555547</v>
      </c>
      <c r="C998" s="64">
        <v>45735.337500000001</v>
      </c>
      <c r="D998" s="48" t="s">
        <v>951</v>
      </c>
      <c r="E998" s="48">
        <v>130593</v>
      </c>
      <c r="F998" s="48" t="s">
        <v>754</v>
      </c>
      <c r="G998" s="48" t="s">
        <v>755</v>
      </c>
      <c r="H998" s="48" t="s">
        <v>755</v>
      </c>
      <c r="I998" s="48">
        <v>1</v>
      </c>
      <c r="J998" s="48">
        <v>1</v>
      </c>
      <c r="K998" s="48" t="s">
        <v>6182</v>
      </c>
      <c r="L998" s="71">
        <v>45735.899305555547</v>
      </c>
      <c r="M998" s="48">
        <v>-1</v>
      </c>
      <c r="N998" s="48">
        <v>1</v>
      </c>
      <c r="P998" s="65">
        <f>2</f>
        <v>2</v>
      </c>
      <c r="Q998" s="65">
        <f>COUNTIFS($O$1:O998,base_seller!$O998)</f>
        <v>0</v>
      </c>
      <c r="R998" s="65" t="str">
        <f>IF(O998="","",IF(OR(base_seller!$Q998&gt;base_seller!$P998,base_seller!$Q998="0"),"Não","Sim"))</f>
        <v/>
      </c>
      <c r="S998" s="65" t="str">
        <f>base_seller!$E998&amp;base_seller!$K998</f>
        <v>1305932025-03</v>
      </c>
      <c r="T998" s="65">
        <f>COUNTIFS($S$1:S998,base_seller!$S998)</f>
        <v>1</v>
      </c>
      <c r="U998" s="65" t="str">
        <f t="shared" ref="U998:U1050" si="36">IF(T998&lt;4,"Range 1",IF(T998&lt;7,"Range 2",IF(T998&lt;10,"Range 3","Range 4")))</f>
        <v>Range 1</v>
      </c>
    </row>
    <row r="999" spans="1:21" x14ac:dyDescent="0.25">
      <c r="A999" s="64">
        <v>45735</v>
      </c>
      <c r="B999" s="64">
        <v>45734.897222222222</v>
      </c>
      <c r="C999" s="64">
        <v>45735.340277777781</v>
      </c>
      <c r="D999" s="48" t="s">
        <v>951</v>
      </c>
      <c r="E999" s="48">
        <v>130591</v>
      </c>
      <c r="F999" s="48" t="s">
        <v>716</v>
      </c>
      <c r="G999" s="48" t="s">
        <v>36</v>
      </c>
      <c r="H999" s="48" t="s">
        <v>768</v>
      </c>
      <c r="I999" s="48">
        <v>1</v>
      </c>
      <c r="J999" s="48">
        <v>1</v>
      </c>
      <c r="K999" s="48" t="s">
        <v>6182</v>
      </c>
      <c r="L999" s="71">
        <v>45735.897222222222</v>
      </c>
      <c r="M999" s="48">
        <v>-1</v>
      </c>
      <c r="N999" s="48">
        <v>1</v>
      </c>
      <c r="O999" s="48" t="s">
        <v>6400</v>
      </c>
      <c r="P999" s="65">
        <f>2</f>
        <v>2</v>
      </c>
      <c r="Q999" s="65">
        <f>COUNTIFS($O$1:O999,base_seller!$O999)</f>
        <v>1</v>
      </c>
      <c r="R999" s="65" t="str">
        <f>IF(O999="","",IF(OR(base_seller!$Q999&gt;base_seller!$P999,base_seller!$Q999="0"),"Não","Sim"))</f>
        <v>Sim</v>
      </c>
      <c r="S999" s="65" t="str">
        <f>base_seller!$E999&amp;base_seller!$K999</f>
        <v>1305912025-03</v>
      </c>
      <c r="T999" s="65">
        <f>COUNTIFS($S$1:S999,base_seller!$S999)</f>
        <v>1</v>
      </c>
      <c r="U999" s="65" t="str">
        <f t="shared" si="36"/>
        <v>Range 1</v>
      </c>
    </row>
    <row r="1000" spans="1:21" x14ac:dyDescent="0.25">
      <c r="A1000" s="64">
        <v>45735</v>
      </c>
      <c r="B1000" s="64">
        <v>45734.929861111108</v>
      </c>
      <c r="C1000" s="64">
        <v>45735.341666666667</v>
      </c>
      <c r="D1000" s="48" t="s">
        <v>951</v>
      </c>
      <c r="E1000" s="48">
        <v>130600</v>
      </c>
      <c r="F1000" s="48" t="s">
        <v>716</v>
      </c>
      <c r="G1000" s="48" t="s">
        <v>36</v>
      </c>
      <c r="H1000" s="48" t="s">
        <v>752</v>
      </c>
      <c r="I1000" s="48">
        <v>1</v>
      </c>
      <c r="J1000" s="48">
        <v>1</v>
      </c>
      <c r="K1000" s="48" t="s">
        <v>6182</v>
      </c>
      <c r="L1000" s="71">
        <v>45735.929861111108</v>
      </c>
      <c r="M1000" s="48">
        <v>-1</v>
      </c>
      <c r="N1000" s="48">
        <v>1</v>
      </c>
      <c r="O1000" s="48" t="s">
        <v>6401</v>
      </c>
      <c r="P1000" s="65">
        <f>2</f>
        <v>2</v>
      </c>
      <c r="Q1000" s="65">
        <f>COUNTIFS($O$1:O1000,base_seller!$O1000)</f>
        <v>1</v>
      </c>
      <c r="R1000" s="65" t="str">
        <f>IF(O1000="","",IF(OR(base_seller!$Q1000&gt;base_seller!$P1000,base_seller!$Q1000="0"),"Não","Sim"))</f>
        <v>Sim</v>
      </c>
      <c r="S1000" s="65" t="str">
        <f>base_seller!$E1000&amp;base_seller!$K1000</f>
        <v>1306002025-03</v>
      </c>
      <c r="T1000" s="65">
        <f>COUNTIFS($S$1:S1000,base_seller!$S1000)</f>
        <v>1</v>
      </c>
      <c r="U1000" s="65" t="str">
        <f t="shared" si="36"/>
        <v>Range 1</v>
      </c>
    </row>
    <row r="1001" spans="1:21" x14ac:dyDescent="0.25">
      <c r="A1001" s="64">
        <v>45735</v>
      </c>
      <c r="B1001" s="64">
        <v>45735.237500000003</v>
      </c>
      <c r="C1001" s="64">
        <v>45735.343055555553</v>
      </c>
      <c r="D1001" s="48" t="s">
        <v>951</v>
      </c>
      <c r="E1001" s="48">
        <v>130622</v>
      </c>
      <c r="F1001" s="48" t="s">
        <v>716</v>
      </c>
      <c r="G1001" s="48" t="s">
        <v>36</v>
      </c>
      <c r="H1001" s="48" t="s">
        <v>752</v>
      </c>
      <c r="I1001" s="48">
        <v>2</v>
      </c>
      <c r="J1001" s="48">
        <v>1</v>
      </c>
      <c r="K1001" s="48" t="s">
        <v>6182</v>
      </c>
      <c r="L1001" s="71">
        <v>45736.237500000003</v>
      </c>
      <c r="M1001" s="48">
        <v>-1</v>
      </c>
      <c r="N1001" s="48">
        <v>1</v>
      </c>
      <c r="O1001" s="48" t="s">
        <v>6402</v>
      </c>
      <c r="P1001" s="65">
        <f>2</f>
        <v>2</v>
      </c>
      <c r="Q1001" s="65">
        <f>COUNTIFS($O$1:O1001,base_seller!$O1001)</f>
        <v>1</v>
      </c>
      <c r="R1001" s="65" t="str">
        <f>IF(O1001="","",IF(OR(base_seller!$Q1001&gt;base_seller!$P1001,base_seller!$Q1001="0"),"Não","Sim"))</f>
        <v>Sim</v>
      </c>
      <c r="S1001" s="65" t="str">
        <f>base_seller!$E1001&amp;base_seller!$K1001</f>
        <v>1306222025-03</v>
      </c>
      <c r="T1001" s="65">
        <f>COUNTIFS($S$1:S1001,base_seller!$S1001)</f>
        <v>1</v>
      </c>
      <c r="U1001" s="65" t="str">
        <f t="shared" si="36"/>
        <v>Range 1</v>
      </c>
    </row>
    <row r="1002" spans="1:21" x14ac:dyDescent="0.25">
      <c r="A1002" s="64">
        <v>45735</v>
      </c>
      <c r="B1002" s="64">
        <v>45735.383333333331</v>
      </c>
      <c r="C1002" s="64">
        <v>45735.388194444437</v>
      </c>
      <c r="D1002" s="48" t="s">
        <v>951</v>
      </c>
      <c r="E1002" s="48">
        <v>130702</v>
      </c>
      <c r="F1002" s="48" t="s">
        <v>716</v>
      </c>
      <c r="G1002" s="48" t="s">
        <v>36</v>
      </c>
      <c r="H1002" s="48" t="s">
        <v>752</v>
      </c>
      <c r="I1002" s="48">
        <v>2</v>
      </c>
      <c r="J1002" s="48">
        <v>1</v>
      </c>
      <c r="K1002" s="48" t="s">
        <v>6182</v>
      </c>
      <c r="L1002" s="71">
        <v>45736.383333333331</v>
      </c>
      <c r="M1002" s="48">
        <v>-1</v>
      </c>
      <c r="N1002" s="48">
        <v>1</v>
      </c>
      <c r="O1002" s="48" t="s">
        <v>6403</v>
      </c>
      <c r="P1002" s="65">
        <f>2</f>
        <v>2</v>
      </c>
      <c r="Q1002" s="65">
        <f>COUNTIFS($O$1:O1002,base_seller!$O1002)</f>
        <v>1</v>
      </c>
      <c r="R1002" s="65" t="str">
        <f>IF(O1002="","",IF(OR(base_seller!$Q1002&gt;base_seller!$P1002,base_seller!$Q1002="0"),"Não","Sim"))</f>
        <v>Sim</v>
      </c>
      <c r="S1002" s="65" t="str">
        <f>base_seller!$E1002&amp;base_seller!$K1002</f>
        <v>1307022025-03</v>
      </c>
      <c r="T1002" s="65">
        <f>COUNTIFS($S$1:S1002,base_seller!$S1002)</f>
        <v>1</v>
      </c>
      <c r="U1002" s="65" t="str">
        <f t="shared" si="36"/>
        <v>Range 1</v>
      </c>
    </row>
    <row r="1003" spans="1:21" x14ac:dyDescent="0.25">
      <c r="A1003" s="64">
        <v>45735</v>
      </c>
      <c r="B1003" s="64">
        <v>45735.385416666657</v>
      </c>
      <c r="C1003" s="64">
        <v>45735.397916666669</v>
      </c>
      <c r="D1003" s="48" t="s">
        <v>951</v>
      </c>
      <c r="E1003" s="48">
        <v>130705</v>
      </c>
      <c r="F1003" s="48" t="s">
        <v>716</v>
      </c>
      <c r="G1003" s="48" t="s">
        <v>36</v>
      </c>
      <c r="H1003" s="48" t="s">
        <v>752</v>
      </c>
      <c r="I1003" s="48">
        <v>2</v>
      </c>
      <c r="J1003" s="48">
        <v>1</v>
      </c>
      <c r="K1003" s="48" t="s">
        <v>6182</v>
      </c>
      <c r="L1003" s="71">
        <v>45736.385416666657</v>
      </c>
      <c r="M1003" s="48">
        <v>-1</v>
      </c>
      <c r="N1003" s="48">
        <v>1</v>
      </c>
      <c r="O1003" s="48" t="s">
        <v>6404</v>
      </c>
      <c r="P1003" s="65">
        <f>2</f>
        <v>2</v>
      </c>
      <c r="Q1003" s="65">
        <f>COUNTIFS($O$1:O1003,base_seller!$O1003)</f>
        <v>1</v>
      </c>
      <c r="R1003" s="65" t="str">
        <f>IF(O1003="","",IF(OR(base_seller!$Q1003&gt;base_seller!$P1003,base_seller!$Q1003="0"),"Não","Sim"))</f>
        <v>Sim</v>
      </c>
      <c r="S1003" s="65" t="str">
        <f>base_seller!$E1003&amp;base_seller!$K1003</f>
        <v>1307052025-03</v>
      </c>
      <c r="T1003" s="65">
        <f>COUNTIFS($S$1:S1003,base_seller!$S1003)</f>
        <v>1</v>
      </c>
      <c r="U1003" s="65" t="str">
        <f t="shared" si="36"/>
        <v>Range 1</v>
      </c>
    </row>
    <row r="1004" spans="1:21" x14ac:dyDescent="0.25">
      <c r="A1004" s="64">
        <v>45735</v>
      </c>
      <c r="B1004" s="64">
        <v>45735.468055555553</v>
      </c>
      <c r="C1004" s="64">
        <v>45735.470833333333</v>
      </c>
      <c r="D1004" s="48" t="s">
        <v>951</v>
      </c>
      <c r="E1004" s="48">
        <v>130644</v>
      </c>
      <c r="F1004" s="48" t="s">
        <v>46</v>
      </c>
      <c r="G1004" s="48" t="s">
        <v>6231</v>
      </c>
      <c r="H1004" s="48" t="s">
        <v>752</v>
      </c>
      <c r="I1004" s="48">
        <v>2</v>
      </c>
      <c r="J1004" s="48">
        <v>1</v>
      </c>
      <c r="K1004" s="48" t="s">
        <v>6182</v>
      </c>
      <c r="L1004" s="71">
        <v>45736.468055555553</v>
      </c>
      <c r="M1004" s="48">
        <v>-1</v>
      </c>
      <c r="N1004" s="48">
        <v>1</v>
      </c>
      <c r="P1004" s="65">
        <f>2</f>
        <v>2</v>
      </c>
      <c r="Q1004" s="65">
        <f>COUNTIFS($O$1:O1004,base_seller!$O1004)</f>
        <v>0</v>
      </c>
      <c r="R1004" s="65" t="str">
        <f>IF(O1004="","",IF(OR(base_seller!$Q1004&gt;base_seller!$P1004,base_seller!$Q1004="0"),"Não","Sim"))</f>
        <v/>
      </c>
      <c r="S1004" s="65" t="str">
        <f>base_seller!$E1004&amp;base_seller!$K1004</f>
        <v>1306442025-03</v>
      </c>
      <c r="T1004" s="65">
        <f>COUNTIFS($S$1:S1004,base_seller!$S1004)</f>
        <v>1</v>
      </c>
      <c r="U1004" s="65" t="str">
        <f t="shared" si="36"/>
        <v>Range 1</v>
      </c>
    </row>
    <row r="1005" spans="1:21" x14ac:dyDescent="0.25">
      <c r="A1005" s="64">
        <v>45735</v>
      </c>
      <c r="B1005" s="64">
        <v>45735.468055555553</v>
      </c>
      <c r="C1005" s="64">
        <v>45735.474999999999</v>
      </c>
      <c r="D1005" s="48" t="s">
        <v>951</v>
      </c>
      <c r="E1005" s="48">
        <v>130871</v>
      </c>
      <c r="F1005" s="48" t="s">
        <v>754</v>
      </c>
      <c r="G1005" s="48" t="s">
        <v>755</v>
      </c>
      <c r="H1005" s="48" t="s">
        <v>755</v>
      </c>
      <c r="I1005" s="48">
        <v>2</v>
      </c>
      <c r="J1005" s="48">
        <v>1</v>
      </c>
      <c r="K1005" s="48" t="s">
        <v>6182</v>
      </c>
      <c r="L1005" s="71">
        <v>45736.468055555553</v>
      </c>
      <c r="M1005" s="48">
        <v>-1</v>
      </c>
      <c r="N1005" s="48">
        <v>1</v>
      </c>
      <c r="P1005" s="65">
        <f>2</f>
        <v>2</v>
      </c>
      <c r="Q1005" s="65">
        <f>COUNTIFS($O$1:O1005,base_seller!$O1005)</f>
        <v>0</v>
      </c>
      <c r="R1005" s="65" t="str">
        <f>IF(O1005="","",IF(OR(base_seller!$Q1005&gt;base_seller!$P1005,base_seller!$Q1005="0"),"Não","Sim"))</f>
        <v/>
      </c>
      <c r="S1005" s="65" t="str">
        <f>base_seller!$E1005&amp;base_seller!$K1005</f>
        <v>1308712025-03</v>
      </c>
      <c r="T1005" s="65">
        <f>COUNTIFS($S$1:S1005,base_seller!$S1005)</f>
        <v>1</v>
      </c>
      <c r="U1005" s="65" t="str">
        <f t="shared" si="36"/>
        <v>Range 1</v>
      </c>
    </row>
    <row r="1006" spans="1:21" x14ac:dyDescent="0.25">
      <c r="A1006" s="64">
        <v>45735</v>
      </c>
      <c r="B1006" s="64">
        <v>45735.498611111107</v>
      </c>
      <c r="C1006" s="64">
        <v>45735.522916666669</v>
      </c>
      <c r="D1006" s="48" t="s">
        <v>951</v>
      </c>
      <c r="E1006" s="48">
        <v>130920</v>
      </c>
      <c r="F1006" s="48" t="s">
        <v>754</v>
      </c>
      <c r="G1006" s="48" t="s">
        <v>755</v>
      </c>
      <c r="H1006" s="48" t="s">
        <v>755</v>
      </c>
      <c r="I1006" s="48">
        <v>2</v>
      </c>
      <c r="J1006" s="48">
        <v>1</v>
      </c>
      <c r="K1006" s="48" t="s">
        <v>6182</v>
      </c>
      <c r="L1006" s="71">
        <v>45736.498611111107</v>
      </c>
      <c r="M1006" s="48">
        <v>-1</v>
      </c>
      <c r="N1006" s="48">
        <v>1</v>
      </c>
      <c r="P1006" s="65">
        <f>2</f>
        <v>2</v>
      </c>
      <c r="Q1006" s="65">
        <f>COUNTIFS($O$1:O1006,base_seller!$O1006)</f>
        <v>0</v>
      </c>
      <c r="R1006" s="65" t="str">
        <f>IF(O1006="","",IF(OR(base_seller!$Q1006&gt;base_seller!$P1006,base_seller!$Q1006="0"),"Não","Sim"))</f>
        <v/>
      </c>
      <c r="S1006" s="65" t="str">
        <f>base_seller!$E1006&amp;base_seller!$K1006</f>
        <v>1309202025-03</v>
      </c>
      <c r="T1006" s="65">
        <f>COUNTIFS($S$1:S1006,base_seller!$S1006)</f>
        <v>1</v>
      </c>
      <c r="U1006" s="65" t="str">
        <f t="shared" si="36"/>
        <v>Range 1</v>
      </c>
    </row>
    <row r="1007" spans="1:21" x14ac:dyDescent="0.25">
      <c r="A1007" s="64">
        <v>45735</v>
      </c>
      <c r="B1007" s="64">
        <v>45735.503472222219</v>
      </c>
      <c r="C1007" s="64">
        <v>45735.527083333327</v>
      </c>
      <c r="D1007" s="48" t="s">
        <v>951</v>
      </c>
      <c r="E1007" s="48">
        <v>130477</v>
      </c>
      <c r="F1007" s="48" t="s">
        <v>716</v>
      </c>
      <c r="G1007" s="48" t="s">
        <v>36</v>
      </c>
      <c r="H1007" s="48" t="s">
        <v>752</v>
      </c>
      <c r="I1007" s="48">
        <v>2</v>
      </c>
      <c r="J1007" s="48">
        <v>1</v>
      </c>
      <c r="K1007" s="48" t="s">
        <v>6182</v>
      </c>
      <c r="L1007" s="71">
        <v>45736.503472222219</v>
      </c>
      <c r="M1007" s="48">
        <v>-1</v>
      </c>
      <c r="N1007" s="48">
        <v>1</v>
      </c>
      <c r="O1007" s="48" t="s">
        <v>6399</v>
      </c>
      <c r="P1007" s="65">
        <f>2</f>
        <v>2</v>
      </c>
      <c r="Q1007" s="65">
        <f>COUNTIFS($O$1:O1007,base_seller!$O1007)</f>
        <v>2</v>
      </c>
      <c r="R1007" s="65" t="str">
        <f>IF(O1007="","",IF(OR(base_seller!$Q1007&gt;base_seller!$P1007,base_seller!$Q1007="0"),"Não","Sim"))</f>
        <v>Sim</v>
      </c>
      <c r="S1007" s="65" t="str">
        <f>base_seller!$E1007&amp;base_seller!$K1007</f>
        <v>1304772025-03</v>
      </c>
      <c r="T1007" s="65">
        <f>COUNTIFS($S$1:S1007,base_seller!$S1007)</f>
        <v>2</v>
      </c>
      <c r="U1007" s="65" t="str">
        <f t="shared" si="36"/>
        <v>Range 1</v>
      </c>
    </row>
    <row r="1008" spans="1:21" x14ac:dyDescent="0.25">
      <c r="A1008" s="64">
        <v>45735</v>
      </c>
      <c r="B1008" s="64">
        <v>45735.543749999997</v>
      </c>
      <c r="C1008" s="64">
        <v>45735.563194444447</v>
      </c>
      <c r="D1008" s="48" t="s">
        <v>951</v>
      </c>
      <c r="E1008" s="48">
        <v>131036</v>
      </c>
      <c r="F1008" s="48" t="s">
        <v>754</v>
      </c>
      <c r="G1008" s="48" t="s">
        <v>755</v>
      </c>
      <c r="H1008" s="48" t="s">
        <v>755</v>
      </c>
      <c r="I1008" s="48">
        <v>2</v>
      </c>
      <c r="J1008" s="48">
        <v>1</v>
      </c>
      <c r="K1008" s="48" t="s">
        <v>6182</v>
      </c>
      <c r="L1008" s="71">
        <v>45736.543749999997</v>
      </c>
      <c r="M1008" s="48">
        <v>-1</v>
      </c>
      <c r="N1008" s="48">
        <v>1</v>
      </c>
      <c r="P1008" s="65">
        <f>2</f>
        <v>2</v>
      </c>
      <c r="Q1008" s="65">
        <f>COUNTIFS($O$1:O1008,base_seller!$O1008)</f>
        <v>0</v>
      </c>
      <c r="R1008" s="65" t="str">
        <f>IF(O1008="","",IF(OR(base_seller!$Q1008&gt;base_seller!$P1008,base_seller!$Q1008="0"),"Não","Sim"))</f>
        <v/>
      </c>
      <c r="S1008" s="65" t="str">
        <f>base_seller!$E1008&amp;base_seller!$K1008</f>
        <v>1310362025-03</v>
      </c>
      <c r="T1008" s="65">
        <f>COUNTIFS($S$1:S1008,base_seller!$S1008)</f>
        <v>1</v>
      </c>
      <c r="U1008" s="65" t="str">
        <f t="shared" si="36"/>
        <v>Range 1</v>
      </c>
    </row>
    <row r="1009" spans="1:21" x14ac:dyDescent="0.25">
      <c r="A1009" s="64">
        <v>45735</v>
      </c>
      <c r="B1009" s="64">
        <v>45735.331944444442</v>
      </c>
      <c r="C1009" s="64">
        <v>45735.338888888888</v>
      </c>
      <c r="D1009" s="48" t="s">
        <v>950</v>
      </c>
      <c r="E1009" s="48">
        <v>130630</v>
      </c>
      <c r="F1009" s="48" t="s">
        <v>46</v>
      </c>
      <c r="G1009" s="48" t="s">
        <v>36</v>
      </c>
      <c r="H1009" s="48" t="s">
        <v>752</v>
      </c>
      <c r="I1009" s="48">
        <v>2</v>
      </c>
      <c r="J1009" s="48">
        <v>1</v>
      </c>
      <c r="K1009" s="48" t="s">
        <v>6182</v>
      </c>
      <c r="L1009" s="71">
        <v>45736.331944444442</v>
      </c>
      <c r="M1009" s="48">
        <v>-1</v>
      </c>
      <c r="N1009" s="48">
        <v>1</v>
      </c>
      <c r="O1009" s="48" t="s">
        <v>6405</v>
      </c>
      <c r="P1009" s="65">
        <f>2</f>
        <v>2</v>
      </c>
      <c r="Q1009" s="65">
        <f>COUNTIFS($O$1:O1009,base_seller!$O1009)</f>
        <v>1</v>
      </c>
      <c r="R1009" s="65" t="str">
        <f>IF(O1009="","",IF(OR(base_seller!$Q1009&gt;base_seller!$P1009,base_seller!$Q1009="0"),"Não","Sim"))</f>
        <v>Sim</v>
      </c>
      <c r="S1009" s="65" t="str">
        <f>base_seller!$E1009&amp;base_seller!$K1009</f>
        <v>1306302025-03</v>
      </c>
      <c r="T1009" s="65">
        <f>COUNTIFS($S$1:S1009,base_seller!$S1009)</f>
        <v>1</v>
      </c>
      <c r="U1009" s="65" t="str">
        <f t="shared" si="36"/>
        <v>Range 1</v>
      </c>
    </row>
    <row r="1010" spans="1:21" x14ac:dyDescent="0.25">
      <c r="A1010" s="64">
        <v>45735</v>
      </c>
      <c r="B1010" s="64">
        <v>45734.675000000003</v>
      </c>
      <c r="C1010" s="64">
        <v>45735.341666666667</v>
      </c>
      <c r="D1010" s="48" t="s">
        <v>950</v>
      </c>
      <c r="E1010" s="48">
        <v>130237</v>
      </c>
      <c r="F1010" s="48" t="s">
        <v>716</v>
      </c>
      <c r="G1010" s="48" t="s">
        <v>36</v>
      </c>
      <c r="H1010" s="48" t="s">
        <v>758</v>
      </c>
      <c r="I1010" s="48">
        <v>1</v>
      </c>
      <c r="J1010" s="48">
        <v>1</v>
      </c>
      <c r="K1010" s="48" t="s">
        <v>6182</v>
      </c>
      <c r="L1010" s="71">
        <v>45735.675000000003</v>
      </c>
      <c r="M1010" s="48">
        <v>-1</v>
      </c>
      <c r="N1010" s="48">
        <v>1</v>
      </c>
      <c r="O1010" s="48" t="s">
        <v>6389</v>
      </c>
      <c r="P1010" s="65">
        <f>2</f>
        <v>2</v>
      </c>
      <c r="Q1010" s="65">
        <f>COUNTIFS($O$1:O1010,base_seller!$O1010)</f>
        <v>2</v>
      </c>
      <c r="R1010" s="65" t="str">
        <f>IF(O1010="","",IF(OR(base_seller!$Q1010&gt;base_seller!$P1010,base_seller!$Q1010="0"),"Não","Sim"))</f>
        <v>Sim</v>
      </c>
      <c r="S1010" s="65" t="str">
        <f>base_seller!$E1010&amp;base_seller!$K1010</f>
        <v>1302372025-03</v>
      </c>
      <c r="T1010" s="65">
        <f>COUNTIFS($S$1:S1010,base_seller!$S1010)</f>
        <v>2</v>
      </c>
      <c r="U1010" s="65" t="str">
        <f t="shared" si="36"/>
        <v>Range 1</v>
      </c>
    </row>
    <row r="1011" spans="1:21" x14ac:dyDescent="0.25">
      <c r="A1011" s="64">
        <v>45735</v>
      </c>
      <c r="B1011" s="64">
        <v>45734.719444444447</v>
      </c>
      <c r="C1011" s="64">
        <v>45735.344444444447</v>
      </c>
      <c r="D1011" s="48" t="s">
        <v>950</v>
      </c>
      <c r="E1011" s="48">
        <v>128417</v>
      </c>
      <c r="F1011" s="48" t="s">
        <v>754</v>
      </c>
      <c r="G1011" s="48" t="s">
        <v>755</v>
      </c>
      <c r="H1011" s="48" t="s">
        <v>760</v>
      </c>
      <c r="I1011" s="48">
        <v>1</v>
      </c>
      <c r="J1011" s="48">
        <v>1</v>
      </c>
      <c r="K1011" s="48" t="s">
        <v>6182</v>
      </c>
      <c r="L1011" s="71">
        <v>45735.719444444447</v>
      </c>
      <c r="M1011" s="48">
        <v>-1</v>
      </c>
      <c r="N1011" s="48">
        <v>1</v>
      </c>
      <c r="P1011" s="65">
        <f>2</f>
        <v>2</v>
      </c>
      <c r="Q1011" s="65">
        <f>COUNTIFS($O$1:O1011,base_seller!$O1011)</f>
        <v>0</v>
      </c>
      <c r="R1011" s="65" t="str">
        <f>IF(O1011="","",IF(OR(base_seller!$Q1011&gt;base_seller!$P1011,base_seller!$Q1011="0"),"Não","Sim"))</f>
        <v/>
      </c>
      <c r="S1011" s="65" t="str">
        <f>base_seller!$E1011&amp;base_seller!$K1011</f>
        <v>1284172025-03</v>
      </c>
      <c r="T1011" s="65">
        <f>COUNTIFS($S$1:S1011,base_seller!$S1011)</f>
        <v>2</v>
      </c>
      <c r="U1011" s="65" t="str">
        <f t="shared" si="36"/>
        <v>Range 1</v>
      </c>
    </row>
    <row r="1012" spans="1:21" x14ac:dyDescent="0.25">
      <c r="A1012" s="64">
        <v>45735</v>
      </c>
      <c r="B1012" s="64">
        <v>45734.725694444453</v>
      </c>
      <c r="C1012" s="64">
        <v>45735.351388888892</v>
      </c>
      <c r="D1012" s="48" t="s">
        <v>950</v>
      </c>
      <c r="E1012" s="48">
        <v>130181</v>
      </c>
      <c r="F1012" s="48" t="s">
        <v>46</v>
      </c>
      <c r="G1012" s="48" t="s">
        <v>36</v>
      </c>
      <c r="H1012" s="48" t="s">
        <v>760</v>
      </c>
      <c r="I1012" s="48">
        <v>1</v>
      </c>
      <c r="J1012" s="48">
        <v>1</v>
      </c>
      <c r="K1012" s="48" t="s">
        <v>6182</v>
      </c>
      <c r="L1012" s="71">
        <v>45735.725694444453</v>
      </c>
      <c r="M1012" s="48">
        <v>-1</v>
      </c>
      <c r="N1012" s="48">
        <v>1</v>
      </c>
      <c r="O1012" s="48" t="s">
        <v>6383</v>
      </c>
      <c r="P1012" s="65">
        <f>2</f>
        <v>2</v>
      </c>
      <c r="Q1012" s="65">
        <f>COUNTIFS($O$1:O1012,base_seller!$O1012)</f>
        <v>2</v>
      </c>
      <c r="R1012" s="65" t="str">
        <f>IF(O1012="","",IF(OR(base_seller!$Q1012&gt;base_seller!$P1012,base_seller!$Q1012="0"),"Não","Sim"))</f>
        <v>Sim</v>
      </c>
      <c r="S1012" s="65" t="str">
        <f>base_seller!$E1012&amp;base_seller!$K1012</f>
        <v>1301812025-03</v>
      </c>
      <c r="T1012" s="65">
        <f>COUNTIFS($S$1:S1012,base_seller!$S1012)</f>
        <v>2</v>
      </c>
      <c r="U1012" s="65" t="str">
        <f t="shared" si="36"/>
        <v>Range 1</v>
      </c>
    </row>
    <row r="1013" spans="1:21" x14ac:dyDescent="0.25">
      <c r="A1013" s="64">
        <v>45735</v>
      </c>
      <c r="B1013" s="64">
        <v>45735.349305555559</v>
      </c>
      <c r="C1013" s="64">
        <v>45735.354166666657</v>
      </c>
      <c r="D1013" s="48" t="s">
        <v>950</v>
      </c>
      <c r="E1013" s="48">
        <v>130630</v>
      </c>
      <c r="F1013" s="48" t="s">
        <v>46</v>
      </c>
      <c r="G1013" s="48" t="s">
        <v>36</v>
      </c>
      <c r="H1013" s="48" t="s">
        <v>752</v>
      </c>
      <c r="I1013" s="48">
        <v>2</v>
      </c>
      <c r="J1013" s="48">
        <v>1</v>
      </c>
      <c r="K1013" s="48" t="s">
        <v>6182</v>
      </c>
      <c r="L1013" s="71">
        <v>45736.349305555559</v>
      </c>
      <c r="M1013" s="48">
        <v>-1</v>
      </c>
      <c r="N1013" s="48">
        <v>1</v>
      </c>
      <c r="O1013" s="48" t="s">
        <v>6405</v>
      </c>
      <c r="P1013" s="65">
        <f>2</f>
        <v>2</v>
      </c>
      <c r="Q1013" s="65">
        <f>COUNTIFS($O$1:O1013,base_seller!$O1013)</f>
        <v>2</v>
      </c>
      <c r="R1013" s="65" t="str">
        <f>IF(O1013="","",IF(OR(base_seller!$Q1013&gt;base_seller!$P1013,base_seller!$Q1013="0"),"Não","Sim"))</f>
        <v>Sim</v>
      </c>
      <c r="S1013" s="65" t="str">
        <f>base_seller!$E1013&amp;base_seller!$K1013</f>
        <v>1306302025-03</v>
      </c>
      <c r="T1013" s="65">
        <f>COUNTIFS($S$1:S1013,base_seller!$S1013)</f>
        <v>2</v>
      </c>
      <c r="U1013" s="65" t="str">
        <f t="shared" si="36"/>
        <v>Range 1</v>
      </c>
    </row>
    <row r="1014" spans="1:21" x14ac:dyDescent="0.25">
      <c r="A1014" s="64">
        <v>45735</v>
      </c>
      <c r="B1014" s="64">
        <v>45734.69027777778</v>
      </c>
      <c r="C1014" s="64">
        <v>45735.356944444437</v>
      </c>
      <c r="D1014" s="48" t="s">
        <v>950</v>
      </c>
      <c r="E1014" s="48">
        <v>130226</v>
      </c>
      <c r="F1014" s="48" t="s">
        <v>46</v>
      </c>
      <c r="G1014" s="48" t="s">
        <v>36</v>
      </c>
      <c r="H1014" s="48" t="s">
        <v>766</v>
      </c>
      <c r="I1014" s="48">
        <v>1</v>
      </c>
      <c r="J1014" s="48">
        <v>1</v>
      </c>
      <c r="K1014" s="48" t="s">
        <v>6182</v>
      </c>
      <c r="L1014" s="71">
        <v>45735.69027777778</v>
      </c>
      <c r="M1014" s="48">
        <v>-1</v>
      </c>
      <c r="N1014" s="48">
        <v>1</v>
      </c>
      <c r="O1014" s="48" t="s">
        <v>6387</v>
      </c>
      <c r="P1014" s="65">
        <f>2</f>
        <v>2</v>
      </c>
      <c r="Q1014" s="65">
        <f>COUNTIFS($O$1:O1014,base_seller!$O1014)</f>
        <v>2</v>
      </c>
      <c r="R1014" s="65" t="str">
        <f>IF(O1014="","",IF(OR(base_seller!$Q1014&gt;base_seller!$P1014,base_seller!$Q1014="0"),"Não","Sim"))</f>
        <v>Sim</v>
      </c>
      <c r="S1014" s="65" t="str">
        <f>base_seller!$E1014&amp;base_seller!$K1014</f>
        <v>1302262025-03</v>
      </c>
      <c r="T1014" s="65">
        <f>COUNTIFS($S$1:S1014,base_seller!$S1014)</f>
        <v>2</v>
      </c>
      <c r="U1014" s="65" t="str">
        <f t="shared" si="36"/>
        <v>Range 1</v>
      </c>
    </row>
    <row r="1015" spans="1:21" x14ac:dyDescent="0.25">
      <c r="A1015" s="64">
        <v>45735</v>
      </c>
      <c r="B1015" s="64">
        <v>45735.352083333331</v>
      </c>
      <c r="C1015" s="64">
        <v>45735.359027777777</v>
      </c>
      <c r="D1015" s="48" t="s">
        <v>950</v>
      </c>
      <c r="E1015" s="48">
        <v>130655</v>
      </c>
      <c r="F1015" s="48" t="s">
        <v>716</v>
      </c>
      <c r="G1015" s="48" t="s">
        <v>36</v>
      </c>
      <c r="H1015" s="48" t="s">
        <v>752</v>
      </c>
      <c r="I1015" s="48">
        <v>2</v>
      </c>
      <c r="J1015" s="48">
        <v>1</v>
      </c>
      <c r="K1015" s="48" t="s">
        <v>6182</v>
      </c>
      <c r="L1015" s="71">
        <v>45736.352083333331</v>
      </c>
      <c r="M1015" s="48">
        <v>-1</v>
      </c>
      <c r="N1015" s="48">
        <v>1</v>
      </c>
      <c r="O1015" s="48" t="s">
        <v>6406</v>
      </c>
      <c r="P1015" s="65">
        <f>2</f>
        <v>2</v>
      </c>
      <c r="Q1015" s="65">
        <f>COUNTIFS($O$1:O1015,base_seller!$O1015)</f>
        <v>1</v>
      </c>
      <c r="R1015" s="65" t="str">
        <f>IF(O1015="","",IF(OR(base_seller!$Q1015&gt;base_seller!$P1015,base_seller!$Q1015="0"),"Não","Sim"))</f>
        <v>Sim</v>
      </c>
      <c r="S1015" s="65" t="str">
        <f>base_seller!$E1015&amp;base_seller!$K1015</f>
        <v>1306552025-03</v>
      </c>
      <c r="T1015" s="65">
        <f>COUNTIFS($S$1:S1015,base_seller!$S1015)</f>
        <v>1</v>
      </c>
      <c r="U1015" s="65" t="str">
        <f t="shared" si="36"/>
        <v>Range 1</v>
      </c>
    </row>
    <row r="1016" spans="1:21" x14ac:dyDescent="0.25">
      <c r="A1016" s="64">
        <v>45735</v>
      </c>
      <c r="B1016" s="64">
        <v>45735.35</v>
      </c>
      <c r="C1016" s="64">
        <v>45735.359722222223</v>
      </c>
      <c r="D1016" s="48" t="s">
        <v>950</v>
      </c>
      <c r="E1016" s="48">
        <v>130653</v>
      </c>
      <c r="F1016" s="48" t="s">
        <v>716</v>
      </c>
      <c r="G1016" s="48" t="s">
        <v>36</v>
      </c>
      <c r="H1016" s="48" t="s">
        <v>752</v>
      </c>
      <c r="I1016" s="48">
        <v>2</v>
      </c>
      <c r="J1016" s="48">
        <v>1</v>
      </c>
      <c r="K1016" s="48" t="s">
        <v>6182</v>
      </c>
      <c r="L1016" s="71">
        <v>45736.35</v>
      </c>
      <c r="M1016" s="48">
        <v>-1</v>
      </c>
      <c r="N1016" s="48">
        <v>1</v>
      </c>
      <c r="O1016" s="48" t="s">
        <v>6407</v>
      </c>
      <c r="P1016" s="65">
        <f>2</f>
        <v>2</v>
      </c>
      <c r="Q1016" s="65">
        <f>COUNTIFS($O$1:O1016,base_seller!$O1016)</f>
        <v>1</v>
      </c>
      <c r="R1016" s="65" t="str">
        <f>IF(O1016="","",IF(OR(base_seller!$Q1016&gt;base_seller!$P1016,base_seller!$Q1016="0"),"Não","Sim"))</f>
        <v>Sim</v>
      </c>
      <c r="S1016" s="65" t="str">
        <f>base_seller!$E1016&amp;base_seller!$K1016</f>
        <v>1306532025-03</v>
      </c>
      <c r="T1016" s="65">
        <f>COUNTIFS($S$1:S1016,base_seller!$S1016)</f>
        <v>1</v>
      </c>
      <c r="U1016" s="65" t="str">
        <f t="shared" si="36"/>
        <v>Range 1</v>
      </c>
    </row>
    <row r="1017" spans="1:21" x14ac:dyDescent="0.25">
      <c r="A1017" s="64">
        <v>45735</v>
      </c>
      <c r="B1017" s="64">
        <v>45735.347916666673</v>
      </c>
      <c r="C1017" s="64">
        <v>45735.366666666669</v>
      </c>
      <c r="D1017" s="48" t="s">
        <v>950</v>
      </c>
      <c r="E1017" s="48">
        <v>130644</v>
      </c>
      <c r="F1017" s="48" t="s">
        <v>46</v>
      </c>
      <c r="G1017" s="48" t="s">
        <v>36</v>
      </c>
      <c r="H1017" s="48" t="s">
        <v>760</v>
      </c>
      <c r="I1017" s="48">
        <v>2</v>
      </c>
      <c r="J1017" s="48">
        <v>1</v>
      </c>
      <c r="K1017" s="48" t="s">
        <v>6182</v>
      </c>
      <c r="L1017" s="71">
        <v>45736.347916666673</v>
      </c>
      <c r="M1017" s="48">
        <v>-1</v>
      </c>
      <c r="N1017" s="48">
        <v>1</v>
      </c>
      <c r="O1017" s="48" t="s">
        <v>6408</v>
      </c>
      <c r="P1017" s="65">
        <f>2</f>
        <v>2</v>
      </c>
      <c r="Q1017" s="65">
        <f>COUNTIFS($O$1:O1017,base_seller!$O1017)</f>
        <v>1</v>
      </c>
      <c r="R1017" s="65" t="str">
        <f>IF(O1017="","",IF(OR(base_seller!$Q1017&gt;base_seller!$P1017,base_seller!$Q1017="0"),"Não","Sim"))</f>
        <v>Sim</v>
      </c>
      <c r="S1017" s="65" t="str">
        <f>base_seller!$E1017&amp;base_seller!$K1017</f>
        <v>1306442025-03</v>
      </c>
      <c r="T1017" s="65">
        <f>COUNTIFS($S$1:S1017,base_seller!$S1017)</f>
        <v>2</v>
      </c>
      <c r="U1017" s="65" t="str">
        <f t="shared" si="36"/>
        <v>Range 1</v>
      </c>
    </row>
    <row r="1018" spans="1:21" x14ac:dyDescent="0.25">
      <c r="A1018" s="64">
        <v>45735</v>
      </c>
      <c r="B1018" s="64">
        <v>45735.363888888889</v>
      </c>
      <c r="C1018" s="64">
        <v>45735.369444444441</v>
      </c>
      <c r="D1018" s="48" t="s">
        <v>950</v>
      </c>
      <c r="E1018" s="48">
        <v>130677</v>
      </c>
      <c r="F1018" s="48" t="s">
        <v>716</v>
      </c>
      <c r="G1018" s="48" t="s">
        <v>36</v>
      </c>
      <c r="H1018" s="48" t="s">
        <v>752</v>
      </c>
      <c r="I1018" s="48">
        <v>2</v>
      </c>
      <c r="J1018" s="48">
        <v>1</v>
      </c>
      <c r="K1018" s="48" t="s">
        <v>6182</v>
      </c>
      <c r="L1018" s="71">
        <v>45736.363888888889</v>
      </c>
      <c r="M1018" s="48">
        <v>-1</v>
      </c>
      <c r="N1018" s="48">
        <v>1</v>
      </c>
      <c r="O1018" s="48" t="s">
        <v>6409</v>
      </c>
      <c r="P1018" s="65">
        <f>2</f>
        <v>2</v>
      </c>
      <c r="Q1018" s="65">
        <f>COUNTIFS($O$1:O1018,base_seller!$O1018)</f>
        <v>1</v>
      </c>
      <c r="R1018" s="65" t="str">
        <f>IF(O1018="","",IF(OR(base_seller!$Q1018&gt;base_seller!$P1018,base_seller!$Q1018="0"),"Não","Sim"))</f>
        <v>Sim</v>
      </c>
      <c r="S1018" s="65" t="str">
        <f>base_seller!$E1018&amp;base_seller!$K1018</f>
        <v>1306772025-03</v>
      </c>
      <c r="T1018" s="65">
        <f>COUNTIFS($S$1:S1018,base_seller!$S1018)</f>
        <v>1</v>
      </c>
      <c r="U1018" s="65" t="str">
        <f t="shared" si="36"/>
        <v>Range 1</v>
      </c>
    </row>
    <row r="1019" spans="1:21" x14ac:dyDescent="0.25">
      <c r="A1019" s="64">
        <v>45735</v>
      </c>
      <c r="B1019" s="64">
        <v>45735.363194444442</v>
      </c>
      <c r="C1019" s="64">
        <v>45735.372916666667</v>
      </c>
      <c r="D1019" s="48" t="s">
        <v>950</v>
      </c>
      <c r="E1019" s="48">
        <v>130673</v>
      </c>
      <c r="F1019" s="48" t="s">
        <v>46</v>
      </c>
      <c r="G1019" s="48" t="s">
        <v>36</v>
      </c>
      <c r="H1019" s="48" t="s">
        <v>752</v>
      </c>
      <c r="I1019" s="48">
        <v>2</v>
      </c>
      <c r="J1019" s="48">
        <v>1</v>
      </c>
      <c r="K1019" s="48" t="s">
        <v>6182</v>
      </c>
      <c r="L1019" s="71">
        <v>45736.363194444442</v>
      </c>
      <c r="M1019" s="48">
        <v>-1</v>
      </c>
      <c r="N1019" s="48">
        <v>1</v>
      </c>
      <c r="O1019" s="48" t="s">
        <v>6410</v>
      </c>
      <c r="P1019" s="65">
        <f>2</f>
        <v>2</v>
      </c>
      <c r="Q1019" s="65">
        <f>COUNTIFS($O$1:O1019,base_seller!$O1019)</f>
        <v>1</v>
      </c>
      <c r="R1019" s="65" t="str">
        <f>IF(O1019="","",IF(OR(base_seller!$Q1019&gt;base_seller!$P1019,base_seller!$Q1019="0"),"Não","Sim"))</f>
        <v>Sim</v>
      </c>
      <c r="S1019" s="65" t="str">
        <f>base_seller!$E1019&amp;base_seller!$K1019</f>
        <v>1306732025-03</v>
      </c>
      <c r="T1019" s="65">
        <f>COUNTIFS($S$1:S1019,base_seller!$S1019)</f>
        <v>1</v>
      </c>
      <c r="U1019" s="65" t="str">
        <f t="shared" si="36"/>
        <v>Range 1</v>
      </c>
    </row>
    <row r="1020" spans="1:21" x14ac:dyDescent="0.25">
      <c r="A1020" s="64">
        <v>45735</v>
      </c>
      <c r="B1020" s="64">
        <v>45735.370138888888</v>
      </c>
      <c r="C1020" s="64">
        <v>45735.374305555553</v>
      </c>
      <c r="D1020" s="48" t="s">
        <v>950</v>
      </c>
      <c r="E1020" s="48">
        <v>130689</v>
      </c>
      <c r="F1020" s="48" t="s">
        <v>716</v>
      </c>
      <c r="G1020" s="48" t="s">
        <v>36</v>
      </c>
      <c r="H1020" s="48" t="s">
        <v>767</v>
      </c>
      <c r="I1020" s="48">
        <v>2</v>
      </c>
      <c r="J1020" s="48">
        <v>1</v>
      </c>
      <c r="K1020" s="48" t="s">
        <v>6182</v>
      </c>
      <c r="L1020" s="71">
        <v>45736.370138888888</v>
      </c>
      <c r="M1020" s="48">
        <v>-1</v>
      </c>
      <c r="N1020" s="48">
        <v>1</v>
      </c>
      <c r="O1020" s="48" t="s">
        <v>6411</v>
      </c>
      <c r="P1020" s="65">
        <f>2</f>
        <v>2</v>
      </c>
      <c r="Q1020" s="65">
        <f>COUNTIFS($O$1:O1020,base_seller!$O1020)</f>
        <v>1</v>
      </c>
      <c r="R1020" s="65" t="str">
        <f>IF(O1020="","",IF(OR(base_seller!$Q1020&gt;base_seller!$P1020,base_seller!$Q1020="0"),"Não","Sim"))</f>
        <v>Sim</v>
      </c>
      <c r="S1020" s="65" t="str">
        <f>base_seller!$E1020&amp;base_seller!$K1020</f>
        <v>1306892025-03</v>
      </c>
      <c r="T1020" s="65">
        <f>COUNTIFS($S$1:S1020,base_seller!$S1020)</f>
        <v>1</v>
      </c>
      <c r="U1020" s="65" t="str">
        <f t="shared" si="36"/>
        <v>Range 1</v>
      </c>
    </row>
    <row r="1021" spans="1:21" x14ac:dyDescent="0.25">
      <c r="A1021" s="64">
        <v>45735</v>
      </c>
      <c r="B1021" s="64">
        <v>45735.362500000003</v>
      </c>
      <c r="C1021" s="64">
        <v>45735.375</v>
      </c>
      <c r="D1021" s="48" t="s">
        <v>950</v>
      </c>
      <c r="E1021" s="48">
        <v>130670</v>
      </c>
      <c r="F1021" s="48" t="s">
        <v>716</v>
      </c>
      <c r="G1021" s="48" t="s">
        <v>36</v>
      </c>
      <c r="H1021" s="48" t="s">
        <v>752</v>
      </c>
      <c r="I1021" s="48">
        <v>2</v>
      </c>
      <c r="J1021" s="48">
        <v>1</v>
      </c>
      <c r="K1021" s="48" t="s">
        <v>6182</v>
      </c>
      <c r="L1021" s="71">
        <v>45736.362500000003</v>
      </c>
      <c r="M1021" s="48">
        <v>-1</v>
      </c>
      <c r="N1021" s="48">
        <v>1</v>
      </c>
      <c r="O1021" s="48" t="s">
        <v>6412</v>
      </c>
      <c r="P1021" s="65">
        <f>2</f>
        <v>2</v>
      </c>
      <c r="Q1021" s="65">
        <f>COUNTIFS($O$1:O1021,base_seller!$O1021)</f>
        <v>1</v>
      </c>
      <c r="R1021" s="65" t="str">
        <f>IF(O1021="","",IF(OR(base_seller!$Q1021&gt;base_seller!$P1021,base_seller!$Q1021="0"),"Não","Sim"))</f>
        <v>Sim</v>
      </c>
      <c r="S1021" s="65" t="str">
        <f>base_seller!$E1021&amp;base_seller!$K1021</f>
        <v>1306702025-03</v>
      </c>
      <c r="T1021" s="65">
        <f>COUNTIFS($S$1:S1021,base_seller!$S1021)</f>
        <v>1</v>
      </c>
      <c r="U1021" s="65" t="str">
        <f t="shared" si="36"/>
        <v>Range 1</v>
      </c>
    </row>
    <row r="1022" spans="1:21" x14ac:dyDescent="0.25">
      <c r="A1022" s="64">
        <v>45735</v>
      </c>
      <c r="B1022" s="64">
        <v>45735.361805555563</v>
      </c>
      <c r="C1022" s="64">
        <v>45735.375694444447</v>
      </c>
      <c r="D1022" s="48" t="s">
        <v>950</v>
      </c>
      <c r="E1022" s="48">
        <v>130669</v>
      </c>
      <c r="F1022" s="48" t="s">
        <v>716</v>
      </c>
      <c r="G1022" s="48" t="s">
        <v>36</v>
      </c>
      <c r="H1022" s="48" t="s">
        <v>752</v>
      </c>
      <c r="I1022" s="48">
        <v>2</v>
      </c>
      <c r="J1022" s="48">
        <v>1</v>
      </c>
      <c r="K1022" s="48" t="s">
        <v>6182</v>
      </c>
      <c r="L1022" s="71">
        <v>45736.361805555563</v>
      </c>
      <c r="M1022" s="48">
        <v>-1</v>
      </c>
      <c r="N1022" s="48">
        <v>1</v>
      </c>
      <c r="O1022" s="48" t="s">
        <v>6413</v>
      </c>
      <c r="P1022" s="65">
        <f>2</f>
        <v>2</v>
      </c>
      <c r="Q1022" s="65">
        <f>COUNTIFS($O$1:O1022,base_seller!$O1022)</f>
        <v>1</v>
      </c>
      <c r="R1022" s="65" t="str">
        <f>IF(O1022="","",IF(OR(base_seller!$Q1022&gt;base_seller!$P1022,base_seller!$Q1022="0"),"Não","Sim"))</f>
        <v>Sim</v>
      </c>
      <c r="S1022" s="65" t="str">
        <f>base_seller!$E1022&amp;base_seller!$K1022</f>
        <v>1306692025-03</v>
      </c>
      <c r="T1022" s="65">
        <f>COUNTIFS($S$1:S1022,base_seller!$S1022)</f>
        <v>1</v>
      </c>
      <c r="U1022" s="65" t="str">
        <f t="shared" si="36"/>
        <v>Range 1</v>
      </c>
    </row>
    <row r="1023" spans="1:21" x14ac:dyDescent="0.25">
      <c r="A1023" s="64">
        <v>45735</v>
      </c>
      <c r="B1023" s="64">
        <v>45735.341666666667</v>
      </c>
      <c r="C1023" s="64">
        <v>45735.378472222219</v>
      </c>
      <c r="D1023" s="48" t="s">
        <v>950</v>
      </c>
      <c r="E1023" s="48">
        <v>130591</v>
      </c>
      <c r="F1023" s="48" t="s">
        <v>46</v>
      </c>
      <c r="G1023" s="48" t="s">
        <v>36</v>
      </c>
      <c r="H1023" s="48" t="s">
        <v>768</v>
      </c>
      <c r="I1023" s="48">
        <v>2</v>
      </c>
      <c r="J1023" s="48">
        <v>1</v>
      </c>
      <c r="K1023" s="48" t="s">
        <v>6182</v>
      </c>
      <c r="L1023" s="71">
        <v>45736.341666666667</v>
      </c>
      <c r="M1023" s="48">
        <v>-1</v>
      </c>
      <c r="N1023" s="48">
        <v>1</v>
      </c>
      <c r="O1023" s="48" t="s">
        <v>6400</v>
      </c>
      <c r="P1023" s="65">
        <f>2</f>
        <v>2</v>
      </c>
      <c r="Q1023" s="65">
        <f>COUNTIFS($O$1:O1023,base_seller!$O1023)</f>
        <v>2</v>
      </c>
      <c r="R1023" s="65" t="str">
        <f>IF(O1023="","",IF(OR(base_seller!$Q1023&gt;base_seller!$P1023,base_seller!$Q1023="0"),"Não","Sim"))</f>
        <v>Sim</v>
      </c>
      <c r="S1023" s="65" t="str">
        <f>base_seller!$E1023&amp;base_seller!$K1023</f>
        <v>1305912025-03</v>
      </c>
      <c r="T1023" s="65">
        <f>COUNTIFS($S$1:S1023,base_seller!$S1023)</f>
        <v>2</v>
      </c>
      <c r="U1023" s="65" t="str">
        <f t="shared" si="36"/>
        <v>Range 1</v>
      </c>
    </row>
    <row r="1024" spans="1:21" x14ac:dyDescent="0.25">
      <c r="A1024" s="64">
        <v>45735</v>
      </c>
      <c r="B1024" s="64">
        <v>45735.379861111112</v>
      </c>
      <c r="C1024" s="64">
        <v>45735.414583333331</v>
      </c>
      <c r="D1024" s="48" t="s">
        <v>950</v>
      </c>
      <c r="E1024" s="48">
        <v>130591</v>
      </c>
      <c r="F1024" s="48" t="s">
        <v>46</v>
      </c>
      <c r="G1024" s="48" t="s">
        <v>36</v>
      </c>
      <c r="H1024" s="48" t="s">
        <v>768</v>
      </c>
      <c r="I1024" s="48">
        <v>2</v>
      </c>
      <c r="J1024" s="48">
        <v>1</v>
      </c>
      <c r="K1024" s="48" t="s">
        <v>6182</v>
      </c>
      <c r="L1024" s="71">
        <v>45736.379861111112</v>
      </c>
      <c r="M1024" s="48">
        <v>-1</v>
      </c>
      <c r="N1024" s="48">
        <v>1</v>
      </c>
      <c r="O1024" s="48" t="s">
        <v>6400</v>
      </c>
      <c r="P1024" s="65">
        <f>2</f>
        <v>2</v>
      </c>
      <c r="Q1024" s="65">
        <f>COUNTIFS($O$1:O1024,base_seller!$O1024)</f>
        <v>3</v>
      </c>
      <c r="R1024" s="65" t="str">
        <f>IF(O1024="","",IF(OR(base_seller!$Q1024&gt;base_seller!$P1024,base_seller!$Q1024="0"),"Não","Sim"))</f>
        <v>Não</v>
      </c>
      <c r="S1024" s="65" t="str">
        <f>base_seller!$E1024&amp;base_seller!$K1024</f>
        <v>1305912025-03</v>
      </c>
      <c r="T1024" s="65">
        <f>COUNTIFS($S$1:S1024,base_seller!$S1024)</f>
        <v>3</v>
      </c>
      <c r="U1024" s="65" t="str">
        <f t="shared" si="36"/>
        <v>Range 1</v>
      </c>
    </row>
    <row r="1025" spans="1:21" x14ac:dyDescent="0.25">
      <c r="A1025" s="64">
        <v>45735</v>
      </c>
      <c r="B1025" s="64">
        <v>45735.408333333333</v>
      </c>
      <c r="C1025" s="64">
        <v>45735.415972222218</v>
      </c>
      <c r="D1025" s="48" t="s">
        <v>950</v>
      </c>
      <c r="E1025" s="48">
        <v>130747</v>
      </c>
      <c r="F1025" s="48" t="s">
        <v>716</v>
      </c>
      <c r="G1025" s="48" t="s">
        <v>36</v>
      </c>
      <c r="H1025" s="48" t="s">
        <v>752</v>
      </c>
      <c r="I1025" s="48">
        <v>2</v>
      </c>
      <c r="J1025" s="48">
        <v>1</v>
      </c>
      <c r="K1025" s="48" t="s">
        <v>6182</v>
      </c>
      <c r="L1025" s="71">
        <v>45736.408333333333</v>
      </c>
      <c r="M1025" s="48">
        <v>-1</v>
      </c>
      <c r="N1025" s="48">
        <v>1</v>
      </c>
      <c r="O1025" s="48" t="s">
        <v>6414</v>
      </c>
      <c r="P1025" s="65">
        <f>2</f>
        <v>2</v>
      </c>
      <c r="Q1025" s="65">
        <f>COUNTIFS($O$1:O1025,base_seller!$O1025)</f>
        <v>1</v>
      </c>
      <c r="R1025" s="65" t="str">
        <f>IF(O1025="","",IF(OR(base_seller!$Q1025&gt;base_seller!$P1025,base_seller!$Q1025="0"),"Não","Sim"))</f>
        <v>Sim</v>
      </c>
      <c r="S1025" s="65" t="str">
        <f>base_seller!$E1025&amp;base_seller!$K1025</f>
        <v>1307472025-03</v>
      </c>
      <c r="T1025" s="65">
        <f>COUNTIFS($S$1:S1025,base_seller!$S1025)</f>
        <v>1</v>
      </c>
      <c r="U1025" s="65" t="str">
        <f t="shared" si="36"/>
        <v>Range 1</v>
      </c>
    </row>
    <row r="1026" spans="1:21" x14ac:dyDescent="0.25">
      <c r="A1026" s="64">
        <v>45735</v>
      </c>
      <c r="B1026" s="64">
        <v>45735.397916666669</v>
      </c>
      <c r="C1026" s="64">
        <v>45735.419444444437</v>
      </c>
      <c r="D1026" s="48" t="s">
        <v>950</v>
      </c>
      <c r="E1026" s="48">
        <v>130600</v>
      </c>
      <c r="F1026" s="48" t="s">
        <v>46</v>
      </c>
      <c r="G1026" s="48" t="s">
        <v>36</v>
      </c>
      <c r="H1026" s="48" t="s">
        <v>752</v>
      </c>
      <c r="I1026" s="48">
        <v>2</v>
      </c>
      <c r="J1026" s="48">
        <v>1</v>
      </c>
      <c r="K1026" s="48" t="s">
        <v>6182</v>
      </c>
      <c r="L1026" s="71">
        <v>45736.397916666669</v>
      </c>
      <c r="M1026" s="48">
        <v>-1</v>
      </c>
      <c r="N1026" s="48">
        <v>1</v>
      </c>
      <c r="O1026" s="48" t="s">
        <v>6401</v>
      </c>
      <c r="P1026" s="65">
        <f>2</f>
        <v>2</v>
      </c>
      <c r="Q1026" s="65">
        <f>COUNTIFS($O$1:O1026,base_seller!$O1026)</f>
        <v>2</v>
      </c>
      <c r="R1026" s="65" t="str">
        <f>IF(O1026="","",IF(OR(base_seller!$Q1026&gt;base_seller!$P1026,base_seller!$Q1026="0"),"Não","Sim"))</f>
        <v>Sim</v>
      </c>
      <c r="S1026" s="65" t="str">
        <f>base_seller!$E1026&amp;base_seller!$K1026</f>
        <v>1306002025-03</v>
      </c>
      <c r="T1026" s="65">
        <f>COUNTIFS($S$1:S1026,base_seller!$S1026)</f>
        <v>2</v>
      </c>
      <c r="U1026" s="65" t="str">
        <f t="shared" si="36"/>
        <v>Range 1</v>
      </c>
    </row>
    <row r="1027" spans="1:21" x14ac:dyDescent="0.25">
      <c r="A1027" s="64">
        <v>45735</v>
      </c>
      <c r="B1027" s="64">
        <v>45735.419444444437</v>
      </c>
      <c r="C1027" s="64">
        <v>45735.42083333333</v>
      </c>
      <c r="D1027" s="48" t="s">
        <v>950</v>
      </c>
      <c r="E1027" s="48">
        <v>130591</v>
      </c>
      <c r="F1027" s="48" t="s">
        <v>754</v>
      </c>
      <c r="G1027" s="48" t="s">
        <v>755</v>
      </c>
      <c r="H1027" s="48" t="s">
        <v>768</v>
      </c>
      <c r="I1027" s="48">
        <v>2</v>
      </c>
      <c r="J1027" s="48">
        <v>1</v>
      </c>
      <c r="K1027" s="48" t="s">
        <v>6182</v>
      </c>
      <c r="L1027" s="71">
        <v>45736.419444444437</v>
      </c>
      <c r="M1027" s="48">
        <v>-1</v>
      </c>
      <c r="N1027" s="48">
        <v>1</v>
      </c>
      <c r="P1027" s="65">
        <f>2</f>
        <v>2</v>
      </c>
      <c r="Q1027" s="65">
        <f>COUNTIFS($O$1:O1027,base_seller!$O1027)</f>
        <v>0</v>
      </c>
      <c r="R1027" s="65" t="str">
        <f>IF(O1027="","",IF(OR(base_seller!$Q1027&gt;base_seller!$P1027,base_seller!$Q1027="0"),"Não","Sim"))</f>
        <v/>
      </c>
      <c r="S1027" s="65" t="str">
        <f>base_seller!$E1027&amp;base_seller!$K1027</f>
        <v>1305912025-03</v>
      </c>
      <c r="T1027" s="65">
        <f>COUNTIFS($S$1:S1027,base_seller!$S1027)</f>
        <v>4</v>
      </c>
      <c r="U1027" s="65" t="str">
        <f t="shared" si="36"/>
        <v>Range 2</v>
      </c>
    </row>
    <row r="1028" spans="1:21" x14ac:dyDescent="0.25">
      <c r="A1028" s="64">
        <v>45735</v>
      </c>
      <c r="B1028" s="64">
        <v>45735.418055555558</v>
      </c>
      <c r="C1028" s="64">
        <v>45735.42291666667</v>
      </c>
      <c r="D1028" s="48" t="s">
        <v>950</v>
      </c>
      <c r="E1028" s="48">
        <v>130775</v>
      </c>
      <c r="F1028" s="48" t="s">
        <v>754</v>
      </c>
      <c r="G1028" s="48" t="s">
        <v>755</v>
      </c>
      <c r="H1028" s="48" t="s">
        <v>761</v>
      </c>
      <c r="I1028" s="48">
        <v>2</v>
      </c>
      <c r="J1028" s="48">
        <v>1</v>
      </c>
      <c r="K1028" s="48" t="s">
        <v>6182</v>
      </c>
      <c r="L1028" s="71">
        <v>45736.418055555558</v>
      </c>
      <c r="M1028" s="48">
        <v>-1</v>
      </c>
      <c r="N1028" s="48">
        <v>1</v>
      </c>
      <c r="P1028" s="65">
        <f>2</f>
        <v>2</v>
      </c>
      <c r="Q1028" s="65">
        <f>COUNTIFS($O$1:O1028,base_seller!$O1028)</f>
        <v>0</v>
      </c>
      <c r="R1028" s="65" t="str">
        <f>IF(O1028="","",IF(OR(base_seller!$Q1028&gt;base_seller!$P1028,base_seller!$Q1028="0"),"Não","Sim"))</f>
        <v/>
      </c>
      <c r="S1028" s="65" t="str">
        <f>base_seller!$E1028&amp;base_seller!$K1028</f>
        <v>1307752025-03</v>
      </c>
      <c r="T1028" s="65">
        <f>COUNTIFS($S$1:S1028,base_seller!$S1028)</f>
        <v>1</v>
      </c>
      <c r="U1028" s="65" t="str">
        <f t="shared" si="36"/>
        <v>Range 1</v>
      </c>
    </row>
    <row r="1029" spans="1:21" x14ac:dyDescent="0.25">
      <c r="A1029" s="64">
        <v>45735</v>
      </c>
      <c r="B1029" s="64">
        <v>45735.422222222223</v>
      </c>
      <c r="C1029" s="64">
        <v>45735.427083333343</v>
      </c>
      <c r="D1029" s="48" t="s">
        <v>950</v>
      </c>
      <c r="E1029" s="48">
        <v>130783</v>
      </c>
      <c r="F1029" s="48" t="s">
        <v>46</v>
      </c>
      <c r="G1029" s="48" t="s">
        <v>36</v>
      </c>
      <c r="H1029" s="48" t="s">
        <v>760</v>
      </c>
      <c r="I1029" s="48">
        <v>2</v>
      </c>
      <c r="J1029" s="48">
        <v>1</v>
      </c>
      <c r="K1029" s="48" t="s">
        <v>6182</v>
      </c>
      <c r="L1029" s="71">
        <v>45736.422222222223</v>
      </c>
      <c r="M1029" s="48">
        <v>-1</v>
      </c>
      <c r="N1029" s="48">
        <v>1</v>
      </c>
      <c r="O1029" s="48" t="s">
        <v>6415</v>
      </c>
      <c r="P1029" s="65">
        <f>2</f>
        <v>2</v>
      </c>
      <c r="Q1029" s="65">
        <f>COUNTIFS($O$1:O1029,base_seller!$O1029)</f>
        <v>1</v>
      </c>
      <c r="R1029" s="65" t="str">
        <f>IF(O1029="","",IF(OR(base_seller!$Q1029&gt;base_seller!$P1029,base_seller!$Q1029="0"),"Não","Sim"))</f>
        <v>Sim</v>
      </c>
      <c r="S1029" s="65" t="str">
        <f>base_seller!$E1029&amp;base_seller!$K1029</f>
        <v>1307832025-03</v>
      </c>
      <c r="T1029" s="65">
        <f>COUNTIFS($S$1:S1029,base_seller!$S1029)</f>
        <v>1</v>
      </c>
      <c r="U1029" s="65" t="str">
        <f t="shared" si="36"/>
        <v>Range 1</v>
      </c>
    </row>
    <row r="1030" spans="1:21" x14ac:dyDescent="0.25">
      <c r="A1030" s="64">
        <v>45735</v>
      </c>
      <c r="B1030" s="64">
        <v>45735.427777777782</v>
      </c>
      <c r="C1030" s="64">
        <v>45735.429166666669</v>
      </c>
      <c r="D1030" s="48" t="s">
        <v>950</v>
      </c>
      <c r="E1030" s="48">
        <v>130747</v>
      </c>
      <c r="F1030" s="48" t="s">
        <v>716</v>
      </c>
      <c r="G1030" s="48" t="s">
        <v>36</v>
      </c>
      <c r="H1030" s="48" t="s">
        <v>752</v>
      </c>
      <c r="I1030" s="48">
        <v>2</v>
      </c>
      <c r="J1030" s="48">
        <v>1</v>
      </c>
      <c r="K1030" s="48" t="s">
        <v>6182</v>
      </c>
      <c r="L1030" s="71">
        <v>45736.427777777782</v>
      </c>
      <c r="M1030" s="48">
        <v>-1</v>
      </c>
      <c r="N1030" s="48">
        <v>1</v>
      </c>
      <c r="O1030" s="48" t="s">
        <v>6414</v>
      </c>
      <c r="P1030" s="65">
        <f>2</f>
        <v>2</v>
      </c>
      <c r="Q1030" s="65">
        <f>COUNTIFS($O$1:O1030,base_seller!$O1030)</f>
        <v>2</v>
      </c>
      <c r="R1030" s="65" t="str">
        <f>IF(O1030="","",IF(OR(base_seller!$Q1030&gt;base_seller!$P1030,base_seller!$Q1030="0"),"Não","Sim"))</f>
        <v>Sim</v>
      </c>
      <c r="S1030" s="65" t="str">
        <f>base_seller!$E1030&amp;base_seller!$K1030</f>
        <v>1307472025-03</v>
      </c>
      <c r="T1030" s="65">
        <f>COUNTIFS($S$1:S1030,base_seller!$S1030)</f>
        <v>2</v>
      </c>
      <c r="U1030" s="65" t="str">
        <f t="shared" si="36"/>
        <v>Range 1</v>
      </c>
    </row>
    <row r="1031" spans="1:21" x14ac:dyDescent="0.25">
      <c r="A1031" s="64">
        <v>45735</v>
      </c>
      <c r="B1031" s="64">
        <v>45735.428472222222</v>
      </c>
      <c r="C1031" s="64">
        <v>45735.430555555547</v>
      </c>
      <c r="D1031" s="48" t="s">
        <v>950</v>
      </c>
      <c r="E1031" s="48">
        <v>130800</v>
      </c>
      <c r="F1031" s="48" t="s">
        <v>716</v>
      </c>
      <c r="G1031" s="48" t="s">
        <v>36</v>
      </c>
      <c r="H1031" s="48" t="s">
        <v>766</v>
      </c>
      <c r="I1031" s="48">
        <v>2</v>
      </c>
      <c r="J1031" s="48">
        <v>1</v>
      </c>
      <c r="K1031" s="48" t="s">
        <v>6182</v>
      </c>
      <c r="L1031" s="71">
        <v>45736.428472222222</v>
      </c>
      <c r="M1031" s="48">
        <v>-1</v>
      </c>
      <c r="N1031" s="48">
        <v>1</v>
      </c>
      <c r="O1031" s="48" t="s">
        <v>6416</v>
      </c>
      <c r="P1031" s="65">
        <f>2</f>
        <v>2</v>
      </c>
      <c r="Q1031" s="65">
        <f>COUNTIFS($O$1:O1031,base_seller!$O1031)</f>
        <v>1</v>
      </c>
      <c r="R1031" s="65" t="str">
        <f>IF(O1031="","",IF(OR(base_seller!$Q1031&gt;base_seller!$P1031,base_seller!$Q1031="0"),"Não","Sim"))</f>
        <v>Sim</v>
      </c>
      <c r="S1031" s="65" t="str">
        <f>base_seller!$E1031&amp;base_seller!$K1031</f>
        <v>1308002025-03</v>
      </c>
      <c r="T1031" s="65">
        <f>COUNTIFS($S$1:S1031,base_seller!$S1031)</f>
        <v>1</v>
      </c>
      <c r="U1031" s="65" t="str">
        <f t="shared" si="36"/>
        <v>Range 1</v>
      </c>
    </row>
    <row r="1032" spans="1:21" x14ac:dyDescent="0.25">
      <c r="A1032" s="64">
        <v>45735</v>
      </c>
      <c r="B1032" s="64">
        <v>45735.397916666669</v>
      </c>
      <c r="C1032" s="64">
        <v>45735.431944444441</v>
      </c>
      <c r="D1032" s="48" t="s">
        <v>950</v>
      </c>
      <c r="E1032" s="48">
        <v>130731</v>
      </c>
      <c r="F1032" s="48" t="s">
        <v>716</v>
      </c>
      <c r="G1032" s="48" t="s">
        <v>36</v>
      </c>
      <c r="H1032" s="48" t="s">
        <v>757</v>
      </c>
      <c r="I1032" s="48">
        <v>2</v>
      </c>
      <c r="J1032" s="48">
        <v>1</v>
      </c>
      <c r="K1032" s="48" t="s">
        <v>6182</v>
      </c>
      <c r="L1032" s="71">
        <v>45736.397916666669</v>
      </c>
      <c r="M1032" s="48">
        <v>-1</v>
      </c>
      <c r="N1032" s="48">
        <v>1</v>
      </c>
      <c r="O1032" s="48" t="s">
        <v>6417</v>
      </c>
      <c r="P1032" s="65">
        <f>2</f>
        <v>2</v>
      </c>
      <c r="Q1032" s="65">
        <f>COUNTIFS($O$1:O1032,base_seller!$O1032)</f>
        <v>1</v>
      </c>
      <c r="R1032" s="65" t="str">
        <f>IF(O1032="","",IF(OR(base_seller!$Q1032&gt;base_seller!$P1032,base_seller!$Q1032="0"),"Não","Sim"))</f>
        <v>Sim</v>
      </c>
      <c r="S1032" s="65" t="str">
        <f>base_seller!$E1032&amp;base_seller!$K1032</f>
        <v>1307312025-03</v>
      </c>
      <c r="T1032" s="65">
        <f>COUNTIFS($S$1:S1032,base_seller!$S1032)</f>
        <v>1</v>
      </c>
      <c r="U1032" s="65" t="str">
        <f t="shared" si="36"/>
        <v>Range 1</v>
      </c>
    </row>
    <row r="1033" spans="1:21" x14ac:dyDescent="0.25">
      <c r="A1033" s="64">
        <v>45735</v>
      </c>
      <c r="B1033" s="64">
        <v>45735.393750000003</v>
      </c>
      <c r="C1033" s="64">
        <v>45735.435416666667</v>
      </c>
      <c r="D1033" s="48" t="s">
        <v>950</v>
      </c>
      <c r="E1033" s="48">
        <v>130669</v>
      </c>
      <c r="F1033" s="48" t="s">
        <v>46</v>
      </c>
      <c r="G1033" s="48" t="s">
        <v>36</v>
      </c>
      <c r="H1033" s="48" t="s">
        <v>752</v>
      </c>
      <c r="I1033" s="48">
        <v>2</v>
      </c>
      <c r="J1033" s="48">
        <v>1</v>
      </c>
      <c r="K1033" s="48" t="s">
        <v>6182</v>
      </c>
      <c r="L1033" s="71">
        <v>45736.393750000003</v>
      </c>
      <c r="M1033" s="48">
        <v>-1</v>
      </c>
      <c r="N1033" s="48">
        <v>1</v>
      </c>
      <c r="O1033" s="48" t="s">
        <v>6413</v>
      </c>
      <c r="P1033" s="65">
        <f>2</f>
        <v>2</v>
      </c>
      <c r="Q1033" s="65">
        <f>COUNTIFS($O$1:O1033,base_seller!$O1033)</f>
        <v>2</v>
      </c>
      <c r="R1033" s="65" t="str">
        <f>IF(O1033="","",IF(OR(base_seller!$Q1033&gt;base_seller!$P1033,base_seller!$Q1033="0"),"Não","Sim"))</f>
        <v>Sim</v>
      </c>
      <c r="S1033" s="65" t="str">
        <f>base_seller!$E1033&amp;base_seller!$K1033</f>
        <v>1306692025-03</v>
      </c>
      <c r="T1033" s="65">
        <f>COUNTIFS($S$1:S1033,base_seller!$S1033)</f>
        <v>2</v>
      </c>
      <c r="U1033" s="65" t="str">
        <f t="shared" si="36"/>
        <v>Range 1</v>
      </c>
    </row>
    <row r="1034" spans="1:21" x14ac:dyDescent="0.25">
      <c r="A1034" s="64">
        <v>45735</v>
      </c>
      <c r="B1034" s="64">
        <v>45735.43472222222</v>
      </c>
      <c r="C1034" s="64">
        <v>45735.439583333333</v>
      </c>
      <c r="D1034" s="48" t="s">
        <v>950</v>
      </c>
      <c r="E1034" s="48">
        <v>130731</v>
      </c>
      <c r="F1034" s="48" t="s">
        <v>716</v>
      </c>
      <c r="G1034" s="48" t="s">
        <v>36</v>
      </c>
      <c r="H1034" s="48" t="s">
        <v>757</v>
      </c>
      <c r="I1034" s="48">
        <v>2</v>
      </c>
      <c r="J1034" s="48">
        <v>1</v>
      </c>
      <c r="K1034" s="48" t="s">
        <v>6182</v>
      </c>
      <c r="L1034" s="71">
        <v>45736.43472222222</v>
      </c>
      <c r="M1034" s="48">
        <v>-1</v>
      </c>
      <c r="N1034" s="48">
        <v>1</v>
      </c>
      <c r="O1034" s="48" t="s">
        <v>6417</v>
      </c>
      <c r="P1034" s="65">
        <f>2</f>
        <v>2</v>
      </c>
      <c r="Q1034" s="65">
        <f>COUNTIFS($O$1:O1034,base_seller!$O1034)</f>
        <v>2</v>
      </c>
      <c r="R1034" s="65" t="str">
        <f>IF(O1034="","",IF(OR(base_seller!$Q1034&gt;base_seller!$P1034,base_seller!$Q1034="0"),"Não","Sim"))</f>
        <v>Sim</v>
      </c>
      <c r="S1034" s="65" t="str">
        <f>base_seller!$E1034&amp;base_seller!$K1034</f>
        <v>1307312025-03</v>
      </c>
      <c r="T1034" s="65">
        <f>COUNTIFS($S$1:S1034,base_seller!$S1034)</f>
        <v>2</v>
      </c>
      <c r="U1034" s="65" t="str">
        <f t="shared" si="36"/>
        <v>Range 1</v>
      </c>
    </row>
    <row r="1035" spans="1:21" x14ac:dyDescent="0.25">
      <c r="A1035" s="64">
        <v>45735</v>
      </c>
      <c r="B1035" s="64">
        <v>45735.436111111107</v>
      </c>
      <c r="C1035" s="64">
        <v>45735.44027777778</v>
      </c>
      <c r="D1035" s="48" t="s">
        <v>950</v>
      </c>
      <c r="E1035" s="48">
        <v>130816</v>
      </c>
      <c r="F1035" s="48" t="s">
        <v>754</v>
      </c>
      <c r="G1035" s="48" t="s">
        <v>755</v>
      </c>
      <c r="H1035" s="48" t="s">
        <v>766</v>
      </c>
      <c r="I1035" s="48">
        <v>2</v>
      </c>
      <c r="J1035" s="48">
        <v>1</v>
      </c>
      <c r="K1035" s="48" t="s">
        <v>6182</v>
      </c>
      <c r="L1035" s="71">
        <v>45736.436111111107</v>
      </c>
      <c r="M1035" s="48">
        <v>-1</v>
      </c>
      <c r="N1035" s="48">
        <v>1</v>
      </c>
      <c r="P1035" s="65">
        <f>2</f>
        <v>2</v>
      </c>
      <c r="Q1035" s="65">
        <f>COUNTIFS($O$1:O1035,base_seller!$O1035)</f>
        <v>0</v>
      </c>
      <c r="R1035" s="65" t="str">
        <f>IF(O1035="","",IF(OR(base_seller!$Q1035&gt;base_seller!$P1035,base_seller!$Q1035="0"),"Não","Sim"))</f>
        <v/>
      </c>
      <c r="S1035" s="65" t="str">
        <f>base_seller!$E1035&amp;base_seller!$K1035</f>
        <v>1308162025-03</v>
      </c>
      <c r="T1035" s="65">
        <f>COUNTIFS($S$1:S1035,base_seller!$S1035)</f>
        <v>1</v>
      </c>
      <c r="U1035" s="65" t="str">
        <f t="shared" si="36"/>
        <v>Range 1</v>
      </c>
    </row>
    <row r="1036" spans="1:21" x14ac:dyDescent="0.25">
      <c r="A1036" s="64">
        <v>45735</v>
      </c>
      <c r="B1036" s="64">
        <v>45735.440972222219</v>
      </c>
      <c r="C1036" s="64">
        <v>45735.488888888889</v>
      </c>
      <c r="D1036" s="48" t="s">
        <v>950</v>
      </c>
      <c r="E1036" s="48">
        <v>130894</v>
      </c>
      <c r="F1036" s="48" t="s">
        <v>716</v>
      </c>
      <c r="G1036" s="48" t="s">
        <v>36</v>
      </c>
      <c r="H1036" s="48" t="s">
        <v>761</v>
      </c>
      <c r="I1036" s="48">
        <v>2</v>
      </c>
      <c r="J1036" s="48">
        <v>1</v>
      </c>
      <c r="K1036" s="48" t="s">
        <v>6182</v>
      </c>
      <c r="L1036" s="71">
        <v>45736.440972222219</v>
      </c>
      <c r="M1036" s="48">
        <v>-1</v>
      </c>
      <c r="N1036" s="48">
        <v>1</v>
      </c>
      <c r="O1036" s="48" t="s">
        <v>6418</v>
      </c>
      <c r="P1036" s="65">
        <f>2</f>
        <v>2</v>
      </c>
      <c r="Q1036" s="65">
        <f>COUNTIFS($O$1:O1036,base_seller!$O1036)</f>
        <v>1</v>
      </c>
      <c r="R1036" s="65" t="str">
        <f>IF(O1036="","",IF(OR(base_seller!$Q1036&gt;base_seller!$P1036,base_seller!$Q1036="0"),"Não","Sim"))</f>
        <v>Sim</v>
      </c>
      <c r="S1036" s="65" t="str">
        <f>base_seller!$E1036&amp;base_seller!$K1036</f>
        <v>1308942025-03</v>
      </c>
      <c r="T1036" s="65">
        <f>COUNTIFS($S$1:S1036,base_seller!$S1036)</f>
        <v>1</v>
      </c>
      <c r="U1036" s="65" t="str">
        <f t="shared" si="36"/>
        <v>Range 1</v>
      </c>
    </row>
    <row r="1037" spans="1:21" x14ac:dyDescent="0.25">
      <c r="A1037" s="64">
        <v>45735</v>
      </c>
      <c r="B1037" s="64">
        <v>45735.430555555547</v>
      </c>
      <c r="C1037" s="64">
        <v>45735.490972222222</v>
      </c>
      <c r="D1037" s="48" t="s">
        <v>950</v>
      </c>
      <c r="E1037" s="48">
        <v>130747</v>
      </c>
      <c r="F1037" s="48" t="s">
        <v>46</v>
      </c>
      <c r="G1037" s="48" t="s">
        <v>36</v>
      </c>
      <c r="H1037" s="48" t="s">
        <v>752</v>
      </c>
      <c r="I1037" s="48">
        <v>2</v>
      </c>
      <c r="J1037" s="48">
        <v>1</v>
      </c>
      <c r="K1037" s="48" t="s">
        <v>6182</v>
      </c>
      <c r="L1037" s="71">
        <v>45736.430555555547</v>
      </c>
      <c r="M1037" s="48">
        <v>-1</v>
      </c>
      <c r="N1037" s="48">
        <v>1</v>
      </c>
      <c r="O1037" s="48" t="s">
        <v>6414</v>
      </c>
      <c r="P1037" s="65">
        <f>2</f>
        <v>2</v>
      </c>
      <c r="Q1037" s="65">
        <f>COUNTIFS($O$1:O1037,base_seller!$O1037)</f>
        <v>3</v>
      </c>
      <c r="R1037" s="65" t="str">
        <f>IF(O1037="","",IF(OR(base_seller!$Q1037&gt;base_seller!$P1037,base_seller!$Q1037="0"),"Não","Sim"))</f>
        <v>Não</v>
      </c>
      <c r="S1037" s="65" t="str">
        <f>base_seller!$E1037&amp;base_seller!$K1037</f>
        <v>1307472025-03</v>
      </c>
      <c r="T1037" s="65">
        <f>COUNTIFS($S$1:S1037,base_seller!$S1037)</f>
        <v>3</v>
      </c>
      <c r="U1037" s="65" t="str">
        <f t="shared" si="36"/>
        <v>Range 1</v>
      </c>
    </row>
    <row r="1038" spans="1:21" x14ac:dyDescent="0.25">
      <c r="A1038" s="64">
        <v>45735</v>
      </c>
      <c r="B1038" s="64">
        <v>45735.425000000003</v>
      </c>
      <c r="C1038" s="64">
        <v>45735.493055555547</v>
      </c>
      <c r="D1038" s="48" t="s">
        <v>950</v>
      </c>
      <c r="E1038" s="48">
        <v>130731</v>
      </c>
      <c r="F1038" s="48" t="s">
        <v>46</v>
      </c>
      <c r="G1038" s="48" t="s">
        <v>36</v>
      </c>
      <c r="H1038" s="48" t="s">
        <v>757</v>
      </c>
      <c r="I1038" s="48">
        <v>2</v>
      </c>
      <c r="J1038" s="48">
        <v>1</v>
      </c>
      <c r="K1038" s="48" t="s">
        <v>6182</v>
      </c>
      <c r="L1038" s="71">
        <v>45736.425000000003</v>
      </c>
      <c r="M1038" s="48">
        <v>-1</v>
      </c>
      <c r="N1038" s="48">
        <v>1</v>
      </c>
      <c r="O1038" s="48" t="s">
        <v>6417</v>
      </c>
      <c r="P1038" s="65">
        <f>2</f>
        <v>2</v>
      </c>
      <c r="Q1038" s="65">
        <f>COUNTIFS($O$1:O1038,base_seller!$O1038)</f>
        <v>3</v>
      </c>
      <c r="R1038" s="65" t="str">
        <f>IF(O1038="","",IF(OR(base_seller!$Q1038&gt;base_seller!$P1038,base_seller!$Q1038="0"),"Não","Sim"))</f>
        <v>Não</v>
      </c>
      <c r="S1038" s="65" t="str">
        <f>base_seller!$E1038&amp;base_seller!$K1038</f>
        <v>1307312025-03</v>
      </c>
      <c r="T1038" s="65">
        <f>COUNTIFS($S$1:S1038,base_seller!$S1038)</f>
        <v>3</v>
      </c>
      <c r="U1038" s="65" t="str">
        <f t="shared" si="36"/>
        <v>Range 1</v>
      </c>
    </row>
    <row r="1039" spans="1:21" x14ac:dyDescent="0.25">
      <c r="A1039" s="64">
        <v>45735</v>
      </c>
      <c r="B1039" s="64">
        <v>45735.465277777781</v>
      </c>
      <c r="C1039" s="64">
        <v>45735.495833333327</v>
      </c>
      <c r="D1039" s="48" t="s">
        <v>950</v>
      </c>
      <c r="E1039" s="48">
        <v>130237</v>
      </c>
      <c r="F1039" s="48" t="s">
        <v>46</v>
      </c>
      <c r="G1039" s="48" t="s">
        <v>36</v>
      </c>
      <c r="H1039" s="48" t="s">
        <v>758</v>
      </c>
      <c r="I1039" s="48">
        <v>2</v>
      </c>
      <c r="J1039" s="48">
        <v>1</v>
      </c>
      <c r="K1039" s="48" t="s">
        <v>6182</v>
      </c>
      <c r="L1039" s="71">
        <v>45736.465277777781</v>
      </c>
      <c r="M1039" s="48">
        <v>-1</v>
      </c>
      <c r="N1039" s="48">
        <v>1</v>
      </c>
      <c r="O1039" s="48" t="s">
        <v>6389</v>
      </c>
      <c r="P1039" s="65">
        <f>2</f>
        <v>2</v>
      </c>
      <c r="Q1039" s="65">
        <f>COUNTIFS($O$1:O1039,base_seller!$O1039)</f>
        <v>3</v>
      </c>
      <c r="R1039" s="65" t="str">
        <f>IF(O1039="","",IF(OR(base_seller!$Q1039&gt;base_seller!$P1039,base_seller!$Q1039="0"),"Não","Sim"))</f>
        <v>Não</v>
      </c>
      <c r="S1039" s="65" t="str">
        <f>base_seller!$E1039&amp;base_seller!$K1039</f>
        <v>1302372025-03</v>
      </c>
      <c r="T1039" s="65">
        <f>COUNTIFS($S$1:S1039,base_seller!$S1039)</f>
        <v>3</v>
      </c>
      <c r="U1039" s="65" t="str">
        <f t="shared" si="36"/>
        <v>Range 1</v>
      </c>
    </row>
    <row r="1040" spans="1:21" x14ac:dyDescent="0.25">
      <c r="A1040" s="64">
        <v>45735</v>
      </c>
      <c r="B1040" s="64">
        <v>45735.503472222219</v>
      </c>
      <c r="C1040" s="64">
        <v>45735.534722222219</v>
      </c>
      <c r="D1040" s="48" t="s">
        <v>950</v>
      </c>
      <c r="E1040" s="48">
        <v>130894</v>
      </c>
      <c r="F1040" s="48" t="s">
        <v>46</v>
      </c>
      <c r="G1040" s="48" t="s">
        <v>36</v>
      </c>
      <c r="H1040" s="48" t="s">
        <v>761</v>
      </c>
      <c r="I1040" s="48">
        <v>2</v>
      </c>
      <c r="J1040" s="48">
        <v>1</v>
      </c>
      <c r="K1040" s="48" t="s">
        <v>6182</v>
      </c>
      <c r="L1040" s="71">
        <v>45736.503472222219</v>
      </c>
      <c r="M1040" s="48">
        <v>-1</v>
      </c>
      <c r="N1040" s="48">
        <v>1</v>
      </c>
      <c r="O1040" s="48" t="s">
        <v>6418</v>
      </c>
      <c r="P1040" s="65">
        <f>2</f>
        <v>2</v>
      </c>
      <c r="Q1040" s="65">
        <f>COUNTIFS($O$1:O1040,base_seller!$O1040)</f>
        <v>2</v>
      </c>
      <c r="R1040" s="65" t="str">
        <f>IF(O1040="","",IF(OR(base_seller!$Q1040&gt;base_seller!$P1040,base_seller!$Q1040="0"),"Não","Sim"))</f>
        <v>Sim</v>
      </c>
      <c r="S1040" s="65" t="str">
        <f>base_seller!$E1040&amp;base_seller!$K1040</f>
        <v>1308942025-03</v>
      </c>
      <c r="T1040" s="65">
        <f>COUNTIFS($S$1:S1040,base_seller!$S1040)</f>
        <v>2</v>
      </c>
      <c r="U1040" s="65" t="str">
        <f t="shared" si="36"/>
        <v>Range 1</v>
      </c>
    </row>
    <row r="1041" spans="1:21" x14ac:dyDescent="0.25">
      <c r="A1041" s="64">
        <v>45735</v>
      </c>
      <c r="B1041" s="64">
        <v>45735.524305555547</v>
      </c>
      <c r="C1041" s="64">
        <v>45735.536805555559</v>
      </c>
      <c r="D1041" s="48" t="s">
        <v>950</v>
      </c>
      <c r="E1041" s="48">
        <v>130600</v>
      </c>
      <c r="F1041" s="48" t="s">
        <v>46</v>
      </c>
      <c r="G1041" s="48" t="s">
        <v>36</v>
      </c>
      <c r="H1041" s="48" t="s">
        <v>752</v>
      </c>
      <c r="I1041" s="48">
        <v>2</v>
      </c>
      <c r="J1041" s="48">
        <v>1</v>
      </c>
      <c r="K1041" s="48" t="s">
        <v>6182</v>
      </c>
      <c r="L1041" s="71">
        <v>45736.524305555547</v>
      </c>
      <c r="M1041" s="48">
        <v>-1</v>
      </c>
      <c r="N1041" s="48">
        <v>1</v>
      </c>
      <c r="O1041" s="48" t="s">
        <v>6401</v>
      </c>
      <c r="P1041" s="65">
        <f>2</f>
        <v>2</v>
      </c>
      <c r="Q1041" s="65">
        <f>COUNTIFS($O$1:O1041,base_seller!$O1041)</f>
        <v>3</v>
      </c>
      <c r="R1041" s="65" t="str">
        <f>IF(O1041="","",IF(OR(base_seller!$Q1041&gt;base_seller!$P1041,base_seller!$Q1041="0"),"Não","Sim"))</f>
        <v>Não</v>
      </c>
      <c r="S1041" s="65" t="str">
        <f>base_seller!$E1041&amp;base_seller!$K1041</f>
        <v>1306002025-03</v>
      </c>
      <c r="T1041" s="65">
        <f>COUNTIFS($S$1:S1041,base_seller!$S1041)</f>
        <v>3</v>
      </c>
      <c r="U1041" s="65" t="str">
        <f t="shared" si="36"/>
        <v>Range 1</v>
      </c>
    </row>
    <row r="1042" spans="1:21" x14ac:dyDescent="0.25">
      <c r="A1042" s="64">
        <v>45735</v>
      </c>
      <c r="B1042" s="64">
        <v>45735.582638888889</v>
      </c>
      <c r="C1042" s="64">
        <v>45735.584722222222</v>
      </c>
      <c r="D1042" s="48" t="s">
        <v>950</v>
      </c>
      <c r="E1042" s="48">
        <v>131133</v>
      </c>
      <c r="F1042" s="48" t="s">
        <v>716</v>
      </c>
      <c r="G1042" s="48" t="s">
        <v>36</v>
      </c>
      <c r="H1042" s="48" t="s">
        <v>766</v>
      </c>
      <c r="I1042" s="48">
        <v>2</v>
      </c>
      <c r="J1042" s="48">
        <v>1</v>
      </c>
      <c r="K1042" s="48" t="s">
        <v>6182</v>
      </c>
      <c r="L1042" s="71">
        <v>45736.582638888889</v>
      </c>
      <c r="M1042" s="48">
        <v>-1</v>
      </c>
      <c r="N1042" s="48">
        <v>1</v>
      </c>
      <c r="O1042" s="48" t="s">
        <v>6419</v>
      </c>
      <c r="P1042" s="65">
        <f>2</f>
        <v>2</v>
      </c>
      <c r="Q1042" s="65">
        <f>COUNTIFS($O$1:O1042,base_seller!$O1042)</f>
        <v>1</v>
      </c>
      <c r="R1042" s="65" t="str">
        <f>IF(O1042="","",IF(OR(base_seller!$Q1042&gt;base_seller!$P1042,base_seller!$Q1042="0"),"Não","Sim"))</f>
        <v>Sim</v>
      </c>
      <c r="S1042" s="65" t="str">
        <f>base_seller!$E1042&amp;base_seller!$K1042</f>
        <v>1311332025-03</v>
      </c>
      <c r="T1042" s="65">
        <f>COUNTIFS($S$1:S1042,base_seller!$S1042)</f>
        <v>1</v>
      </c>
      <c r="U1042" s="65" t="str">
        <f t="shared" si="36"/>
        <v>Range 1</v>
      </c>
    </row>
    <row r="1043" spans="1:21" x14ac:dyDescent="0.25">
      <c r="A1043" s="64">
        <v>45735</v>
      </c>
      <c r="B1043" s="64">
        <v>45735.230555555558</v>
      </c>
      <c r="C1043" s="64">
        <v>45735.340277777781</v>
      </c>
      <c r="D1043" s="48" t="s">
        <v>952</v>
      </c>
      <c r="E1043" s="48">
        <v>130620</v>
      </c>
      <c r="F1043" s="48" t="s">
        <v>46</v>
      </c>
      <c r="G1043" s="48" t="s">
        <v>36</v>
      </c>
      <c r="H1043" s="48" t="s">
        <v>752</v>
      </c>
      <c r="I1043" s="48">
        <v>2</v>
      </c>
      <c r="J1043" s="48">
        <v>1</v>
      </c>
      <c r="K1043" s="48" t="s">
        <v>6182</v>
      </c>
      <c r="L1043" s="71">
        <v>45736.230555555558</v>
      </c>
      <c r="M1043" s="48">
        <v>-1</v>
      </c>
      <c r="N1043" s="48">
        <v>1</v>
      </c>
      <c r="O1043" s="48" t="s">
        <v>6420</v>
      </c>
      <c r="P1043" s="65">
        <f>2</f>
        <v>2</v>
      </c>
      <c r="Q1043" s="65">
        <f>COUNTIFS($O$1:O1043,base_seller!$O1043)</f>
        <v>1</v>
      </c>
      <c r="R1043" s="65" t="str">
        <f>IF(O1043="","",IF(OR(base_seller!$Q1043&gt;base_seller!$P1043,base_seller!$Q1043="0"),"Não","Sim"))</f>
        <v>Sim</v>
      </c>
      <c r="S1043" s="65" t="str">
        <f>base_seller!$E1043&amp;base_seller!$K1043</f>
        <v>1306202025-03</v>
      </c>
      <c r="T1043" s="65">
        <f>COUNTIFS($S$1:S1043,base_seller!$S1043)</f>
        <v>1</v>
      </c>
      <c r="U1043" s="65" t="str">
        <f t="shared" si="36"/>
        <v>Range 1</v>
      </c>
    </row>
    <row r="1044" spans="1:21" x14ac:dyDescent="0.25">
      <c r="A1044" s="64">
        <v>45735</v>
      </c>
      <c r="B1044" s="64">
        <v>45735.447222222218</v>
      </c>
      <c r="C1044" s="64">
        <v>45735.448611111111</v>
      </c>
      <c r="D1044" s="48" t="s">
        <v>952</v>
      </c>
      <c r="E1044" s="48">
        <v>130833</v>
      </c>
      <c r="F1044" s="48" t="s">
        <v>716</v>
      </c>
      <c r="G1044" s="48" t="s">
        <v>36</v>
      </c>
      <c r="H1044" s="48" t="s">
        <v>752</v>
      </c>
      <c r="I1044" s="48">
        <v>2</v>
      </c>
      <c r="J1044" s="48">
        <v>1</v>
      </c>
      <c r="K1044" s="48" t="s">
        <v>6182</v>
      </c>
      <c r="L1044" s="71">
        <v>45736.447222222218</v>
      </c>
      <c r="M1044" s="48">
        <v>-1</v>
      </c>
      <c r="N1044" s="48">
        <v>1</v>
      </c>
      <c r="O1044" s="48" t="s">
        <v>6421</v>
      </c>
      <c r="P1044" s="65">
        <f>2</f>
        <v>2</v>
      </c>
      <c r="Q1044" s="65">
        <f>COUNTIFS($O$1:O1044,base_seller!$O1044)</f>
        <v>1</v>
      </c>
      <c r="R1044" s="65" t="str">
        <f>IF(O1044="","",IF(OR(base_seller!$Q1044&gt;base_seller!$P1044,base_seller!$Q1044="0"),"Não","Sim"))</f>
        <v>Sim</v>
      </c>
      <c r="S1044" s="65" t="str">
        <f>base_seller!$E1044&amp;base_seller!$K1044</f>
        <v>1308332025-03</v>
      </c>
      <c r="T1044" s="65">
        <f>COUNTIFS($S$1:S1044,base_seller!$S1044)</f>
        <v>1</v>
      </c>
      <c r="U1044" s="65" t="str">
        <f t="shared" si="36"/>
        <v>Range 1</v>
      </c>
    </row>
    <row r="1045" spans="1:21" x14ac:dyDescent="0.25">
      <c r="A1045" s="64">
        <v>45735</v>
      </c>
      <c r="B1045" s="64">
        <v>45735.45</v>
      </c>
      <c r="C1045" s="64">
        <v>45735.468055555553</v>
      </c>
      <c r="D1045" s="48" t="s">
        <v>952</v>
      </c>
      <c r="E1045" s="48">
        <v>130839</v>
      </c>
      <c r="F1045" s="48" t="s">
        <v>716</v>
      </c>
      <c r="G1045" s="48" t="s">
        <v>36</v>
      </c>
      <c r="H1045" s="48" t="s">
        <v>752</v>
      </c>
      <c r="I1045" s="48">
        <v>2</v>
      </c>
      <c r="J1045" s="48">
        <v>1</v>
      </c>
      <c r="K1045" s="48" t="s">
        <v>6182</v>
      </c>
      <c r="L1045" s="71">
        <v>45736.45</v>
      </c>
      <c r="M1045" s="48">
        <v>-1</v>
      </c>
      <c r="N1045" s="48">
        <v>1</v>
      </c>
      <c r="O1045" s="48" t="s">
        <v>6422</v>
      </c>
      <c r="P1045" s="65">
        <f>2</f>
        <v>2</v>
      </c>
      <c r="Q1045" s="65">
        <f>COUNTIFS($O$1:O1045,base_seller!$O1045)</f>
        <v>1</v>
      </c>
      <c r="R1045" s="65" t="str">
        <f>IF(O1045="","",IF(OR(base_seller!$Q1045&gt;base_seller!$P1045,base_seller!$Q1045="0"),"Não","Sim"))</f>
        <v>Sim</v>
      </c>
      <c r="S1045" s="65" t="str">
        <f>base_seller!$E1045&amp;base_seller!$K1045</f>
        <v>1308392025-03</v>
      </c>
      <c r="T1045" s="65">
        <f>COUNTIFS($S$1:S1045,base_seller!$S1045)</f>
        <v>1</v>
      </c>
      <c r="U1045" s="65" t="str">
        <f t="shared" si="36"/>
        <v>Range 1</v>
      </c>
    </row>
    <row r="1046" spans="1:21" x14ac:dyDescent="0.25">
      <c r="A1046" s="64">
        <v>45735</v>
      </c>
      <c r="B1046" s="64">
        <v>45735.46597222222</v>
      </c>
      <c r="C1046" s="64">
        <v>45735.469444444447</v>
      </c>
      <c r="D1046" s="48" t="s">
        <v>952</v>
      </c>
      <c r="E1046" s="48">
        <v>130870</v>
      </c>
      <c r="F1046" s="48" t="s">
        <v>716</v>
      </c>
      <c r="G1046" s="48" t="s">
        <v>36</v>
      </c>
      <c r="H1046" s="48" t="s">
        <v>758</v>
      </c>
      <c r="I1046" s="48">
        <v>2</v>
      </c>
      <c r="J1046" s="48">
        <v>1</v>
      </c>
      <c r="K1046" s="48" t="s">
        <v>6182</v>
      </c>
      <c r="L1046" s="71">
        <v>45736.46597222222</v>
      </c>
      <c r="M1046" s="48">
        <v>-1</v>
      </c>
      <c r="N1046" s="48">
        <v>1</v>
      </c>
      <c r="O1046" s="48" t="s">
        <v>6423</v>
      </c>
      <c r="P1046" s="65">
        <f>2</f>
        <v>2</v>
      </c>
      <c r="Q1046" s="65">
        <f>COUNTIFS($O$1:O1046,base_seller!$O1046)</f>
        <v>1</v>
      </c>
      <c r="R1046" s="65" t="str">
        <f>IF(O1046="","",IF(OR(base_seller!$Q1046&gt;base_seller!$P1046,base_seller!$Q1046="0"),"Não","Sim"))</f>
        <v>Sim</v>
      </c>
      <c r="S1046" s="65" t="str">
        <f>base_seller!$E1046&amp;base_seller!$K1046</f>
        <v>1308702025-03</v>
      </c>
      <c r="T1046" s="65">
        <f>COUNTIFS($S$1:S1046,base_seller!$S1046)</f>
        <v>1</v>
      </c>
      <c r="U1046" s="65" t="str">
        <f t="shared" si="36"/>
        <v>Range 1</v>
      </c>
    </row>
    <row r="1047" spans="1:21" x14ac:dyDescent="0.25">
      <c r="A1047" s="64">
        <v>45735</v>
      </c>
      <c r="B1047" s="64">
        <v>45735.447222222218</v>
      </c>
      <c r="C1047" s="64">
        <v>45735.595138888893</v>
      </c>
      <c r="D1047" s="48" t="s">
        <v>952</v>
      </c>
      <c r="E1047" s="48">
        <v>130833</v>
      </c>
      <c r="F1047" s="48" t="s">
        <v>46</v>
      </c>
      <c r="G1047" s="48" t="s">
        <v>36</v>
      </c>
      <c r="H1047" s="48" t="s">
        <v>752</v>
      </c>
      <c r="I1047" s="48">
        <v>2</v>
      </c>
      <c r="J1047" s="48">
        <v>1</v>
      </c>
      <c r="K1047" s="48" t="s">
        <v>6182</v>
      </c>
      <c r="L1047" s="71">
        <v>45736.447222222218</v>
      </c>
      <c r="M1047" s="48">
        <v>-1</v>
      </c>
      <c r="N1047" s="48">
        <v>1</v>
      </c>
      <c r="O1047" s="48" t="s">
        <v>6421</v>
      </c>
      <c r="P1047" s="65">
        <f>2</f>
        <v>2</v>
      </c>
      <c r="Q1047" s="65">
        <f>COUNTIFS($O$1:O1047,base_seller!$O1047)</f>
        <v>2</v>
      </c>
      <c r="R1047" s="65" t="str">
        <f>IF(O1047="","",IF(OR(base_seller!$Q1047&gt;base_seller!$P1047,base_seller!$Q1047="0"),"Não","Sim"))</f>
        <v>Sim</v>
      </c>
      <c r="S1047" s="65" t="str">
        <f>base_seller!$E1047&amp;base_seller!$K1047</f>
        <v>1308332025-03</v>
      </c>
      <c r="T1047" s="65">
        <f>COUNTIFS($S$1:S1047,base_seller!$S1047)</f>
        <v>2</v>
      </c>
      <c r="U1047" s="65" t="str">
        <f t="shared" si="36"/>
        <v>Range 1</v>
      </c>
    </row>
    <row r="1048" spans="1:21" x14ac:dyDescent="0.25">
      <c r="A1048" s="64">
        <v>45735</v>
      </c>
      <c r="B1048" s="64">
        <v>45735.554861111108</v>
      </c>
      <c r="C1048" s="64">
        <v>45735.569444444453</v>
      </c>
      <c r="D1048" s="48" t="s">
        <v>951</v>
      </c>
      <c r="E1048" s="48">
        <v>131063</v>
      </c>
      <c r="F1048" s="48" t="s">
        <v>754</v>
      </c>
      <c r="G1048" s="48" t="s">
        <v>755</v>
      </c>
      <c r="H1048" s="48" t="s">
        <v>755</v>
      </c>
      <c r="I1048" s="48">
        <v>2</v>
      </c>
      <c r="J1048" s="48">
        <v>1</v>
      </c>
      <c r="K1048" s="48" t="s">
        <v>6182</v>
      </c>
      <c r="L1048" s="71">
        <v>45736.554861111108</v>
      </c>
      <c r="M1048" s="48">
        <v>-1</v>
      </c>
      <c r="N1048" s="48">
        <v>1</v>
      </c>
      <c r="P1048" s="65">
        <f>2</f>
        <v>2</v>
      </c>
      <c r="Q1048" s="65">
        <f>COUNTIFS($O$1:O1048,base_seller!$O1048)</f>
        <v>0</v>
      </c>
      <c r="R1048" s="65" t="str">
        <f>IF(O1048="","",IF(OR(base_seller!$Q1048&gt;base_seller!$P1048,base_seller!$Q1048="0"),"Não","Sim"))</f>
        <v/>
      </c>
      <c r="S1048" s="65" t="str">
        <f>base_seller!$E1048&amp;base_seller!$K1048</f>
        <v>1310632025-03</v>
      </c>
      <c r="T1048" s="65">
        <f>COUNTIFS($S$1:S1048,base_seller!$S1048)</f>
        <v>1</v>
      </c>
      <c r="U1048" s="65" t="str">
        <f t="shared" si="36"/>
        <v>Range 1</v>
      </c>
    </row>
    <row r="1049" spans="1:21" x14ac:dyDescent="0.25">
      <c r="A1049" s="64">
        <v>45735</v>
      </c>
      <c r="B1049" s="64">
        <v>45735.566666666673</v>
      </c>
      <c r="C1049" s="64">
        <v>45735.574305555558</v>
      </c>
      <c r="D1049" s="48" t="s">
        <v>951</v>
      </c>
      <c r="E1049" s="48">
        <v>131095</v>
      </c>
      <c r="F1049" s="48" t="s">
        <v>716</v>
      </c>
      <c r="G1049" s="48" t="s">
        <v>36</v>
      </c>
      <c r="H1049" s="48" t="s">
        <v>752</v>
      </c>
      <c r="I1049" s="48">
        <v>2</v>
      </c>
      <c r="J1049" s="48">
        <v>1</v>
      </c>
      <c r="K1049" s="48" t="s">
        <v>6182</v>
      </c>
      <c r="L1049" s="71">
        <v>45736.566666666673</v>
      </c>
      <c r="M1049" s="48">
        <v>-1</v>
      </c>
      <c r="N1049" s="48">
        <v>1</v>
      </c>
      <c r="O1049" s="48" t="s">
        <v>6424</v>
      </c>
      <c r="P1049" s="65">
        <f>2</f>
        <v>2</v>
      </c>
      <c r="Q1049" s="65">
        <f>COUNTIFS($O$1:O1049,base_seller!$O1049)</f>
        <v>1</v>
      </c>
      <c r="R1049" s="65" t="str">
        <f>IF(O1049="","",IF(OR(base_seller!$Q1049&gt;base_seller!$P1049,base_seller!$Q1049="0"),"Não","Sim"))</f>
        <v>Sim</v>
      </c>
      <c r="S1049" s="65" t="str">
        <f>base_seller!$E1049&amp;base_seller!$K1049</f>
        <v>1310952025-03</v>
      </c>
      <c r="T1049" s="65">
        <f>COUNTIFS($S$1:S1049,base_seller!$S1049)</f>
        <v>1</v>
      </c>
      <c r="U1049" s="65" t="str">
        <f t="shared" si="36"/>
        <v>Range 1</v>
      </c>
    </row>
    <row r="1050" spans="1:21" x14ac:dyDescent="0.25">
      <c r="A1050" s="64">
        <v>45735</v>
      </c>
      <c r="B1050" s="64">
        <v>45735.581250000003</v>
      </c>
      <c r="C1050" s="64">
        <v>45735.589583333327</v>
      </c>
      <c r="D1050" s="48" t="s">
        <v>951</v>
      </c>
      <c r="E1050" s="48">
        <v>131095</v>
      </c>
      <c r="F1050" s="48" t="s">
        <v>754</v>
      </c>
      <c r="G1050" s="48" t="s">
        <v>755</v>
      </c>
      <c r="H1050" s="48" t="s">
        <v>755</v>
      </c>
      <c r="I1050" s="48">
        <v>2</v>
      </c>
      <c r="J1050" s="48">
        <v>1</v>
      </c>
      <c r="K1050" s="48" t="s">
        <v>6182</v>
      </c>
      <c r="L1050" s="71">
        <v>45736.581250000003</v>
      </c>
      <c r="M1050" s="48">
        <v>-1</v>
      </c>
      <c r="N1050" s="48">
        <v>1</v>
      </c>
      <c r="P1050" s="65">
        <f>2</f>
        <v>2</v>
      </c>
      <c r="Q1050" s="65">
        <f>COUNTIFS($O$1:O1050,base_seller!$O1050)</f>
        <v>0</v>
      </c>
      <c r="R1050" s="65" t="str">
        <f>IF(O1050="","",IF(OR(base_seller!$Q1050&gt;base_seller!$P1050,base_seller!$Q1050="0"),"Não","Sim"))</f>
        <v/>
      </c>
      <c r="S1050" s="65" t="str">
        <f>base_seller!$E1050&amp;base_seller!$K1050</f>
        <v>1310952025-03</v>
      </c>
      <c r="T1050" s="65">
        <f>COUNTIFS($S$1:S1050,base_seller!$S1050)</f>
        <v>2</v>
      </c>
      <c r="U1050" s="65" t="str">
        <f t="shared" si="36"/>
        <v>Range 1</v>
      </c>
    </row>
    <row r="1051" spans="1:21" x14ac:dyDescent="0.25">
      <c r="A1051" s="64">
        <v>45736</v>
      </c>
      <c r="B1051" s="64">
        <v>45735.592361111107</v>
      </c>
      <c r="C1051" s="64">
        <v>45736.339583333327</v>
      </c>
      <c r="D1051" s="48" t="s">
        <v>952</v>
      </c>
      <c r="E1051" s="48">
        <v>131157</v>
      </c>
      <c r="F1051" s="48" t="s">
        <v>716</v>
      </c>
      <c r="G1051" s="48" t="s">
        <v>36</v>
      </c>
      <c r="H1051" s="48" t="s">
        <v>767</v>
      </c>
      <c r="I1051" s="48">
        <v>2</v>
      </c>
      <c r="J1051" s="48">
        <v>1</v>
      </c>
      <c r="K1051" s="48" t="s">
        <v>6182</v>
      </c>
      <c r="L1051" s="71">
        <v>45736.592361111107</v>
      </c>
      <c r="M1051" s="48">
        <v>-1</v>
      </c>
      <c r="N1051" s="48">
        <v>1</v>
      </c>
      <c r="O1051" s="48" t="s">
        <v>6425</v>
      </c>
      <c r="P1051" s="65">
        <f>2</f>
        <v>2</v>
      </c>
      <c r="Q1051" s="65">
        <f>COUNTIFS($O$1:O1051,base_seller!$O1051)</f>
        <v>1</v>
      </c>
      <c r="R1051" s="65" t="str">
        <f>IF(O1051="","",IF(OR(base_seller!$Q1051&gt;base_seller!$P1051,base_seller!$Q1051="0"),"Não","Sim"))</f>
        <v>Sim</v>
      </c>
      <c r="S1051" s="65" t="str">
        <f>base_seller!$E1051&amp;base_seller!$K1051</f>
        <v>1311572025-03</v>
      </c>
      <c r="T1051" s="65">
        <f>COUNTIFS($S$1:S1051,base_seller!$S1051)</f>
        <v>1</v>
      </c>
      <c r="U1051" s="65" t="str">
        <f t="shared" ref="U1051:U1106" si="37">IF(T1051&lt;4,"Range 1",IF(T1051&lt;7,"Range 2",IF(T1051&lt;10,"Range 3","Range 4")))</f>
        <v>Range 1</v>
      </c>
    </row>
    <row r="1052" spans="1:21" x14ac:dyDescent="0.25">
      <c r="A1052" s="64">
        <v>45736</v>
      </c>
      <c r="B1052" s="64">
        <v>45735.59375</v>
      </c>
      <c r="C1052" s="64">
        <v>45736.342361111107</v>
      </c>
      <c r="D1052" s="48" t="s">
        <v>952</v>
      </c>
      <c r="E1052" s="48">
        <v>131159</v>
      </c>
      <c r="F1052" s="48" t="s">
        <v>46</v>
      </c>
      <c r="G1052" s="48" t="s">
        <v>36</v>
      </c>
      <c r="H1052" s="48" t="s">
        <v>761</v>
      </c>
      <c r="I1052" s="48">
        <v>2</v>
      </c>
      <c r="J1052" s="48">
        <v>1</v>
      </c>
      <c r="K1052" s="48" t="s">
        <v>6182</v>
      </c>
      <c r="L1052" s="71">
        <v>45736.59375</v>
      </c>
      <c r="M1052" s="48">
        <v>-1</v>
      </c>
      <c r="N1052" s="48">
        <v>1</v>
      </c>
      <c r="O1052" s="48" t="s">
        <v>6426</v>
      </c>
      <c r="P1052" s="65">
        <f>2</f>
        <v>2</v>
      </c>
      <c r="Q1052" s="65">
        <f>COUNTIFS($O$1:O1052,base_seller!$O1052)</f>
        <v>1</v>
      </c>
      <c r="R1052" s="65" t="str">
        <f>IF(O1052="","",IF(OR(base_seller!$Q1052&gt;base_seller!$P1052,base_seller!$Q1052="0"),"Não","Sim"))</f>
        <v>Sim</v>
      </c>
      <c r="S1052" s="65" t="str">
        <f>base_seller!$E1052&amp;base_seller!$K1052</f>
        <v>1311592025-03</v>
      </c>
      <c r="T1052" s="65">
        <f>COUNTIFS($S$1:S1052,base_seller!$S1052)</f>
        <v>1</v>
      </c>
      <c r="U1052" s="65" t="str">
        <f t="shared" si="37"/>
        <v>Range 1</v>
      </c>
    </row>
    <row r="1053" spans="1:21" x14ac:dyDescent="0.25">
      <c r="A1053" s="64">
        <v>45736</v>
      </c>
      <c r="B1053" s="64">
        <v>45735.642361111109</v>
      </c>
      <c r="C1053" s="64">
        <v>45736.343055555553</v>
      </c>
      <c r="D1053" s="48" t="s">
        <v>952</v>
      </c>
      <c r="E1053" s="48">
        <v>131231</v>
      </c>
      <c r="F1053" s="48" t="s">
        <v>754</v>
      </c>
      <c r="G1053" s="48" t="s">
        <v>755</v>
      </c>
      <c r="H1053" s="48" t="s">
        <v>766</v>
      </c>
      <c r="I1053" s="48">
        <v>2</v>
      </c>
      <c r="J1053" s="48">
        <v>1</v>
      </c>
      <c r="K1053" s="48" t="s">
        <v>6182</v>
      </c>
      <c r="L1053" s="71">
        <v>45736.642361111109</v>
      </c>
      <c r="M1053" s="48">
        <v>-1</v>
      </c>
      <c r="N1053" s="48">
        <v>1</v>
      </c>
      <c r="P1053" s="65">
        <f>2</f>
        <v>2</v>
      </c>
      <c r="Q1053" s="65">
        <f>COUNTIFS($O$1:O1053,base_seller!$O1053)</f>
        <v>0</v>
      </c>
      <c r="R1053" s="65" t="str">
        <f>IF(O1053="","",IF(OR(base_seller!$Q1053&gt;base_seller!$P1053,base_seller!$Q1053="0"),"Não","Sim"))</f>
        <v/>
      </c>
      <c r="S1053" s="65" t="str">
        <f>base_seller!$E1053&amp;base_seller!$K1053</f>
        <v>1312312025-03</v>
      </c>
      <c r="T1053" s="65">
        <f>COUNTIFS($S$1:S1053,base_seller!$S1053)</f>
        <v>1</v>
      </c>
      <c r="U1053" s="65" t="str">
        <f t="shared" si="37"/>
        <v>Range 1</v>
      </c>
    </row>
    <row r="1054" spans="1:21" x14ac:dyDescent="0.25">
      <c r="A1054" s="64">
        <v>45736</v>
      </c>
      <c r="B1054" s="64">
        <v>45735.647222222222</v>
      </c>
      <c r="C1054" s="64">
        <v>45736.343055555553</v>
      </c>
      <c r="D1054" s="48" t="s">
        <v>952</v>
      </c>
      <c r="E1054" s="48">
        <v>131245</v>
      </c>
      <c r="F1054" s="48" t="s">
        <v>716</v>
      </c>
      <c r="G1054" s="48" t="s">
        <v>36</v>
      </c>
      <c r="H1054" s="48" t="s">
        <v>5840</v>
      </c>
      <c r="I1054" s="48">
        <v>2</v>
      </c>
      <c r="J1054" s="48">
        <v>1</v>
      </c>
      <c r="K1054" s="48" t="s">
        <v>6182</v>
      </c>
      <c r="L1054" s="71">
        <v>45736.647222222222</v>
      </c>
      <c r="M1054" s="48">
        <v>-1</v>
      </c>
      <c r="N1054" s="48">
        <v>1</v>
      </c>
      <c r="O1054" s="48" t="s">
        <v>6427</v>
      </c>
      <c r="P1054" s="65">
        <f>2</f>
        <v>2</v>
      </c>
      <c r="Q1054" s="65">
        <f>COUNTIFS($O$1:O1054,base_seller!$O1054)</f>
        <v>1</v>
      </c>
      <c r="R1054" s="65" t="str">
        <f>IF(O1054="","",IF(OR(base_seller!$Q1054&gt;base_seller!$P1054,base_seller!$Q1054="0"),"Não","Sim"))</f>
        <v>Sim</v>
      </c>
      <c r="S1054" s="65" t="str">
        <f>base_seller!$E1054&amp;base_seller!$K1054</f>
        <v>1312452025-03</v>
      </c>
      <c r="T1054" s="65">
        <f>COUNTIFS($S$1:S1054,base_seller!$S1054)</f>
        <v>1</v>
      </c>
      <c r="U1054" s="65" t="str">
        <f t="shared" si="37"/>
        <v>Range 1</v>
      </c>
    </row>
    <row r="1055" spans="1:21" x14ac:dyDescent="0.25">
      <c r="A1055" s="64">
        <v>45736</v>
      </c>
      <c r="B1055" s="64">
        <v>45735.649305555547</v>
      </c>
      <c r="C1055" s="64">
        <v>45736.34375</v>
      </c>
      <c r="D1055" s="48" t="s">
        <v>952</v>
      </c>
      <c r="E1055" s="48">
        <v>131249</v>
      </c>
      <c r="F1055" s="48" t="s">
        <v>716</v>
      </c>
      <c r="G1055" s="48" t="s">
        <v>36</v>
      </c>
      <c r="H1055" s="48" t="s">
        <v>5840</v>
      </c>
      <c r="I1055" s="48">
        <v>2</v>
      </c>
      <c r="J1055" s="48">
        <v>1</v>
      </c>
      <c r="K1055" s="48" t="s">
        <v>6182</v>
      </c>
      <c r="L1055" s="71">
        <v>45736.649305555547</v>
      </c>
      <c r="M1055" s="48">
        <v>-1</v>
      </c>
      <c r="N1055" s="48">
        <v>1</v>
      </c>
      <c r="O1055" s="48" t="s">
        <v>6428</v>
      </c>
      <c r="P1055" s="65">
        <f>2</f>
        <v>2</v>
      </c>
      <c r="Q1055" s="65">
        <f>COUNTIFS($O$1:O1055,base_seller!$O1055)</f>
        <v>1</v>
      </c>
      <c r="R1055" s="65" t="str">
        <f>IF(O1055="","",IF(OR(base_seller!$Q1055&gt;base_seller!$P1055,base_seller!$Q1055="0"),"Não","Sim"))</f>
        <v>Sim</v>
      </c>
      <c r="S1055" s="65" t="str">
        <f>base_seller!$E1055&amp;base_seller!$K1055</f>
        <v>1312492025-03</v>
      </c>
      <c r="T1055" s="65">
        <f>COUNTIFS($S$1:S1055,base_seller!$S1055)</f>
        <v>1</v>
      </c>
      <c r="U1055" s="65" t="str">
        <f t="shared" si="37"/>
        <v>Range 1</v>
      </c>
    </row>
    <row r="1056" spans="1:21" x14ac:dyDescent="0.25">
      <c r="A1056" s="64">
        <v>45736</v>
      </c>
      <c r="B1056" s="64">
        <v>45735.67083333333</v>
      </c>
      <c r="C1056" s="64">
        <v>45736.345138888893</v>
      </c>
      <c r="D1056" s="48" t="s">
        <v>952</v>
      </c>
      <c r="E1056" s="48">
        <v>131273</v>
      </c>
      <c r="F1056" s="48" t="s">
        <v>754</v>
      </c>
      <c r="G1056" s="48" t="s">
        <v>755</v>
      </c>
      <c r="H1056" s="48" t="s">
        <v>752</v>
      </c>
      <c r="I1056" s="48">
        <v>2</v>
      </c>
      <c r="J1056" s="48">
        <v>1</v>
      </c>
      <c r="K1056" s="48" t="s">
        <v>6182</v>
      </c>
      <c r="L1056" s="71">
        <v>45736.67083333333</v>
      </c>
      <c r="M1056" s="48">
        <v>-1</v>
      </c>
      <c r="N1056" s="48">
        <v>1</v>
      </c>
      <c r="P1056" s="65">
        <f>2</f>
        <v>2</v>
      </c>
      <c r="Q1056" s="65">
        <f>COUNTIFS($O$1:O1056,base_seller!$O1056)</f>
        <v>0</v>
      </c>
      <c r="R1056" s="65" t="str">
        <f>IF(O1056="","",IF(OR(base_seller!$Q1056&gt;base_seller!$P1056,base_seller!$Q1056="0"),"Não","Sim"))</f>
        <v/>
      </c>
      <c r="S1056" s="65" t="str">
        <f>base_seller!$E1056&amp;base_seller!$K1056</f>
        <v>1312732025-03</v>
      </c>
      <c r="T1056" s="65">
        <f>COUNTIFS($S$1:S1056,base_seller!$S1056)</f>
        <v>1</v>
      </c>
      <c r="U1056" s="65" t="str">
        <f t="shared" si="37"/>
        <v>Range 1</v>
      </c>
    </row>
    <row r="1057" spans="1:21" x14ac:dyDescent="0.25">
      <c r="A1057" s="64">
        <v>45736</v>
      </c>
      <c r="B1057" s="64">
        <v>45735.675000000003</v>
      </c>
      <c r="C1057" s="64">
        <v>45736.345138888893</v>
      </c>
      <c r="D1057" s="48" t="s">
        <v>952</v>
      </c>
      <c r="E1057" s="48">
        <v>131277</v>
      </c>
      <c r="F1057" s="48" t="s">
        <v>716</v>
      </c>
      <c r="G1057" s="48" t="s">
        <v>36</v>
      </c>
      <c r="H1057" s="48" t="s">
        <v>752</v>
      </c>
      <c r="I1057" s="48">
        <v>2</v>
      </c>
      <c r="J1057" s="48">
        <v>1</v>
      </c>
      <c r="K1057" s="48" t="s">
        <v>6182</v>
      </c>
      <c r="L1057" s="71">
        <v>45736.675000000003</v>
      </c>
      <c r="M1057" s="48">
        <v>-1</v>
      </c>
      <c r="N1057" s="48">
        <v>1</v>
      </c>
      <c r="O1057" s="48" t="s">
        <v>6429</v>
      </c>
      <c r="P1057" s="65">
        <f>2</f>
        <v>2</v>
      </c>
      <c r="Q1057" s="65">
        <f>COUNTIFS($O$1:O1057,base_seller!$O1057)</f>
        <v>1</v>
      </c>
      <c r="R1057" s="65" t="str">
        <f>IF(O1057="","",IF(OR(base_seller!$Q1057&gt;base_seller!$P1057,base_seller!$Q1057="0"),"Não","Sim"))</f>
        <v>Sim</v>
      </c>
      <c r="S1057" s="65" t="str">
        <f>base_seller!$E1057&amp;base_seller!$K1057</f>
        <v>1312772025-03</v>
      </c>
      <c r="T1057" s="65">
        <f>COUNTIFS($S$1:S1057,base_seller!$S1057)</f>
        <v>1</v>
      </c>
      <c r="U1057" s="65" t="str">
        <f t="shared" si="37"/>
        <v>Range 1</v>
      </c>
    </row>
    <row r="1058" spans="1:21" x14ac:dyDescent="0.25">
      <c r="A1058" s="64">
        <v>45736</v>
      </c>
      <c r="B1058" s="64">
        <v>45735.686111111107</v>
      </c>
      <c r="C1058" s="64">
        <v>45736.350694444453</v>
      </c>
      <c r="D1058" s="48" t="s">
        <v>952</v>
      </c>
      <c r="E1058" s="48">
        <v>131296</v>
      </c>
      <c r="F1058" s="48" t="s">
        <v>754</v>
      </c>
      <c r="G1058" s="48" t="s">
        <v>36</v>
      </c>
      <c r="H1058" s="48" t="s">
        <v>766</v>
      </c>
      <c r="I1058" s="48">
        <v>2</v>
      </c>
      <c r="J1058" s="48">
        <v>1</v>
      </c>
      <c r="K1058" s="48" t="s">
        <v>6182</v>
      </c>
      <c r="L1058" s="71">
        <v>45736.686111111107</v>
      </c>
      <c r="M1058" s="48">
        <v>-1</v>
      </c>
      <c r="N1058" s="48">
        <v>1</v>
      </c>
      <c r="O1058" s="48" t="s">
        <v>6430</v>
      </c>
      <c r="P1058" s="65">
        <f>2</f>
        <v>2</v>
      </c>
      <c r="Q1058" s="65">
        <f>COUNTIFS($O$1:O1058,base_seller!$O1058)</f>
        <v>1</v>
      </c>
      <c r="R1058" s="65" t="str">
        <f>IF(O1058="","",IF(OR(base_seller!$Q1058&gt;base_seller!$P1058,base_seller!$Q1058="0"),"Não","Sim"))</f>
        <v>Sim</v>
      </c>
      <c r="S1058" s="65" t="str">
        <f>base_seller!$E1058&amp;base_seller!$K1058</f>
        <v>1312962025-03</v>
      </c>
      <c r="T1058" s="65">
        <f>COUNTIFS($S$1:S1058,base_seller!$S1058)</f>
        <v>1</v>
      </c>
      <c r="U1058" s="65" t="str">
        <f t="shared" si="37"/>
        <v>Range 1</v>
      </c>
    </row>
    <row r="1059" spans="1:21" x14ac:dyDescent="0.25">
      <c r="A1059" s="64">
        <v>45736</v>
      </c>
      <c r="B1059" s="64">
        <v>45735.729166666657</v>
      </c>
      <c r="C1059" s="64">
        <v>45736.350694444453</v>
      </c>
      <c r="D1059" s="48" t="s">
        <v>952</v>
      </c>
      <c r="E1059" s="48">
        <v>131324</v>
      </c>
      <c r="F1059" s="48" t="s">
        <v>716</v>
      </c>
      <c r="G1059" s="48" t="s">
        <v>36</v>
      </c>
      <c r="H1059" s="48" t="s">
        <v>752</v>
      </c>
      <c r="I1059" s="48">
        <v>2</v>
      </c>
      <c r="J1059" s="48">
        <v>1</v>
      </c>
      <c r="K1059" s="48" t="s">
        <v>6182</v>
      </c>
      <c r="L1059" s="71">
        <v>45736.729166666657</v>
      </c>
      <c r="M1059" s="48">
        <v>-1</v>
      </c>
      <c r="N1059" s="48">
        <v>1</v>
      </c>
      <c r="O1059" s="48" t="s">
        <v>6431</v>
      </c>
      <c r="P1059" s="65">
        <f>2</f>
        <v>2</v>
      </c>
      <c r="Q1059" s="65">
        <f>COUNTIFS($O$1:O1059,base_seller!$O1059)</f>
        <v>1</v>
      </c>
      <c r="R1059" s="65" t="str">
        <f>IF(O1059="","",IF(OR(base_seller!$Q1059&gt;base_seller!$P1059,base_seller!$Q1059="0"),"Não","Sim"))</f>
        <v>Sim</v>
      </c>
      <c r="S1059" s="65" t="str">
        <f>base_seller!$E1059&amp;base_seller!$K1059</f>
        <v>1313242025-03</v>
      </c>
      <c r="T1059" s="65">
        <f>COUNTIFS($S$1:S1059,base_seller!$S1059)</f>
        <v>1</v>
      </c>
      <c r="U1059" s="65" t="str">
        <f t="shared" si="37"/>
        <v>Range 1</v>
      </c>
    </row>
    <row r="1060" spans="1:21" x14ac:dyDescent="0.25">
      <c r="A1060" s="64">
        <v>45736</v>
      </c>
      <c r="B1060" s="64">
        <v>45735.771527777782</v>
      </c>
      <c r="C1060" s="64">
        <v>45736.351388888892</v>
      </c>
      <c r="D1060" s="48" t="s">
        <v>952</v>
      </c>
      <c r="E1060" s="48">
        <v>131353</v>
      </c>
      <c r="F1060" s="48" t="s">
        <v>716</v>
      </c>
      <c r="G1060" s="48" t="s">
        <v>36</v>
      </c>
      <c r="H1060" s="48" t="s">
        <v>760</v>
      </c>
      <c r="I1060" s="48">
        <v>2</v>
      </c>
      <c r="J1060" s="48">
        <v>1</v>
      </c>
      <c r="K1060" s="48" t="s">
        <v>6182</v>
      </c>
      <c r="L1060" s="71">
        <v>45736.771527777782</v>
      </c>
      <c r="M1060" s="48">
        <v>-1</v>
      </c>
      <c r="N1060" s="48">
        <v>1</v>
      </c>
      <c r="O1060" s="48" t="s">
        <v>6432</v>
      </c>
      <c r="P1060" s="65">
        <f>2</f>
        <v>2</v>
      </c>
      <c r="Q1060" s="65">
        <f>COUNTIFS($O$1:O1060,base_seller!$O1060)</f>
        <v>1</v>
      </c>
      <c r="R1060" s="65" t="str">
        <f>IF(O1060="","",IF(OR(base_seller!$Q1060&gt;base_seller!$P1060,base_seller!$Q1060="0"),"Não","Sim"))</f>
        <v>Sim</v>
      </c>
      <c r="S1060" s="65" t="str">
        <f>base_seller!$E1060&amp;base_seller!$K1060</f>
        <v>1313532025-03</v>
      </c>
      <c r="T1060" s="65">
        <f>COUNTIFS($S$1:S1060,base_seller!$S1060)</f>
        <v>1</v>
      </c>
      <c r="U1060" s="65" t="str">
        <f t="shared" si="37"/>
        <v>Range 1</v>
      </c>
    </row>
    <row r="1061" spans="1:21" x14ac:dyDescent="0.25">
      <c r="A1061" s="64">
        <v>45736</v>
      </c>
      <c r="B1061" s="64">
        <v>45735.788194444453</v>
      </c>
      <c r="C1061" s="64">
        <v>45736.352777777778</v>
      </c>
      <c r="D1061" s="48" t="s">
        <v>952</v>
      </c>
      <c r="E1061" s="48">
        <v>131365</v>
      </c>
      <c r="F1061" s="48" t="s">
        <v>754</v>
      </c>
      <c r="G1061" s="48" t="s">
        <v>755</v>
      </c>
      <c r="H1061" s="48" t="s">
        <v>766</v>
      </c>
      <c r="I1061" s="48">
        <v>2</v>
      </c>
      <c r="J1061" s="48">
        <v>1</v>
      </c>
      <c r="K1061" s="48" t="s">
        <v>6182</v>
      </c>
      <c r="L1061" s="71">
        <v>45736.788194444453</v>
      </c>
      <c r="M1061" s="48">
        <v>-1</v>
      </c>
      <c r="N1061" s="48">
        <v>1</v>
      </c>
      <c r="P1061" s="65">
        <f>2</f>
        <v>2</v>
      </c>
      <c r="Q1061" s="65">
        <f>COUNTIFS($O$1:O1061,base_seller!$O1061)</f>
        <v>0</v>
      </c>
      <c r="R1061" s="65" t="str">
        <f>IF(O1061="","",IF(OR(base_seller!$Q1061&gt;base_seller!$P1061,base_seller!$Q1061="0"),"Não","Sim"))</f>
        <v/>
      </c>
      <c r="S1061" s="65" t="str">
        <f>base_seller!$E1061&amp;base_seller!$K1061</f>
        <v>1313652025-03</v>
      </c>
      <c r="T1061" s="65">
        <f>COUNTIFS($S$1:S1061,base_seller!$S1061)</f>
        <v>1</v>
      </c>
      <c r="U1061" s="65" t="str">
        <f t="shared" si="37"/>
        <v>Range 1</v>
      </c>
    </row>
    <row r="1062" spans="1:21" x14ac:dyDescent="0.25">
      <c r="A1062" s="64">
        <v>45736</v>
      </c>
      <c r="B1062" s="64">
        <v>45735.790277777778</v>
      </c>
      <c r="C1062" s="64">
        <v>45736.353472222218</v>
      </c>
      <c r="D1062" s="48" t="s">
        <v>952</v>
      </c>
      <c r="E1062" s="48">
        <v>131367</v>
      </c>
      <c r="F1062" s="48" t="s">
        <v>754</v>
      </c>
      <c r="G1062" s="48" t="s">
        <v>36</v>
      </c>
      <c r="H1062" s="48" t="s">
        <v>766</v>
      </c>
      <c r="I1062" s="48">
        <v>2</v>
      </c>
      <c r="J1062" s="48">
        <v>1</v>
      </c>
      <c r="K1062" s="48" t="s">
        <v>6182</v>
      </c>
      <c r="L1062" s="71">
        <v>45736.790277777778</v>
      </c>
      <c r="M1062" s="48">
        <v>-1</v>
      </c>
      <c r="N1062" s="48">
        <v>1</v>
      </c>
      <c r="O1062" s="48" t="s">
        <v>6433</v>
      </c>
      <c r="P1062" s="65">
        <f>2</f>
        <v>2</v>
      </c>
      <c r="Q1062" s="65">
        <f>COUNTIFS($O$1:O1062,base_seller!$O1062)</f>
        <v>1</v>
      </c>
      <c r="R1062" s="65" t="str">
        <f>IF(O1062="","",IF(OR(base_seller!$Q1062&gt;base_seller!$P1062,base_seller!$Q1062="0"),"Não","Sim"))</f>
        <v>Sim</v>
      </c>
      <c r="S1062" s="65" t="str">
        <f>base_seller!$E1062&amp;base_seller!$K1062</f>
        <v>1313672025-03</v>
      </c>
      <c r="T1062" s="65">
        <f>COUNTIFS($S$1:S1062,base_seller!$S1062)</f>
        <v>1</v>
      </c>
      <c r="U1062" s="65" t="str">
        <f t="shared" si="37"/>
        <v>Range 1</v>
      </c>
    </row>
    <row r="1063" spans="1:21" x14ac:dyDescent="0.25">
      <c r="A1063" s="64">
        <v>45736</v>
      </c>
      <c r="B1063" s="64">
        <v>45736.263888888891</v>
      </c>
      <c r="C1063" s="64">
        <v>45736.354166666657</v>
      </c>
      <c r="D1063" s="48" t="s">
        <v>952</v>
      </c>
      <c r="E1063" s="48">
        <v>131408</v>
      </c>
      <c r="F1063" s="48" t="s">
        <v>716</v>
      </c>
      <c r="G1063" s="48" t="s">
        <v>36</v>
      </c>
      <c r="H1063" s="48" t="s">
        <v>765</v>
      </c>
      <c r="I1063" s="48">
        <v>3</v>
      </c>
      <c r="J1063" s="48">
        <v>1</v>
      </c>
      <c r="K1063" s="48" t="s">
        <v>6182</v>
      </c>
      <c r="L1063" s="71">
        <v>45737.263888888891</v>
      </c>
      <c r="M1063" s="48">
        <v>-1</v>
      </c>
      <c r="N1063" s="48">
        <v>1</v>
      </c>
      <c r="O1063" s="48" t="s">
        <v>6434</v>
      </c>
      <c r="P1063" s="65">
        <f>2</f>
        <v>2</v>
      </c>
      <c r="Q1063" s="65">
        <f>COUNTIFS($O$1:O1063,base_seller!$O1063)</f>
        <v>1</v>
      </c>
      <c r="R1063" s="65" t="str">
        <f>IF(O1063="","",IF(OR(base_seller!$Q1063&gt;base_seller!$P1063,base_seller!$Q1063="0"),"Não","Sim"))</f>
        <v>Sim</v>
      </c>
      <c r="S1063" s="65" t="str">
        <f>base_seller!$E1063&amp;base_seller!$K1063</f>
        <v>1314082025-03</v>
      </c>
      <c r="T1063" s="65">
        <f>COUNTIFS($S$1:S1063,base_seller!$S1063)</f>
        <v>1</v>
      </c>
      <c r="U1063" s="65" t="str">
        <f t="shared" si="37"/>
        <v>Range 1</v>
      </c>
    </row>
    <row r="1064" spans="1:21" x14ac:dyDescent="0.25">
      <c r="A1064" s="64">
        <v>45736</v>
      </c>
      <c r="B1064" s="64">
        <v>45736.324999999997</v>
      </c>
      <c r="C1064" s="64">
        <v>45736.354861111111</v>
      </c>
      <c r="D1064" s="48" t="s">
        <v>952</v>
      </c>
      <c r="E1064" s="48">
        <v>131412</v>
      </c>
      <c r="F1064" s="48" t="s">
        <v>754</v>
      </c>
      <c r="G1064" s="48" t="s">
        <v>755</v>
      </c>
      <c r="H1064" s="48" t="s">
        <v>765</v>
      </c>
      <c r="I1064" s="48">
        <v>3</v>
      </c>
      <c r="J1064" s="48">
        <v>1</v>
      </c>
      <c r="K1064" s="48" t="s">
        <v>6182</v>
      </c>
      <c r="L1064" s="71">
        <v>45737.324999999997</v>
      </c>
      <c r="M1064" s="48">
        <v>-1</v>
      </c>
      <c r="N1064" s="48">
        <v>1</v>
      </c>
      <c r="P1064" s="65">
        <f>2</f>
        <v>2</v>
      </c>
      <c r="Q1064" s="65">
        <f>COUNTIFS($O$1:O1064,base_seller!$O1064)</f>
        <v>0</v>
      </c>
      <c r="R1064" s="65" t="str">
        <f>IF(O1064="","",IF(OR(base_seller!$Q1064&gt;base_seller!$P1064,base_seller!$Q1064="0"),"Não","Sim"))</f>
        <v/>
      </c>
      <c r="S1064" s="65" t="str">
        <f>base_seller!$E1064&amp;base_seller!$K1064</f>
        <v>1314122025-03</v>
      </c>
      <c r="T1064" s="65">
        <f>COUNTIFS($S$1:S1064,base_seller!$S1064)</f>
        <v>1</v>
      </c>
      <c r="U1064" s="65" t="str">
        <f t="shared" si="37"/>
        <v>Range 1</v>
      </c>
    </row>
    <row r="1065" spans="1:21" x14ac:dyDescent="0.25">
      <c r="A1065" s="64">
        <v>45736</v>
      </c>
      <c r="B1065" s="64">
        <v>45736.352777777778</v>
      </c>
      <c r="C1065" s="64">
        <v>45736.354861111111</v>
      </c>
      <c r="D1065" s="48" t="s">
        <v>952</v>
      </c>
      <c r="E1065" s="48">
        <v>131436</v>
      </c>
      <c r="F1065" s="48" t="s">
        <v>716</v>
      </c>
      <c r="G1065" s="48" t="s">
        <v>36</v>
      </c>
      <c r="H1065" s="48" t="s">
        <v>752</v>
      </c>
      <c r="I1065" s="48">
        <v>3</v>
      </c>
      <c r="J1065" s="48">
        <v>1</v>
      </c>
      <c r="K1065" s="48" t="s">
        <v>6182</v>
      </c>
      <c r="L1065" s="71">
        <v>45737.352777777778</v>
      </c>
      <c r="M1065" s="48">
        <v>-1</v>
      </c>
      <c r="N1065" s="48">
        <v>1</v>
      </c>
      <c r="O1065" s="48" t="s">
        <v>6435</v>
      </c>
      <c r="P1065" s="65">
        <f>2</f>
        <v>2</v>
      </c>
      <c r="Q1065" s="65">
        <f>COUNTIFS($O$1:O1065,base_seller!$O1065)</f>
        <v>1</v>
      </c>
      <c r="R1065" s="65" t="str">
        <f>IF(O1065="","",IF(OR(base_seller!$Q1065&gt;base_seller!$P1065,base_seller!$Q1065="0"),"Não","Sim"))</f>
        <v>Sim</v>
      </c>
      <c r="S1065" s="65" t="str">
        <f>base_seller!$E1065&amp;base_seller!$K1065</f>
        <v>1314362025-03</v>
      </c>
      <c r="T1065" s="65">
        <f>COUNTIFS($S$1:S1065,base_seller!$S1065)</f>
        <v>1</v>
      </c>
      <c r="U1065" s="65" t="str">
        <f t="shared" si="37"/>
        <v>Range 1</v>
      </c>
    </row>
    <row r="1066" spans="1:21" x14ac:dyDescent="0.25">
      <c r="A1066" s="64">
        <v>45736</v>
      </c>
      <c r="B1066" s="64">
        <v>45735.592361111107</v>
      </c>
      <c r="C1066" s="64">
        <v>45736.362500000003</v>
      </c>
      <c r="D1066" s="48" t="s">
        <v>952</v>
      </c>
      <c r="E1066" s="48">
        <v>131157</v>
      </c>
      <c r="F1066" s="48" t="s">
        <v>46</v>
      </c>
      <c r="G1066" s="48" t="s">
        <v>36</v>
      </c>
      <c r="H1066" s="48" t="s">
        <v>767</v>
      </c>
      <c r="I1066" s="48">
        <v>2</v>
      </c>
      <c r="J1066" s="48">
        <v>1</v>
      </c>
      <c r="K1066" s="48" t="s">
        <v>6182</v>
      </c>
      <c r="L1066" s="71">
        <v>45736.592361111107</v>
      </c>
      <c r="M1066" s="48">
        <v>-1</v>
      </c>
      <c r="N1066" s="48">
        <v>1</v>
      </c>
      <c r="O1066" s="48" t="s">
        <v>6425</v>
      </c>
      <c r="P1066" s="65">
        <f>2</f>
        <v>2</v>
      </c>
      <c r="Q1066" s="65">
        <f>COUNTIFS($O$1:O1066,base_seller!$O1066)</f>
        <v>2</v>
      </c>
      <c r="R1066" s="65" t="str">
        <f>IF(O1066="","",IF(OR(base_seller!$Q1066&gt;base_seller!$P1066,base_seller!$Q1066="0"),"Não","Sim"))</f>
        <v>Sim</v>
      </c>
      <c r="S1066" s="65" t="str">
        <f>base_seller!$E1066&amp;base_seller!$K1066</f>
        <v>1311572025-03</v>
      </c>
      <c r="T1066" s="65">
        <f>COUNTIFS($S$1:S1066,base_seller!$S1066)</f>
        <v>2</v>
      </c>
      <c r="U1066" s="65" t="str">
        <f t="shared" si="37"/>
        <v>Range 1</v>
      </c>
    </row>
    <row r="1067" spans="1:21" x14ac:dyDescent="0.25">
      <c r="A1067" s="64">
        <v>45736</v>
      </c>
      <c r="B1067" s="64">
        <v>45735.447222222218</v>
      </c>
      <c r="C1067" s="64">
        <v>45736.363888888889</v>
      </c>
      <c r="D1067" s="48" t="s">
        <v>952</v>
      </c>
      <c r="E1067" s="48">
        <v>130833</v>
      </c>
      <c r="F1067" s="48" t="s">
        <v>46</v>
      </c>
      <c r="G1067" s="48" t="s">
        <v>36</v>
      </c>
      <c r="H1067" s="48" t="s">
        <v>752</v>
      </c>
      <c r="I1067" s="48">
        <v>2</v>
      </c>
      <c r="J1067" s="48">
        <v>1</v>
      </c>
      <c r="K1067" s="48" t="s">
        <v>6182</v>
      </c>
      <c r="L1067" s="71">
        <v>45736.447222222218</v>
      </c>
      <c r="M1067" s="48">
        <v>-1</v>
      </c>
      <c r="N1067" s="48">
        <v>1</v>
      </c>
      <c r="O1067" s="48" t="s">
        <v>6421</v>
      </c>
      <c r="P1067" s="65">
        <f>2</f>
        <v>2</v>
      </c>
      <c r="Q1067" s="65">
        <f>COUNTIFS($O$1:O1067,base_seller!$O1067)</f>
        <v>3</v>
      </c>
      <c r="R1067" s="65" t="str">
        <f>IF(O1067="","",IF(OR(base_seller!$Q1067&gt;base_seller!$P1067,base_seller!$Q1067="0"),"Não","Sim"))</f>
        <v>Não</v>
      </c>
      <c r="S1067" s="65" t="str">
        <f>base_seller!$E1067&amp;base_seller!$K1067</f>
        <v>1308332025-03</v>
      </c>
      <c r="T1067" s="65">
        <f>COUNTIFS($S$1:S1067,base_seller!$S1067)</f>
        <v>3</v>
      </c>
      <c r="U1067" s="65" t="str">
        <f t="shared" si="37"/>
        <v>Range 1</v>
      </c>
    </row>
    <row r="1068" spans="1:21" x14ac:dyDescent="0.25">
      <c r="A1068" s="64">
        <v>45736</v>
      </c>
      <c r="B1068" s="64">
        <v>45735.46597222222</v>
      </c>
      <c r="C1068" s="64">
        <v>45736.53402777778</v>
      </c>
      <c r="D1068" s="48" t="s">
        <v>952</v>
      </c>
      <c r="E1068" s="48">
        <v>130870</v>
      </c>
      <c r="F1068" s="48" t="s">
        <v>754</v>
      </c>
      <c r="G1068" s="48" t="s">
        <v>755</v>
      </c>
      <c r="H1068" s="48" t="s">
        <v>766</v>
      </c>
      <c r="I1068" s="48">
        <v>2</v>
      </c>
      <c r="J1068" s="48">
        <v>1</v>
      </c>
      <c r="K1068" s="48" t="s">
        <v>6182</v>
      </c>
      <c r="L1068" s="71">
        <v>45736.46597222222</v>
      </c>
      <c r="M1068" s="2" t="s">
        <v>385</v>
      </c>
      <c r="N1068" s="2">
        <v>-1</v>
      </c>
      <c r="P1068" s="65">
        <f>2</f>
        <v>2</v>
      </c>
      <c r="Q1068" s="65">
        <f>COUNTIFS($O$1:O1068,base_seller!$O1068)</f>
        <v>0</v>
      </c>
      <c r="R1068" s="65" t="str">
        <f>IF(O1068="","",IF(OR(base_seller!$Q1068&gt;base_seller!$P1068,base_seller!$Q1068="0"),"Não","Sim"))</f>
        <v/>
      </c>
      <c r="S1068" s="65" t="str">
        <f>base_seller!$E1068&amp;base_seller!$K1068</f>
        <v>1308702025-03</v>
      </c>
      <c r="T1068" s="65">
        <f>COUNTIFS($S$1:S1068,base_seller!$S1068)</f>
        <v>2</v>
      </c>
      <c r="U1068" s="65" t="str">
        <f t="shared" si="37"/>
        <v>Range 1</v>
      </c>
    </row>
    <row r="1069" spans="1:21" x14ac:dyDescent="0.25">
      <c r="A1069" s="64">
        <v>45736</v>
      </c>
      <c r="B1069" s="64">
        <v>45736.538888888892</v>
      </c>
      <c r="C1069" s="64">
        <v>45736.538888888892</v>
      </c>
      <c r="D1069" s="48" t="s">
        <v>952</v>
      </c>
      <c r="E1069" s="48">
        <v>131277</v>
      </c>
      <c r="F1069" s="48" t="s">
        <v>46</v>
      </c>
      <c r="G1069" s="48" t="s">
        <v>36</v>
      </c>
      <c r="H1069" s="48" t="s">
        <v>752</v>
      </c>
      <c r="I1069" s="48">
        <v>3</v>
      </c>
      <c r="J1069" s="48">
        <v>1</v>
      </c>
      <c r="K1069" s="48" t="s">
        <v>6182</v>
      </c>
      <c r="L1069" s="71">
        <v>45737.538888888892</v>
      </c>
      <c r="M1069" s="48">
        <v>-1</v>
      </c>
      <c r="N1069" s="48">
        <v>1</v>
      </c>
      <c r="O1069" s="48" t="s">
        <v>6429</v>
      </c>
      <c r="P1069" s="65">
        <f>2</f>
        <v>2</v>
      </c>
      <c r="Q1069" s="65">
        <f>COUNTIFS($O$1:O1069,base_seller!$O1069)</f>
        <v>2</v>
      </c>
      <c r="R1069" s="65" t="str">
        <f>IF(O1069="","",IF(OR(base_seller!$Q1069&gt;base_seller!$P1069,base_seller!$Q1069="0"),"Não","Sim"))</f>
        <v>Sim</v>
      </c>
      <c r="S1069" s="65" t="str">
        <f>base_seller!$E1069&amp;base_seller!$K1069</f>
        <v>1312772025-03</v>
      </c>
      <c r="T1069" s="65">
        <f>COUNTIFS($S$1:S1069,base_seller!$S1069)</f>
        <v>2</v>
      </c>
      <c r="U1069" s="65" t="str">
        <f t="shared" si="37"/>
        <v>Range 1</v>
      </c>
    </row>
    <row r="1070" spans="1:21" x14ac:dyDescent="0.25">
      <c r="A1070" s="64">
        <v>45736</v>
      </c>
      <c r="B1070" s="64">
        <v>45735.729166666657</v>
      </c>
      <c r="C1070" s="64">
        <v>45736.540277777778</v>
      </c>
      <c r="D1070" s="48" t="s">
        <v>952</v>
      </c>
      <c r="E1070" s="48">
        <v>131324</v>
      </c>
      <c r="F1070" s="48" t="s">
        <v>754</v>
      </c>
      <c r="G1070" s="48" t="s">
        <v>755</v>
      </c>
      <c r="H1070" s="48" t="s">
        <v>752</v>
      </c>
      <c r="I1070" s="48">
        <v>2</v>
      </c>
      <c r="J1070" s="48">
        <v>1</v>
      </c>
      <c r="K1070" s="48" t="s">
        <v>6182</v>
      </c>
      <c r="L1070" s="71">
        <v>45736.729166666657</v>
      </c>
      <c r="M1070" s="48">
        <v>-1</v>
      </c>
      <c r="N1070" s="48">
        <v>1</v>
      </c>
      <c r="P1070" s="65">
        <f>2</f>
        <v>2</v>
      </c>
      <c r="Q1070" s="65">
        <f>COUNTIFS($O$1:O1070,base_seller!$O1070)</f>
        <v>0</v>
      </c>
      <c r="R1070" s="65" t="str">
        <f>IF(O1070="","",IF(OR(base_seller!$Q1070&gt;base_seller!$P1070,base_seller!$Q1070="0"),"Não","Sim"))</f>
        <v/>
      </c>
      <c r="S1070" s="65" t="str">
        <f>base_seller!$E1070&amp;base_seller!$K1070</f>
        <v>1313242025-03</v>
      </c>
      <c r="T1070" s="65">
        <f>COUNTIFS($S$1:S1070,base_seller!$S1070)</f>
        <v>2</v>
      </c>
      <c r="U1070" s="65" t="str">
        <f t="shared" si="37"/>
        <v>Range 1</v>
      </c>
    </row>
    <row r="1071" spans="1:21" x14ac:dyDescent="0.25">
      <c r="A1071" s="64">
        <v>45736</v>
      </c>
      <c r="B1071" s="64">
        <v>45736.423611111109</v>
      </c>
      <c r="C1071" s="64">
        <v>45736.540972222218</v>
      </c>
      <c r="D1071" s="48" t="s">
        <v>952</v>
      </c>
      <c r="E1071" s="48">
        <v>131528</v>
      </c>
      <c r="F1071" s="48" t="s">
        <v>716</v>
      </c>
      <c r="G1071" s="48" t="s">
        <v>36</v>
      </c>
      <c r="H1071" s="48" t="s">
        <v>5840</v>
      </c>
      <c r="I1071" s="48">
        <v>3</v>
      </c>
      <c r="J1071" s="48">
        <v>1</v>
      </c>
      <c r="K1071" s="48" t="s">
        <v>6182</v>
      </c>
      <c r="L1071" s="71">
        <v>45737.423611111109</v>
      </c>
      <c r="M1071" s="48">
        <v>-1</v>
      </c>
      <c r="N1071" s="48">
        <v>1</v>
      </c>
      <c r="O1071" s="48" t="s">
        <v>6436</v>
      </c>
      <c r="P1071" s="65">
        <f>2</f>
        <v>2</v>
      </c>
      <c r="Q1071" s="65">
        <f>COUNTIFS($O$1:O1071,base_seller!$O1071)</f>
        <v>1</v>
      </c>
      <c r="R1071" s="65" t="str">
        <f>IF(O1071="","",IF(OR(base_seller!$Q1071&gt;base_seller!$P1071,base_seller!$Q1071="0"),"Não","Sim"))</f>
        <v>Sim</v>
      </c>
      <c r="S1071" s="65" t="str">
        <f>base_seller!$E1071&amp;base_seller!$K1071</f>
        <v>1315282025-03</v>
      </c>
      <c r="T1071" s="65">
        <f>COUNTIFS($S$1:S1071,base_seller!$S1071)</f>
        <v>1</v>
      </c>
      <c r="U1071" s="65" t="str">
        <f t="shared" si="37"/>
        <v>Range 1</v>
      </c>
    </row>
    <row r="1072" spans="1:21" x14ac:dyDescent="0.25">
      <c r="A1072" s="64">
        <v>45736</v>
      </c>
      <c r="B1072" s="64">
        <v>45736.364583333343</v>
      </c>
      <c r="C1072" s="64">
        <v>45736.388194444437</v>
      </c>
      <c r="D1072" s="48" t="s">
        <v>950</v>
      </c>
      <c r="E1072" s="48">
        <v>131436</v>
      </c>
      <c r="F1072" s="48" t="s">
        <v>46</v>
      </c>
      <c r="G1072" s="48" t="s">
        <v>36</v>
      </c>
      <c r="H1072" s="48" t="s">
        <v>752</v>
      </c>
      <c r="I1072" s="48">
        <v>3</v>
      </c>
      <c r="J1072" s="48">
        <v>1</v>
      </c>
      <c r="K1072" s="48" t="s">
        <v>6182</v>
      </c>
      <c r="L1072" s="71">
        <v>45737.364583333343</v>
      </c>
      <c r="M1072" s="48">
        <v>-1</v>
      </c>
      <c r="N1072" s="48">
        <v>1</v>
      </c>
      <c r="O1072" s="48" t="s">
        <v>6435</v>
      </c>
      <c r="P1072" s="65">
        <f>2</f>
        <v>2</v>
      </c>
      <c r="Q1072" s="65">
        <f>COUNTIFS($O$1:O1072,base_seller!$O1072)</f>
        <v>2</v>
      </c>
      <c r="R1072" s="65" t="str">
        <f>IF(O1072="","",IF(OR(base_seller!$Q1072&gt;base_seller!$P1072,base_seller!$Q1072="0"),"Não","Sim"))</f>
        <v>Sim</v>
      </c>
      <c r="S1072" s="65" t="str">
        <f>base_seller!$E1072&amp;base_seller!$K1072</f>
        <v>1314362025-03</v>
      </c>
      <c r="T1072" s="65">
        <f>COUNTIFS($S$1:S1072,base_seller!$S1072)</f>
        <v>2</v>
      </c>
      <c r="U1072" s="65" t="str">
        <f t="shared" si="37"/>
        <v>Range 1</v>
      </c>
    </row>
    <row r="1073" spans="1:21" x14ac:dyDescent="0.25">
      <c r="A1073" s="64">
        <v>45736</v>
      </c>
      <c r="B1073" s="64">
        <v>45735.686805555553</v>
      </c>
      <c r="C1073" s="64">
        <v>45736.395138888889</v>
      </c>
      <c r="D1073" s="48" t="s">
        <v>950</v>
      </c>
      <c r="E1073" s="48">
        <v>130689</v>
      </c>
      <c r="F1073" s="48" t="s">
        <v>46</v>
      </c>
      <c r="G1073" s="48" t="s">
        <v>36</v>
      </c>
      <c r="H1073" s="48" t="s">
        <v>767</v>
      </c>
      <c r="I1073" s="48">
        <v>2</v>
      </c>
      <c r="J1073" s="48">
        <v>1</v>
      </c>
      <c r="K1073" s="48" t="s">
        <v>6182</v>
      </c>
      <c r="L1073" s="71">
        <v>45736.686805555553</v>
      </c>
      <c r="M1073" s="48">
        <v>-1</v>
      </c>
      <c r="N1073" s="48">
        <v>1</v>
      </c>
      <c r="O1073" s="48" t="s">
        <v>6411</v>
      </c>
      <c r="P1073" s="65">
        <f>2</f>
        <v>2</v>
      </c>
      <c r="Q1073" s="65">
        <f>COUNTIFS($O$1:O1073,base_seller!$O1073)</f>
        <v>2</v>
      </c>
      <c r="R1073" s="65" t="str">
        <f>IF(O1073="","",IF(OR(base_seller!$Q1073&gt;base_seller!$P1073,base_seller!$Q1073="0"),"Não","Sim"))</f>
        <v>Sim</v>
      </c>
      <c r="S1073" s="65" t="str">
        <f>base_seller!$E1073&amp;base_seller!$K1073</f>
        <v>1306892025-03</v>
      </c>
      <c r="T1073" s="65">
        <f>COUNTIFS($S$1:S1073,base_seller!$S1073)</f>
        <v>2</v>
      </c>
      <c r="U1073" s="65" t="str">
        <f t="shared" si="37"/>
        <v>Range 1</v>
      </c>
    </row>
    <row r="1074" spans="1:21" x14ac:dyDescent="0.25">
      <c r="A1074" s="64">
        <v>45736</v>
      </c>
      <c r="B1074" s="64">
        <v>45736.393750000003</v>
      </c>
      <c r="C1074" s="64">
        <v>45736.396527777782</v>
      </c>
      <c r="D1074" s="48" t="s">
        <v>950</v>
      </c>
      <c r="E1074" s="48">
        <v>131470</v>
      </c>
      <c r="F1074" s="48" t="s">
        <v>46</v>
      </c>
      <c r="G1074" s="48" t="s">
        <v>36</v>
      </c>
      <c r="H1074" s="48" t="s">
        <v>758</v>
      </c>
      <c r="I1074" s="48">
        <v>3</v>
      </c>
      <c r="J1074" s="48">
        <v>1</v>
      </c>
      <c r="K1074" s="48" t="s">
        <v>6182</v>
      </c>
      <c r="L1074" s="71">
        <v>45737.393750000003</v>
      </c>
      <c r="M1074" s="48">
        <v>-1</v>
      </c>
      <c r="N1074" s="48">
        <v>1</v>
      </c>
      <c r="O1074" s="48" t="s">
        <v>6437</v>
      </c>
      <c r="P1074" s="65">
        <f>2</f>
        <v>2</v>
      </c>
      <c r="Q1074" s="65">
        <f>COUNTIFS($O$1:O1074,base_seller!$O1074)</f>
        <v>1</v>
      </c>
      <c r="R1074" s="65" t="str">
        <f>IF(O1074="","",IF(OR(base_seller!$Q1074&gt;base_seller!$P1074,base_seller!$Q1074="0"),"Não","Sim"))</f>
        <v>Sim</v>
      </c>
      <c r="S1074" s="65" t="str">
        <f>base_seller!$E1074&amp;base_seller!$K1074</f>
        <v>1314702025-03</v>
      </c>
      <c r="T1074" s="65">
        <f>COUNTIFS($S$1:S1074,base_seller!$S1074)</f>
        <v>1</v>
      </c>
      <c r="U1074" s="65" t="str">
        <f t="shared" si="37"/>
        <v>Range 1</v>
      </c>
    </row>
    <row r="1075" spans="1:21" x14ac:dyDescent="0.25">
      <c r="A1075" s="64">
        <v>45736</v>
      </c>
      <c r="B1075" s="64">
        <v>45736.574305555558</v>
      </c>
      <c r="C1075" s="64">
        <v>45736.598611111112</v>
      </c>
      <c r="D1075" s="48" t="s">
        <v>950</v>
      </c>
      <c r="E1075" s="48">
        <v>128946</v>
      </c>
      <c r="F1075" s="48" t="s">
        <v>46</v>
      </c>
      <c r="G1075" s="48" t="s">
        <v>36</v>
      </c>
      <c r="H1075" s="48" t="s">
        <v>766</v>
      </c>
      <c r="I1075" s="48">
        <v>3</v>
      </c>
      <c r="J1075" s="48">
        <v>1</v>
      </c>
      <c r="K1075" s="48" t="s">
        <v>6182</v>
      </c>
      <c r="L1075" s="71">
        <v>45737.574305555558</v>
      </c>
      <c r="M1075" s="48">
        <v>-1</v>
      </c>
      <c r="N1075" s="48">
        <v>1</v>
      </c>
      <c r="O1075" s="48" t="s">
        <v>6380</v>
      </c>
      <c r="P1075" s="65">
        <f>2</f>
        <v>2</v>
      </c>
      <c r="Q1075" s="65">
        <f>COUNTIFS($O$1:O1075,base_seller!$O1075)</f>
        <v>2</v>
      </c>
      <c r="R1075" s="65" t="str">
        <f>IF(O1075="","",IF(OR(base_seller!$Q1075&gt;base_seller!$P1075,base_seller!$Q1075="0"),"Não","Sim"))</f>
        <v>Sim</v>
      </c>
      <c r="S1075" s="65" t="str">
        <f>base_seller!$E1075&amp;base_seller!$K1075</f>
        <v>1289462025-03</v>
      </c>
      <c r="T1075" s="65">
        <f>COUNTIFS($S$1:S1075,base_seller!$S1075)</f>
        <v>2</v>
      </c>
      <c r="U1075" s="65" t="str">
        <f t="shared" si="37"/>
        <v>Range 1</v>
      </c>
    </row>
    <row r="1076" spans="1:21" x14ac:dyDescent="0.25">
      <c r="A1076" s="64">
        <v>45736</v>
      </c>
      <c r="B1076" s="64">
        <v>45736.570138888892</v>
      </c>
      <c r="C1076" s="64">
        <v>45736.6</v>
      </c>
      <c r="D1076" s="48" t="s">
        <v>950</v>
      </c>
      <c r="E1076" s="48">
        <v>131528</v>
      </c>
      <c r="F1076" s="48" t="s">
        <v>754</v>
      </c>
      <c r="G1076" s="48" t="s">
        <v>755</v>
      </c>
      <c r="H1076" s="48" t="s">
        <v>761</v>
      </c>
      <c r="I1076" s="48">
        <v>3</v>
      </c>
      <c r="J1076" s="48">
        <v>1</v>
      </c>
      <c r="K1076" s="48" t="s">
        <v>6182</v>
      </c>
      <c r="L1076" s="71">
        <v>45737.570138888892</v>
      </c>
      <c r="M1076" s="48">
        <v>-1</v>
      </c>
      <c r="N1076" s="48">
        <v>1</v>
      </c>
      <c r="P1076" s="65">
        <f>2</f>
        <v>2</v>
      </c>
      <c r="Q1076" s="65">
        <f>COUNTIFS($O$1:O1076,base_seller!$O1076)</f>
        <v>0</v>
      </c>
      <c r="R1076" s="65" t="str">
        <f>IF(O1076="","",IF(OR(base_seller!$Q1076&gt;base_seller!$P1076,base_seller!$Q1076="0"),"Não","Sim"))</f>
        <v/>
      </c>
      <c r="S1076" s="65" t="str">
        <f>base_seller!$E1076&amp;base_seller!$K1076</f>
        <v>1315282025-03</v>
      </c>
      <c r="T1076" s="65">
        <f>COUNTIFS($S$1:S1076,base_seller!$S1076)</f>
        <v>2</v>
      </c>
      <c r="U1076" s="65" t="str">
        <f t="shared" si="37"/>
        <v>Range 1</v>
      </c>
    </row>
    <row r="1077" spans="1:21" x14ac:dyDescent="0.25">
      <c r="A1077" s="64">
        <v>45736</v>
      </c>
      <c r="B1077" s="64">
        <v>45736.517361111109</v>
      </c>
      <c r="C1077" s="64">
        <v>45736.600694444453</v>
      </c>
      <c r="D1077" s="48" t="s">
        <v>950</v>
      </c>
      <c r="E1077" s="48">
        <v>130702</v>
      </c>
      <c r="F1077" s="48" t="s">
        <v>754</v>
      </c>
      <c r="G1077" s="48" t="s">
        <v>755</v>
      </c>
      <c r="H1077" s="48" t="s">
        <v>752</v>
      </c>
      <c r="I1077" s="48">
        <v>3</v>
      </c>
      <c r="J1077" s="48">
        <v>1</v>
      </c>
      <c r="K1077" s="48" t="s">
        <v>6182</v>
      </c>
      <c r="L1077" s="71">
        <v>45737.517361111109</v>
      </c>
      <c r="M1077" s="48">
        <v>-1</v>
      </c>
      <c r="N1077" s="48">
        <v>1</v>
      </c>
      <c r="P1077" s="65">
        <f>2</f>
        <v>2</v>
      </c>
      <c r="Q1077" s="65">
        <f>COUNTIFS($O$1:O1077,base_seller!$O1077)</f>
        <v>0</v>
      </c>
      <c r="R1077" s="65" t="str">
        <f>IF(O1077="","",IF(OR(base_seller!$Q1077&gt;base_seller!$P1077,base_seller!$Q1077="0"),"Não","Sim"))</f>
        <v/>
      </c>
      <c r="S1077" s="65" t="str">
        <f>base_seller!$E1077&amp;base_seller!$K1077</f>
        <v>1307022025-03</v>
      </c>
      <c r="T1077" s="65">
        <f>COUNTIFS($S$1:S1077,base_seller!$S1077)</f>
        <v>2</v>
      </c>
      <c r="U1077" s="65" t="str">
        <f t="shared" si="37"/>
        <v>Range 1</v>
      </c>
    </row>
    <row r="1078" spans="1:21" x14ac:dyDescent="0.25">
      <c r="A1078" s="64">
        <v>45736</v>
      </c>
      <c r="B1078" s="64">
        <v>45736.566666666673</v>
      </c>
      <c r="C1078" s="64">
        <v>45736.604861111111</v>
      </c>
      <c r="D1078" s="48" t="s">
        <v>950</v>
      </c>
      <c r="E1078" s="48">
        <v>131157</v>
      </c>
      <c r="F1078" s="48" t="s">
        <v>46</v>
      </c>
      <c r="G1078" s="48" t="s">
        <v>36</v>
      </c>
      <c r="H1078" s="48" t="s">
        <v>767</v>
      </c>
      <c r="I1078" s="48">
        <v>3</v>
      </c>
      <c r="J1078" s="48">
        <v>1</v>
      </c>
      <c r="K1078" s="48" t="s">
        <v>6182</v>
      </c>
      <c r="L1078" s="71">
        <v>45737.566666666673</v>
      </c>
      <c r="M1078" s="48">
        <v>-1</v>
      </c>
      <c r="N1078" s="48">
        <v>1</v>
      </c>
      <c r="O1078" s="48" t="s">
        <v>6425</v>
      </c>
      <c r="P1078" s="65">
        <f>2</f>
        <v>2</v>
      </c>
      <c r="Q1078" s="65">
        <f>COUNTIFS($O$1:O1078,base_seller!$O1078)</f>
        <v>3</v>
      </c>
      <c r="R1078" s="65" t="str">
        <f>IF(O1078="","",IF(OR(base_seller!$Q1078&gt;base_seller!$P1078,base_seller!$Q1078="0"),"Não","Sim"))</f>
        <v>Não</v>
      </c>
      <c r="S1078" s="65" t="str">
        <f>base_seller!$E1078&amp;base_seller!$K1078</f>
        <v>1311572025-03</v>
      </c>
      <c r="T1078" s="65">
        <f>COUNTIFS($S$1:S1078,base_seller!$S1078)</f>
        <v>3</v>
      </c>
      <c r="U1078" s="65" t="str">
        <f t="shared" si="37"/>
        <v>Range 1</v>
      </c>
    </row>
    <row r="1079" spans="1:21" x14ac:dyDescent="0.25">
      <c r="A1079" s="64">
        <v>45736</v>
      </c>
      <c r="B1079" s="64">
        <v>45736.447916666657</v>
      </c>
      <c r="C1079" s="64">
        <v>45736.542361111111</v>
      </c>
      <c r="D1079" s="48" t="s">
        <v>952</v>
      </c>
      <c r="E1079" s="48">
        <v>131574</v>
      </c>
      <c r="F1079" s="48" t="s">
        <v>754</v>
      </c>
      <c r="G1079" s="48" t="s">
        <v>755</v>
      </c>
      <c r="H1079" s="48" t="s">
        <v>752</v>
      </c>
      <c r="I1079" s="48">
        <v>3</v>
      </c>
      <c r="J1079" s="48">
        <v>1</v>
      </c>
      <c r="K1079" s="48" t="s">
        <v>6182</v>
      </c>
      <c r="L1079" s="71">
        <v>45737.447916666657</v>
      </c>
      <c r="M1079" s="48">
        <v>-1</v>
      </c>
      <c r="N1079" s="48">
        <v>1</v>
      </c>
      <c r="P1079" s="65">
        <f>2</f>
        <v>2</v>
      </c>
      <c r="Q1079" s="65">
        <f>COUNTIFS($O$1:O1079,base_seller!$O1079)</f>
        <v>0</v>
      </c>
      <c r="R1079" s="65" t="str">
        <f>IF(O1079="","",IF(OR(base_seller!$Q1079&gt;base_seller!$P1079,base_seller!$Q1079="0"),"Não","Sim"))</f>
        <v/>
      </c>
      <c r="S1079" s="65" t="str">
        <f>base_seller!$E1079&amp;base_seller!$K1079</f>
        <v>1315742025-03</v>
      </c>
      <c r="T1079" s="65">
        <f>COUNTIFS($S$1:S1079,base_seller!$S1079)</f>
        <v>1</v>
      </c>
      <c r="U1079" s="65" t="str">
        <f t="shared" si="37"/>
        <v>Range 1</v>
      </c>
    </row>
    <row r="1080" spans="1:21" x14ac:dyDescent="0.25">
      <c r="A1080" s="64">
        <v>45736</v>
      </c>
      <c r="B1080" s="64">
        <v>45736.469444444447</v>
      </c>
      <c r="C1080" s="64">
        <v>45736.543055555558</v>
      </c>
      <c r="D1080" s="48" t="s">
        <v>952</v>
      </c>
      <c r="E1080" s="48">
        <v>131602</v>
      </c>
      <c r="F1080" s="48" t="s">
        <v>716</v>
      </c>
      <c r="G1080" s="48" t="s">
        <v>36</v>
      </c>
      <c r="H1080" s="48" t="s">
        <v>767</v>
      </c>
      <c r="I1080" s="48">
        <v>3</v>
      </c>
      <c r="J1080" s="48">
        <v>1</v>
      </c>
      <c r="K1080" s="48" t="s">
        <v>6182</v>
      </c>
      <c r="L1080" s="71">
        <v>45737.469444444447</v>
      </c>
      <c r="M1080" s="48">
        <v>-1</v>
      </c>
      <c r="N1080" s="48">
        <v>1</v>
      </c>
      <c r="O1080" s="48" t="s">
        <v>6438</v>
      </c>
      <c r="P1080" s="65">
        <f>2</f>
        <v>2</v>
      </c>
      <c r="Q1080" s="65">
        <f>COUNTIFS($O$1:O1080,base_seller!$O1080)</f>
        <v>1</v>
      </c>
      <c r="R1080" s="65" t="str">
        <f>IF(O1080="","",IF(OR(base_seller!$Q1080&gt;base_seller!$P1080,base_seller!$Q1080="0"),"Não","Sim"))</f>
        <v>Sim</v>
      </c>
      <c r="S1080" s="65" t="str">
        <f>base_seller!$E1080&amp;base_seller!$K1080</f>
        <v>1316022025-03</v>
      </c>
      <c r="T1080" s="65">
        <f>COUNTIFS($S$1:S1080,base_seller!$S1080)</f>
        <v>1</v>
      </c>
      <c r="U1080" s="65" t="str">
        <f t="shared" si="37"/>
        <v>Range 1</v>
      </c>
    </row>
    <row r="1081" spans="1:21" x14ac:dyDescent="0.25">
      <c r="A1081" s="64">
        <v>45736</v>
      </c>
      <c r="B1081" s="64">
        <v>45736.484722222223</v>
      </c>
      <c r="C1081" s="64">
        <v>45736.543749999997</v>
      </c>
      <c r="D1081" s="48" t="s">
        <v>952</v>
      </c>
      <c r="E1081" s="48">
        <v>131628</v>
      </c>
      <c r="F1081" s="48" t="s">
        <v>754</v>
      </c>
      <c r="G1081" s="48" t="s">
        <v>755</v>
      </c>
      <c r="H1081" s="48" t="s">
        <v>752</v>
      </c>
      <c r="I1081" s="48">
        <v>3</v>
      </c>
      <c r="J1081" s="48">
        <v>1</v>
      </c>
      <c r="K1081" s="48" t="s">
        <v>6182</v>
      </c>
      <c r="L1081" s="71">
        <v>45737.484722222223</v>
      </c>
      <c r="M1081" s="48">
        <v>-1</v>
      </c>
      <c r="N1081" s="48">
        <v>1</v>
      </c>
      <c r="P1081" s="65">
        <f>2</f>
        <v>2</v>
      </c>
      <c r="Q1081" s="65">
        <f>COUNTIFS($O$1:O1081,base_seller!$O1081)</f>
        <v>0</v>
      </c>
      <c r="R1081" s="65" t="str">
        <f>IF(O1081="","",IF(OR(base_seller!$Q1081&gt;base_seller!$P1081,base_seller!$Q1081="0"),"Não","Sim"))</f>
        <v/>
      </c>
      <c r="S1081" s="65" t="str">
        <f>base_seller!$E1081&amp;base_seller!$K1081</f>
        <v>1316282025-03</v>
      </c>
      <c r="T1081" s="65">
        <f>COUNTIFS($S$1:S1081,base_seller!$S1081)</f>
        <v>1</v>
      </c>
      <c r="U1081" s="65" t="str">
        <f t="shared" si="37"/>
        <v>Range 1</v>
      </c>
    </row>
    <row r="1082" spans="1:21" x14ac:dyDescent="0.25">
      <c r="A1082" s="64">
        <v>45736</v>
      </c>
      <c r="B1082" s="64">
        <v>45736.500694444447</v>
      </c>
      <c r="C1082" s="64">
        <v>45736.544444444437</v>
      </c>
      <c r="D1082" s="48" t="s">
        <v>952</v>
      </c>
      <c r="E1082" s="48">
        <v>131648</v>
      </c>
      <c r="F1082" s="48" t="s">
        <v>754</v>
      </c>
      <c r="G1082" s="48" t="s">
        <v>755</v>
      </c>
      <c r="H1082" s="48" t="s">
        <v>793</v>
      </c>
      <c r="I1082" s="48">
        <v>3</v>
      </c>
      <c r="J1082" s="48">
        <v>1</v>
      </c>
      <c r="K1082" s="48" t="s">
        <v>6182</v>
      </c>
      <c r="L1082" s="71">
        <v>45737.500694444447</v>
      </c>
      <c r="M1082" s="48">
        <v>-1</v>
      </c>
      <c r="N1082" s="48">
        <v>1</v>
      </c>
      <c r="P1082" s="65">
        <f>2</f>
        <v>2</v>
      </c>
      <c r="Q1082" s="65">
        <f>COUNTIFS($O$1:O1082,base_seller!$O1082)</f>
        <v>0</v>
      </c>
      <c r="R1082" s="65" t="str">
        <f>IF(O1082="","",IF(OR(base_seller!$Q1082&gt;base_seller!$P1082,base_seller!$Q1082="0"),"Não","Sim"))</f>
        <v/>
      </c>
      <c r="S1082" s="65" t="str">
        <f>base_seller!$E1082&amp;base_seller!$K1082</f>
        <v>1316482025-03</v>
      </c>
      <c r="T1082" s="65">
        <f>COUNTIFS($S$1:S1082,base_seller!$S1082)</f>
        <v>1</v>
      </c>
      <c r="U1082" s="65" t="str">
        <f t="shared" si="37"/>
        <v>Range 1</v>
      </c>
    </row>
    <row r="1083" spans="1:21" x14ac:dyDescent="0.25">
      <c r="A1083" s="64">
        <v>45736</v>
      </c>
      <c r="B1083" s="64">
        <v>45736.506944444453</v>
      </c>
      <c r="C1083" s="64">
        <v>45736.545138888891</v>
      </c>
      <c r="D1083" s="48" t="s">
        <v>952</v>
      </c>
      <c r="E1083" s="48">
        <v>131660</v>
      </c>
      <c r="F1083" s="48" t="s">
        <v>716</v>
      </c>
      <c r="G1083" s="48" t="s">
        <v>36</v>
      </c>
      <c r="H1083" s="48" t="s">
        <v>757</v>
      </c>
      <c r="I1083" s="48">
        <v>3</v>
      </c>
      <c r="J1083" s="48">
        <v>1</v>
      </c>
      <c r="K1083" s="48" t="s">
        <v>6182</v>
      </c>
      <c r="L1083" s="71">
        <v>45737.506944444453</v>
      </c>
      <c r="M1083" s="48">
        <v>-1</v>
      </c>
      <c r="N1083" s="48">
        <v>1</v>
      </c>
      <c r="O1083" s="48" t="s">
        <v>6439</v>
      </c>
      <c r="P1083" s="65">
        <f>2</f>
        <v>2</v>
      </c>
      <c r="Q1083" s="65">
        <f>COUNTIFS($O$1:O1083,base_seller!$O1083)</f>
        <v>1</v>
      </c>
      <c r="R1083" s="65" t="str">
        <f>IF(O1083="","",IF(OR(base_seller!$Q1083&gt;base_seller!$P1083,base_seller!$Q1083="0"),"Não","Sim"))</f>
        <v>Sim</v>
      </c>
      <c r="S1083" s="65" t="str">
        <f>base_seller!$E1083&amp;base_seller!$K1083</f>
        <v>1316602025-03</v>
      </c>
      <c r="T1083" s="65">
        <f>COUNTIFS($S$1:S1083,base_seller!$S1083)</f>
        <v>1</v>
      </c>
      <c r="U1083" s="65" t="str">
        <f t="shared" si="37"/>
        <v>Range 1</v>
      </c>
    </row>
    <row r="1084" spans="1:21" x14ac:dyDescent="0.25">
      <c r="A1084" s="64">
        <v>45736</v>
      </c>
      <c r="B1084" s="64">
        <v>45736.518055555563</v>
      </c>
      <c r="C1084" s="64">
        <v>45736.54583333333</v>
      </c>
      <c r="D1084" s="48" t="s">
        <v>952</v>
      </c>
      <c r="E1084" s="48">
        <v>131679</v>
      </c>
      <c r="F1084" s="48" t="s">
        <v>716</v>
      </c>
      <c r="G1084" s="48" t="s">
        <v>36</v>
      </c>
      <c r="H1084" s="48" t="s">
        <v>767</v>
      </c>
      <c r="I1084" s="48">
        <v>3</v>
      </c>
      <c r="J1084" s="48">
        <v>1</v>
      </c>
      <c r="K1084" s="48" t="s">
        <v>6182</v>
      </c>
      <c r="L1084" s="71">
        <v>45737.518055555563</v>
      </c>
      <c r="M1084" s="48">
        <v>-1</v>
      </c>
      <c r="N1084" s="48">
        <v>1</v>
      </c>
      <c r="O1084" s="48" t="s">
        <v>6440</v>
      </c>
      <c r="P1084" s="65">
        <f>2</f>
        <v>2</v>
      </c>
      <c r="Q1084" s="65">
        <f>COUNTIFS($O$1:O1084,base_seller!$O1084)</f>
        <v>1</v>
      </c>
      <c r="R1084" s="65" t="str">
        <f>IF(O1084="","",IF(OR(base_seller!$Q1084&gt;base_seller!$P1084,base_seller!$Q1084="0"),"Não","Sim"))</f>
        <v>Sim</v>
      </c>
      <c r="S1084" s="65" t="str">
        <f>base_seller!$E1084&amp;base_seller!$K1084</f>
        <v>1316792025-03</v>
      </c>
      <c r="T1084" s="65">
        <f>COUNTIFS($S$1:S1084,base_seller!$S1084)</f>
        <v>1</v>
      </c>
      <c r="U1084" s="65" t="str">
        <f t="shared" si="37"/>
        <v>Range 1</v>
      </c>
    </row>
    <row r="1085" spans="1:21" x14ac:dyDescent="0.25">
      <c r="A1085" s="64">
        <v>45736</v>
      </c>
      <c r="B1085" s="64">
        <v>45736.521527777782</v>
      </c>
      <c r="C1085" s="64">
        <v>45736.546527777777</v>
      </c>
      <c r="D1085" s="48" t="s">
        <v>952</v>
      </c>
      <c r="E1085" s="48">
        <v>131684</v>
      </c>
      <c r="F1085" s="48" t="s">
        <v>754</v>
      </c>
      <c r="G1085" s="48" t="s">
        <v>755</v>
      </c>
      <c r="H1085" s="48" t="s">
        <v>760</v>
      </c>
      <c r="I1085" s="48">
        <v>3</v>
      </c>
      <c r="J1085" s="48">
        <v>1</v>
      </c>
      <c r="K1085" s="48" t="s">
        <v>6182</v>
      </c>
      <c r="L1085" s="71">
        <v>45737.521527777782</v>
      </c>
      <c r="M1085" s="48">
        <v>-1</v>
      </c>
      <c r="N1085" s="48">
        <v>1</v>
      </c>
      <c r="P1085" s="65">
        <f>2</f>
        <v>2</v>
      </c>
      <c r="Q1085" s="65">
        <f>COUNTIFS($O$1:O1085,base_seller!$O1085)</f>
        <v>0</v>
      </c>
      <c r="R1085" s="65" t="str">
        <f>IF(O1085="","",IF(OR(base_seller!$Q1085&gt;base_seller!$P1085,base_seller!$Q1085="0"),"Não","Sim"))</f>
        <v/>
      </c>
      <c r="S1085" s="65" t="str">
        <f>base_seller!$E1085&amp;base_seller!$K1085</f>
        <v>1316842025-03</v>
      </c>
      <c r="T1085" s="65">
        <f>COUNTIFS($S$1:S1085,base_seller!$S1085)</f>
        <v>1</v>
      </c>
      <c r="U1085" s="65" t="str">
        <f t="shared" si="37"/>
        <v>Range 1</v>
      </c>
    </row>
    <row r="1086" spans="1:21" x14ac:dyDescent="0.25">
      <c r="A1086" s="64">
        <v>45736</v>
      </c>
      <c r="B1086" s="64">
        <v>45736.531944444447</v>
      </c>
      <c r="C1086" s="64">
        <v>45736.557638888888</v>
      </c>
      <c r="D1086" s="48" t="s">
        <v>952</v>
      </c>
      <c r="E1086" s="48">
        <v>131722</v>
      </c>
      <c r="F1086" s="48" t="s">
        <v>754</v>
      </c>
      <c r="G1086" s="48" t="s">
        <v>755</v>
      </c>
      <c r="H1086" s="48" t="s">
        <v>761</v>
      </c>
      <c r="I1086" s="48">
        <v>3</v>
      </c>
      <c r="J1086" s="48">
        <v>1</v>
      </c>
      <c r="K1086" s="48" t="s">
        <v>6182</v>
      </c>
      <c r="L1086" s="71">
        <v>45737.531944444447</v>
      </c>
      <c r="M1086" s="48">
        <v>-1</v>
      </c>
      <c r="N1086" s="48">
        <v>1</v>
      </c>
      <c r="P1086" s="65">
        <f>2</f>
        <v>2</v>
      </c>
      <c r="Q1086" s="65">
        <f>COUNTIFS($O$1:O1086,base_seller!$O1086)</f>
        <v>0</v>
      </c>
      <c r="R1086" s="65" t="str">
        <f>IF(O1086="","",IF(OR(base_seller!$Q1086&gt;base_seller!$P1086,base_seller!$Q1086="0"),"Não","Sim"))</f>
        <v/>
      </c>
      <c r="S1086" s="65" t="str">
        <f>base_seller!$E1086&amp;base_seller!$K1086</f>
        <v>1317222025-03</v>
      </c>
      <c r="T1086" s="65">
        <f>COUNTIFS($S$1:S1086,base_seller!$S1086)</f>
        <v>1</v>
      </c>
      <c r="U1086" s="65" t="str">
        <f t="shared" si="37"/>
        <v>Range 1</v>
      </c>
    </row>
    <row r="1087" spans="1:21" x14ac:dyDescent="0.25">
      <c r="A1087" s="64">
        <v>45736</v>
      </c>
      <c r="B1087" s="64">
        <v>45735.635416666657</v>
      </c>
      <c r="C1087" s="64">
        <v>45736.59375</v>
      </c>
      <c r="D1087" s="48" t="s">
        <v>951</v>
      </c>
      <c r="E1087" s="48">
        <v>130410</v>
      </c>
      <c r="F1087" s="48" t="s">
        <v>46</v>
      </c>
      <c r="G1087" s="48" t="s">
        <v>36</v>
      </c>
      <c r="H1087" s="48" t="s">
        <v>6393</v>
      </c>
      <c r="I1087" s="48">
        <v>2</v>
      </c>
      <c r="J1087" s="48">
        <v>1</v>
      </c>
      <c r="K1087" s="48" t="s">
        <v>6182</v>
      </c>
      <c r="L1087" s="71">
        <v>45736.635416666657</v>
      </c>
      <c r="M1087" s="48">
        <v>-1</v>
      </c>
      <c r="N1087" s="48">
        <v>1</v>
      </c>
      <c r="O1087" s="48" t="s">
        <v>6394</v>
      </c>
      <c r="P1087" s="65">
        <f>2</f>
        <v>2</v>
      </c>
      <c r="Q1087" s="65">
        <f>COUNTIFS($O$1:O1087,base_seller!$O1087)</f>
        <v>2</v>
      </c>
      <c r="R1087" s="65" t="str">
        <f>IF(O1087="","",IF(OR(base_seller!$Q1087&gt;base_seller!$P1087,base_seller!$Q1087="0"),"Não","Sim"))</f>
        <v>Sim</v>
      </c>
      <c r="S1087" s="65" t="str">
        <f>base_seller!$E1087&amp;base_seller!$K1087</f>
        <v>1304102025-03</v>
      </c>
      <c r="T1087" s="65">
        <f>COUNTIFS($S$1:S1087,base_seller!$S1087)</f>
        <v>2</v>
      </c>
      <c r="U1087" s="65" t="str">
        <f t="shared" si="37"/>
        <v>Range 1</v>
      </c>
    </row>
    <row r="1088" spans="1:21" x14ac:dyDescent="0.25">
      <c r="A1088" s="64">
        <v>45736</v>
      </c>
      <c r="B1088" s="64">
        <v>45735.63958333333</v>
      </c>
      <c r="C1088" s="64">
        <v>45736.597916666673</v>
      </c>
      <c r="D1088" s="48" t="s">
        <v>951</v>
      </c>
      <c r="E1088" s="48">
        <v>130412</v>
      </c>
      <c r="F1088" s="48" t="s">
        <v>716</v>
      </c>
      <c r="G1088" s="48" t="s">
        <v>36</v>
      </c>
      <c r="H1088" s="48" t="s">
        <v>6393</v>
      </c>
      <c r="I1088" s="48">
        <v>2</v>
      </c>
      <c r="J1088" s="48">
        <v>1</v>
      </c>
      <c r="K1088" s="48" t="s">
        <v>6182</v>
      </c>
      <c r="L1088" s="71">
        <v>45736.63958333333</v>
      </c>
      <c r="M1088" s="48">
        <v>-1</v>
      </c>
      <c r="N1088" s="48">
        <v>1</v>
      </c>
      <c r="O1088" s="48" t="s">
        <v>6441</v>
      </c>
      <c r="P1088" s="65">
        <f>2</f>
        <v>2</v>
      </c>
      <c r="Q1088" s="65">
        <f>COUNTIFS($O$1:O1088,base_seller!$O1088)</f>
        <v>1</v>
      </c>
      <c r="R1088" s="65" t="str">
        <f>IF(O1088="","",IF(OR(base_seller!$Q1088&gt;base_seller!$P1088,base_seller!$Q1088="0"),"Não","Sim"))</f>
        <v>Sim</v>
      </c>
      <c r="S1088" s="65" t="str">
        <f>base_seller!$E1088&amp;base_seller!$K1088</f>
        <v>1304122025-03</v>
      </c>
      <c r="T1088" s="65">
        <f>COUNTIFS($S$1:S1088,base_seller!$S1088)</f>
        <v>2</v>
      </c>
      <c r="U1088" s="65" t="str">
        <f t="shared" si="37"/>
        <v>Range 1</v>
      </c>
    </row>
    <row r="1089" spans="1:21" x14ac:dyDescent="0.25">
      <c r="A1089" s="64">
        <v>45736</v>
      </c>
      <c r="B1089" s="64">
        <v>45736.268055555563</v>
      </c>
      <c r="C1089" s="64">
        <v>45736.601388888892</v>
      </c>
      <c r="D1089" s="48" t="s">
        <v>951</v>
      </c>
      <c r="E1089" s="48">
        <v>130622</v>
      </c>
      <c r="F1089" s="48" t="s">
        <v>46</v>
      </c>
      <c r="G1089" s="48" t="s">
        <v>36</v>
      </c>
      <c r="H1089" s="48" t="s">
        <v>6393</v>
      </c>
      <c r="I1089" s="48">
        <v>3</v>
      </c>
      <c r="J1089" s="48">
        <v>1</v>
      </c>
      <c r="K1089" s="48" t="s">
        <v>6182</v>
      </c>
      <c r="L1089" s="71">
        <v>45737.268055555563</v>
      </c>
      <c r="M1089" s="48">
        <v>-1</v>
      </c>
      <c r="N1089" s="48">
        <v>1</v>
      </c>
      <c r="O1089" s="48" t="s">
        <v>6442</v>
      </c>
      <c r="P1089" s="65">
        <f>2</f>
        <v>2</v>
      </c>
      <c r="Q1089" s="65">
        <f>COUNTIFS($O$1:O1089,base_seller!$O1089)</f>
        <v>1</v>
      </c>
      <c r="R1089" s="65" t="str">
        <f>IF(O1089="","",IF(OR(base_seller!$Q1089&gt;base_seller!$P1089,base_seller!$Q1089="0"),"Não","Sim"))</f>
        <v>Sim</v>
      </c>
      <c r="S1089" s="65" t="str">
        <f>base_seller!$E1089&amp;base_seller!$K1089</f>
        <v>1306222025-03</v>
      </c>
      <c r="T1089" s="65">
        <f>COUNTIFS($S$1:S1089,base_seller!$S1089)</f>
        <v>2</v>
      </c>
      <c r="U1089" s="65" t="str">
        <f t="shared" si="37"/>
        <v>Range 1</v>
      </c>
    </row>
    <row r="1090" spans="1:21" x14ac:dyDescent="0.25">
      <c r="A1090" s="64">
        <v>45736</v>
      </c>
      <c r="B1090" s="64">
        <v>45736.640972222223</v>
      </c>
      <c r="C1090" s="64">
        <v>45736.724305555559</v>
      </c>
      <c r="D1090" s="48" t="s">
        <v>951</v>
      </c>
      <c r="E1090" s="48">
        <v>130622</v>
      </c>
      <c r="F1090" s="48" t="s">
        <v>754</v>
      </c>
      <c r="G1090" s="48" t="s">
        <v>755</v>
      </c>
      <c r="H1090" s="48" t="s">
        <v>6393</v>
      </c>
      <c r="I1090" s="48">
        <v>3</v>
      </c>
      <c r="J1090" s="48">
        <v>1</v>
      </c>
      <c r="K1090" s="48" t="s">
        <v>6182</v>
      </c>
      <c r="L1090" s="71">
        <v>45737.640972222223</v>
      </c>
      <c r="M1090" s="48">
        <v>-1</v>
      </c>
      <c r="N1090" s="48">
        <v>1</v>
      </c>
      <c r="P1090" s="65">
        <f>2</f>
        <v>2</v>
      </c>
      <c r="Q1090" s="65">
        <f>COUNTIFS($O$1:O1090,base_seller!$O1090)</f>
        <v>0</v>
      </c>
      <c r="R1090" s="65" t="str">
        <f>IF(O1090="","",IF(OR(base_seller!$Q1090&gt;base_seller!$P1090,base_seller!$Q1090="0"),"Não","Sim"))</f>
        <v/>
      </c>
      <c r="S1090" s="65" t="str">
        <f>base_seller!$E1090&amp;base_seller!$K1090</f>
        <v>1306222025-03</v>
      </c>
      <c r="T1090" s="65">
        <f>COUNTIFS($S$1:S1090,base_seller!$S1090)</f>
        <v>3</v>
      </c>
      <c r="U1090" s="65" t="str">
        <f t="shared" si="37"/>
        <v>Range 1</v>
      </c>
    </row>
    <row r="1091" spans="1:21" x14ac:dyDescent="0.25">
      <c r="A1091" s="64">
        <v>45736</v>
      </c>
      <c r="B1091" s="64">
        <v>45736.609722222223</v>
      </c>
      <c r="C1091" s="64">
        <v>45736.727777777778</v>
      </c>
      <c r="D1091" s="48" t="s">
        <v>951</v>
      </c>
      <c r="E1091" s="48">
        <v>131892</v>
      </c>
      <c r="F1091" s="48" t="s">
        <v>754</v>
      </c>
      <c r="G1091" s="48" t="s">
        <v>755</v>
      </c>
      <c r="H1091" s="48" t="s">
        <v>6393</v>
      </c>
      <c r="I1091" s="48">
        <v>3</v>
      </c>
      <c r="J1091" s="48">
        <v>1</v>
      </c>
      <c r="K1091" s="48" t="s">
        <v>6182</v>
      </c>
      <c r="L1091" s="71">
        <v>45737.609722222223</v>
      </c>
      <c r="M1091" s="48">
        <v>-1</v>
      </c>
      <c r="N1091" s="48">
        <v>1</v>
      </c>
      <c r="P1091" s="65">
        <f>2</f>
        <v>2</v>
      </c>
      <c r="Q1091" s="65">
        <f>COUNTIFS($O$1:O1091,base_seller!$O1091)</f>
        <v>0</v>
      </c>
      <c r="R1091" s="65" t="str">
        <f>IF(O1091="","",IF(OR(base_seller!$Q1091&gt;base_seller!$P1091,base_seller!$Q1091="0"),"Não","Sim"))</f>
        <v/>
      </c>
      <c r="S1091" s="65" t="str">
        <f>base_seller!$E1091&amp;base_seller!$K1091</f>
        <v>1318922025-03</v>
      </c>
      <c r="T1091" s="65">
        <f>COUNTIFS($S$1:S1091,base_seller!$S1091)</f>
        <v>1</v>
      </c>
      <c r="U1091" s="65" t="str">
        <f t="shared" si="37"/>
        <v>Range 1</v>
      </c>
    </row>
    <row r="1092" spans="1:21" x14ac:dyDescent="0.25">
      <c r="A1092" s="64">
        <v>45736</v>
      </c>
      <c r="B1092" s="64">
        <v>45736.61041666667</v>
      </c>
      <c r="C1092" s="64">
        <v>45736.729166666657</v>
      </c>
      <c r="D1092" s="48" t="s">
        <v>951</v>
      </c>
      <c r="E1092" s="48">
        <v>131894</v>
      </c>
      <c r="F1092" s="48" t="s">
        <v>716</v>
      </c>
      <c r="G1092" s="48" t="s">
        <v>36</v>
      </c>
      <c r="H1092" s="48" t="s">
        <v>6393</v>
      </c>
      <c r="I1092" s="48">
        <v>3</v>
      </c>
      <c r="J1092" s="48">
        <v>1</v>
      </c>
      <c r="K1092" s="48" t="s">
        <v>6182</v>
      </c>
      <c r="L1092" s="71">
        <v>45737.61041666667</v>
      </c>
      <c r="M1092" s="48">
        <v>-1</v>
      </c>
      <c r="N1092" s="48">
        <v>1</v>
      </c>
      <c r="O1092" s="48" t="s">
        <v>6443</v>
      </c>
      <c r="P1092" s="65">
        <f>2</f>
        <v>2</v>
      </c>
      <c r="Q1092" s="65">
        <f>COUNTIFS($O$1:O1092,base_seller!$O1092)</f>
        <v>1</v>
      </c>
      <c r="R1092" s="65" t="str">
        <f>IF(O1092="","",IF(OR(base_seller!$Q1092&gt;base_seller!$P1092,base_seller!$Q1092="0"),"Não","Sim"))</f>
        <v>Sim</v>
      </c>
      <c r="S1092" s="65" t="str">
        <f>base_seller!$E1092&amp;base_seller!$K1092</f>
        <v>1318942025-03</v>
      </c>
      <c r="T1092" s="65">
        <f>COUNTIFS($S$1:S1092,base_seller!$S1092)</f>
        <v>1</v>
      </c>
      <c r="U1092" s="65" t="str">
        <f t="shared" si="37"/>
        <v>Range 1</v>
      </c>
    </row>
    <row r="1093" spans="1:21" x14ac:dyDescent="0.25">
      <c r="A1093" s="64">
        <v>45736</v>
      </c>
      <c r="B1093" s="64">
        <v>45736.626388888893</v>
      </c>
      <c r="C1093" s="64">
        <v>45736.731249999997</v>
      </c>
      <c r="D1093" s="48" t="s">
        <v>951</v>
      </c>
      <c r="E1093" s="48">
        <v>131926</v>
      </c>
      <c r="F1093" s="48" t="s">
        <v>46</v>
      </c>
      <c r="G1093" s="48" t="s">
        <v>6231</v>
      </c>
      <c r="H1093" s="48" t="s">
        <v>6393</v>
      </c>
      <c r="I1093" s="48">
        <v>3</v>
      </c>
      <c r="J1093" s="48">
        <v>1</v>
      </c>
      <c r="K1093" s="48" t="s">
        <v>6182</v>
      </c>
      <c r="L1093" s="71">
        <v>45737.626388888893</v>
      </c>
      <c r="M1093" s="48">
        <v>-1</v>
      </c>
      <c r="N1093" s="48">
        <v>1</v>
      </c>
      <c r="P1093" s="65">
        <f>2</f>
        <v>2</v>
      </c>
      <c r="Q1093" s="65">
        <f>COUNTIFS($O$1:O1093,base_seller!$O1093)</f>
        <v>0</v>
      </c>
      <c r="R1093" s="65" t="str">
        <f>IF(O1093="","",IF(OR(base_seller!$Q1093&gt;base_seller!$P1093,base_seller!$Q1093="0"),"Não","Sim"))</f>
        <v/>
      </c>
      <c r="S1093" s="65" t="str">
        <f>base_seller!$E1093&amp;base_seller!$K1093</f>
        <v>1319262025-03</v>
      </c>
      <c r="T1093" s="65">
        <f>COUNTIFS($S$1:S1093,base_seller!$S1093)</f>
        <v>1</v>
      </c>
      <c r="U1093" s="65" t="str">
        <f t="shared" si="37"/>
        <v>Range 1</v>
      </c>
    </row>
    <row r="1094" spans="1:21" x14ac:dyDescent="0.25">
      <c r="A1094" s="64">
        <v>45736</v>
      </c>
      <c r="B1094" s="64">
        <v>45736.628472222219</v>
      </c>
      <c r="C1094" s="64">
        <v>45736.734027777777</v>
      </c>
      <c r="D1094" s="48" t="s">
        <v>951</v>
      </c>
      <c r="E1094" s="48">
        <v>131931</v>
      </c>
      <c r="F1094" s="48" t="s">
        <v>46</v>
      </c>
      <c r="G1094" s="48" t="s">
        <v>36</v>
      </c>
      <c r="H1094" s="48" t="s">
        <v>6393</v>
      </c>
      <c r="I1094" s="48">
        <v>3</v>
      </c>
      <c r="J1094" s="48">
        <v>1</v>
      </c>
      <c r="K1094" s="48" t="s">
        <v>6182</v>
      </c>
      <c r="L1094" s="71">
        <v>45737.628472222219</v>
      </c>
      <c r="M1094" s="48">
        <v>-1</v>
      </c>
      <c r="N1094" s="48">
        <v>1</v>
      </c>
      <c r="O1094" s="48" t="s">
        <v>6444</v>
      </c>
      <c r="P1094" s="65">
        <f>2</f>
        <v>2</v>
      </c>
      <c r="Q1094" s="65">
        <f>COUNTIFS($O$1:O1094,base_seller!$O1094)</f>
        <v>1</v>
      </c>
      <c r="R1094" s="65" t="str">
        <f>IF(O1094="","",IF(OR(base_seller!$Q1094&gt;base_seller!$P1094,base_seller!$Q1094="0"),"Não","Sim"))</f>
        <v>Sim</v>
      </c>
      <c r="S1094" s="65" t="str">
        <f>base_seller!$E1094&amp;base_seller!$K1094</f>
        <v>1319312025-03</v>
      </c>
      <c r="T1094" s="65">
        <f>COUNTIFS($S$1:S1094,base_seller!$S1094)</f>
        <v>1</v>
      </c>
      <c r="U1094" s="65" t="str">
        <f t="shared" si="37"/>
        <v>Range 1</v>
      </c>
    </row>
    <row r="1095" spans="1:21" x14ac:dyDescent="0.25">
      <c r="A1095" s="64">
        <v>45736</v>
      </c>
      <c r="B1095" s="64">
        <v>45736.629166666673</v>
      </c>
      <c r="C1095" s="64">
        <v>45736.743055555547</v>
      </c>
      <c r="D1095" s="48" t="s">
        <v>951</v>
      </c>
      <c r="E1095" s="48">
        <v>131933</v>
      </c>
      <c r="F1095" s="48" t="s">
        <v>754</v>
      </c>
      <c r="G1095" s="48" t="s">
        <v>755</v>
      </c>
      <c r="H1095" s="48" t="s">
        <v>6393</v>
      </c>
      <c r="I1095" s="48">
        <v>3</v>
      </c>
      <c r="J1095" s="48">
        <v>1</v>
      </c>
      <c r="K1095" s="48" t="s">
        <v>6182</v>
      </c>
      <c r="L1095" s="71">
        <v>45737.629166666673</v>
      </c>
      <c r="M1095" s="48">
        <v>-1</v>
      </c>
      <c r="N1095" s="48">
        <v>1</v>
      </c>
      <c r="P1095" s="65">
        <f>2</f>
        <v>2</v>
      </c>
      <c r="Q1095" s="65">
        <f>COUNTIFS($O$1:O1095,base_seller!$O1095)</f>
        <v>0</v>
      </c>
      <c r="R1095" s="65" t="str">
        <f>IF(O1095="","",IF(OR(base_seller!$Q1095&gt;base_seller!$P1095,base_seller!$Q1095="0"),"Não","Sim"))</f>
        <v/>
      </c>
      <c r="S1095" s="65" t="str">
        <f>base_seller!$E1095&amp;base_seller!$K1095</f>
        <v>1319332025-03</v>
      </c>
      <c r="T1095" s="65">
        <f>COUNTIFS($S$1:S1095,base_seller!$S1095)</f>
        <v>1</v>
      </c>
      <c r="U1095" s="65" t="str">
        <f t="shared" si="37"/>
        <v>Range 1</v>
      </c>
    </row>
    <row r="1096" spans="1:21" x14ac:dyDescent="0.25">
      <c r="A1096" s="64">
        <v>45736</v>
      </c>
      <c r="B1096" s="64">
        <v>45736.645833333343</v>
      </c>
      <c r="C1096" s="64">
        <v>45736.745833333327</v>
      </c>
      <c r="D1096" s="48" t="s">
        <v>951</v>
      </c>
      <c r="E1096" s="48">
        <v>131963</v>
      </c>
      <c r="F1096" s="48" t="s">
        <v>716</v>
      </c>
      <c r="G1096" s="48" t="s">
        <v>36</v>
      </c>
      <c r="H1096" s="48" t="s">
        <v>6393</v>
      </c>
      <c r="I1096" s="48">
        <v>3</v>
      </c>
      <c r="J1096" s="48">
        <v>1</v>
      </c>
      <c r="K1096" s="48" t="s">
        <v>6182</v>
      </c>
      <c r="L1096" s="71">
        <v>45737.645833333343</v>
      </c>
      <c r="M1096" s="48">
        <v>-1</v>
      </c>
      <c r="N1096" s="48">
        <v>1</v>
      </c>
      <c r="O1096" s="48" t="s">
        <v>6445</v>
      </c>
      <c r="P1096" s="65">
        <f>2</f>
        <v>2</v>
      </c>
      <c r="Q1096" s="65">
        <f>COUNTIFS($O$1:O1096,base_seller!$O1096)</f>
        <v>1</v>
      </c>
      <c r="R1096" s="65" t="str">
        <f>IF(O1096="","",IF(OR(base_seller!$Q1096&gt;base_seller!$P1096,base_seller!$Q1096="0"),"Não","Sim"))</f>
        <v>Sim</v>
      </c>
      <c r="S1096" s="65" t="str">
        <f>base_seller!$E1096&amp;base_seller!$K1096</f>
        <v>1319632025-03</v>
      </c>
      <c r="T1096" s="65">
        <f>COUNTIFS($S$1:S1096,base_seller!$S1096)</f>
        <v>1</v>
      </c>
      <c r="U1096" s="65" t="str">
        <f t="shared" si="37"/>
        <v>Range 1</v>
      </c>
    </row>
    <row r="1097" spans="1:21" x14ac:dyDescent="0.25">
      <c r="A1097" s="64">
        <v>45736</v>
      </c>
      <c r="B1097" s="64">
        <v>45736.649305555547</v>
      </c>
      <c r="C1097" s="64">
        <v>45736.74722222222</v>
      </c>
      <c r="D1097" s="48" t="s">
        <v>951</v>
      </c>
      <c r="E1097" s="48">
        <v>131969</v>
      </c>
      <c r="F1097" s="48" t="s">
        <v>716</v>
      </c>
      <c r="G1097" s="48" t="s">
        <v>36</v>
      </c>
      <c r="H1097" s="48" t="s">
        <v>6393</v>
      </c>
      <c r="I1097" s="48">
        <v>3</v>
      </c>
      <c r="J1097" s="48">
        <v>1</v>
      </c>
      <c r="K1097" s="48" t="s">
        <v>6182</v>
      </c>
      <c r="L1097" s="71">
        <v>45737.649305555547</v>
      </c>
      <c r="M1097" s="48">
        <v>-1</v>
      </c>
      <c r="N1097" s="48">
        <v>1</v>
      </c>
      <c r="O1097" s="48" t="s">
        <v>6446</v>
      </c>
      <c r="P1097" s="65">
        <f>2</f>
        <v>2</v>
      </c>
      <c r="Q1097" s="65">
        <f>COUNTIFS($O$1:O1097,base_seller!$O1097)</f>
        <v>1</v>
      </c>
      <c r="R1097" s="65" t="str">
        <f>IF(O1097="","",IF(OR(base_seller!$Q1097&gt;base_seller!$P1097,base_seller!$Q1097="0"),"Não","Sim"))</f>
        <v>Sim</v>
      </c>
      <c r="S1097" s="65" t="str">
        <f>base_seller!$E1097&amp;base_seller!$K1097</f>
        <v>1319692025-03</v>
      </c>
      <c r="T1097" s="65">
        <f>COUNTIFS($S$1:S1097,base_seller!$S1097)</f>
        <v>1</v>
      </c>
      <c r="U1097" s="65" t="str">
        <f t="shared" si="37"/>
        <v>Range 1</v>
      </c>
    </row>
    <row r="1098" spans="1:21" x14ac:dyDescent="0.25">
      <c r="A1098" s="64">
        <v>45736</v>
      </c>
      <c r="B1098" s="64">
        <v>45736.661111111112</v>
      </c>
      <c r="C1098" s="64">
        <v>45736.752083333333</v>
      </c>
      <c r="D1098" s="48" t="s">
        <v>951</v>
      </c>
      <c r="E1098" s="48">
        <v>131991</v>
      </c>
      <c r="F1098" s="48" t="s">
        <v>46</v>
      </c>
      <c r="G1098" s="48" t="s">
        <v>36</v>
      </c>
      <c r="H1098" s="48" t="s">
        <v>6393</v>
      </c>
      <c r="I1098" s="48">
        <v>3</v>
      </c>
      <c r="J1098" s="48">
        <v>1</v>
      </c>
      <c r="K1098" s="48" t="s">
        <v>6182</v>
      </c>
      <c r="L1098" s="71">
        <v>45737.661111111112</v>
      </c>
      <c r="M1098" s="48">
        <v>-1</v>
      </c>
      <c r="N1098" s="48">
        <v>1</v>
      </c>
      <c r="O1098" s="48" t="s">
        <v>6447</v>
      </c>
      <c r="P1098" s="65">
        <f>2</f>
        <v>2</v>
      </c>
      <c r="Q1098" s="65">
        <f>COUNTIFS($O$1:O1098,base_seller!$O1098)</f>
        <v>1</v>
      </c>
      <c r="R1098" s="65" t="str">
        <f>IF(O1098="","",IF(OR(base_seller!$Q1098&gt;base_seller!$P1098,base_seller!$Q1098="0"),"Não","Sim"))</f>
        <v>Sim</v>
      </c>
      <c r="S1098" s="65" t="str">
        <f>base_seller!$E1098&amp;base_seller!$K1098</f>
        <v>1319912025-03</v>
      </c>
      <c r="T1098" s="65">
        <f>COUNTIFS($S$1:S1098,base_seller!$S1098)</f>
        <v>1</v>
      </c>
      <c r="U1098" s="65" t="str">
        <f t="shared" si="37"/>
        <v>Range 1</v>
      </c>
    </row>
    <row r="1099" spans="1:21" x14ac:dyDescent="0.25">
      <c r="A1099" s="64">
        <v>45736</v>
      </c>
      <c r="B1099" s="64">
        <v>45736.703472222223</v>
      </c>
      <c r="C1099" s="64">
        <v>45736.753472222219</v>
      </c>
      <c r="D1099" s="48" t="s">
        <v>951</v>
      </c>
      <c r="E1099" s="48">
        <v>132058</v>
      </c>
      <c r="F1099" s="48" t="s">
        <v>716</v>
      </c>
      <c r="G1099" s="48" t="s">
        <v>36</v>
      </c>
      <c r="H1099" s="48" t="s">
        <v>6393</v>
      </c>
      <c r="I1099" s="48">
        <v>3</v>
      </c>
      <c r="J1099" s="48">
        <v>1</v>
      </c>
      <c r="K1099" s="48" t="s">
        <v>6182</v>
      </c>
      <c r="L1099" s="71">
        <v>45737.703472222223</v>
      </c>
      <c r="M1099" s="48">
        <v>-1</v>
      </c>
      <c r="N1099" s="48">
        <v>1</v>
      </c>
      <c r="O1099" s="48" t="s">
        <v>6448</v>
      </c>
      <c r="P1099" s="65">
        <f>2</f>
        <v>2</v>
      </c>
      <c r="Q1099" s="65">
        <f>COUNTIFS($O$1:O1099,base_seller!$O1099)</f>
        <v>1</v>
      </c>
      <c r="R1099" s="65" t="str">
        <f>IF(O1099="","",IF(OR(base_seller!$Q1099&gt;base_seller!$P1099,base_seller!$Q1099="0"),"Não","Sim"))</f>
        <v>Sim</v>
      </c>
      <c r="S1099" s="65" t="str">
        <f>base_seller!$E1099&amp;base_seller!$K1099</f>
        <v>1320582025-03</v>
      </c>
      <c r="T1099" s="65">
        <f>COUNTIFS($S$1:S1099,base_seller!$S1099)</f>
        <v>1</v>
      </c>
      <c r="U1099" s="65" t="str">
        <f t="shared" si="37"/>
        <v>Range 1</v>
      </c>
    </row>
    <row r="1100" spans="1:21" x14ac:dyDescent="0.25">
      <c r="A1100" s="64">
        <v>45736</v>
      </c>
      <c r="B1100" s="64">
        <v>45736.71875</v>
      </c>
      <c r="C1100" s="64">
        <v>45736.756249999999</v>
      </c>
      <c r="D1100" s="48" t="s">
        <v>951</v>
      </c>
      <c r="E1100" s="48">
        <v>132079</v>
      </c>
      <c r="F1100" s="48" t="s">
        <v>754</v>
      </c>
      <c r="G1100" s="48" t="s">
        <v>755</v>
      </c>
      <c r="H1100" s="48" t="s">
        <v>6393</v>
      </c>
      <c r="I1100" s="48">
        <v>3</v>
      </c>
      <c r="J1100" s="48">
        <v>1</v>
      </c>
      <c r="K1100" s="48" t="s">
        <v>6182</v>
      </c>
      <c r="L1100" s="71">
        <v>45737.71875</v>
      </c>
      <c r="M1100" s="48">
        <v>-1</v>
      </c>
      <c r="N1100" s="48">
        <v>1</v>
      </c>
      <c r="P1100" s="65">
        <f>2</f>
        <v>2</v>
      </c>
      <c r="Q1100" s="65">
        <f>COUNTIFS($O$1:O1100,base_seller!$O1100)</f>
        <v>0</v>
      </c>
      <c r="R1100" s="65" t="str">
        <f>IF(O1100="","",IF(OR(base_seller!$Q1100&gt;base_seller!$P1100,base_seller!$Q1100="0"),"Não","Sim"))</f>
        <v/>
      </c>
      <c r="S1100" s="65" t="str">
        <f>base_seller!$E1100&amp;base_seller!$K1100</f>
        <v>1320792025-03</v>
      </c>
      <c r="T1100" s="65">
        <f>COUNTIFS($S$1:S1100,base_seller!$S1100)</f>
        <v>1</v>
      </c>
      <c r="U1100" s="65" t="str">
        <f t="shared" si="37"/>
        <v>Range 1</v>
      </c>
    </row>
    <row r="1101" spans="1:21" x14ac:dyDescent="0.25">
      <c r="A1101" s="64">
        <v>45736</v>
      </c>
      <c r="B1101" s="64">
        <v>45736.734722222223</v>
      </c>
      <c r="C1101" s="64">
        <v>45736.756944444453</v>
      </c>
      <c r="D1101" s="48" t="s">
        <v>951</v>
      </c>
      <c r="E1101" s="48">
        <v>132094</v>
      </c>
      <c r="F1101" s="48" t="s">
        <v>716</v>
      </c>
      <c r="G1101" s="48" t="s">
        <v>36</v>
      </c>
      <c r="H1101" s="48" t="s">
        <v>6393</v>
      </c>
      <c r="I1101" s="48">
        <v>3</v>
      </c>
      <c r="J1101" s="48">
        <v>1</v>
      </c>
      <c r="K1101" s="48" t="s">
        <v>6182</v>
      </c>
      <c r="L1101" s="71">
        <v>45737.734722222223</v>
      </c>
      <c r="M1101" s="48">
        <v>-1</v>
      </c>
      <c r="N1101" s="48">
        <v>1</v>
      </c>
      <c r="O1101" s="48" t="s">
        <v>6449</v>
      </c>
      <c r="P1101" s="65">
        <f>2</f>
        <v>2</v>
      </c>
      <c r="Q1101" s="65">
        <f>COUNTIFS($O$1:O1101,base_seller!$O1101)</f>
        <v>1</v>
      </c>
      <c r="R1101" s="65" t="str">
        <f>IF(O1101="","",IF(OR(base_seller!$Q1101&gt;base_seller!$P1101,base_seller!$Q1101="0"),"Não","Sim"))</f>
        <v>Sim</v>
      </c>
      <c r="S1101" s="65" t="str">
        <f>base_seller!$E1101&amp;base_seller!$K1101</f>
        <v>1320942025-03</v>
      </c>
      <c r="T1101" s="65">
        <f>COUNTIFS($S$1:S1101,base_seller!$S1101)</f>
        <v>1</v>
      </c>
      <c r="U1101" s="65" t="str">
        <f t="shared" si="37"/>
        <v>Range 1</v>
      </c>
    </row>
    <row r="1102" spans="1:21" x14ac:dyDescent="0.25">
      <c r="A1102" s="64">
        <v>45736</v>
      </c>
      <c r="B1102" s="64">
        <v>45736.740277777782</v>
      </c>
      <c r="C1102" s="64">
        <v>45736.761111111111</v>
      </c>
      <c r="D1102" s="48" t="s">
        <v>951</v>
      </c>
      <c r="E1102" s="48">
        <v>132101</v>
      </c>
      <c r="F1102" s="48" t="s">
        <v>46</v>
      </c>
      <c r="G1102" s="48" t="s">
        <v>36</v>
      </c>
      <c r="H1102" s="48" t="s">
        <v>6393</v>
      </c>
      <c r="I1102" s="48">
        <v>3</v>
      </c>
      <c r="J1102" s="48">
        <v>1</v>
      </c>
      <c r="K1102" s="48" t="s">
        <v>6182</v>
      </c>
      <c r="L1102" s="71">
        <v>45737.740277777782</v>
      </c>
      <c r="M1102" s="48">
        <v>-1</v>
      </c>
      <c r="N1102" s="48">
        <v>1</v>
      </c>
      <c r="O1102" s="48" t="s">
        <v>6450</v>
      </c>
      <c r="P1102" s="65">
        <f>2</f>
        <v>2</v>
      </c>
      <c r="Q1102" s="65">
        <f>COUNTIFS($O$1:O1102,base_seller!$O1102)</f>
        <v>1</v>
      </c>
      <c r="R1102" s="65" t="str">
        <f>IF(O1102="","",IF(OR(base_seller!$Q1102&gt;base_seller!$P1102,base_seller!$Q1102="0"),"Não","Sim"))</f>
        <v>Sim</v>
      </c>
      <c r="S1102" s="65" t="str">
        <f>base_seller!$E1102&amp;base_seller!$K1102</f>
        <v>1321012025-03</v>
      </c>
      <c r="T1102" s="65">
        <f>COUNTIFS($S$1:S1102,base_seller!$S1102)</f>
        <v>1</v>
      </c>
      <c r="U1102" s="65" t="str">
        <f t="shared" si="37"/>
        <v>Range 1</v>
      </c>
    </row>
    <row r="1103" spans="1:21" x14ac:dyDescent="0.25">
      <c r="A1103" s="64">
        <v>45736</v>
      </c>
      <c r="B1103" s="64">
        <v>45736.745138888888</v>
      </c>
      <c r="C1103" s="64">
        <v>45736.745138888888</v>
      </c>
      <c r="D1103" s="48" t="s">
        <v>951</v>
      </c>
      <c r="E1103" s="48">
        <v>132109</v>
      </c>
      <c r="F1103" s="48" t="s">
        <v>716</v>
      </c>
      <c r="G1103" s="48" t="s">
        <v>36</v>
      </c>
      <c r="H1103" s="48" t="s">
        <v>6393</v>
      </c>
      <c r="I1103" s="48">
        <v>3</v>
      </c>
      <c r="J1103" s="48">
        <v>1</v>
      </c>
      <c r="K1103" s="48" t="s">
        <v>6182</v>
      </c>
      <c r="L1103" s="71">
        <v>45737.745138888888</v>
      </c>
      <c r="M1103" s="48">
        <v>-1</v>
      </c>
      <c r="N1103" s="48">
        <v>1</v>
      </c>
      <c r="O1103" s="48" t="s">
        <v>6451</v>
      </c>
      <c r="P1103" s="65">
        <f>2</f>
        <v>2</v>
      </c>
      <c r="Q1103" s="65">
        <f>COUNTIFS($O$1:O1103,base_seller!$O1103)</f>
        <v>1</v>
      </c>
      <c r="R1103" s="65" t="str">
        <f>IF(O1103="","",IF(OR(base_seller!$Q1103&gt;base_seller!$P1103,base_seller!$Q1103="0"),"Não","Sim"))</f>
        <v>Sim</v>
      </c>
      <c r="S1103" s="65" t="str">
        <f>base_seller!$E1103&amp;base_seller!$K1103</f>
        <v>1321092025-03</v>
      </c>
      <c r="T1103" s="65">
        <f>COUNTIFS($S$1:S1103,base_seller!$S1103)</f>
        <v>1</v>
      </c>
      <c r="U1103" s="65" t="str">
        <f t="shared" si="37"/>
        <v>Range 1</v>
      </c>
    </row>
    <row r="1104" spans="1:21" x14ac:dyDescent="0.25">
      <c r="A1104" s="64">
        <v>45736</v>
      </c>
      <c r="B1104" s="64">
        <v>45736.75</v>
      </c>
      <c r="C1104" s="64">
        <v>45736.765277777777</v>
      </c>
      <c r="D1104" s="48" t="s">
        <v>951</v>
      </c>
      <c r="E1104" s="48">
        <v>131963</v>
      </c>
      <c r="F1104" s="48" t="s">
        <v>46</v>
      </c>
      <c r="G1104" s="48" t="s">
        <v>36</v>
      </c>
      <c r="H1104" s="48" t="s">
        <v>6393</v>
      </c>
      <c r="I1104" s="48">
        <v>3</v>
      </c>
      <c r="J1104" s="48">
        <v>1</v>
      </c>
      <c r="K1104" s="48" t="s">
        <v>6182</v>
      </c>
      <c r="L1104" s="71">
        <v>45737.75</v>
      </c>
      <c r="M1104" s="48">
        <v>-1</v>
      </c>
      <c r="N1104" s="48">
        <v>1</v>
      </c>
      <c r="O1104" s="48" t="s">
        <v>6445</v>
      </c>
      <c r="P1104" s="65">
        <f>2</f>
        <v>2</v>
      </c>
      <c r="Q1104" s="65">
        <f>COUNTIFS($O$1:O1104,base_seller!$O1104)</f>
        <v>2</v>
      </c>
      <c r="R1104" s="65" t="str">
        <f>IF(O1104="","",IF(OR(base_seller!$Q1104&gt;base_seller!$P1104,base_seller!$Q1104="0"),"Não","Sim"))</f>
        <v>Sim</v>
      </c>
      <c r="S1104" s="65" t="str">
        <f>base_seller!$E1104&amp;base_seller!$K1104</f>
        <v>1319632025-03</v>
      </c>
      <c r="T1104" s="65">
        <f>COUNTIFS($S$1:S1104,base_seller!$S1104)</f>
        <v>2</v>
      </c>
      <c r="U1104" s="65" t="str">
        <f t="shared" si="37"/>
        <v>Range 1</v>
      </c>
    </row>
    <row r="1105" spans="1:21" x14ac:dyDescent="0.25">
      <c r="A1105" s="64">
        <v>45736</v>
      </c>
      <c r="B1105" s="64">
        <v>45736.773611111108</v>
      </c>
      <c r="C1105" s="64">
        <v>45736.786805555559</v>
      </c>
      <c r="D1105" s="48" t="s">
        <v>951</v>
      </c>
      <c r="E1105" s="48">
        <v>132140</v>
      </c>
      <c r="F1105" s="48" t="s">
        <v>716</v>
      </c>
      <c r="G1105" s="48" t="s">
        <v>36</v>
      </c>
      <c r="H1105" s="48" t="s">
        <v>6393</v>
      </c>
      <c r="I1105" s="48">
        <v>3</v>
      </c>
      <c r="J1105" s="48">
        <v>1</v>
      </c>
      <c r="K1105" s="48" t="s">
        <v>6182</v>
      </c>
      <c r="L1105" s="71">
        <v>45737.773611111108</v>
      </c>
      <c r="M1105" s="48">
        <v>-1</v>
      </c>
      <c r="N1105" s="48">
        <v>1</v>
      </c>
      <c r="O1105" s="48" t="s">
        <v>6452</v>
      </c>
      <c r="P1105" s="65">
        <f>2</f>
        <v>2</v>
      </c>
      <c r="Q1105" s="65">
        <f>COUNTIFS($O$1:O1105,base_seller!$O1105)</f>
        <v>1</v>
      </c>
      <c r="R1105" s="65" t="str">
        <f>IF(O1105="","",IF(OR(base_seller!$Q1105&gt;base_seller!$P1105,base_seller!$Q1105="0"),"Não","Sim"))</f>
        <v>Sim</v>
      </c>
      <c r="S1105" s="65" t="str">
        <f>base_seller!$E1105&amp;base_seller!$K1105</f>
        <v>1321402025-03</v>
      </c>
      <c r="T1105" s="65">
        <f>COUNTIFS($S$1:S1105,base_seller!$S1105)</f>
        <v>1</v>
      </c>
      <c r="U1105" s="65" t="str">
        <f t="shared" si="37"/>
        <v>Range 1</v>
      </c>
    </row>
    <row r="1106" spans="1:21" x14ac:dyDescent="0.25">
      <c r="A1106" s="64">
        <v>45736</v>
      </c>
      <c r="B1106" s="64">
        <v>45736.661805555559</v>
      </c>
      <c r="C1106" s="64">
        <v>45736.787499999999</v>
      </c>
      <c r="D1106" s="48" t="s">
        <v>951</v>
      </c>
      <c r="E1106" s="48">
        <v>131408</v>
      </c>
      <c r="F1106" s="48" t="s">
        <v>716</v>
      </c>
      <c r="G1106" s="48" t="s">
        <v>36</v>
      </c>
      <c r="H1106" s="48" t="s">
        <v>6393</v>
      </c>
      <c r="I1106" s="48">
        <v>3</v>
      </c>
      <c r="J1106" s="48">
        <v>1</v>
      </c>
      <c r="K1106" s="48" t="s">
        <v>6182</v>
      </c>
      <c r="L1106" s="71">
        <v>45737.661805555559</v>
      </c>
      <c r="M1106" s="48">
        <v>-1</v>
      </c>
      <c r="N1106" s="48">
        <v>1</v>
      </c>
      <c r="O1106" s="48" t="s">
        <v>6453</v>
      </c>
      <c r="P1106" s="65">
        <f>2</f>
        <v>2</v>
      </c>
      <c r="Q1106" s="65">
        <f>COUNTIFS($O$1:O1106,base_seller!$O1106)</f>
        <v>1</v>
      </c>
      <c r="R1106" s="65" t="str">
        <f>IF(O1106="","",IF(OR(base_seller!$Q1106&gt;base_seller!$P1106,base_seller!$Q1106="0"),"Não","Sim"))</f>
        <v>Sim</v>
      </c>
      <c r="S1106" s="65" t="str">
        <f>base_seller!$E1106&amp;base_seller!$K1106</f>
        <v>1314082025-03</v>
      </c>
      <c r="T1106" s="65">
        <f>COUNTIFS($S$1:S1106,base_seller!$S1106)</f>
        <v>2</v>
      </c>
      <c r="U1106" s="65" t="str">
        <f t="shared" si="37"/>
        <v>Range 1</v>
      </c>
    </row>
    <row r="1107" spans="1:21" x14ac:dyDescent="0.25">
      <c r="A1107" s="64">
        <v>45737</v>
      </c>
      <c r="B1107" s="64">
        <v>45737.293055555558</v>
      </c>
      <c r="C1107" s="64">
        <v>45737.339583333327</v>
      </c>
      <c r="D1107" s="48" t="s">
        <v>952</v>
      </c>
      <c r="E1107" s="48">
        <v>131408</v>
      </c>
      <c r="F1107" s="48" t="s">
        <v>754</v>
      </c>
      <c r="G1107" s="48" t="s">
        <v>755</v>
      </c>
      <c r="H1107" s="48" t="s">
        <v>766</v>
      </c>
      <c r="I1107" s="48">
        <v>4</v>
      </c>
      <c r="J1107" s="48">
        <v>3</v>
      </c>
      <c r="K1107" s="48" t="s">
        <v>6182</v>
      </c>
      <c r="L1107" s="71">
        <v>45740.293055555558</v>
      </c>
      <c r="M1107" s="48">
        <v>-3</v>
      </c>
      <c r="N1107" s="48">
        <v>1</v>
      </c>
      <c r="P1107" s="65">
        <f>2</f>
        <v>2</v>
      </c>
      <c r="Q1107" s="65">
        <f>COUNTIFS($O$1:O1107,base_seller!$O1107)</f>
        <v>0</v>
      </c>
      <c r="R1107" s="65" t="str">
        <f>IF(O1107="","",IF(OR(base_seller!$Q1107&gt;base_seller!$P1107,base_seller!$Q1107="0"),"Não","Sim"))</f>
        <v/>
      </c>
      <c r="S1107" s="65" t="str">
        <f>base_seller!$E1107&amp;base_seller!$K1107</f>
        <v>1314082025-03</v>
      </c>
      <c r="T1107" s="65">
        <f>COUNTIFS($S$1:S1107,base_seller!$S1107)</f>
        <v>3</v>
      </c>
      <c r="U1107" s="65" t="str">
        <f t="shared" ref="U1107:U1151" si="38">IF(T1107&lt;4,"Range 1",IF(T1107&lt;7,"Range 2",IF(T1107&lt;10,"Range 3","Range 4")))</f>
        <v>Range 1</v>
      </c>
    </row>
    <row r="1108" spans="1:21" x14ac:dyDescent="0.25">
      <c r="A1108" s="64">
        <v>45737</v>
      </c>
      <c r="B1108" s="64">
        <v>45737.324305555558</v>
      </c>
      <c r="C1108" s="64">
        <v>45737.341666666667</v>
      </c>
      <c r="D1108" s="48" t="s">
        <v>952</v>
      </c>
      <c r="E1108" s="48">
        <v>132223</v>
      </c>
      <c r="F1108" s="48" t="s">
        <v>716</v>
      </c>
      <c r="G1108" s="48" t="s">
        <v>36</v>
      </c>
      <c r="H1108" s="48" t="s">
        <v>768</v>
      </c>
      <c r="I1108" s="48">
        <v>4</v>
      </c>
      <c r="J1108" s="48">
        <v>3</v>
      </c>
      <c r="K1108" s="48" t="s">
        <v>6182</v>
      </c>
      <c r="L1108" s="71">
        <v>45740.324305555558</v>
      </c>
      <c r="M1108" s="48">
        <v>-3</v>
      </c>
      <c r="N1108" s="48">
        <v>1</v>
      </c>
      <c r="O1108" s="48" t="s">
        <v>6454</v>
      </c>
      <c r="P1108" s="65">
        <f>2</f>
        <v>2</v>
      </c>
      <c r="Q1108" s="65">
        <f>COUNTIFS($O$1:O1108,base_seller!$O1108)</f>
        <v>1</v>
      </c>
      <c r="R1108" s="65" t="str">
        <f>IF(O1108="","",IF(OR(base_seller!$Q1108&gt;base_seller!$P1108,base_seller!$Q1108="0"),"Não","Sim"))</f>
        <v>Sim</v>
      </c>
      <c r="S1108" s="65" t="str">
        <f>base_seller!$E1108&amp;base_seller!$K1108</f>
        <v>1322232025-03</v>
      </c>
      <c r="T1108" s="65">
        <f>COUNTIFS($S$1:S1108,base_seller!$S1108)</f>
        <v>1</v>
      </c>
      <c r="U1108" s="65" t="str">
        <f t="shared" si="38"/>
        <v>Range 1</v>
      </c>
    </row>
    <row r="1109" spans="1:21" x14ac:dyDescent="0.25">
      <c r="A1109" s="64">
        <v>45737</v>
      </c>
      <c r="B1109" s="64">
        <v>45737.324305555558</v>
      </c>
      <c r="C1109" s="64">
        <v>45737.434027777781</v>
      </c>
      <c r="D1109" s="48" t="s">
        <v>952</v>
      </c>
      <c r="E1109" s="48">
        <v>132223</v>
      </c>
      <c r="F1109" s="48" t="s">
        <v>754</v>
      </c>
      <c r="G1109" s="48" t="s">
        <v>755</v>
      </c>
      <c r="H1109" s="48" t="s">
        <v>768</v>
      </c>
      <c r="I1109" s="48">
        <v>4</v>
      </c>
      <c r="J1109" s="48">
        <v>3</v>
      </c>
      <c r="K1109" s="48" t="s">
        <v>6182</v>
      </c>
      <c r="L1109" s="71">
        <v>45740.324305555558</v>
      </c>
      <c r="M1109" s="48">
        <v>-3</v>
      </c>
      <c r="N1109" s="48">
        <v>1</v>
      </c>
      <c r="P1109" s="65">
        <f>2</f>
        <v>2</v>
      </c>
      <c r="Q1109" s="65">
        <f>COUNTIFS($O$1:O1109,base_seller!$O1109)</f>
        <v>0</v>
      </c>
      <c r="R1109" s="65" t="str">
        <f>IF(O1109="","",IF(OR(base_seller!$Q1109&gt;base_seller!$P1109,base_seller!$Q1109="0"),"Não","Sim"))</f>
        <v/>
      </c>
      <c r="S1109" s="65" t="str">
        <f>base_seller!$E1109&amp;base_seller!$K1109</f>
        <v>1322232025-03</v>
      </c>
      <c r="T1109" s="65">
        <f>COUNTIFS($S$1:S1109,base_seller!$S1109)</f>
        <v>2</v>
      </c>
      <c r="U1109" s="65" t="str">
        <f t="shared" si="38"/>
        <v>Range 1</v>
      </c>
    </row>
    <row r="1110" spans="1:21" x14ac:dyDescent="0.25">
      <c r="A1110" s="64">
        <v>45737</v>
      </c>
      <c r="B1110" s="64">
        <v>45737.384027777778</v>
      </c>
      <c r="C1110" s="64">
        <v>45737.43472222222</v>
      </c>
      <c r="D1110" s="48" t="s">
        <v>952</v>
      </c>
      <c r="E1110" s="48">
        <v>132280</v>
      </c>
      <c r="F1110" s="48" t="s">
        <v>754</v>
      </c>
      <c r="G1110" s="48" t="s">
        <v>755</v>
      </c>
      <c r="H1110" s="48" t="s">
        <v>768</v>
      </c>
      <c r="I1110" s="48">
        <v>4</v>
      </c>
      <c r="J1110" s="48">
        <v>3</v>
      </c>
      <c r="K1110" s="48" t="s">
        <v>6182</v>
      </c>
      <c r="L1110" s="71">
        <v>45740.384027777778</v>
      </c>
      <c r="M1110" s="48">
        <v>-3</v>
      </c>
      <c r="N1110" s="48">
        <v>1</v>
      </c>
      <c r="P1110" s="65">
        <f>2</f>
        <v>2</v>
      </c>
      <c r="Q1110" s="65">
        <f>COUNTIFS($O$1:O1110,base_seller!$O1110)</f>
        <v>0</v>
      </c>
      <c r="R1110" s="65" t="str">
        <f>IF(O1110="","",IF(OR(base_seller!$Q1110&gt;base_seller!$P1110,base_seller!$Q1110="0"),"Não","Sim"))</f>
        <v/>
      </c>
      <c r="S1110" s="65" t="str">
        <f>base_seller!$E1110&amp;base_seller!$K1110</f>
        <v>1322802025-03</v>
      </c>
      <c r="T1110" s="65">
        <f>COUNTIFS($S$1:S1110,base_seller!$S1110)</f>
        <v>1</v>
      </c>
      <c r="U1110" s="65" t="str">
        <f t="shared" si="38"/>
        <v>Range 1</v>
      </c>
    </row>
    <row r="1111" spans="1:21" x14ac:dyDescent="0.25">
      <c r="A1111" s="64">
        <v>45737</v>
      </c>
      <c r="B1111" s="64">
        <v>45737.411111111112</v>
      </c>
      <c r="C1111" s="64">
        <v>45737.435416666667</v>
      </c>
      <c r="D1111" s="48" t="s">
        <v>952</v>
      </c>
      <c r="E1111" s="48">
        <v>132317</v>
      </c>
      <c r="F1111" s="48" t="s">
        <v>754</v>
      </c>
      <c r="G1111" s="48" t="s">
        <v>755</v>
      </c>
      <c r="H1111" s="48" t="s">
        <v>758</v>
      </c>
      <c r="I1111" s="48">
        <v>4</v>
      </c>
      <c r="J1111" s="48">
        <v>3</v>
      </c>
      <c r="K1111" s="48" t="s">
        <v>6182</v>
      </c>
      <c r="L1111" s="71">
        <v>45740.411111111112</v>
      </c>
      <c r="M1111" s="48">
        <v>-3</v>
      </c>
      <c r="N1111" s="48">
        <v>1</v>
      </c>
      <c r="P1111" s="65">
        <f>2</f>
        <v>2</v>
      </c>
      <c r="Q1111" s="65">
        <f>COUNTIFS($O$1:O1111,base_seller!$O1111)</f>
        <v>0</v>
      </c>
      <c r="R1111" s="65" t="str">
        <f>IF(O1111="","",IF(OR(base_seller!$Q1111&gt;base_seller!$P1111,base_seller!$Q1111="0"),"Não","Sim"))</f>
        <v/>
      </c>
      <c r="S1111" s="65" t="str">
        <f>base_seller!$E1111&amp;base_seller!$K1111</f>
        <v>1323172025-03</v>
      </c>
      <c r="T1111" s="65">
        <f>COUNTIFS($S$1:S1111,base_seller!$S1111)</f>
        <v>1</v>
      </c>
      <c r="U1111" s="65" t="str">
        <f t="shared" si="38"/>
        <v>Range 1</v>
      </c>
    </row>
    <row r="1112" spans="1:21" x14ac:dyDescent="0.25">
      <c r="A1112" s="64">
        <v>45737</v>
      </c>
      <c r="B1112" s="64">
        <v>45737.414583333331</v>
      </c>
      <c r="C1112" s="64">
        <v>45737.435416666667</v>
      </c>
      <c r="D1112" s="48" t="s">
        <v>952</v>
      </c>
      <c r="E1112" s="48">
        <v>132324</v>
      </c>
      <c r="F1112" s="48" t="s">
        <v>716</v>
      </c>
      <c r="G1112" s="48" t="s">
        <v>13</v>
      </c>
      <c r="H1112" s="48" t="s">
        <v>767</v>
      </c>
      <c r="I1112" s="48">
        <v>4</v>
      </c>
      <c r="J1112" s="48">
        <v>3</v>
      </c>
      <c r="K1112" s="48" t="s">
        <v>6182</v>
      </c>
      <c r="L1112" s="71">
        <v>45740.414583333331</v>
      </c>
      <c r="M1112" s="48">
        <v>-3</v>
      </c>
      <c r="N1112" s="48">
        <v>1</v>
      </c>
      <c r="P1112" s="65">
        <f>2</f>
        <v>2</v>
      </c>
      <c r="Q1112" s="65">
        <f>COUNTIFS($O$1:O1112,base_seller!$O1112)</f>
        <v>0</v>
      </c>
      <c r="R1112" s="65" t="str">
        <f>IF(O1112="","",IF(OR(base_seller!$Q1112&gt;base_seller!$P1112,base_seller!$Q1112="0"),"Não","Sim"))</f>
        <v/>
      </c>
      <c r="S1112" s="65" t="str">
        <f>base_seller!$E1112&amp;base_seller!$K1112</f>
        <v>1323242025-03</v>
      </c>
      <c r="T1112" s="65">
        <f>COUNTIFS($S$1:S1112,base_seller!$S1112)</f>
        <v>1</v>
      </c>
      <c r="U1112" s="65" t="str">
        <f t="shared" si="38"/>
        <v>Range 1</v>
      </c>
    </row>
    <row r="1113" spans="1:21" x14ac:dyDescent="0.25">
      <c r="A1113" s="64">
        <v>45737</v>
      </c>
      <c r="B1113" s="64">
        <v>45737.4375</v>
      </c>
      <c r="C1113" s="64">
        <v>45737.488888888889</v>
      </c>
      <c r="D1113" s="48" t="s">
        <v>952</v>
      </c>
      <c r="E1113" s="48">
        <v>132356</v>
      </c>
      <c r="F1113" s="48" t="s">
        <v>754</v>
      </c>
      <c r="G1113" s="48" t="s">
        <v>755</v>
      </c>
      <c r="H1113" s="48" t="s">
        <v>760</v>
      </c>
      <c r="I1113" s="48">
        <v>4</v>
      </c>
      <c r="J1113" s="48">
        <v>3</v>
      </c>
      <c r="K1113" s="48" t="s">
        <v>6182</v>
      </c>
      <c r="L1113" s="71">
        <v>45740.4375</v>
      </c>
      <c r="M1113" s="48">
        <v>-3</v>
      </c>
      <c r="N1113" s="48">
        <v>1</v>
      </c>
      <c r="P1113" s="65">
        <f>2</f>
        <v>2</v>
      </c>
      <c r="Q1113" s="65">
        <f>COUNTIFS($O$1:O1113,base_seller!$O1113)</f>
        <v>0</v>
      </c>
      <c r="R1113" s="65" t="str">
        <f>IF(O1113="","",IF(OR(base_seller!$Q1113&gt;base_seller!$P1113,base_seller!$Q1113="0"),"Não","Sim"))</f>
        <v/>
      </c>
      <c r="S1113" s="65" t="str">
        <f>base_seller!$E1113&amp;base_seller!$K1113</f>
        <v>1323562025-03</v>
      </c>
      <c r="T1113" s="65">
        <f>COUNTIFS($S$1:S1113,base_seller!$S1113)</f>
        <v>1</v>
      </c>
      <c r="U1113" s="65" t="str">
        <f t="shared" si="38"/>
        <v>Range 1</v>
      </c>
    </row>
    <row r="1114" spans="1:21" x14ac:dyDescent="0.25">
      <c r="A1114" s="64">
        <v>45737</v>
      </c>
      <c r="B1114" s="64">
        <v>45737.439583333333</v>
      </c>
      <c r="C1114" s="64">
        <v>45737.488888888889</v>
      </c>
      <c r="D1114" s="48" t="s">
        <v>952</v>
      </c>
      <c r="E1114" s="48">
        <v>132359</v>
      </c>
      <c r="F1114" s="48" t="s">
        <v>754</v>
      </c>
      <c r="G1114" s="48" t="s">
        <v>755</v>
      </c>
      <c r="H1114" s="48" t="s">
        <v>760</v>
      </c>
      <c r="I1114" s="48">
        <v>4</v>
      </c>
      <c r="J1114" s="48">
        <v>3</v>
      </c>
      <c r="K1114" s="48" t="s">
        <v>6182</v>
      </c>
      <c r="L1114" s="71">
        <v>45740.439583333333</v>
      </c>
      <c r="M1114" s="48">
        <v>-3</v>
      </c>
      <c r="N1114" s="48">
        <v>1</v>
      </c>
      <c r="P1114" s="65">
        <f>2</f>
        <v>2</v>
      </c>
      <c r="Q1114" s="65">
        <f>COUNTIFS($O$1:O1114,base_seller!$O1114)</f>
        <v>0</v>
      </c>
      <c r="R1114" s="65" t="str">
        <f>IF(O1114="","",IF(OR(base_seller!$Q1114&gt;base_seller!$P1114,base_seller!$Q1114="0"),"Não","Sim"))</f>
        <v/>
      </c>
      <c r="S1114" s="65" t="str">
        <f>base_seller!$E1114&amp;base_seller!$K1114</f>
        <v>1323592025-03</v>
      </c>
      <c r="T1114" s="65">
        <f>COUNTIFS($S$1:S1114,base_seller!$S1114)</f>
        <v>1</v>
      </c>
      <c r="U1114" s="65" t="str">
        <f t="shared" si="38"/>
        <v>Range 1</v>
      </c>
    </row>
    <row r="1115" spans="1:21" x14ac:dyDescent="0.25">
      <c r="A1115" s="64">
        <v>45737</v>
      </c>
      <c r="B1115" s="64">
        <v>45737.414583333331</v>
      </c>
      <c r="C1115" s="64">
        <v>45737.490972222222</v>
      </c>
      <c r="D1115" s="48" t="s">
        <v>952</v>
      </c>
      <c r="E1115" s="48">
        <v>132324</v>
      </c>
      <c r="F1115" s="48" t="s">
        <v>754</v>
      </c>
      <c r="G1115" s="48" t="s">
        <v>755</v>
      </c>
      <c r="H1115" s="48" t="s">
        <v>767</v>
      </c>
      <c r="I1115" s="48">
        <v>4</v>
      </c>
      <c r="J1115" s="48">
        <v>3</v>
      </c>
      <c r="K1115" s="48" t="s">
        <v>6182</v>
      </c>
      <c r="L1115" s="71">
        <v>45740.414583333331</v>
      </c>
      <c r="M1115" s="48">
        <v>-3</v>
      </c>
      <c r="N1115" s="48">
        <v>1</v>
      </c>
      <c r="P1115" s="65">
        <f>2</f>
        <v>2</v>
      </c>
      <c r="Q1115" s="65">
        <f>COUNTIFS($O$1:O1115,base_seller!$O1115)</f>
        <v>0</v>
      </c>
      <c r="R1115" s="65" t="str">
        <f>IF(O1115="","",IF(OR(base_seller!$Q1115&gt;base_seller!$P1115,base_seller!$Q1115="0"),"Não","Sim"))</f>
        <v/>
      </c>
      <c r="S1115" s="65" t="str">
        <f>base_seller!$E1115&amp;base_seller!$K1115</f>
        <v>1323242025-03</v>
      </c>
      <c r="T1115" s="65">
        <f>COUNTIFS($S$1:S1115,base_seller!$S1115)</f>
        <v>2</v>
      </c>
      <c r="U1115" s="65" t="str">
        <f t="shared" si="38"/>
        <v>Range 1</v>
      </c>
    </row>
    <row r="1116" spans="1:21" x14ac:dyDescent="0.25">
      <c r="A1116" s="64">
        <v>45737</v>
      </c>
      <c r="B1116" s="64">
        <v>45737.536111111112</v>
      </c>
      <c r="C1116" s="64">
        <v>45737.569444444453</v>
      </c>
      <c r="D1116" s="48" t="s">
        <v>952</v>
      </c>
      <c r="E1116" s="48">
        <v>132509</v>
      </c>
      <c r="F1116" s="48" t="s">
        <v>754</v>
      </c>
      <c r="G1116" s="48" t="s">
        <v>755</v>
      </c>
      <c r="H1116" s="48" t="s">
        <v>761</v>
      </c>
      <c r="I1116" s="48">
        <v>4</v>
      </c>
      <c r="J1116" s="48">
        <v>3</v>
      </c>
      <c r="K1116" s="48" t="s">
        <v>6182</v>
      </c>
      <c r="L1116" s="71">
        <v>45740.536111111112</v>
      </c>
      <c r="M1116" s="48">
        <v>-3</v>
      </c>
      <c r="N1116" s="48">
        <v>1</v>
      </c>
      <c r="P1116" s="65">
        <f>2</f>
        <v>2</v>
      </c>
      <c r="Q1116" s="65">
        <f>COUNTIFS($O$1:O1116,base_seller!$O1116)</f>
        <v>0</v>
      </c>
      <c r="R1116" s="65" t="str">
        <f>IF(O1116="","",IF(OR(base_seller!$Q1116&gt;base_seller!$P1116,base_seller!$Q1116="0"),"Não","Sim"))</f>
        <v/>
      </c>
      <c r="S1116" s="65" t="str">
        <f>base_seller!$E1116&amp;base_seller!$K1116</f>
        <v>1325092025-03</v>
      </c>
      <c r="T1116" s="65">
        <f>COUNTIFS($S$1:S1116,base_seller!$S1116)</f>
        <v>1</v>
      </c>
      <c r="U1116" s="65" t="str">
        <f t="shared" si="38"/>
        <v>Range 1</v>
      </c>
    </row>
    <row r="1117" spans="1:21" x14ac:dyDescent="0.25">
      <c r="A1117" s="64">
        <v>45737</v>
      </c>
      <c r="B1117" s="64">
        <v>45737.343055555553</v>
      </c>
      <c r="C1117" s="64">
        <v>45737.381249999999</v>
      </c>
      <c r="D1117" s="48" t="s">
        <v>950</v>
      </c>
      <c r="E1117" s="48">
        <v>132228</v>
      </c>
      <c r="F1117" s="48" t="s">
        <v>716</v>
      </c>
      <c r="G1117" s="48" t="s">
        <v>36</v>
      </c>
      <c r="H1117" s="48" t="s">
        <v>752</v>
      </c>
      <c r="I1117" s="48">
        <v>4</v>
      </c>
      <c r="J1117" s="48">
        <v>3</v>
      </c>
      <c r="K1117" s="48" t="s">
        <v>6182</v>
      </c>
      <c r="L1117" s="71">
        <v>45740.343055555553</v>
      </c>
      <c r="M1117" s="48">
        <v>-3</v>
      </c>
      <c r="N1117" s="48">
        <v>1</v>
      </c>
      <c r="O1117" s="48" t="s">
        <v>6455</v>
      </c>
      <c r="P1117" s="65">
        <f>2</f>
        <v>2</v>
      </c>
      <c r="Q1117" s="65">
        <f>COUNTIFS($O$1:O1117,base_seller!$O1117)</f>
        <v>1</v>
      </c>
      <c r="R1117" s="65" t="str">
        <f>IF(O1117="","",IF(OR(base_seller!$Q1117&gt;base_seller!$P1117,base_seller!$Q1117="0"),"Não","Sim"))</f>
        <v>Sim</v>
      </c>
      <c r="S1117" s="65" t="str">
        <f>base_seller!$E1117&amp;base_seller!$K1117</f>
        <v>1322282025-03</v>
      </c>
      <c r="T1117" s="65">
        <f>COUNTIFS($S$1:S1117,base_seller!$S1117)</f>
        <v>1</v>
      </c>
      <c r="U1117" s="65" t="str">
        <f t="shared" si="38"/>
        <v>Range 1</v>
      </c>
    </row>
    <row r="1118" spans="1:21" x14ac:dyDescent="0.25">
      <c r="A1118" s="64">
        <v>45737</v>
      </c>
      <c r="B1118" s="64">
        <v>45737.375694444447</v>
      </c>
      <c r="C1118" s="64">
        <v>45737.382638888892</v>
      </c>
      <c r="D1118" s="48" t="s">
        <v>950</v>
      </c>
      <c r="E1118" s="48">
        <v>132200</v>
      </c>
      <c r="F1118" s="48" t="s">
        <v>754</v>
      </c>
      <c r="G1118" s="48" t="s">
        <v>755</v>
      </c>
      <c r="H1118" s="48" t="s">
        <v>5840</v>
      </c>
      <c r="I1118" s="48">
        <v>4</v>
      </c>
      <c r="J1118" s="48">
        <v>3</v>
      </c>
      <c r="K1118" s="48" t="s">
        <v>6182</v>
      </c>
      <c r="L1118" s="71">
        <v>45740.375694444447</v>
      </c>
      <c r="M1118" s="48">
        <v>-3</v>
      </c>
      <c r="N1118" s="48">
        <v>1</v>
      </c>
      <c r="P1118" s="65">
        <f>2</f>
        <v>2</v>
      </c>
      <c r="Q1118" s="65">
        <f>COUNTIFS($O$1:O1118,base_seller!$O1118)</f>
        <v>0</v>
      </c>
      <c r="R1118" s="65" t="str">
        <f>IF(O1118="","",IF(OR(base_seller!$Q1118&gt;base_seller!$P1118,base_seller!$Q1118="0"),"Não","Sim"))</f>
        <v/>
      </c>
      <c r="S1118" s="65" t="str">
        <f>base_seller!$E1118&amp;base_seller!$K1118</f>
        <v>1322002025-03</v>
      </c>
      <c r="T1118" s="65">
        <f>COUNTIFS($S$1:S1118,base_seller!$S1118)</f>
        <v>1</v>
      </c>
      <c r="U1118" s="65" t="str">
        <f t="shared" si="38"/>
        <v>Range 1</v>
      </c>
    </row>
    <row r="1119" spans="1:21" x14ac:dyDescent="0.25">
      <c r="A1119" s="64">
        <v>45737</v>
      </c>
      <c r="B1119" s="64">
        <v>45737.495138888888</v>
      </c>
      <c r="C1119" s="64">
        <v>45737.515277777777</v>
      </c>
      <c r="D1119" s="48" t="s">
        <v>950</v>
      </c>
      <c r="E1119" s="48">
        <v>132440</v>
      </c>
      <c r="F1119" s="48" t="s">
        <v>716</v>
      </c>
      <c r="G1119" s="48" t="s">
        <v>36</v>
      </c>
      <c r="H1119" s="48" t="s">
        <v>765</v>
      </c>
      <c r="I1119" s="48">
        <v>4</v>
      </c>
      <c r="J1119" s="48">
        <v>3</v>
      </c>
      <c r="K1119" s="48" t="s">
        <v>6182</v>
      </c>
      <c r="L1119" s="71">
        <v>45740.495138888888</v>
      </c>
      <c r="M1119" s="48">
        <v>-3</v>
      </c>
      <c r="N1119" s="48">
        <v>1</v>
      </c>
      <c r="O1119" s="48" t="s">
        <v>6456</v>
      </c>
      <c r="P1119" s="65">
        <f>2</f>
        <v>2</v>
      </c>
      <c r="Q1119" s="65">
        <f>COUNTIFS($O$1:O1119,base_seller!$O1119)</f>
        <v>1</v>
      </c>
      <c r="R1119" s="65" t="str">
        <f>IF(O1119="","",IF(OR(base_seller!$Q1119&gt;base_seller!$P1119,base_seller!$Q1119="0"),"Não","Sim"))</f>
        <v>Sim</v>
      </c>
      <c r="S1119" s="65" t="str">
        <f>base_seller!$E1119&amp;base_seller!$K1119</f>
        <v>1324402025-03</v>
      </c>
      <c r="T1119" s="65">
        <f>COUNTIFS($S$1:S1119,base_seller!$S1119)</f>
        <v>1</v>
      </c>
      <c r="U1119" s="65" t="str">
        <f t="shared" si="38"/>
        <v>Range 1</v>
      </c>
    </row>
    <row r="1120" spans="1:21" x14ac:dyDescent="0.25">
      <c r="A1120" s="64">
        <v>45737</v>
      </c>
      <c r="B1120" s="64">
        <v>45737.493055555547</v>
      </c>
      <c r="C1120" s="64">
        <v>45737.51666666667</v>
      </c>
      <c r="D1120" s="48" t="s">
        <v>950</v>
      </c>
      <c r="E1120" s="48">
        <v>132434</v>
      </c>
      <c r="F1120" s="48" t="s">
        <v>716</v>
      </c>
      <c r="G1120" s="48" t="s">
        <v>36</v>
      </c>
      <c r="H1120" s="48" t="s">
        <v>761</v>
      </c>
      <c r="I1120" s="48">
        <v>4</v>
      </c>
      <c r="J1120" s="48">
        <v>3</v>
      </c>
      <c r="K1120" s="48" t="s">
        <v>6182</v>
      </c>
      <c r="L1120" s="71">
        <v>45740.493055555547</v>
      </c>
      <c r="M1120" s="48">
        <v>-3</v>
      </c>
      <c r="N1120" s="48">
        <v>1</v>
      </c>
      <c r="O1120" s="48" t="s">
        <v>6457</v>
      </c>
      <c r="P1120" s="65">
        <f>2</f>
        <v>2</v>
      </c>
      <c r="Q1120" s="65">
        <f>COUNTIFS($O$1:O1120,base_seller!$O1120)</f>
        <v>1</v>
      </c>
      <c r="R1120" s="65" t="str">
        <f>IF(O1120="","",IF(OR(base_seller!$Q1120&gt;base_seller!$P1120,base_seller!$Q1120="0"),"Não","Sim"))</f>
        <v>Sim</v>
      </c>
      <c r="S1120" s="65" t="str">
        <f>base_seller!$E1120&amp;base_seller!$K1120</f>
        <v>1324342025-03</v>
      </c>
      <c r="T1120" s="65">
        <f>COUNTIFS($S$1:S1120,base_seller!$S1120)</f>
        <v>1</v>
      </c>
      <c r="U1120" s="65" t="str">
        <f t="shared" si="38"/>
        <v>Range 1</v>
      </c>
    </row>
    <row r="1121" spans="1:21" x14ac:dyDescent="0.25">
      <c r="A1121" s="64">
        <v>45737</v>
      </c>
      <c r="B1121" s="64">
        <v>45737.491666666669</v>
      </c>
      <c r="C1121" s="64">
        <v>45737.519444444442</v>
      </c>
      <c r="D1121" s="48" t="s">
        <v>950</v>
      </c>
      <c r="E1121" s="48">
        <v>132140</v>
      </c>
      <c r="F1121" s="48" t="s">
        <v>46</v>
      </c>
      <c r="G1121" s="48" t="s">
        <v>36</v>
      </c>
      <c r="H1121" s="48" t="s">
        <v>752</v>
      </c>
      <c r="I1121" s="48">
        <v>4</v>
      </c>
      <c r="J1121" s="48">
        <v>3</v>
      </c>
      <c r="K1121" s="48" t="s">
        <v>6182</v>
      </c>
      <c r="L1121" s="71">
        <v>45740.491666666669</v>
      </c>
      <c r="M1121" s="48">
        <v>-3</v>
      </c>
      <c r="N1121" s="48">
        <v>1</v>
      </c>
      <c r="O1121" s="48" t="s">
        <v>6458</v>
      </c>
      <c r="P1121" s="65">
        <f>2</f>
        <v>2</v>
      </c>
      <c r="Q1121" s="65">
        <f>COUNTIFS($O$1:O1121,base_seller!$O1121)</f>
        <v>1</v>
      </c>
      <c r="R1121" s="65" t="str">
        <f>IF(O1121="","",IF(OR(base_seller!$Q1121&gt;base_seller!$P1121,base_seller!$Q1121="0"),"Não","Sim"))</f>
        <v>Sim</v>
      </c>
      <c r="S1121" s="65" t="str">
        <f>base_seller!$E1121&amp;base_seller!$K1121</f>
        <v>1321402025-03</v>
      </c>
      <c r="T1121" s="65">
        <f>COUNTIFS($S$1:S1121,base_seller!$S1121)</f>
        <v>2</v>
      </c>
      <c r="U1121" s="65" t="str">
        <f t="shared" si="38"/>
        <v>Range 1</v>
      </c>
    </row>
    <row r="1122" spans="1:21" x14ac:dyDescent="0.25">
      <c r="A1122" s="64">
        <v>45737</v>
      </c>
      <c r="B1122" s="64">
        <v>45737.436805555553</v>
      </c>
      <c r="C1122" s="64">
        <v>45737.520138888889</v>
      </c>
      <c r="D1122" s="48" t="s">
        <v>950</v>
      </c>
      <c r="E1122" s="48">
        <v>131249</v>
      </c>
      <c r="F1122" s="48" t="s">
        <v>754</v>
      </c>
      <c r="G1122" s="48" t="s">
        <v>755</v>
      </c>
      <c r="H1122" s="48" t="s">
        <v>5840</v>
      </c>
      <c r="I1122" s="48">
        <v>4</v>
      </c>
      <c r="J1122" s="48">
        <v>3</v>
      </c>
      <c r="K1122" s="48" t="s">
        <v>6182</v>
      </c>
      <c r="L1122" s="71">
        <v>45740.436805555553</v>
      </c>
      <c r="M1122" s="48">
        <v>-3</v>
      </c>
      <c r="N1122" s="48">
        <v>1</v>
      </c>
      <c r="P1122" s="65">
        <f>2</f>
        <v>2</v>
      </c>
      <c r="Q1122" s="65">
        <f>COUNTIFS($O$1:O1122,base_seller!$O1122)</f>
        <v>0</v>
      </c>
      <c r="R1122" s="65" t="str">
        <f>IF(O1122="","",IF(OR(base_seller!$Q1122&gt;base_seller!$P1122,base_seller!$Q1122="0"),"Não","Sim"))</f>
        <v/>
      </c>
      <c r="S1122" s="65" t="str">
        <f>base_seller!$E1122&amp;base_seller!$K1122</f>
        <v>1312492025-03</v>
      </c>
      <c r="T1122" s="65">
        <f>COUNTIFS($S$1:S1122,base_seller!$S1122)</f>
        <v>2</v>
      </c>
      <c r="U1122" s="65" t="str">
        <f t="shared" si="38"/>
        <v>Range 1</v>
      </c>
    </row>
    <row r="1123" spans="1:21" x14ac:dyDescent="0.25">
      <c r="A1123" s="64">
        <v>45737</v>
      </c>
      <c r="B1123" s="64">
        <v>45737.438888888893</v>
      </c>
      <c r="C1123" s="64">
        <v>45737.522222222222</v>
      </c>
      <c r="D1123" s="48" t="s">
        <v>950</v>
      </c>
      <c r="E1123" s="48">
        <v>131245</v>
      </c>
      <c r="F1123" s="48" t="s">
        <v>754</v>
      </c>
      <c r="G1123" s="48" t="s">
        <v>755</v>
      </c>
      <c r="H1123" s="48" t="s">
        <v>5840</v>
      </c>
      <c r="I1123" s="48">
        <v>4</v>
      </c>
      <c r="J1123" s="48">
        <v>3</v>
      </c>
      <c r="K1123" s="48" t="s">
        <v>6182</v>
      </c>
      <c r="L1123" s="71">
        <v>45740.438888888893</v>
      </c>
      <c r="M1123" s="48">
        <v>-3</v>
      </c>
      <c r="N1123" s="48">
        <v>1</v>
      </c>
      <c r="P1123" s="65">
        <f>2</f>
        <v>2</v>
      </c>
      <c r="Q1123" s="65">
        <f>COUNTIFS($O$1:O1123,base_seller!$O1123)</f>
        <v>0</v>
      </c>
      <c r="R1123" s="65" t="str">
        <f>IF(O1123="","",IF(OR(base_seller!$Q1123&gt;base_seller!$P1123,base_seller!$Q1123="0"),"Não","Sim"))</f>
        <v/>
      </c>
      <c r="S1123" s="65" t="str">
        <f>base_seller!$E1123&amp;base_seller!$K1123</f>
        <v>1312452025-03</v>
      </c>
      <c r="T1123" s="65">
        <f>COUNTIFS($S$1:S1123,base_seller!$S1123)</f>
        <v>2</v>
      </c>
      <c r="U1123" s="65" t="str">
        <f t="shared" si="38"/>
        <v>Range 1</v>
      </c>
    </row>
    <row r="1124" spans="1:21" x14ac:dyDescent="0.25">
      <c r="A1124" s="64">
        <v>45737</v>
      </c>
      <c r="B1124" s="64">
        <v>45737.398611111108</v>
      </c>
      <c r="C1124" s="64">
        <v>45737.523611111108</v>
      </c>
      <c r="D1124" s="48" t="s">
        <v>950</v>
      </c>
      <c r="E1124" s="48">
        <v>132228</v>
      </c>
      <c r="F1124" s="48" t="s">
        <v>46</v>
      </c>
      <c r="G1124" s="48" t="s">
        <v>36</v>
      </c>
      <c r="H1124" s="48" t="s">
        <v>752</v>
      </c>
      <c r="I1124" s="48">
        <v>4</v>
      </c>
      <c r="J1124" s="48">
        <v>3</v>
      </c>
      <c r="K1124" s="48" t="s">
        <v>6182</v>
      </c>
      <c r="L1124" s="71">
        <v>45740.398611111108</v>
      </c>
      <c r="M1124" s="48">
        <v>-3</v>
      </c>
      <c r="N1124" s="48">
        <v>1</v>
      </c>
      <c r="O1124" s="48" t="s">
        <v>6455</v>
      </c>
      <c r="P1124" s="65">
        <f>2</f>
        <v>2</v>
      </c>
      <c r="Q1124" s="65">
        <f>COUNTIFS($O$1:O1124,base_seller!$O1124)</f>
        <v>2</v>
      </c>
      <c r="R1124" s="65" t="str">
        <f>IF(O1124="","",IF(OR(base_seller!$Q1124&gt;base_seller!$P1124,base_seller!$Q1124="0"),"Não","Sim"))</f>
        <v>Sim</v>
      </c>
      <c r="S1124" s="65" t="str">
        <f>base_seller!$E1124&amp;base_seller!$K1124</f>
        <v>1322282025-03</v>
      </c>
      <c r="T1124" s="65">
        <f>COUNTIFS($S$1:S1124,base_seller!$S1124)</f>
        <v>2</v>
      </c>
      <c r="U1124" s="65" t="str">
        <f t="shared" si="38"/>
        <v>Range 1</v>
      </c>
    </row>
    <row r="1125" spans="1:21" x14ac:dyDescent="0.25">
      <c r="A1125" s="64">
        <v>45737</v>
      </c>
      <c r="B1125" s="64">
        <v>45737.4</v>
      </c>
      <c r="C1125" s="64">
        <v>45737.525000000001</v>
      </c>
      <c r="D1125" s="48" t="s">
        <v>950</v>
      </c>
      <c r="E1125" s="48">
        <v>132094</v>
      </c>
      <c r="F1125" s="48" t="s">
        <v>754</v>
      </c>
      <c r="G1125" s="48" t="s">
        <v>755</v>
      </c>
      <c r="H1125" s="48" t="s">
        <v>766</v>
      </c>
      <c r="I1125" s="48">
        <v>4</v>
      </c>
      <c r="J1125" s="48">
        <v>3</v>
      </c>
      <c r="K1125" s="48" t="s">
        <v>6182</v>
      </c>
      <c r="L1125" s="71">
        <v>45740.4</v>
      </c>
      <c r="M1125" s="48">
        <v>-3</v>
      </c>
      <c r="N1125" s="48">
        <v>1</v>
      </c>
      <c r="P1125" s="65">
        <f>2</f>
        <v>2</v>
      </c>
      <c r="Q1125" s="65">
        <f>COUNTIFS($O$1:O1125,base_seller!$O1125)</f>
        <v>0</v>
      </c>
      <c r="R1125" s="65" t="str">
        <f>IF(O1125="","",IF(OR(base_seller!$Q1125&gt;base_seller!$P1125,base_seller!$Q1125="0"),"Não","Sim"))</f>
        <v/>
      </c>
      <c r="S1125" s="65" t="str">
        <f>base_seller!$E1125&amp;base_seller!$K1125</f>
        <v>1320942025-03</v>
      </c>
      <c r="T1125" s="65">
        <f>COUNTIFS($S$1:S1125,base_seller!$S1125)</f>
        <v>2</v>
      </c>
      <c r="U1125" s="65" t="str">
        <f t="shared" si="38"/>
        <v>Range 1</v>
      </c>
    </row>
    <row r="1126" spans="1:21" x14ac:dyDescent="0.25">
      <c r="A1126" s="64">
        <v>45737</v>
      </c>
      <c r="B1126" s="64">
        <v>45737.522916666669</v>
      </c>
      <c r="C1126" s="64">
        <v>45737.532638888893</v>
      </c>
      <c r="D1126" s="48" t="s">
        <v>950</v>
      </c>
      <c r="E1126" s="48">
        <v>132440</v>
      </c>
      <c r="F1126" s="48" t="s">
        <v>46</v>
      </c>
      <c r="G1126" s="48" t="s">
        <v>36</v>
      </c>
      <c r="H1126" s="48" t="s">
        <v>765</v>
      </c>
      <c r="I1126" s="48">
        <v>4</v>
      </c>
      <c r="J1126" s="48">
        <v>3</v>
      </c>
      <c r="K1126" s="48" t="s">
        <v>6182</v>
      </c>
      <c r="L1126" s="71">
        <v>45740.522916666669</v>
      </c>
      <c r="M1126" s="48">
        <v>-3</v>
      </c>
      <c r="N1126" s="48">
        <v>1</v>
      </c>
      <c r="O1126" s="48" t="s">
        <v>6456</v>
      </c>
      <c r="P1126" s="65">
        <f>2</f>
        <v>2</v>
      </c>
      <c r="Q1126" s="65">
        <f>COUNTIFS($O$1:O1126,base_seller!$O1126)</f>
        <v>2</v>
      </c>
      <c r="R1126" s="65" t="str">
        <f>IF(O1126="","",IF(OR(base_seller!$Q1126&gt;base_seller!$P1126,base_seller!$Q1126="0"),"Não","Sim"))</f>
        <v>Sim</v>
      </c>
      <c r="S1126" s="65" t="str">
        <f>base_seller!$E1126&amp;base_seller!$K1126</f>
        <v>1324402025-03</v>
      </c>
      <c r="T1126" s="65">
        <f>COUNTIFS($S$1:S1126,base_seller!$S1126)</f>
        <v>2</v>
      </c>
      <c r="U1126" s="65" t="str">
        <f t="shared" si="38"/>
        <v>Range 1</v>
      </c>
    </row>
    <row r="1127" spans="1:21" x14ac:dyDescent="0.25">
      <c r="A1127" s="64">
        <v>45737</v>
      </c>
      <c r="B1127" s="64">
        <v>45737.597222222219</v>
      </c>
      <c r="C1127" s="64">
        <v>45737.602083333331</v>
      </c>
      <c r="D1127" s="48" t="s">
        <v>950</v>
      </c>
      <c r="E1127" s="48">
        <v>132618</v>
      </c>
      <c r="F1127" s="48" t="s">
        <v>716</v>
      </c>
      <c r="G1127" s="48" t="s">
        <v>36</v>
      </c>
      <c r="H1127" s="48" t="s">
        <v>760</v>
      </c>
      <c r="I1127" s="48">
        <v>4</v>
      </c>
      <c r="J1127" s="48">
        <v>3</v>
      </c>
      <c r="K1127" s="48" t="s">
        <v>6182</v>
      </c>
      <c r="L1127" s="71">
        <v>45740.597222222219</v>
      </c>
      <c r="M1127" s="48">
        <v>-3</v>
      </c>
      <c r="N1127" s="48">
        <v>1</v>
      </c>
      <c r="O1127" s="48" t="s">
        <v>6459</v>
      </c>
      <c r="P1127" s="65">
        <f>2</f>
        <v>2</v>
      </c>
      <c r="Q1127" s="65">
        <f>COUNTIFS($O$1:O1127,base_seller!$O1127)</f>
        <v>1</v>
      </c>
      <c r="R1127" s="65" t="str">
        <f>IF(O1127="","",IF(OR(base_seller!$Q1127&gt;base_seller!$P1127,base_seller!$Q1127="0"),"Não","Sim"))</f>
        <v>Sim</v>
      </c>
      <c r="S1127" s="65" t="str">
        <f>base_seller!$E1127&amp;base_seller!$K1127</f>
        <v>1326182025-03</v>
      </c>
      <c r="T1127" s="65">
        <f>COUNTIFS($S$1:S1127,base_seller!$S1127)</f>
        <v>1</v>
      </c>
      <c r="U1127" s="65" t="str">
        <f t="shared" si="38"/>
        <v>Range 1</v>
      </c>
    </row>
    <row r="1128" spans="1:21" x14ac:dyDescent="0.25">
      <c r="A1128" s="64">
        <v>45737</v>
      </c>
      <c r="B1128" s="64">
        <v>45737.618750000001</v>
      </c>
      <c r="C1128" s="64">
        <v>45737.636111111111</v>
      </c>
      <c r="D1128" s="48" t="s">
        <v>950</v>
      </c>
      <c r="E1128" s="48">
        <v>132228</v>
      </c>
      <c r="F1128" s="48" t="s">
        <v>46</v>
      </c>
      <c r="G1128" s="48" t="s">
        <v>36</v>
      </c>
      <c r="H1128" s="48" t="s">
        <v>752</v>
      </c>
      <c r="I1128" s="48">
        <v>4</v>
      </c>
      <c r="J1128" s="48">
        <v>3</v>
      </c>
      <c r="K1128" s="48" t="s">
        <v>6182</v>
      </c>
      <c r="L1128" s="71">
        <v>45740.618750000001</v>
      </c>
      <c r="M1128" s="48">
        <v>-3</v>
      </c>
      <c r="N1128" s="48">
        <v>1</v>
      </c>
      <c r="O1128" s="48" t="s">
        <v>6455</v>
      </c>
      <c r="P1128" s="65">
        <f>2</f>
        <v>2</v>
      </c>
      <c r="Q1128" s="65">
        <f>COUNTIFS($O$1:O1128,base_seller!$O1128)</f>
        <v>3</v>
      </c>
      <c r="R1128" s="65" t="str">
        <f>IF(O1128="","",IF(OR(base_seller!$Q1128&gt;base_seller!$P1128,base_seller!$Q1128="0"),"Não","Sim"))</f>
        <v>Não</v>
      </c>
      <c r="S1128" s="65" t="str">
        <f>base_seller!$E1128&amp;base_seller!$K1128</f>
        <v>1322282025-03</v>
      </c>
      <c r="T1128" s="65">
        <f>COUNTIFS($S$1:S1128,base_seller!$S1128)</f>
        <v>3</v>
      </c>
      <c r="U1128" s="65" t="str">
        <f t="shared" si="38"/>
        <v>Range 1</v>
      </c>
    </row>
    <row r="1129" spans="1:21" x14ac:dyDescent="0.25">
      <c r="A1129" s="64">
        <v>45737</v>
      </c>
      <c r="B1129" s="64">
        <v>45737.621527777781</v>
      </c>
      <c r="C1129" s="64">
        <v>45737.637499999997</v>
      </c>
      <c r="D1129" s="48" t="s">
        <v>950</v>
      </c>
      <c r="E1129" s="48">
        <v>132661</v>
      </c>
      <c r="F1129" s="48" t="s">
        <v>716</v>
      </c>
      <c r="G1129" s="48" t="s">
        <v>36</v>
      </c>
      <c r="H1129" s="48" t="s">
        <v>760</v>
      </c>
      <c r="I1129" s="48">
        <v>4</v>
      </c>
      <c r="J1129" s="48">
        <v>3</v>
      </c>
      <c r="K1129" s="48" t="s">
        <v>6182</v>
      </c>
      <c r="L1129" s="71">
        <v>45740.621527777781</v>
      </c>
      <c r="M1129" s="48">
        <v>-3</v>
      </c>
      <c r="N1129" s="48">
        <v>1</v>
      </c>
      <c r="O1129" s="48" t="s">
        <v>6460</v>
      </c>
      <c r="P1129" s="65">
        <f>2</f>
        <v>2</v>
      </c>
      <c r="Q1129" s="65">
        <f>COUNTIFS($O$1:O1129,base_seller!$O1129)</f>
        <v>1</v>
      </c>
      <c r="R1129" s="65" t="str">
        <f>IF(O1129="","",IF(OR(base_seller!$Q1129&gt;base_seller!$P1129,base_seller!$Q1129="0"),"Não","Sim"))</f>
        <v>Sim</v>
      </c>
      <c r="S1129" s="65" t="str">
        <f>base_seller!$E1129&amp;base_seller!$K1129</f>
        <v>1326612025-03</v>
      </c>
      <c r="T1129" s="65">
        <f>COUNTIFS($S$1:S1129,base_seller!$S1129)</f>
        <v>1</v>
      </c>
      <c r="U1129" s="65" t="str">
        <f t="shared" si="38"/>
        <v>Range 1</v>
      </c>
    </row>
    <row r="1130" spans="1:21" x14ac:dyDescent="0.25">
      <c r="A1130" s="64">
        <v>45737</v>
      </c>
      <c r="B1130" s="64">
        <v>45737.618750000001</v>
      </c>
      <c r="C1130" s="64">
        <v>45737.638194444437</v>
      </c>
      <c r="D1130" s="48" t="s">
        <v>950</v>
      </c>
      <c r="E1130" s="48">
        <v>132653</v>
      </c>
      <c r="F1130" s="48" t="s">
        <v>716</v>
      </c>
      <c r="G1130" s="48" t="s">
        <v>36</v>
      </c>
      <c r="H1130" s="48" t="s">
        <v>760</v>
      </c>
      <c r="I1130" s="48">
        <v>4</v>
      </c>
      <c r="J1130" s="48">
        <v>3</v>
      </c>
      <c r="K1130" s="48" t="s">
        <v>6182</v>
      </c>
      <c r="L1130" s="71">
        <v>45740.618750000001</v>
      </c>
      <c r="M1130" s="48">
        <v>-3</v>
      </c>
      <c r="N1130" s="48">
        <v>1</v>
      </c>
      <c r="O1130" s="48" t="s">
        <v>6461</v>
      </c>
      <c r="P1130" s="65">
        <f>2</f>
        <v>2</v>
      </c>
      <c r="Q1130" s="65">
        <f>COUNTIFS($O$1:O1130,base_seller!$O1130)</f>
        <v>1</v>
      </c>
      <c r="R1130" s="65" t="str">
        <f>IF(O1130="","",IF(OR(base_seller!$Q1130&gt;base_seller!$P1130,base_seller!$Q1130="0"),"Não","Sim"))</f>
        <v>Sim</v>
      </c>
      <c r="S1130" s="65" t="str">
        <f>base_seller!$E1130&amp;base_seller!$K1130</f>
        <v>1326532025-03</v>
      </c>
      <c r="T1130" s="65">
        <f>COUNTIFS($S$1:S1130,base_seller!$S1130)</f>
        <v>1</v>
      </c>
      <c r="U1130" s="65" t="str">
        <f t="shared" si="38"/>
        <v>Range 1</v>
      </c>
    </row>
    <row r="1131" spans="1:21" x14ac:dyDescent="0.25">
      <c r="A1131" s="64">
        <v>45737</v>
      </c>
      <c r="B1131" s="64">
        <v>45737.620138888888</v>
      </c>
      <c r="C1131" s="64">
        <v>45737.638888888891</v>
      </c>
      <c r="D1131" s="48" t="s">
        <v>950</v>
      </c>
      <c r="E1131" s="48">
        <v>132656</v>
      </c>
      <c r="F1131" s="48" t="s">
        <v>716</v>
      </c>
      <c r="G1131" s="48" t="s">
        <v>36</v>
      </c>
      <c r="H1131" s="48" t="s">
        <v>760</v>
      </c>
      <c r="I1131" s="48">
        <v>4</v>
      </c>
      <c r="J1131" s="48">
        <v>3</v>
      </c>
      <c r="K1131" s="48" t="s">
        <v>6182</v>
      </c>
      <c r="L1131" s="71">
        <v>45740.620138888888</v>
      </c>
      <c r="M1131" s="48">
        <v>-3</v>
      </c>
      <c r="N1131" s="48">
        <v>1</v>
      </c>
      <c r="O1131" s="48" t="s">
        <v>6462</v>
      </c>
      <c r="P1131" s="65">
        <f>2</f>
        <v>2</v>
      </c>
      <c r="Q1131" s="65">
        <f>COUNTIFS($O$1:O1131,base_seller!$O1131)</f>
        <v>1</v>
      </c>
      <c r="R1131" s="65" t="str">
        <f>IF(O1131="","",IF(OR(base_seller!$Q1131&gt;base_seller!$P1131,base_seller!$Q1131="0"),"Não","Sim"))</f>
        <v>Sim</v>
      </c>
      <c r="S1131" s="65" t="str">
        <f>base_seller!$E1131&amp;base_seller!$K1131</f>
        <v>1326562025-03</v>
      </c>
      <c r="T1131" s="65">
        <f>COUNTIFS($S$1:S1131,base_seller!$S1131)</f>
        <v>1</v>
      </c>
      <c r="U1131" s="65" t="str">
        <f t="shared" si="38"/>
        <v>Range 1</v>
      </c>
    </row>
    <row r="1132" spans="1:21" x14ac:dyDescent="0.25">
      <c r="A1132" s="64">
        <v>45737</v>
      </c>
      <c r="B1132" s="64">
        <v>45737.645833333343</v>
      </c>
      <c r="C1132" s="64">
        <v>45737.724999999999</v>
      </c>
      <c r="D1132" s="48" t="s">
        <v>951</v>
      </c>
      <c r="E1132" s="48">
        <v>132711</v>
      </c>
      <c r="F1132" s="48" t="s">
        <v>716</v>
      </c>
      <c r="G1132" s="48" t="s">
        <v>36</v>
      </c>
      <c r="H1132" s="48" t="s">
        <v>772</v>
      </c>
      <c r="I1132" s="48">
        <v>4</v>
      </c>
      <c r="J1132" s="48">
        <v>3</v>
      </c>
      <c r="K1132" s="48" t="s">
        <v>6182</v>
      </c>
      <c r="L1132" s="71">
        <v>45740.645833333343</v>
      </c>
      <c r="M1132" s="48">
        <v>-3</v>
      </c>
      <c r="N1132" s="48">
        <v>1</v>
      </c>
      <c r="O1132" s="48" t="s">
        <v>6463</v>
      </c>
      <c r="P1132" s="65">
        <f>2</f>
        <v>2</v>
      </c>
      <c r="Q1132" s="65">
        <f>COUNTIFS($O$1:O1132,base_seller!$O1132)</f>
        <v>1</v>
      </c>
      <c r="R1132" s="65" t="str">
        <f>IF(O1132="","",IF(OR(base_seller!$Q1132&gt;base_seller!$P1132,base_seller!$Q1132="0"),"Não","Sim"))</f>
        <v>Sim</v>
      </c>
      <c r="S1132" s="65" t="str">
        <f>base_seller!$E1132&amp;base_seller!$K1132</f>
        <v>1327112025-03</v>
      </c>
      <c r="T1132" s="65">
        <f>COUNTIFS($S$1:S1132,base_seller!$S1132)</f>
        <v>1</v>
      </c>
      <c r="U1132" s="65" t="str">
        <f t="shared" si="38"/>
        <v>Range 1</v>
      </c>
    </row>
    <row r="1133" spans="1:21" x14ac:dyDescent="0.25">
      <c r="A1133" s="64">
        <v>45737</v>
      </c>
      <c r="B1133" s="64">
        <v>45737.650694444441</v>
      </c>
      <c r="C1133" s="64">
        <v>45737.728472222218</v>
      </c>
      <c r="D1133" s="48" t="s">
        <v>951</v>
      </c>
      <c r="E1133" s="48">
        <v>132719</v>
      </c>
      <c r="F1133" s="48" t="s">
        <v>46</v>
      </c>
      <c r="G1133" s="48" t="s">
        <v>36</v>
      </c>
      <c r="H1133" s="48" t="s">
        <v>752</v>
      </c>
      <c r="I1133" s="48">
        <v>4</v>
      </c>
      <c r="J1133" s="48">
        <v>3</v>
      </c>
      <c r="K1133" s="48" t="s">
        <v>6182</v>
      </c>
      <c r="L1133" s="71">
        <v>45740.650694444441</v>
      </c>
      <c r="M1133" s="48">
        <v>-3</v>
      </c>
      <c r="N1133" s="48">
        <v>1</v>
      </c>
      <c r="O1133" s="48" t="s">
        <v>6464</v>
      </c>
      <c r="P1133" s="65">
        <f>2</f>
        <v>2</v>
      </c>
      <c r="Q1133" s="65">
        <f>COUNTIFS($O$1:O1133,base_seller!$O1133)</f>
        <v>1</v>
      </c>
      <c r="R1133" s="65" t="str">
        <f>IF(O1133="","",IF(OR(base_seller!$Q1133&gt;base_seller!$P1133,base_seller!$Q1133="0"),"Não","Sim"))</f>
        <v>Sim</v>
      </c>
      <c r="S1133" s="65" t="str">
        <f>base_seller!$E1133&amp;base_seller!$K1133</f>
        <v>1327192025-03</v>
      </c>
      <c r="T1133" s="65">
        <f>COUNTIFS($S$1:S1133,base_seller!$S1133)</f>
        <v>1</v>
      </c>
      <c r="U1133" s="65" t="str">
        <f t="shared" si="38"/>
        <v>Range 1</v>
      </c>
    </row>
    <row r="1134" spans="1:21" x14ac:dyDescent="0.25">
      <c r="A1134" s="64">
        <v>45737</v>
      </c>
      <c r="B1134" s="64">
        <v>45737.681250000001</v>
      </c>
      <c r="C1134" s="64">
        <v>45737.729861111111</v>
      </c>
      <c r="D1134" s="48" t="s">
        <v>951</v>
      </c>
      <c r="E1134" s="48">
        <v>132775</v>
      </c>
      <c r="F1134" s="48" t="s">
        <v>716</v>
      </c>
      <c r="G1134" s="48" t="s">
        <v>36</v>
      </c>
      <c r="H1134" s="48" t="s">
        <v>752</v>
      </c>
      <c r="I1134" s="48">
        <v>4</v>
      </c>
      <c r="J1134" s="48">
        <v>3</v>
      </c>
      <c r="K1134" s="48" t="s">
        <v>6182</v>
      </c>
      <c r="L1134" s="71">
        <v>45740.681250000001</v>
      </c>
      <c r="M1134" s="48">
        <v>-3</v>
      </c>
      <c r="N1134" s="48">
        <v>1</v>
      </c>
      <c r="O1134" s="48" t="s">
        <v>6465</v>
      </c>
      <c r="P1134" s="65">
        <f>2</f>
        <v>2</v>
      </c>
      <c r="Q1134" s="65">
        <f>COUNTIFS($O$1:O1134,base_seller!$O1134)</f>
        <v>1</v>
      </c>
      <c r="R1134" s="65" t="str">
        <f>IF(O1134="","",IF(OR(base_seller!$Q1134&gt;base_seller!$P1134,base_seller!$Q1134="0"),"Não","Sim"))</f>
        <v>Sim</v>
      </c>
      <c r="S1134" s="65" t="str">
        <f>base_seller!$E1134&amp;base_seller!$K1134</f>
        <v>1327752025-03</v>
      </c>
      <c r="T1134" s="65">
        <f>COUNTIFS($S$1:S1134,base_seller!$S1134)</f>
        <v>1</v>
      </c>
      <c r="U1134" s="65" t="str">
        <f t="shared" si="38"/>
        <v>Range 1</v>
      </c>
    </row>
    <row r="1135" spans="1:21" x14ac:dyDescent="0.25">
      <c r="A1135" s="64">
        <v>45737</v>
      </c>
      <c r="B1135" s="64">
        <v>45737.690972222219</v>
      </c>
      <c r="C1135" s="64">
        <v>45737.731944444437</v>
      </c>
      <c r="D1135" s="48" t="s">
        <v>951</v>
      </c>
      <c r="E1135" s="48">
        <v>132783</v>
      </c>
      <c r="F1135" s="48" t="s">
        <v>46</v>
      </c>
      <c r="G1135" s="48" t="s">
        <v>6231</v>
      </c>
      <c r="H1135" s="48" t="s">
        <v>760</v>
      </c>
      <c r="I1135" s="48">
        <v>4</v>
      </c>
      <c r="J1135" s="48">
        <v>3</v>
      </c>
      <c r="K1135" s="48" t="s">
        <v>6182</v>
      </c>
      <c r="L1135" s="71">
        <v>45740.690972222219</v>
      </c>
      <c r="M1135" s="48">
        <v>-3</v>
      </c>
      <c r="N1135" s="48">
        <v>1</v>
      </c>
      <c r="P1135" s="65">
        <f>2</f>
        <v>2</v>
      </c>
      <c r="Q1135" s="65">
        <f>COUNTIFS($O$1:O1135,base_seller!$O1135)</f>
        <v>0</v>
      </c>
      <c r="R1135" s="65" t="str">
        <f>IF(O1135="","",IF(OR(base_seller!$Q1135&gt;base_seller!$P1135,base_seller!$Q1135="0"),"Não","Sim"))</f>
        <v/>
      </c>
      <c r="S1135" s="65" t="str">
        <f>base_seller!$E1135&amp;base_seller!$K1135</f>
        <v>1327832025-03</v>
      </c>
      <c r="T1135" s="65">
        <f>COUNTIFS($S$1:S1135,base_seller!$S1135)</f>
        <v>1</v>
      </c>
      <c r="U1135" s="65" t="str">
        <f t="shared" si="38"/>
        <v>Range 1</v>
      </c>
    </row>
    <row r="1136" spans="1:21" x14ac:dyDescent="0.25">
      <c r="A1136" s="64">
        <v>45737</v>
      </c>
      <c r="B1136" s="64">
        <v>45737.693055555559</v>
      </c>
      <c r="C1136" s="64">
        <v>45737.73333333333</v>
      </c>
      <c r="D1136" s="48" t="s">
        <v>951</v>
      </c>
      <c r="E1136" s="48">
        <v>132788</v>
      </c>
      <c r="F1136" s="48" t="s">
        <v>716</v>
      </c>
      <c r="G1136" s="48" t="s">
        <v>36</v>
      </c>
      <c r="H1136" s="48" t="s">
        <v>760</v>
      </c>
      <c r="I1136" s="48">
        <v>4</v>
      </c>
      <c r="J1136" s="48">
        <v>3</v>
      </c>
      <c r="K1136" s="48" t="s">
        <v>6182</v>
      </c>
      <c r="L1136" s="71">
        <v>45740.693055555559</v>
      </c>
      <c r="M1136" s="48">
        <v>-3</v>
      </c>
      <c r="N1136" s="48">
        <v>1</v>
      </c>
      <c r="O1136" s="48" t="s">
        <v>6466</v>
      </c>
      <c r="P1136" s="65">
        <f>2</f>
        <v>2</v>
      </c>
      <c r="Q1136" s="65">
        <f>COUNTIFS($O$1:O1136,base_seller!$O1136)</f>
        <v>1</v>
      </c>
      <c r="R1136" s="65" t="str">
        <f>IF(O1136="","",IF(OR(base_seller!$Q1136&gt;base_seller!$P1136,base_seller!$Q1136="0"),"Não","Sim"))</f>
        <v>Sim</v>
      </c>
      <c r="S1136" s="65" t="str">
        <f>base_seller!$E1136&amp;base_seller!$K1136</f>
        <v>1327882025-03</v>
      </c>
      <c r="T1136" s="65">
        <f>COUNTIFS($S$1:S1136,base_seller!$S1136)</f>
        <v>1</v>
      </c>
      <c r="U1136" s="65" t="str">
        <f t="shared" si="38"/>
        <v>Range 1</v>
      </c>
    </row>
    <row r="1137" spans="1:21" x14ac:dyDescent="0.25">
      <c r="A1137" s="64">
        <v>45737</v>
      </c>
      <c r="B1137" s="64">
        <v>45737.710416666669</v>
      </c>
      <c r="C1137" s="64">
        <v>45737.745138888888</v>
      </c>
      <c r="D1137" s="48" t="s">
        <v>951</v>
      </c>
      <c r="E1137" s="48">
        <v>132810</v>
      </c>
      <c r="F1137" s="48" t="s">
        <v>46</v>
      </c>
      <c r="G1137" s="48" t="s">
        <v>36</v>
      </c>
      <c r="H1137" s="48" t="s">
        <v>752</v>
      </c>
      <c r="I1137" s="48">
        <v>4</v>
      </c>
      <c r="J1137" s="48">
        <v>3</v>
      </c>
      <c r="K1137" s="48" t="s">
        <v>6182</v>
      </c>
      <c r="L1137" s="71">
        <v>45740.710416666669</v>
      </c>
      <c r="M1137" s="48">
        <v>-3</v>
      </c>
      <c r="N1137" s="48">
        <v>1</v>
      </c>
      <c r="O1137" s="48" t="s">
        <v>6467</v>
      </c>
      <c r="P1137" s="65">
        <f>2</f>
        <v>2</v>
      </c>
      <c r="Q1137" s="65">
        <f>COUNTIFS($O$1:O1137,base_seller!$O1137)</f>
        <v>1</v>
      </c>
      <c r="R1137" s="65" t="str">
        <f>IF(O1137="","",IF(OR(base_seller!$Q1137&gt;base_seller!$P1137,base_seller!$Q1137="0"),"Não","Sim"))</f>
        <v>Sim</v>
      </c>
      <c r="S1137" s="65" t="str">
        <f>base_seller!$E1137&amp;base_seller!$K1137</f>
        <v>1328102025-03</v>
      </c>
      <c r="T1137" s="65">
        <f>COUNTIFS($S$1:S1137,base_seller!$S1137)</f>
        <v>1</v>
      </c>
      <c r="U1137" s="65" t="str">
        <f t="shared" si="38"/>
        <v>Range 1</v>
      </c>
    </row>
    <row r="1138" spans="1:21" x14ac:dyDescent="0.25">
      <c r="A1138" s="64">
        <v>45737</v>
      </c>
      <c r="B1138" s="64">
        <v>45736.729861111111</v>
      </c>
      <c r="C1138" s="64">
        <v>45737.802083333343</v>
      </c>
      <c r="D1138" s="48" t="s">
        <v>951</v>
      </c>
      <c r="E1138" s="48">
        <v>131894</v>
      </c>
      <c r="F1138" s="48" t="s">
        <v>46</v>
      </c>
      <c r="G1138" s="48" t="s">
        <v>36</v>
      </c>
      <c r="H1138" s="48" t="s">
        <v>760</v>
      </c>
      <c r="I1138" s="48">
        <v>3</v>
      </c>
      <c r="J1138" s="48">
        <v>1</v>
      </c>
      <c r="K1138" s="48" t="s">
        <v>6182</v>
      </c>
      <c r="L1138" s="71">
        <v>45737.729861111111</v>
      </c>
      <c r="M1138" s="48">
        <v>-1</v>
      </c>
      <c r="N1138" s="48">
        <v>1</v>
      </c>
      <c r="O1138" s="48" t="s">
        <v>6468</v>
      </c>
      <c r="P1138" s="65">
        <f>2</f>
        <v>2</v>
      </c>
      <c r="Q1138" s="65">
        <f>COUNTIFS($O$1:O1138,base_seller!$O1138)</f>
        <v>1</v>
      </c>
      <c r="R1138" s="65" t="str">
        <f>IF(O1138="","",IF(OR(base_seller!$Q1138&gt;base_seller!$P1138,base_seller!$Q1138="0"),"Não","Sim"))</f>
        <v>Sim</v>
      </c>
      <c r="S1138" s="65" t="str">
        <f>base_seller!$E1138&amp;base_seller!$K1138</f>
        <v>1318942025-03</v>
      </c>
      <c r="T1138" s="65">
        <f>COUNTIFS($S$1:S1138,base_seller!$S1138)</f>
        <v>2</v>
      </c>
      <c r="U1138" s="65" t="str">
        <f t="shared" si="38"/>
        <v>Range 1</v>
      </c>
    </row>
    <row r="1139" spans="1:21" x14ac:dyDescent="0.25">
      <c r="A1139" s="64">
        <v>45737</v>
      </c>
      <c r="B1139" s="64">
        <v>45736.74722222222</v>
      </c>
      <c r="C1139" s="64">
        <v>45737.804166666669</v>
      </c>
      <c r="D1139" s="48" t="s">
        <v>951</v>
      </c>
      <c r="E1139" s="48">
        <v>131969</v>
      </c>
      <c r="F1139" s="48" t="s">
        <v>46</v>
      </c>
      <c r="G1139" s="48" t="s">
        <v>36</v>
      </c>
      <c r="H1139" s="48" t="s">
        <v>760</v>
      </c>
      <c r="I1139" s="48">
        <v>3</v>
      </c>
      <c r="J1139" s="48">
        <v>1</v>
      </c>
      <c r="K1139" s="48" t="s">
        <v>6182</v>
      </c>
      <c r="L1139" s="71">
        <v>45737.74722222222</v>
      </c>
      <c r="M1139" s="48">
        <v>-1</v>
      </c>
      <c r="N1139" s="48">
        <v>1</v>
      </c>
      <c r="O1139" s="48" t="s">
        <v>6469</v>
      </c>
      <c r="P1139" s="65">
        <f>2</f>
        <v>2</v>
      </c>
      <c r="Q1139" s="65">
        <f>COUNTIFS($O$1:O1139,base_seller!$O1139)</f>
        <v>1</v>
      </c>
      <c r="R1139" s="65" t="str">
        <f>IF(O1139="","",IF(OR(base_seller!$Q1139&gt;base_seller!$P1139,base_seller!$Q1139="0"),"Não","Sim"))</f>
        <v>Sim</v>
      </c>
      <c r="S1139" s="65" t="str">
        <f>base_seller!$E1139&amp;base_seller!$K1139</f>
        <v>1319692025-03</v>
      </c>
      <c r="T1139" s="65">
        <f>COUNTIFS($S$1:S1139,base_seller!$S1139)</f>
        <v>2</v>
      </c>
      <c r="U1139" s="65" t="str">
        <f t="shared" si="38"/>
        <v>Range 1</v>
      </c>
    </row>
    <row r="1140" spans="1:21" x14ac:dyDescent="0.25">
      <c r="A1140" s="64">
        <v>45737</v>
      </c>
      <c r="B1140" s="64">
        <v>45736.754166666673</v>
      </c>
      <c r="C1140" s="64">
        <v>45737.807638888888</v>
      </c>
      <c r="D1140" s="48" t="s">
        <v>951</v>
      </c>
      <c r="E1140" s="48">
        <v>132058</v>
      </c>
      <c r="F1140" s="48" t="s">
        <v>46</v>
      </c>
      <c r="G1140" s="48" t="s">
        <v>36</v>
      </c>
      <c r="H1140" s="48" t="s">
        <v>752</v>
      </c>
      <c r="I1140" s="48">
        <v>3</v>
      </c>
      <c r="J1140" s="48">
        <v>1</v>
      </c>
      <c r="K1140" s="48" t="s">
        <v>6182</v>
      </c>
      <c r="L1140" s="71">
        <v>45737.754166666673</v>
      </c>
      <c r="M1140" s="48">
        <v>-1</v>
      </c>
      <c r="N1140" s="48">
        <v>1</v>
      </c>
      <c r="O1140" s="48" t="s">
        <v>6470</v>
      </c>
      <c r="P1140" s="65">
        <f>2</f>
        <v>2</v>
      </c>
      <c r="Q1140" s="65">
        <f>COUNTIFS($O$1:O1140,base_seller!$O1140)</f>
        <v>1</v>
      </c>
      <c r="R1140" s="65" t="str">
        <f>IF(O1140="","",IF(OR(base_seller!$Q1140&gt;base_seller!$P1140,base_seller!$Q1140="0"),"Não","Sim"))</f>
        <v>Sim</v>
      </c>
      <c r="S1140" s="65" t="str">
        <f>base_seller!$E1140&amp;base_seller!$K1140</f>
        <v>1320582025-03</v>
      </c>
      <c r="T1140" s="65">
        <f>COUNTIFS($S$1:S1140,base_seller!$S1140)</f>
        <v>2</v>
      </c>
      <c r="U1140" s="65" t="str">
        <f t="shared" si="38"/>
        <v>Range 1</v>
      </c>
    </row>
    <row r="1141" spans="1:21" x14ac:dyDescent="0.25">
      <c r="A1141" s="64">
        <v>45737</v>
      </c>
      <c r="B1141" s="64">
        <v>45736.762499999997</v>
      </c>
      <c r="C1141" s="64">
        <v>45737.810416666667</v>
      </c>
      <c r="D1141" s="48" t="s">
        <v>951</v>
      </c>
      <c r="E1141" s="48">
        <v>132109</v>
      </c>
      <c r="F1141" s="48" t="s">
        <v>46</v>
      </c>
      <c r="G1141" s="48" t="s">
        <v>36</v>
      </c>
      <c r="H1141" s="48" t="s">
        <v>752</v>
      </c>
      <c r="I1141" s="48">
        <v>3</v>
      </c>
      <c r="J1141" s="48">
        <v>1</v>
      </c>
      <c r="K1141" s="48" t="s">
        <v>6182</v>
      </c>
      <c r="L1141" s="71">
        <v>45737.762499999997</v>
      </c>
      <c r="M1141" s="48">
        <v>-1</v>
      </c>
      <c r="N1141" s="48">
        <v>1</v>
      </c>
      <c r="O1141" s="48" t="s">
        <v>6471</v>
      </c>
      <c r="P1141" s="65">
        <f>2</f>
        <v>2</v>
      </c>
      <c r="Q1141" s="65">
        <f>COUNTIFS($O$1:O1141,base_seller!$O1141)</f>
        <v>1</v>
      </c>
      <c r="R1141" s="65" t="str">
        <f>IF(O1141="","",IF(OR(base_seller!$Q1141&gt;base_seller!$P1141,base_seller!$Q1141="0"),"Não","Sim"))</f>
        <v>Sim</v>
      </c>
      <c r="S1141" s="65" t="str">
        <f>base_seller!$E1141&amp;base_seller!$K1141</f>
        <v>1321092025-03</v>
      </c>
      <c r="T1141" s="65">
        <f>COUNTIFS($S$1:S1141,base_seller!$S1141)</f>
        <v>2</v>
      </c>
      <c r="U1141" s="65" t="str">
        <f t="shared" si="38"/>
        <v>Range 1</v>
      </c>
    </row>
    <row r="1142" spans="1:21" x14ac:dyDescent="0.25">
      <c r="A1142" s="64">
        <v>45737</v>
      </c>
      <c r="B1142" s="64">
        <v>45737.771527777782</v>
      </c>
      <c r="C1142" s="64">
        <v>45737.813194444447</v>
      </c>
      <c r="D1142" s="48" t="s">
        <v>951</v>
      </c>
      <c r="E1142" s="48">
        <v>132775</v>
      </c>
      <c r="F1142" s="48" t="s">
        <v>46</v>
      </c>
      <c r="G1142" s="48" t="s">
        <v>36</v>
      </c>
      <c r="H1142" s="48" t="s">
        <v>752</v>
      </c>
      <c r="I1142" s="48">
        <v>4</v>
      </c>
      <c r="J1142" s="48">
        <v>3</v>
      </c>
      <c r="K1142" s="48" t="s">
        <v>6182</v>
      </c>
      <c r="L1142" s="71">
        <v>45740.771527777782</v>
      </c>
      <c r="M1142" s="48">
        <v>-3</v>
      </c>
      <c r="N1142" s="48">
        <v>1</v>
      </c>
      <c r="O1142" s="48" t="s">
        <v>6465</v>
      </c>
      <c r="P1142" s="65">
        <f>2</f>
        <v>2</v>
      </c>
      <c r="Q1142" s="65">
        <f>COUNTIFS($O$1:O1142,base_seller!$O1142)</f>
        <v>2</v>
      </c>
      <c r="R1142" s="65" t="str">
        <f>IF(O1142="","",IF(OR(base_seller!$Q1142&gt;base_seller!$P1142,base_seller!$Q1142="0"),"Não","Sim"))</f>
        <v>Sim</v>
      </c>
      <c r="S1142" s="65" t="str">
        <f>base_seller!$E1142&amp;base_seller!$K1142</f>
        <v>1327752025-03</v>
      </c>
      <c r="T1142" s="65">
        <f>COUNTIFS($S$1:S1142,base_seller!$S1142)</f>
        <v>2</v>
      </c>
      <c r="U1142" s="65" t="str">
        <f t="shared" si="38"/>
        <v>Range 1</v>
      </c>
    </row>
    <row r="1143" spans="1:21" x14ac:dyDescent="0.25">
      <c r="A1143" s="64">
        <v>45737</v>
      </c>
      <c r="B1143" s="64">
        <v>45737.776388888888</v>
      </c>
      <c r="C1143" s="64">
        <v>45737.81527777778</v>
      </c>
      <c r="D1143" s="48" t="s">
        <v>951</v>
      </c>
      <c r="E1143" s="48">
        <v>132788</v>
      </c>
      <c r="F1143" s="48" t="s">
        <v>46</v>
      </c>
      <c r="G1143" s="48" t="s">
        <v>36</v>
      </c>
      <c r="H1143" s="48" t="s">
        <v>760</v>
      </c>
      <c r="I1143" s="48">
        <v>4</v>
      </c>
      <c r="J1143" s="48">
        <v>3</v>
      </c>
      <c r="K1143" s="48" t="s">
        <v>6182</v>
      </c>
      <c r="L1143" s="71">
        <v>45740.776388888888</v>
      </c>
      <c r="M1143" s="48">
        <v>-3</v>
      </c>
      <c r="N1143" s="48">
        <v>1</v>
      </c>
      <c r="O1143" s="48" t="s">
        <v>6466</v>
      </c>
      <c r="P1143" s="65">
        <f>2</f>
        <v>2</v>
      </c>
      <c r="Q1143" s="65">
        <f>COUNTIFS($O$1:O1143,base_seller!$O1143)</f>
        <v>2</v>
      </c>
      <c r="R1143" s="65" t="str">
        <f>IF(O1143="","",IF(OR(base_seller!$Q1143&gt;base_seller!$P1143,base_seller!$Q1143="0"),"Não","Sim"))</f>
        <v>Sim</v>
      </c>
      <c r="S1143" s="65" t="str">
        <f>base_seller!$E1143&amp;base_seller!$K1143</f>
        <v>1327882025-03</v>
      </c>
      <c r="T1143" s="65">
        <f>COUNTIFS($S$1:S1143,base_seller!$S1143)</f>
        <v>2</v>
      </c>
      <c r="U1143" s="65" t="str">
        <f t="shared" si="38"/>
        <v>Range 1</v>
      </c>
    </row>
    <row r="1144" spans="1:21" x14ac:dyDescent="0.25">
      <c r="A1144" s="64">
        <v>45738</v>
      </c>
      <c r="B1144" s="64">
        <v>45737.881249999999</v>
      </c>
      <c r="C1144" s="64">
        <v>45738.381249999999</v>
      </c>
      <c r="D1144" s="48" t="s">
        <v>950</v>
      </c>
      <c r="E1144" s="48">
        <v>132891</v>
      </c>
      <c r="F1144" s="48" t="s">
        <v>46</v>
      </c>
      <c r="G1144" s="48" t="s">
        <v>36</v>
      </c>
      <c r="H1144" s="48" t="s">
        <v>758</v>
      </c>
      <c r="I1144" s="48">
        <v>4</v>
      </c>
      <c r="J1144" s="48">
        <v>3</v>
      </c>
      <c r="K1144" s="48" t="s">
        <v>6182</v>
      </c>
      <c r="L1144" s="71">
        <v>45740.881249999999</v>
      </c>
      <c r="M1144" s="48">
        <v>-3</v>
      </c>
      <c r="N1144" s="48">
        <v>1</v>
      </c>
      <c r="O1144" s="48" t="s">
        <v>6472</v>
      </c>
      <c r="P1144" s="65">
        <f>2</f>
        <v>2</v>
      </c>
      <c r="Q1144" s="65">
        <f>COUNTIFS($O$1:O1144,base_seller!$O1144)</f>
        <v>1</v>
      </c>
      <c r="R1144" s="65" t="str">
        <f>IF(O1144="","",IF(OR(base_seller!$Q1144&gt;base_seller!$P1144,base_seller!$Q1144="0"),"Não","Sim"))</f>
        <v>Sim</v>
      </c>
      <c r="S1144" s="65" t="str">
        <f>base_seller!$E1144&amp;base_seller!$K1144</f>
        <v>1328912025-03</v>
      </c>
      <c r="T1144" s="65">
        <f>COUNTIFS($S$1:S1144,base_seller!$S1144)</f>
        <v>1</v>
      </c>
      <c r="U1144" s="65" t="str">
        <f t="shared" si="38"/>
        <v>Range 1</v>
      </c>
    </row>
    <row r="1145" spans="1:21" x14ac:dyDescent="0.25">
      <c r="A1145" s="64">
        <v>45738</v>
      </c>
      <c r="B1145" s="64">
        <v>45737.657638888893</v>
      </c>
      <c r="C1145" s="64">
        <v>45738.407638888893</v>
      </c>
      <c r="D1145" s="48" t="s">
        <v>950</v>
      </c>
      <c r="E1145" s="48">
        <v>132228</v>
      </c>
      <c r="F1145" s="48" t="s">
        <v>46</v>
      </c>
      <c r="G1145" s="48" t="s">
        <v>36</v>
      </c>
      <c r="H1145" s="48" t="s">
        <v>752</v>
      </c>
      <c r="I1145" s="48">
        <v>4</v>
      </c>
      <c r="J1145" s="48">
        <v>3</v>
      </c>
      <c r="K1145" s="48" t="s">
        <v>6182</v>
      </c>
      <c r="L1145" s="71">
        <v>45740.657638888893</v>
      </c>
      <c r="M1145" s="48">
        <v>-3</v>
      </c>
      <c r="N1145" s="48">
        <v>1</v>
      </c>
      <c r="O1145" s="48" t="s">
        <v>6455</v>
      </c>
      <c r="P1145" s="65">
        <f>2</f>
        <v>2</v>
      </c>
      <c r="Q1145" s="65">
        <f>COUNTIFS($O$1:O1145,base_seller!$O1145)</f>
        <v>4</v>
      </c>
      <c r="R1145" s="65" t="str">
        <f>IF(O1145="","",IF(OR(base_seller!$Q1145&gt;base_seller!$P1145,base_seller!$Q1145="0"),"Não","Sim"))</f>
        <v>Não</v>
      </c>
      <c r="S1145" s="65" t="str">
        <f>base_seller!$E1145&amp;base_seller!$K1145</f>
        <v>1322282025-03</v>
      </c>
      <c r="T1145" s="65">
        <f>COUNTIFS($S$1:S1145,base_seller!$S1145)</f>
        <v>4</v>
      </c>
      <c r="U1145" s="65" t="str">
        <f t="shared" si="38"/>
        <v>Range 2</v>
      </c>
    </row>
    <row r="1146" spans="1:21" x14ac:dyDescent="0.25">
      <c r="A1146" s="64">
        <v>45738</v>
      </c>
      <c r="B1146" s="64">
        <v>45738.414583333331</v>
      </c>
      <c r="C1146" s="64">
        <v>45738.426388888889</v>
      </c>
      <c r="D1146" s="48" t="s">
        <v>952</v>
      </c>
      <c r="E1146" s="48">
        <v>132961</v>
      </c>
      <c r="F1146" s="48" t="s">
        <v>716</v>
      </c>
      <c r="G1146" s="48" t="s">
        <v>36</v>
      </c>
      <c r="H1146" s="48" t="s">
        <v>766</v>
      </c>
      <c r="I1146" s="48">
        <v>5</v>
      </c>
      <c r="J1146" s="48">
        <v>2</v>
      </c>
      <c r="K1146" s="48" t="s">
        <v>6182</v>
      </c>
      <c r="L1146" s="71">
        <v>45740.414583333331</v>
      </c>
      <c r="M1146" s="48">
        <v>-2</v>
      </c>
      <c r="N1146" s="48">
        <v>1</v>
      </c>
      <c r="O1146" s="48" t="s">
        <v>6473</v>
      </c>
      <c r="P1146" s="65">
        <f>2</f>
        <v>2</v>
      </c>
      <c r="Q1146" s="65">
        <f>COUNTIFS($O$1:O1146,base_seller!$O1146)</f>
        <v>1</v>
      </c>
      <c r="R1146" s="65" t="str">
        <f>IF(O1146="","",IF(OR(base_seller!$Q1146&gt;base_seller!$P1146,base_seller!$Q1146="0"),"Não","Sim"))</f>
        <v>Sim</v>
      </c>
      <c r="S1146" s="65" t="str">
        <f>base_seller!$E1146&amp;base_seller!$K1146</f>
        <v>1329612025-03</v>
      </c>
      <c r="T1146" s="65">
        <f>COUNTIFS($S$1:S1146,base_seller!$S1146)</f>
        <v>1</v>
      </c>
      <c r="U1146" s="65" t="str">
        <f t="shared" si="38"/>
        <v>Range 1</v>
      </c>
    </row>
    <row r="1147" spans="1:21" x14ac:dyDescent="0.25">
      <c r="A1147" s="64">
        <v>45739</v>
      </c>
      <c r="B1147" s="64">
        <v>45738.42083333333</v>
      </c>
      <c r="C1147" s="64">
        <v>45739.379166666673</v>
      </c>
      <c r="D1147" s="48" t="s">
        <v>951</v>
      </c>
      <c r="E1147" s="48">
        <v>132719</v>
      </c>
      <c r="F1147" s="48" t="s">
        <v>46</v>
      </c>
      <c r="G1147" s="48" t="s">
        <v>36</v>
      </c>
      <c r="H1147" s="48" t="s">
        <v>752</v>
      </c>
      <c r="I1147" s="48">
        <v>5</v>
      </c>
      <c r="J1147" s="48">
        <v>2</v>
      </c>
      <c r="K1147" s="48" t="s">
        <v>6182</v>
      </c>
      <c r="L1147" s="71">
        <v>45740.42083333333</v>
      </c>
      <c r="M1147" s="48">
        <v>-2</v>
      </c>
      <c r="N1147" s="48">
        <v>1</v>
      </c>
      <c r="O1147" s="48" t="s">
        <v>6464</v>
      </c>
      <c r="P1147" s="65">
        <f>2</f>
        <v>2</v>
      </c>
      <c r="Q1147" s="65">
        <f>COUNTIFS($O$1:O1147,base_seller!$O1147)</f>
        <v>2</v>
      </c>
      <c r="R1147" s="65" t="str">
        <f>IF(O1147="","",IF(OR(base_seller!$Q1147&gt;base_seller!$P1147,base_seller!$Q1147="0"),"Não","Sim"))</f>
        <v>Sim</v>
      </c>
      <c r="S1147" s="65" t="str">
        <f>base_seller!$E1147&amp;base_seller!$K1147</f>
        <v>1327192025-03</v>
      </c>
      <c r="T1147" s="65">
        <f>COUNTIFS($S$1:S1147,base_seller!$S1147)</f>
        <v>2</v>
      </c>
      <c r="U1147" s="65" t="str">
        <f t="shared" si="38"/>
        <v>Range 1</v>
      </c>
    </row>
    <row r="1148" spans="1:21" x14ac:dyDescent="0.25">
      <c r="A1148" s="64">
        <v>45739</v>
      </c>
      <c r="B1148" s="64">
        <v>45738.425000000003</v>
      </c>
      <c r="C1148" s="64">
        <v>45739.384722222218</v>
      </c>
      <c r="D1148" s="48" t="s">
        <v>951</v>
      </c>
      <c r="E1148" s="48">
        <v>132965</v>
      </c>
      <c r="F1148" s="48" t="s">
        <v>754</v>
      </c>
      <c r="G1148" s="48" t="s">
        <v>755</v>
      </c>
      <c r="H1148" s="48" t="s">
        <v>755</v>
      </c>
      <c r="I1148" s="48">
        <v>5</v>
      </c>
      <c r="J1148" s="48">
        <v>2</v>
      </c>
      <c r="K1148" s="48" t="s">
        <v>6182</v>
      </c>
      <c r="L1148" s="71">
        <v>45740.425000000003</v>
      </c>
      <c r="M1148" s="48">
        <v>-2</v>
      </c>
      <c r="N1148" s="48">
        <v>1</v>
      </c>
      <c r="P1148" s="65">
        <f>2</f>
        <v>2</v>
      </c>
      <c r="Q1148" s="65">
        <f>COUNTIFS($O$1:O1148,base_seller!$O1148)</f>
        <v>0</v>
      </c>
      <c r="R1148" s="65" t="str">
        <f>IF(O1148="","",IF(OR(base_seller!$Q1148&gt;base_seller!$P1148,base_seller!$Q1148="0"),"Não","Sim"))</f>
        <v/>
      </c>
      <c r="S1148" s="65" t="str">
        <f>base_seller!$E1148&amp;base_seller!$K1148</f>
        <v>1329652025-03</v>
      </c>
      <c r="T1148" s="65">
        <f>COUNTIFS($S$1:S1148,base_seller!$S1148)</f>
        <v>1</v>
      </c>
      <c r="U1148" s="65" t="str">
        <f t="shared" si="38"/>
        <v>Range 1</v>
      </c>
    </row>
    <row r="1149" spans="1:21" x14ac:dyDescent="0.25">
      <c r="A1149" s="64">
        <v>45739</v>
      </c>
      <c r="B1149" s="64">
        <v>45738.506249999999</v>
      </c>
      <c r="C1149" s="64">
        <v>45739.387499999997</v>
      </c>
      <c r="D1149" s="48" t="s">
        <v>951</v>
      </c>
      <c r="E1149" s="48">
        <v>133032</v>
      </c>
      <c r="F1149" s="48" t="s">
        <v>46</v>
      </c>
      <c r="G1149" s="48" t="s">
        <v>36</v>
      </c>
      <c r="H1149" s="48" t="s">
        <v>752</v>
      </c>
      <c r="I1149" s="48">
        <v>5</v>
      </c>
      <c r="J1149" s="48">
        <v>2</v>
      </c>
      <c r="K1149" s="48" t="s">
        <v>6182</v>
      </c>
      <c r="L1149" s="71">
        <v>45740.506249999999</v>
      </c>
      <c r="M1149" s="48">
        <v>-2</v>
      </c>
      <c r="N1149" s="48">
        <v>1</v>
      </c>
      <c r="O1149" s="48" t="s">
        <v>6474</v>
      </c>
      <c r="P1149" s="65">
        <f>2</f>
        <v>2</v>
      </c>
      <c r="Q1149" s="65">
        <f>COUNTIFS($O$1:O1149,base_seller!$O1149)</f>
        <v>1</v>
      </c>
      <c r="R1149" s="65" t="str">
        <f>IF(O1149="","",IF(OR(base_seller!$Q1149&gt;base_seller!$P1149,base_seller!$Q1149="0"),"Não","Sim"))</f>
        <v>Sim</v>
      </c>
      <c r="S1149" s="65" t="str">
        <f>base_seller!$E1149&amp;base_seller!$K1149</f>
        <v>1330322025-03</v>
      </c>
      <c r="T1149" s="65">
        <f>COUNTIFS($S$1:S1149,base_seller!$S1149)</f>
        <v>1</v>
      </c>
      <c r="U1149" s="65" t="str">
        <f t="shared" si="38"/>
        <v>Range 1</v>
      </c>
    </row>
    <row r="1150" spans="1:21" x14ac:dyDescent="0.25">
      <c r="A1150" s="64">
        <v>45739</v>
      </c>
      <c r="B1150" s="64">
        <v>45738.761805555558</v>
      </c>
      <c r="C1150" s="64">
        <v>45739.388194444437</v>
      </c>
      <c r="D1150" s="48" t="s">
        <v>951</v>
      </c>
      <c r="E1150" s="48">
        <v>133137</v>
      </c>
      <c r="F1150" s="48" t="s">
        <v>754</v>
      </c>
      <c r="G1150" s="48" t="s">
        <v>755</v>
      </c>
      <c r="H1150" s="48" t="s">
        <v>755</v>
      </c>
      <c r="I1150" s="48">
        <v>5</v>
      </c>
      <c r="J1150" s="48">
        <v>2</v>
      </c>
      <c r="K1150" s="48" t="s">
        <v>6182</v>
      </c>
      <c r="L1150" s="71">
        <v>45740.761805555558</v>
      </c>
      <c r="M1150" s="48">
        <v>-2</v>
      </c>
      <c r="N1150" s="48">
        <v>1</v>
      </c>
      <c r="P1150" s="65">
        <f>2</f>
        <v>2</v>
      </c>
      <c r="Q1150" s="65">
        <f>COUNTIFS($O$1:O1150,base_seller!$O1150)</f>
        <v>0</v>
      </c>
      <c r="R1150" s="65" t="str">
        <f>IF(O1150="","",IF(OR(base_seller!$Q1150&gt;base_seller!$P1150,base_seller!$Q1150="0"),"Não","Sim"))</f>
        <v/>
      </c>
      <c r="S1150" s="65" t="str">
        <f>base_seller!$E1150&amp;base_seller!$K1150</f>
        <v>1331372025-03</v>
      </c>
      <c r="T1150" s="65">
        <f>COUNTIFS($S$1:S1150,base_seller!$S1150)</f>
        <v>1</v>
      </c>
      <c r="U1150" s="65" t="str">
        <f t="shared" si="38"/>
        <v>Range 1</v>
      </c>
    </row>
    <row r="1151" spans="1:21" x14ac:dyDescent="0.25">
      <c r="A1151" s="64">
        <v>45739</v>
      </c>
      <c r="B1151" s="64">
        <v>45739.321527777778</v>
      </c>
      <c r="C1151" s="64">
        <v>45739.390277777777</v>
      </c>
      <c r="D1151" s="48" t="s">
        <v>951</v>
      </c>
      <c r="E1151" s="48">
        <v>133170</v>
      </c>
      <c r="F1151" s="48" t="s">
        <v>754</v>
      </c>
      <c r="G1151" s="48" t="s">
        <v>755</v>
      </c>
      <c r="H1151" s="48" t="s">
        <v>755</v>
      </c>
      <c r="I1151" s="48">
        <v>6</v>
      </c>
      <c r="J1151" s="48">
        <v>1</v>
      </c>
      <c r="K1151" s="48" t="s">
        <v>6182</v>
      </c>
      <c r="L1151" s="71">
        <v>45740.321527777778</v>
      </c>
      <c r="M1151" s="48">
        <v>-1</v>
      </c>
      <c r="N1151" s="48">
        <v>1</v>
      </c>
      <c r="P1151" s="65">
        <f>2</f>
        <v>2</v>
      </c>
      <c r="Q1151" s="65">
        <f>COUNTIFS($O$1:O1151,base_seller!$O1151)</f>
        <v>0</v>
      </c>
      <c r="R1151" s="65" t="str">
        <f>IF(O1151="","",IF(OR(base_seller!$Q1151&gt;base_seller!$P1151,base_seller!$Q1151="0"),"Não","Sim"))</f>
        <v/>
      </c>
      <c r="S1151" s="65" t="str">
        <f>base_seller!$E1151&amp;base_seller!$K1151</f>
        <v>1331702025-03</v>
      </c>
      <c r="T1151" s="65">
        <f>COUNTIFS($S$1:S1151,base_seller!$S1151)</f>
        <v>1</v>
      </c>
      <c r="U1151" s="65" t="str">
        <f t="shared" si="38"/>
        <v>Range 1</v>
      </c>
    </row>
    <row r="1152" spans="1:21" x14ac:dyDescent="0.25">
      <c r="A1152" s="64">
        <v>45740</v>
      </c>
      <c r="B1152" s="64">
        <v>45740.318749999999</v>
      </c>
      <c r="C1152" s="64">
        <v>45740.339583333327</v>
      </c>
      <c r="D1152" s="48" t="s">
        <v>952</v>
      </c>
      <c r="E1152" s="48">
        <v>133417</v>
      </c>
      <c r="F1152" s="48" t="s">
        <v>754</v>
      </c>
      <c r="G1152" s="48" t="s">
        <v>755</v>
      </c>
      <c r="H1152" s="48" t="s">
        <v>766</v>
      </c>
      <c r="I1152" s="48">
        <v>0</v>
      </c>
      <c r="J1152" s="48">
        <v>1</v>
      </c>
      <c r="K1152" s="48" t="s">
        <v>6182</v>
      </c>
      <c r="L1152" s="71">
        <v>45741.318749999999</v>
      </c>
      <c r="M1152" s="48">
        <v>-1</v>
      </c>
      <c r="N1152" s="48">
        <v>1</v>
      </c>
      <c r="P1152" s="65">
        <f>2</f>
        <v>2</v>
      </c>
      <c r="Q1152" s="65">
        <f>COUNTIFS($O$1:O1152,base_seller!$O1152)</f>
        <v>0</v>
      </c>
      <c r="R1152" s="65" t="str">
        <f>IF(O1152="","",IF(OR(base_seller!$Q1152&gt;base_seller!$P1152,base_seller!$Q1152="0"),"Não","Sim"))</f>
        <v/>
      </c>
      <c r="S1152" s="65" t="str">
        <f>base_seller!$E1152&amp;base_seller!$K1152</f>
        <v>1334172025-03</v>
      </c>
      <c r="T1152" s="65">
        <f>COUNTIFS($S$1:S1152,base_seller!$S1152)</f>
        <v>1</v>
      </c>
      <c r="U1152" s="65" t="str">
        <f t="shared" ref="U1152:U1189" si="39">IF(T1152&lt;4,"Range 1",IF(T1152&lt;7,"Range 2",IF(T1152&lt;10,"Range 3","Range 4")))</f>
        <v>Range 1</v>
      </c>
    </row>
    <row r="1153" spans="1:21" x14ac:dyDescent="0.25">
      <c r="A1153" s="64">
        <v>45740</v>
      </c>
      <c r="B1153" s="64">
        <v>45740.325694444437</v>
      </c>
      <c r="C1153" s="64">
        <v>45740.339583333327</v>
      </c>
      <c r="D1153" s="48" t="s">
        <v>952</v>
      </c>
      <c r="E1153" s="48">
        <v>133420</v>
      </c>
      <c r="F1153" s="48" t="s">
        <v>754</v>
      </c>
      <c r="G1153" s="48" t="s">
        <v>755</v>
      </c>
      <c r="H1153" s="48" t="s">
        <v>766</v>
      </c>
      <c r="I1153" s="48">
        <v>0</v>
      </c>
      <c r="J1153" s="48">
        <v>1</v>
      </c>
      <c r="K1153" s="48" t="s">
        <v>6182</v>
      </c>
      <c r="L1153" s="71">
        <v>45741.325694444437</v>
      </c>
      <c r="M1153" s="48">
        <v>-1</v>
      </c>
      <c r="N1153" s="48">
        <v>1</v>
      </c>
      <c r="P1153" s="65">
        <f>2</f>
        <v>2</v>
      </c>
      <c r="Q1153" s="65">
        <f>COUNTIFS($O$1:O1153,base_seller!$O1153)</f>
        <v>0</v>
      </c>
      <c r="R1153" s="65" t="str">
        <f>IF(O1153="","",IF(OR(base_seller!$Q1153&gt;base_seller!$P1153,base_seller!$Q1153="0"),"Não","Sim"))</f>
        <v/>
      </c>
      <c r="S1153" s="65" t="str">
        <f>base_seller!$E1153&amp;base_seller!$K1153</f>
        <v>1334202025-03</v>
      </c>
      <c r="T1153" s="65">
        <f>COUNTIFS($S$1:S1153,base_seller!$S1153)</f>
        <v>1</v>
      </c>
      <c r="U1153" s="65" t="str">
        <f t="shared" si="39"/>
        <v>Range 1</v>
      </c>
    </row>
    <row r="1154" spans="1:21" x14ac:dyDescent="0.25">
      <c r="A1154" s="64">
        <v>45740</v>
      </c>
      <c r="B1154" s="64">
        <v>45740.334722222222</v>
      </c>
      <c r="C1154" s="64">
        <v>45740.34097222222</v>
      </c>
      <c r="D1154" s="48" t="s">
        <v>952</v>
      </c>
      <c r="E1154" s="48">
        <v>133421</v>
      </c>
      <c r="F1154" s="48" t="s">
        <v>754</v>
      </c>
      <c r="G1154" s="48" t="s">
        <v>755</v>
      </c>
      <c r="H1154" s="48" t="s">
        <v>761</v>
      </c>
      <c r="I1154" s="48">
        <v>0</v>
      </c>
      <c r="J1154" s="48">
        <v>1</v>
      </c>
      <c r="K1154" s="48" t="s">
        <v>6182</v>
      </c>
      <c r="L1154" s="71">
        <v>45741.334722222222</v>
      </c>
      <c r="M1154" s="48">
        <v>-1</v>
      </c>
      <c r="N1154" s="48">
        <v>1</v>
      </c>
      <c r="P1154" s="65">
        <f>2</f>
        <v>2</v>
      </c>
      <c r="Q1154" s="65">
        <f>COUNTIFS($O$1:O1154,base_seller!$O1154)</f>
        <v>0</v>
      </c>
      <c r="R1154" s="65" t="str">
        <f>IF(O1154="","",IF(OR(base_seller!$Q1154&gt;base_seller!$P1154,base_seller!$Q1154="0"),"Não","Sim"))</f>
        <v/>
      </c>
      <c r="S1154" s="65" t="str">
        <f>base_seller!$E1154&amp;base_seller!$K1154</f>
        <v>1334212025-03</v>
      </c>
      <c r="T1154" s="65">
        <f>COUNTIFS($S$1:S1154,base_seller!$S1154)</f>
        <v>1</v>
      </c>
      <c r="U1154" s="65" t="str">
        <f t="shared" si="39"/>
        <v>Range 1</v>
      </c>
    </row>
    <row r="1155" spans="1:21" x14ac:dyDescent="0.25">
      <c r="A1155" s="64">
        <v>45740</v>
      </c>
      <c r="B1155" s="64">
        <v>45740.390972222223</v>
      </c>
      <c r="C1155" s="64">
        <v>45740.42083333333</v>
      </c>
      <c r="D1155" s="48" t="s">
        <v>952</v>
      </c>
      <c r="E1155" s="48">
        <v>133479</v>
      </c>
      <c r="F1155" s="48" t="s">
        <v>716</v>
      </c>
      <c r="G1155" s="48" t="s">
        <v>36</v>
      </c>
      <c r="H1155" s="48" t="s">
        <v>767</v>
      </c>
      <c r="I1155" s="48">
        <v>0</v>
      </c>
      <c r="J1155" s="48">
        <v>1</v>
      </c>
      <c r="K1155" s="48" t="s">
        <v>6182</v>
      </c>
      <c r="L1155" s="71">
        <v>45741.390972222223</v>
      </c>
      <c r="M1155" s="48">
        <v>-1</v>
      </c>
      <c r="N1155" s="48">
        <v>1</v>
      </c>
      <c r="O1155" s="48" t="s">
        <v>6475</v>
      </c>
      <c r="P1155" s="65">
        <f>2</f>
        <v>2</v>
      </c>
      <c r="Q1155" s="65">
        <f>COUNTIFS($O$1:O1155,base_seller!$O1155)</f>
        <v>1</v>
      </c>
      <c r="R1155" s="65" t="str">
        <f>IF(O1155="","",IF(OR(base_seller!$Q1155&gt;base_seller!$P1155,base_seller!$Q1155="0"),"Não","Sim"))</f>
        <v>Sim</v>
      </c>
      <c r="S1155" s="65" t="str">
        <f>base_seller!$E1155&amp;base_seller!$K1155</f>
        <v>1334792025-03</v>
      </c>
      <c r="T1155" s="65">
        <f>COUNTIFS($S$1:S1155,base_seller!$S1155)</f>
        <v>1</v>
      </c>
      <c r="U1155" s="65" t="str">
        <f t="shared" si="39"/>
        <v>Range 1</v>
      </c>
    </row>
    <row r="1156" spans="1:21" x14ac:dyDescent="0.25">
      <c r="A1156" s="64">
        <v>45740</v>
      </c>
      <c r="B1156" s="64">
        <v>45740.44027777778</v>
      </c>
      <c r="C1156" s="64">
        <v>45740.455555555563</v>
      </c>
      <c r="D1156" s="48" t="s">
        <v>952</v>
      </c>
      <c r="E1156" s="48">
        <v>133541</v>
      </c>
      <c r="F1156" s="48" t="s">
        <v>754</v>
      </c>
      <c r="G1156" s="48" t="s">
        <v>755</v>
      </c>
      <c r="H1156" s="48" t="s">
        <v>767</v>
      </c>
      <c r="I1156" s="48">
        <v>0</v>
      </c>
      <c r="J1156" s="48">
        <v>1</v>
      </c>
      <c r="K1156" s="48" t="s">
        <v>6182</v>
      </c>
      <c r="L1156" s="71">
        <v>45741.44027777778</v>
      </c>
      <c r="M1156" s="48">
        <v>-1</v>
      </c>
      <c r="N1156" s="48">
        <v>1</v>
      </c>
      <c r="P1156" s="65">
        <f>2</f>
        <v>2</v>
      </c>
      <c r="Q1156" s="65">
        <f>COUNTIFS($O$1:O1156,base_seller!$O1156)</f>
        <v>0</v>
      </c>
      <c r="R1156" s="65" t="str">
        <f>IF(O1156="","",IF(OR(base_seller!$Q1156&gt;base_seller!$P1156,base_seller!$Q1156="0"),"Não","Sim"))</f>
        <v/>
      </c>
      <c r="S1156" s="65" t="str">
        <f>base_seller!$E1156&amp;base_seller!$K1156</f>
        <v>1335412025-03</v>
      </c>
      <c r="T1156" s="65">
        <f>COUNTIFS($S$1:S1156,base_seller!$S1156)</f>
        <v>1</v>
      </c>
      <c r="U1156" s="65" t="str">
        <f t="shared" si="39"/>
        <v>Range 1</v>
      </c>
    </row>
    <row r="1157" spans="1:21" x14ac:dyDescent="0.25">
      <c r="A1157" s="64">
        <v>45740</v>
      </c>
      <c r="B1157" s="64">
        <v>45740.44027777778</v>
      </c>
      <c r="C1157" s="64">
        <v>45740.456944444442</v>
      </c>
      <c r="D1157" s="48" t="s">
        <v>952</v>
      </c>
      <c r="E1157" s="48">
        <v>133542</v>
      </c>
      <c r="F1157" s="48" t="s">
        <v>46</v>
      </c>
      <c r="G1157" s="48" t="s">
        <v>36</v>
      </c>
      <c r="H1157" s="48" t="s">
        <v>756</v>
      </c>
      <c r="I1157" s="48">
        <v>0</v>
      </c>
      <c r="J1157" s="48">
        <v>1</v>
      </c>
      <c r="K1157" s="48" t="s">
        <v>6182</v>
      </c>
      <c r="L1157" s="71">
        <v>45741.44027777778</v>
      </c>
      <c r="M1157" s="48">
        <v>-1</v>
      </c>
      <c r="N1157" s="48">
        <v>1</v>
      </c>
      <c r="O1157" s="48" t="s">
        <v>6476</v>
      </c>
      <c r="P1157" s="65">
        <f>2</f>
        <v>2</v>
      </c>
      <c r="Q1157" s="65">
        <f>COUNTIFS($O$1:O1157,base_seller!$O1157)</f>
        <v>1</v>
      </c>
      <c r="R1157" s="65" t="str">
        <f>IF(O1157="","",IF(OR(base_seller!$Q1157&gt;base_seller!$P1157,base_seller!$Q1157="0"),"Não","Sim"))</f>
        <v>Sim</v>
      </c>
      <c r="S1157" s="65" t="str">
        <f>base_seller!$E1157&amp;base_seller!$K1157</f>
        <v>1335422025-03</v>
      </c>
      <c r="T1157" s="65">
        <f>COUNTIFS($S$1:S1157,base_seller!$S1157)</f>
        <v>1</v>
      </c>
      <c r="U1157" s="65" t="str">
        <f t="shared" si="39"/>
        <v>Range 1</v>
      </c>
    </row>
    <row r="1158" spans="1:21" x14ac:dyDescent="0.25">
      <c r="A1158" s="64">
        <v>45740</v>
      </c>
      <c r="B1158" s="64">
        <v>45740.45</v>
      </c>
      <c r="C1158" s="64">
        <v>45740.458333333343</v>
      </c>
      <c r="D1158" s="48" t="s">
        <v>952</v>
      </c>
      <c r="E1158" s="48">
        <v>133559</v>
      </c>
      <c r="F1158" s="48" t="s">
        <v>716</v>
      </c>
      <c r="G1158" s="48" t="s">
        <v>36</v>
      </c>
      <c r="H1158" s="48" t="s">
        <v>769</v>
      </c>
      <c r="I1158" s="48">
        <v>0</v>
      </c>
      <c r="J1158" s="48">
        <v>1</v>
      </c>
      <c r="K1158" s="48" t="s">
        <v>6182</v>
      </c>
      <c r="L1158" s="71">
        <v>45741.45</v>
      </c>
      <c r="M1158" s="48">
        <v>-1</v>
      </c>
      <c r="N1158" s="48">
        <v>1</v>
      </c>
      <c r="O1158" s="48" t="s">
        <v>6477</v>
      </c>
      <c r="P1158" s="65">
        <f>2</f>
        <v>2</v>
      </c>
      <c r="Q1158" s="65">
        <f>COUNTIFS($O$1:O1158,base_seller!$O1158)</f>
        <v>1</v>
      </c>
      <c r="R1158" s="65" t="str">
        <f>IF(O1158="","",IF(OR(base_seller!$Q1158&gt;base_seller!$P1158,base_seller!$Q1158="0"),"Não","Sim"))</f>
        <v>Sim</v>
      </c>
      <c r="S1158" s="65" t="str">
        <f>base_seller!$E1158&amp;base_seller!$K1158</f>
        <v>1335592025-03</v>
      </c>
      <c r="T1158" s="65">
        <f>COUNTIFS($S$1:S1158,base_seller!$S1158)</f>
        <v>1</v>
      </c>
      <c r="U1158" s="65" t="str">
        <f t="shared" si="39"/>
        <v>Range 1</v>
      </c>
    </row>
    <row r="1159" spans="1:21" x14ac:dyDescent="0.25">
      <c r="A1159" s="64">
        <v>45740</v>
      </c>
      <c r="B1159" s="64">
        <v>45740.368055555547</v>
      </c>
      <c r="C1159" s="64">
        <v>45740.380555555559</v>
      </c>
      <c r="D1159" s="48" t="s">
        <v>950</v>
      </c>
      <c r="E1159" s="48">
        <v>133447</v>
      </c>
      <c r="F1159" s="48" t="s">
        <v>46</v>
      </c>
      <c r="G1159" s="48" t="s">
        <v>36</v>
      </c>
      <c r="H1159" s="48" t="s">
        <v>765</v>
      </c>
      <c r="I1159" s="48">
        <v>0</v>
      </c>
      <c r="J1159" s="48">
        <v>1</v>
      </c>
      <c r="K1159" s="48" t="s">
        <v>6182</v>
      </c>
      <c r="L1159" s="71">
        <v>45741.368055555547</v>
      </c>
      <c r="M1159" s="48">
        <v>-1</v>
      </c>
      <c r="N1159" s="48">
        <v>1</v>
      </c>
      <c r="O1159" s="48" t="s">
        <v>6478</v>
      </c>
      <c r="P1159" s="65">
        <f>2</f>
        <v>2</v>
      </c>
      <c r="Q1159" s="65">
        <f>COUNTIFS($O$1:O1159,base_seller!$O1159)</f>
        <v>1</v>
      </c>
      <c r="R1159" s="65" t="str">
        <f>IF(O1159="","",IF(OR(base_seller!$Q1159&gt;base_seller!$P1159,base_seller!$Q1159="0"),"Não","Sim"))</f>
        <v>Sim</v>
      </c>
      <c r="S1159" s="65" t="str">
        <f>base_seller!$E1159&amp;base_seller!$K1159</f>
        <v>1334472025-03</v>
      </c>
      <c r="T1159" s="65">
        <f>COUNTIFS($S$1:S1159,base_seller!$S1159)</f>
        <v>1</v>
      </c>
      <c r="U1159" s="65" t="str">
        <f t="shared" si="39"/>
        <v>Range 1</v>
      </c>
    </row>
    <row r="1160" spans="1:21" x14ac:dyDescent="0.25">
      <c r="A1160" s="64">
        <v>45740</v>
      </c>
      <c r="B1160" s="64">
        <v>45740.352777777778</v>
      </c>
      <c r="C1160" s="64">
        <v>45740.381944444453</v>
      </c>
      <c r="D1160" s="48" t="s">
        <v>950</v>
      </c>
      <c r="E1160" s="48">
        <v>133433</v>
      </c>
      <c r="F1160" s="48" t="s">
        <v>46</v>
      </c>
      <c r="G1160" s="48" t="s">
        <v>36</v>
      </c>
      <c r="H1160" s="48" t="s">
        <v>763</v>
      </c>
      <c r="I1160" s="48">
        <v>0</v>
      </c>
      <c r="J1160" s="48">
        <v>1</v>
      </c>
      <c r="K1160" s="48" t="s">
        <v>6182</v>
      </c>
      <c r="L1160" s="71">
        <v>45741.352777777778</v>
      </c>
      <c r="M1160" s="48">
        <v>-1</v>
      </c>
      <c r="N1160" s="48">
        <v>1</v>
      </c>
      <c r="O1160" s="48" t="s">
        <v>6479</v>
      </c>
      <c r="P1160" s="65">
        <f>2</f>
        <v>2</v>
      </c>
      <c r="Q1160" s="65">
        <f>COUNTIFS($O$1:O1160,base_seller!$O1160)</f>
        <v>1</v>
      </c>
      <c r="R1160" s="65" t="str">
        <f>IF(O1160="","",IF(OR(base_seller!$Q1160&gt;base_seller!$P1160,base_seller!$Q1160="0"),"Não","Sim"))</f>
        <v>Sim</v>
      </c>
      <c r="S1160" s="65" t="str">
        <f>base_seller!$E1160&amp;base_seller!$K1160</f>
        <v>1334332025-03</v>
      </c>
      <c r="T1160" s="65">
        <f>COUNTIFS($S$1:S1160,base_seller!$S1160)</f>
        <v>1</v>
      </c>
      <c r="U1160" s="65" t="str">
        <f t="shared" si="39"/>
        <v>Range 1</v>
      </c>
    </row>
    <row r="1161" spans="1:21" x14ac:dyDescent="0.25">
      <c r="A1161" s="64">
        <v>45740</v>
      </c>
      <c r="B1161" s="64">
        <v>45738.418749999997</v>
      </c>
      <c r="C1161" s="64">
        <v>45740.385416666657</v>
      </c>
      <c r="D1161" s="48" t="s">
        <v>950</v>
      </c>
      <c r="E1161" s="48">
        <v>132228</v>
      </c>
      <c r="F1161" s="48" t="s">
        <v>46</v>
      </c>
      <c r="G1161" s="48" t="s">
        <v>36</v>
      </c>
      <c r="H1161" s="48" t="s">
        <v>752</v>
      </c>
      <c r="I1161" s="48">
        <v>5</v>
      </c>
      <c r="J1161" s="48">
        <v>2</v>
      </c>
      <c r="K1161" s="48" t="s">
        <v>6182</v>
      </c>
      <c r="L1161" s="71">
        <v>45740.418749999997</v>
      </c>
      <c r="M1161" s="48">
        <v>-1</v>
      </c>
      <c r="N1161" s="48">
        <v>1</v>
      </c>
      <c r="O1161" s="48" t="s">
        <v>6455</v>
      </c>
      <c r="P1161" s="65">
        <f>2</f>
        <v>2</v>
      </c>
      <c r="Q1161" s="65">
        <f>COUNTIFS($O$1:O1161,base_seller!$O1161)</f>
        <v>5</v>
      </c>
      <c r="R1161" s="65" t="str">
        <f>IF(O1161="","",IF(OR(base_seller!$Q1161&gt;base_seller!$P1161,base_seller!$Q1161="0"),"Não","Sim"))</f>
        <v>Não</v>
      </c>
      <c r="S1161" s="65" t="str">
        <f>base_seller!$E1161&amp;base_seller!$K1161</f>
        <v>1322282025-03</v>
      </c>
      <c r="T1161" s="65">
        <f>COUNTIFS($S$1:S1161,base_seller!$S1161)</f>
        <v>5</v>
      </c>
      <c r="U1161" s="65" t="str">
        <f t="shared" si="39"/>
        <v>Range 2</v>
      </c>
    </row>
    <row r="1162" spans="1:21" x14ac:dyDescent="0.25">
      <c r="A1162" s="64">
        <v>45740</v>
      </c>
      <c r="B1162" s="64">
        <v>45740.384722222218</v>
      </c>
      <c r="C1162" s="64">
        <v>45740.387499999997</v>
      </c>
      <c r="D1162" s="48" t="s">
        <v>950</v>
      </c>
      <c r="E1162" s="48">
        <v>133471</v>
      </c>
      <c r="F1162" s="48" t="s">
        <v>716</v>
      </c>
      <c r="G1162" s="48" t="s">
        <v>36</v>
      </c>
      <c r="H1162" s="48" t="s">
        <v>765</v>
      </c>
      <c r="I1162" s="48">
        <v>0</v>
      </c>
      <c r="J1162" s="48">
        <v>1</v>
      </c>
      <c r="K1162" s="48" t="s">
        <v>6182</v>
      </c>
      <c r="L1162" s="71">
        <v>45741.384722222218</v>
      </c>
      <c r="M1162" s="48">
        <v>-1</v>
      </c>
      <c r="N1162" s="48">
        <v>1</v>
      </c>
      <c r="O1162" s="48" t="s">
        <v>6480</v>
      </c>
      <c r="P1162" s="65">
        <f>2</f>
        <v>2</v>
      </c>
      <c r="Q1162" s="65">
        <f>COUNTIFS($O$1:O1162,base_seller!$O1162)</f>
        <v>1</v>
      </c>
      <c r="R1162" s="65" t="str">
        <f>IF(O1162="","",IF(OR(base_seller!$Q1162&gt;base_seller!$P1162,base_seller!$Q1162="0"),"Não","Sim"))</f>
        <v>Sim</v>
      </c>
      <c r="S1162" s="65" t="str">
        <f>base_seller!$E1162&amp;base_seller!$K1162</f>
        <v>1334712025-03</v>
      </c>
      <c r="T1162" s="65">
        <f>COUNTIFS($S$1:S1162,base_seller!$S1162)</f>
        <v>1</v>
      </c>
      <c r="U1162" s="65" t="str">
        <f t="shared" si="39"/>
        <v>Range 1</v>
      </c>
    </row>
    <row r="1163" spans="1:21" x14ac:dyDescent="0.25">
      <c r="A1163" s="64">
        <v>45740</v>
      </c>
      <c r="B1163" s="64">
        <v>45740.463194444441</v>
      </c>
      <c r="C1163" s="64">
        <v>45740.484027777777</v>
      </c>
      <c r="D1163" s="48" t="s">
        <v>950</v>
      </c>
      <c r="E1163" s="48">
        <v>132656</v>
      </c>
      <c r="F1163" s="48" t="s">
        <v>46</v>
      </c>
      <c r="G1163" s="48" t="s">
        <v>36</v>
      </c>
      <c r="H1163" s="48" t="s">
        <v>760</v>
      </c>
      <c r="I1163" s="48">
        <v>0</v>
      </c>
      <c r="J1163" s="48">
        <v>1</v>
      </c>
      <c r="K1163" s="48" t="s">
        <v>6182</v>
      </c>
      <c r="L1163" s="71">
        <v>45741.463194444441</v>
      </c>
      <c r="M1163" s="48">
        <v>-1</v>
      </c>
      <c r="N1163" s="48">
        <v>1</v>
      </c>
      <c r="O1163" s="48" t="s">
        <v>6462</v>
      </c>
      <c r="P1163" s="65">
        <f>2</f>
        <v>2</v>
      </c>
      <c r="Q1163" s="65">
        <f>COUNTIFS($O$1:O1163,base_seller!$O1163)</f>
        <v>2</v>
      </c>
      <c r="R1163" s="65" t="str">
        <f>IF(O1163="","",IF(OR(base_seller!$Q1163&gt;base_seller!$P1163,base_seller!$Q1163="0"),"Não","Sim"))</f>
        <v>Sim</v>
      </c>
      <c r="S1163" s="65" t="str">
        <f>base_seller!$E1163&amp;base_seller!$K1163</f>
        <v>1326562025-03</v>
      </c>
      <c r="T1163" s="65">
        <f>COUNTIFS($S$1:S1163,base_seller!$S1163)</f>
        <v>2</v>
      </c>
      <c r="U1163" s="65" t="str">
        <f t="shared" si="39"/>
        <v>Range 1</v>
      </c>
    </row>
    <row r="1164" spans="1:21" x14ac:dyDescent="0.25">
      <c r="A1164" s="64">
        <v>45740</v>
      </c>
      <c r="B1164" s="64">
        <v>45740.458333333343</v>
      </c>
      <c r="C1164" s="64">
        <v>45740.487500000003</v>
      </c>
      <c r="D1164" s="48" t="s">
        <v>950</v>
      </c>
      <c r="E1164" s="48">
        <v>133559</v>
      </c>
      <c r="F1164" s="48" t="s">
        <v>46</v>
      </c>
      <c r="G1164" s="48" t="s">
        <v>36</v>
      </c>
      <c r="H1164" s="48" t="s">
        <v>769</v>
      </c>
      <c r="I1164" s="48">
        <v>0</v>
      </c>
      <c r="J1164" s="48">
        <v>1</v>
      </c>
      <c r="K1164" s="48" t="s">
        <v>6182</v>
      </c>
      <c r="L1164" s="71">
        <v>45741.458333333343</v>
      </c>
      <c r="M1164" s="48">
        <v>-1</v>
      </c>
      <c r="N1164" s="48">
        <v>1</v>
      </c>
      <c r="O1164" s="48" t="s">
        <v>6477</v>
      </c>
      <c r="P1164" s="65">
        <f>2</f>
        <v>2</v>
      </c>
      <c r="Q1164" s="65">
        <f>COUNTIFS($O$1:O1164,base_seller!$O1164)</f>
        <v>2</v>
      </c>
      <c r="R1164" s="65" t="str">
        <f>IF(O1164="","",IF(OR(base_seller!$Q1164&gt;base_seller!$P1164,base_seller!$Q1164="0"),"Não","Sim"))</f>
        <v>Sim</v>
      </c>
      <c r="S1164" s="65" t="str">
        <f>base_seller!$E1164&amp;base_seller!$K1164</f>
        <v>1335592025-03</v>
      </c>
      <c r="T1164" s="65">
        <f>COUNTIFS($S$1:S1164,base_seller!$S1164)</f>
        <v>2</v>
      </c>
      <c r="U1164" s="65" t="str">
        <f t="shared" si="39"/>
        <v>Range 1</v>
      </c>
    </row>
    <row r="1165" spans="1:21" x14ac:dyDescent="0.25">
      <c r="A1165" s="64">
        <v>45740</v>
      </c>
      <c r="B1165" s="64">
        <v>45740.487500000003</v>
      </c>
      <c r="C1165" s="64">
        <v>45740.488194444442</v>
      </c>
      <c r="D1165" s="48" t="s">
        <v>950</v>
      </c>
      <c r="E1165" s="48">
        <v>133559</v>
      </c>
      <c r="F1165" s="48" t="s">
        <v>46</v>
      </c>
      <c r="G1165" s="48" t="s">
        <v>36</v>
      </c>
      <c r="H1165" s="48" t="s">
        <v>769</v>
      </c>
      <c r="I1165" s="48">
        <v>0</v>
      </c>
      <c r="J1165" s="48">
        <v>1</v>
      </c>
      <c r="K1165" s="48" t="s">
        <v>6182</v>
      </c>
      <c r="L1165" s="71">
        <v>45741.487500000003</v>
      </c>
      <c r="M1165" s="48">
        <v>-1</v>
      </c>
      <c r="N1165" s="48">
        <v>1</v>
      </c>
      <c r="O1165" s="48" t="s">
        <v>6477</v>
      </c>
      <c r="P1165" s="65">
        <f>2</f>
        <v>2</v>
      </c>
      <c r="Q1165" s="65">
        <f>COUNTIFS($O$1:O1165,base_seller!$O1165)</f>
        <v>3</v>
      </c>
      <c r="R1165" s="65" t="str">
        <f>IF(O1165="","",IF(OR(base_seller!$Q1165&gt;base_seller!$P1165,base_seller!$Q1165="0"),"Não","Sim"))</f>
        <v>Não</v>
      </c>
      <c r="S1165" s="65" t="str">
        <f>base_seller!$E1165&amp;base_seller!$K1165</f>
        <v>1335592025-03</v>
      </c>
      <c r="T1165" s="65">
        <f>COUNTIFS($S$1:S1165,base_seller!$S1165)</f>
        <v>3</v>
      </c>
      <c r="U1165" s="65" t="str">
        <f t="shared" si="39"/>
        <v>Range 1</v>
      </c>
    </row>
    <row r="1166" spans="1:21" x14ac:dyDescent="0.25">
      <c r="A1166" s="64">
        <v>45740</v>
      </c>
      <c r="B1166" s="64">
        <v>45740.454861111109</v>
      </c>
      <c r="C1166" s="64">
        <v>45740.490277777782</v>
      </c>
      <c r="D1166" s="48" t="s">
        <v>950</v>
      </c>
      <c r="E1166" s="48">
        <v>133479</v>
      </c>
      <c r="F1166" s="48" t="s">
        <v>46</v>
      </c>
      <c r="G1166" s="48" t="s">
        <v>36</v>
      </c>
      <c r="H1166" s="48" t="s">
        <v>767</v>
      </c>
      <c r="I1166" s="48">
        <v>0</v>
      </c>
      <c r="J1166" s="48">
        <v>1</v>
      </c>
      <c r="K1166" s="48" t="s">
        <v>6182</v>
      </c>
      <c r="L1166" s="71">
        <v>45741.454861111109</v>
      </c>
      <c r="M1166" s="48">
        <v>-1</v>
      </c>
      <c r="N1166" s="48">
        <v>1</v>
      </c>
      <c r="O1166" s="48" t="s">
        <v>6475</v>
      </c>
      <c r="P1166" s="65">
        <f>2</f>
        <v>2</v>
      </c>
      <c r="Q1166" s="65">
        <f>COUNTIFS($O$1:O1166,base_seller!$O1166)</f>
        <v>2</v>
      </c>
      <c r="R1166" s="65" t="str">
        <f>IF(O1166="","",IF(OR(base_seller!$Q1166&gt;base_seller!$P1166,base_seller!$Q1166="0"),"Não","Sim"))</f>
        <v>Sim</v>
      </c>
      <c r="S1166" s="65" t="str">
        <f>base_seller!$E1166&amp;base_seller!$K1166</f>
        <v>1334792025-03</v>
      </c>
      <c r="T1166" s="65">
        <f>COUNTIFS($S$1:S1166,base_seller!$S1166)</f>
        <v>2</v>
      </c>
      <c r="U1166" s="65" t="str">
        <f t="shared" si="39"/>
        <v>Range 1</v>
      </c>
    </row>
    <row r="1167" spans="1:21" x14ac:dyDescent="0.25">
      <c r="A1167" s="64">
        <v>45740</v>
      </c>
      <c r="B1167" s="64">
        <v>45740.451388888891</v>
      </c>
      <c r="C1167" s="64">
        <v>45740.493055555547</v>
      </c>
      <c r="D1167" s="48" t="s">
        <v>950</v>
      </c>
      <c r="E1167" s="48">
        <v>133471</v>
      </c>
      <c r="F1167" s="48" t="s">
        <v>754</v>
      </c>
      <c r="G1167" s="48" t="s">
        <v>755</v>
      </c>
      <c r="H1167" s="48" t="s">
        <v>765</v>
      </c>
      <c r="I1167" s="48">
        <v>0</v>
      </c>
      <c r="J1167" s="48">
        <v>1</v>
      </c>
      <c r="K1167" s="48" t="s">
        <v>6182</v>
      </c>
      <c r="L1167" s="71">
        <v>45741.451388888891</v>
      </c>
      <c r="M1167" s="48">
        <v>-1</v>
      </c>
      <c r="N1167" s="48">
        <v>1</v>
      </c>
      <c r="P1167" s="65">
        <f>2</f>
        <v>2</v>
      </c>
      <c r="Q1167" s="65">
        <f>COUNTIFS($O$1:O1167,base_seller!$O1167)</f>
        <v>0</v>
      </c>
      <c r="R1167" s="65" t="str">
        <f>IF(O1167="","",IF(OR(base_seller!$Q1167&gt;base_seller!$P1167,base_seller!$Q1167="0"),"Não","Sim"))</f>
        <v/>
      </c>
      <c r="S1167" s="65" t="str">
        <f>base_seller!$E1167&amp;base_seller!$K1167</f>
        <v>1334712025-03</v>
      </c>
      <c r="T1167" s="65">
        <f>COUNTIFS($S$1:S1167,base_seller!$S1167)</f>
        <v>2</v>
      </c>
      <c r="U1167" s="65" t="str">
        <f t="shared" si="39"/>
        <v>Range 1</v>
      </c>
    </row>
    <row r="1168" spans="1:21" x14ac:dyDescent="0.25">
      <c r="A1168" s="64">
        <v>45740</v>
      </c>
      <c r="B1168" s="64">
        <v>45740.491666666669</v>
      </c>
      <c r="C1168" s="64">
        <v>45740.494444444441</v>
      </c>
      <c r="D1168" s="48" t="s">
        <v>950</v>
      </c>
      <c r="E1168" s="48">
        <v>133479</v>
      </c>
      <c r="F1168" s="48" t="s">
        <v>46</v>
      </c>
      <c r="G1168" s="48" t="s">
        <v>36</v>
      </c>
      <c r="H1168" s="48" t="s">
        <v>767</v>
      </c>
      <c r="I1168" s="48">
        <v>0</v>
      </c>
      <c r="J1168" s="48">
        <v>1</v>
      </c>
      <c r="K1168" s="48" t="s">
        <v>6182</v>
      </c>
      <c r="L1168" s="71">
        <v>45741.491666666669</v>
      </c>
      <c r="M1168" s="48">
        <v>-1</v>
      </c>
      <c r="N1168" s="48">
        <v>1</v>
      </c>
      <c r="O1168" s="48" t="s">
        <v>6475</v>
      </c>
      <c r="P1168" s="65">
        <f>2</f>
        <v>2</v>
      </c>
      <c r="Q1168" s="65">
        <f>COUNTIFS($O$1:O1168,base_seller!$O1168)</f>
        <v>3</v>
      </c>
      <c r="R1168" s="65" t="str">
        <f>IF(O1168="","",IF(OR(base_seller!$Q1168&gt;base_seller!$P1168,base_seller!$Q1168="0"),"Não","Sim"))</f>
        <v>Não</v>
      </c>
      <c r="S1168" s="65" t="str">
        <f>base_seller!$E1168&amp;base_seller!$K1168</f>
        <v>1334792025-03</v>
      </c>
      <c r="T1168" s="65">
        <f>COUNTIFS($S$1:S1168,base_seller!$S1168)</f>
        <v>3</v>
      </c>
      <c r="U1168" s="65" t="str">
        <f t="shared" si="39"/>
        <v>Range 1</v>
      </c>
    </row>
    <row r="1169" spans="1:21" x14ac:dyDescent="0.25">
      <c r="A1169" s="64">
        <v>45740</v>
      </c>
      <c r="B1169" s="64">
        <v>45740.574305555558</v>
      </c>
      <c r="C1169" s="64">
        <v>45740.57708333333</v>
      </c>
      <c r="D1169" s="48" t="s">
        <v>950</v>
      </c>
      <c r="E1169" s="48">
        <v>133778</v>
      </c>
      <c r="F1169" s="48" t="s">
        <v>716</v>
      </c>
      <c r="G1169" s="48" t="s">
        <v>36</v>
      </c>
      <c r="H1169" s="48" t="s">
        <v>757</v>
      </c>
      <c r="I1169" s="48">
        <v>0</v>
      </c>
      <c r="J1169" s="48">
        <v>1</v>
      </c>
      <c r="K1169" s="48" t="s">
        <v>6182</v>
      </c>
      <c r="L1169" s="71">
        <v>45741.574305555558</v>
      </c>
      <c r="M1169" s="48">
        <v>-1</v>
      </c>
      <c r="N1169" s="48">
        <v>1</v>
      </c>
      <c r="O1169" s="48" t="s">
        <v>6481</v>
      </c>
      <c r="P1169" s="65">
        <f>2</f>
        <v>2</v>
      </c>
      <c r="Q1169" s="65">
        <f>COUNTIFS($O$1:O1169,base_seller!$O1169)</f>
        <v>1</v>
      </c>
      <c r="R1169" s="65" t="str">
        <f>IF(O1169="","",IF(OR(base_seller!$Q1169&gt;base_seller!$P1169,base_seller!$Q1169="0"),"Não","Sim"))</f>
        <v>Sim</v>
      </c>
      <c r="S1169" s="65" t="str">
        <f>base_seller!$E1169&amp;base_seller!$K1169</f>
        <v>1337782025-03</v>
      </c>
      <c r="T1169" s="65">
        <f>COUNTIFS($S$1:S1169,base_seller!$S1169)</f>
        <v>1</v>
      </c>
      <c r="U1169" s="65" t="str">
        <f t="shared" si="39"/>
        <v>Range 1</v>
      </c>
    </row>
    <row r="1170" spans="1:21" x14ac:dyDescent="0.25">
      <c r="A1170" s="64">
        <v>45740</v>
      </c>
      <c r="B1170" s="64">
        <v>45740.572222222218</v>
      </c>
      <c r="C1170" s="64">
        <v>45740.578472222223</v>
      </c>
      <c r="D1170" s="48" t="s">
        <v>950</v>
      </c>
      <c r="E1170" s="48">
        <v>133769</v>
      </c>
      <c r="F1170" s="48" t="s">
        <v>754</v>
      </c>
      <c r="G1170" s="48" t="s">
        <v>755</v>
      </c>
      <c r="H1170" s="48" t="s">
        <v>760</v>
      </c>
      <c r="I1170" s="48">
        <v>0</v>
      </c>
      <c r="J1170" s="48">
        <v>1</v>
      </c>
      <c r="K1170" s="48" t="s">
        <v>6182</v>
      </c>
      <c r="L1170" s="71">
        <v>45741.572222222218</v>
      </c>
      <c r="M1170" s="48">
        <v>-1</v>
      </c>
      <c r="N1170" s="48">
        <v>1</v>
      </c>
      <c r="P1170" s="65">
        <f>2</f>
        <v>2</v>
      </c>
      <c r="Q1170" s="65">
        <f>COUNTIFS($O$1:O1170,base_seller!$O1170)</f>
        <v>0</v>
      </c>
      <c r="R1170" s="65" t="str">
        <f>IF(O1170="","",IF(OR(base_seller!$Q1170&gt;base_seller!$P1170,base_seller!$Q1170="0"),"Não","Sim"))</f>
        <v/>
      </c>
      <c r="S1170" s="65" t="str">
        <f>base_seller!$E1170&amp;base_seller!$K1170</f>
        <v>1337692025-03</v>
      </c>
      <c r="T1170" s="65">
        <f>COUNTIFS($S$1:S1170,base_seller!$S1170)</f>
        <v>1</v>
      </c>
      <c r="U1170" s="65" t="str">
        <f t="shared" si="39"/>
        <v>Range 1</v>
      </c>
    </row>
    <row r="1171" spans="1:21" x14ac:dyDescent="0.25">
      <c r="A1171" s="64">
        <v>45740</v>
      </c>
      <c r="B1171" s="64">
        <v>45740.49722222222</v>
      </c>
      <c r="C1171" s="64">
        <v>45740.579861111109</v>
      </c>
      <c r="D1171" s="48" t="s">
        <v>950</v>
      </c>
      <c r="E1171" s="48">
        <v>133582</v>
      </c>
      <c r="F1171" s="48" t="s">
        <v>716</v>
      </c>
      <c r="G1171" s="48" t="s">
        <v>36</v>
      </c>
      <c r="H1171" s="48" t="s">
        <v>5840</v>
      </c>
      <c r="I1171" s="48">
        <v>0</v>
      </c>
      <c r="J1171" s="48">
        <v>1</v>
      </c>
      <c r="K1171" s="48" t="s">
        <v>6182</v>
      </c>
      <c r="L1171" s="71">
        <v>45741.49722222222</v>
      </c>
      <c r="M1171" s="48">
        <v>-1</v>
      </c>
      <c r="N1171" s="48">
        <v>1</v>
      </c>
      <c r="O1171" s="48" t="s">
        <v>6482</v>
      </c>
      <c r="P1171" s="65">
        <f>2</f>
        <v>2</v>
      </c>
      <c r="Q1171" s="65">
        <f>COUNTIFS($O$1:O1171,base_seller!$O1171)</f>
        <v>1</v>
      </c>
      <c r="R1171" s="65" t="str">
        <f>IF(O1171="","",IF(OR(base_seller!$Q1171&gt;base_seller!$P1171,base_seller!$Q1171="0"),"Não","Sim"))</f>
        <v>Sim</v>
      </c>
      <c r="S1171" s="65" t="str">
        <f>base_seller!$E1171&amp;base_seller!$K1171</f>
        <v>1335822025-03</v>
      </c>
      <c r="T1171" s="65">
        <f>COUNTIFS($S$1:S1171,base_seller!$S1171)</f>
        <v>1</v>
      </c>
      <c r="U1171" s="65" t="str">
        <f t="shared" si="39"/>
        <v>Range 1</v>
      </c>
    </row>
    <row r="1172" spans="1:21" x14ac:dyDescent="0.25">
      <c r="A1172" s="64">
        <v>45740</v>
      </c>
      <c r="B1172" s="64">
        <v>45740.57708333333</v>
      </c>
      <c r="C1172" s="64">
        <v>45740.581944444442</v>
      </c>
      <c r="D1172" s="48" t="s">
        <v>950</v>
      </c>
      <c r="E1172" s="48">
        <v>133785</v>
      </c>
      <c r="F1172" s="48" t="s">
        <v>754</v>
      </c>
      <c r="G1172" s="48" t="s">
        <v>755</v>
      </c>
      <c r="H1172" s="48" t="s">
        <v>762</v>
      </c>
      <c r="I1172" s="48">
        <v>0</v>
      </c>
      <c r="J1172" s="48">
        <v>1</v>
      </c>
      <c r="K1172" s="48" t="s">
        <v>6182</v>
      </c>
      <c r="L1172" s="71">
        <v>45741.57708333333</v>
      </c>
      <c r="M1172" s="48">
        <v>-1</v>
      </c>
      <c r="N1172" s="48">
        <v>1</v>
      </c>
      <c r="P1172" s="65">
        <f>2</f>
        <v>2</v>
      </c>
      <c r="Q1172" s="65">
        <f>COUNTIFS($O$1:O1172,base_seller!$O1172)</f>
        <v>0</v>
      </c>
      <c r="R1172" s="65" t="str">
        <f>IF(O1172="","",IF(OR(base_seller!$Q1172&gt;base_seller!$P1172,base_seller!$Q1172="0"),"Não","Sim"))</f>
        <v/>
      </c>
      <c r="S1172" s="65" t="str">
        <f>base_seller!$E1172&amp;base_seller!$K1172</f>
        <v>1337852025-03</v>
      </c>
      <c r="T1172" s="65">
        <f>COUNTIFS($S$1:S1172,base_seller!$S1172)</f>
        <v>1</v>
      </c>
      <c r="U1172" s="65" t="str">
        <f t="shared" si="39"/>
        <v>Range 1</v>
      </c>
    </row>
    <row r="1173" spans="1:21" x14ac:dyDescent="0.25">
      <c r="A1173" s="64">
        <v>45740</v>
      </c>
      <c r="B1173" s="64">
        <v>45738.425000000003</v>
      </c>
      <c r="C1173" s="64">
        <v>45740.584027777782</v>
      </c>
      <c r="D1173" s="48" t="s">
        <v>950</v>
      </c>
      <c r="E1173" s="48">
        <v>132961</v>
      </c>
      <c r="F1173" s="48" t="s">
        <v>46</v>
      </c>
      <c r="G1173" s="48" t="s">
        <v>36</v>
      </c>
      <c r="H1173" s="48" t="s">
        <v>766</v>
      </c>
      <c r="I1173" s="48">
        <v>5</v>
      </c>
      <c r="J1173" s="48">
        <v>2</v>
      </c>
      <c r="K1173" s="48" t="s">
        <v>6182</v>
      </c>
      <c r="L1173" s="71">
        <v>45740.425000000003</v>
      </c>
      <c r="M1173" s="48" t="s">
        <v>385</v>
      </c>
      <c r="N1173" s="48">
        <v>0</v>
      </c>
      <c r="O1173" s="48" t="s">
        <v>6473</v>
      </c>
      <c r="P1173" s="65">
        <f>2</f>
        <v>2</v>
      </c>
      <c r="Q1173" s="65">
        <f>COUNTIFS($O$1:O1173,base_seller!$O1173)</f>
        <v>2</v>
      </c>
      <c r="R1173" s="65" t="str">
        <f>IF(O1173="","",IF(OR(base_seller!$Q1173&gt;base_seller!$P1173,base_seller!$Q1173="0"),"Não","Sim"))</f>
        <v>Sim</v>
      </c>
      <c r="S1173" s="65" t="str">
        <f>base_seller!$E1173&amp;base_seller!$K1173</f>
        <v>1329612025-03</v>
      </c>
      <c r="T1173" s="65">
        <f>COUNTIFS($S$1:S1173,base_seller!$S1173)</f>
        <v>2</v>
      </c>
      <c r="U1173" s="65" t="str">
        <f t="shared" si="39"/>
        <v>Range 1</v>
      </c>
    </row>
    <row r="1174" spans="1:21" x14ac:dyDescent="0.25">
      <c r="A1174" s="64">
        <v>45740</v>
      </c>
      <c r="B1174" s="64">
        <v>45737.597222222219</v>
      </c>
      <c r="C1174" s="64">
        <v>45740.587500000001</v>
      </c>
      <c r="D1174" s="48" t="s">
        <v>950</v>
      </c>
      <c r="E1174" s="48">
        <v>132618</v>
      </c>
      <c r="F1174" s="48" t="s">
        <v>46</v>
      </c>
      <c r="G1174" s="48" t="s">
        <v>36</v>
      </c>
      <c r="H1174" s="48" t="s">
        <v>760</v>
      </c>
      <c r="I1174" s="48">
        <v>4</v>
      </c>
      <c r="J1174" s="48">
        <v>3</v>
      </c>
      <c r="K1174" s="48" t="s">
        <v>6182</v>
      </c>
      <c r="L1174" s="71">
        <v>45740.597222222219</v>
      </c>
      <c r="M1174" s="48">
        <v>-1</v>
      </c>
      <c r="N1174" s="48">
        <v>1</v>
      </c>
      <c r="O1174" s="48" t="s">
        <v>6459</v>
      </c>
      <c r="P1174" s="65">
        <f>2</f>
        <v>2</v>
      </c>
      <c r="Q1174" s="65">
        <f>COUNTIFS($O$1:O1174,base_seller!$O1174)</f>
        <v>2</v>
      </c>
      <c r="R1174" s="65" t="str">
        <f>IF(O1174="","",IF(OR(base_seller!$Q1174&gt;base_seller!$P1174,base_seller!$Q1174="0"),"Não","Sim"))</f>
        <v>Sim</v>
      </c>
      <c r="S1174" s="65" t="str">
        <f>base_seller!$E1174&amp;base_seller!$K1174</f>
        <v>1326182025-03</v>
      </c>
      <c r="T1174" s="65">
        <f>COUNTIFS($S$1:S1174,base_seller!$S1174)</f>
        <v>2</v>
      </c>
      <c r="U1174" s="65" t="str">
        <f t="shared" si="39"/>
        <v>Range 1</v>
      </c>
    </row>
    <row r="1175" spans="1:21" x14ac:dyDescent="0.25">
      <c r="A1175" s="64">
        <v>45740</v>
      </c>
      <c r="B1175" s="64">
        <v>45737.618750000001</v>
      </c>
      <c r="C1175" s="64">
        <v>45740.589583333327</v>
      </c>
      <c r="D1175" s="48" t="s">
        <v>950</v>
      </c>
      <c r="E1175" s="48">
        <v>132653</v>
      </c>
      <c r="F1175" s="48" t="s">
        <v>46</v>
      </c>
      <c r="G1175" s="48" t="s">
        <v>36</v>
      </c>
      <c r="H1175" s="48" t="s">
        <v>760</v>
      </c>
      <c r="I1175" s="48">
        <v>4</v>
      </c>
      <c r="J1175" s="48">
        <v>3</v>
      </c>
      <c r="K1175" s="48" t="s">
        <v>6182</v>
      </c>
      <c r="L1175" s="71">
        <v>45740.618750000001</v>
      </c>
      <c r="M1175" s="48">
        <v>-1</v>
      </c>
      <c r="N1175" s="48">
        <v>1</v>
      </c>
      <c r="O1175" s="48" t="s">
        <v>6461</v>
      </c>
      <c r="P1175" s="65">
        <f>2</f>
        <v>2</v>
      </c>
      <c r="Q1175" s="65">
        <f>COUNTIFS($O$1:O1175,base_seller!$O1175)</f>
        <v>2</v>
      </c>
      <c r="R1175" s="65" t="str">
        <f>IF(O1175="","",IF(OR(base_seller!$Q1175&gt;base_seller!$P1175,base_seller!$Q1175="0"),"Não","Sim"))</f>
        <v>Sim</v>
      </c>
      <c r="S1175" s="65" t="str">
        <f>base_seller!$E1175&amp;base_seller!$K1175</f>
        <v>1326532025-03</v>
      </c>
      <c r="T1175" s="65">
        <f>COUNTIFS($S$1:S1175,base_seller!$S1175)</f>
        <v>2</v>
      </c>
      <c r="U1175" s="65" t="str">
        <f t="shared" si="39"/>
        <v>Range 1</v>
      </c>
    </row>
    <row r="1176" spans="1:21" x14ac:dyDescent="0.25">
      <c r="A1176" s="64">
        <v>45740</v>
      </c>
      <c r="B1176" s="64">
        <v>45737.621527777781</v>
      </c>
      <c r="C1176" s="64">
        <v>45740.59097222222</v>
      </c>
      <c r="D1176" s="48" t="s">
        <v>950</v>
      </c>
      <c r="E1176" s="48">
        <v>132661</v>
      </c>
      <c r="F1176" s="48" t="s">
        <v>46</v>
      </c>
      <c r="G1176" s="48" t="s">
        <v>36</v>
      </c>
      <c r="H1176" s="48" t="s">
        <v>760</v>
      </c>
      <c r="I1176" s="48">
        <v>4</v>
      </c>
      <c r="J1176" s="48">
        <v>3</v>
      </c>
      <c r="K1176" s="48" t="s">
        <v>6182</v>
      </c>
      <c r="L1176" s="71">
        <v>45740.621527777781</v>
      </c>
      <c r="M1176" s="48">
        <v>-1</v>
      </c>
      <c r="N1176" s="48">
        <v>1</v>
      </c>
      <c r="O1176" s="48" t="s">
        <v>6460</v>
      </c>
      <c r="P1176" s="65">
        <f>2</f>
        <v>2</v>
      </c>
      <c r="Q1176" s="65">
        <f>COUNTIFS($O$1:O1176,base_seller!$O1176)</f>
        <v>2</v>
      </c>
      <c r="R1176" s="65" t="str">
        <f>IF(O1176="","",IF(OR(base_seller!$Q1176&gt;base_seller!$P1176,base_seller!$Q1176="0"),"Não","Sim"))</f>
        <v>Sim</v>
      </c>
      <c r="S1176" s="65" t="str">
        <f>base_seller!$E1176&amp;base_seller!$K1176</f>
        <v>1326612025-03</v>
      </c>
      <c r="T1176" s="65">
        <f>COUNTIFS($S$1:S1176,base_seller!$S1176)</f>
        <v>2</v>
      </c>
      <c r="U1176" s="65" t="str">
        <f t="shared" si="39"/>
        <v>Range 1</v>
      </c>
    </row>
    <row r="1177" spans="1:21" x14ac:dyDescent="0.25">
      <c r="A1177" s="64">
        <v>45740</v>
      </c>
      <c r="B1177" s="64">
        <v>45740.574999999997</v>
      </c>
      <c r="C1177" s="64">
        <v>45740.595833333333</v>
      </c>
      <c r="D1177" s="48" t="s">
        <v>950</v>
      </c>
      <c r="E1177" s="48">
        <v>133778</v>
      </c>
      <c r="F1177" s="48" t="s">
        <v>46</v>
      </c>
      <c r="G1177" s="48" t="s">
        <v>36</v>
      </c>
      <c r="H1177" s="48" t="s">
        <v>757</v>
      </c>
      <c r="I1177" s="48">
        <v>0</v>
      </c>
      <c r="J1177" s="48">
        <v>1</v>
      </c>
      <c r="K1177" s="48" t="s">
        <v>6182</v>
      </c>
      <c r="L1177" s="71">
        <v>45741.574999999997</v>
      </c>
      <c r="M1177" s="48">
        <v>-1</v>
      </c>
      <c r="N1177" s="48">
        <v>1</v>
      </c>
      <c r="O1177" s="48" t="s">
        <v>6481</v>
      </c>
      <c r="P1177" s="65">
        <f>2</f>
        <v>2</v>
      </c>
      <c r="Q1177" s="65">
        <f>COUNTIFS($O$1:O1177,base_seller!$O1177)</f>
        <v>2</v>
      </c>
      <c r="R1177" s="65" t="str">
        <f>IF(O1177="","",IF(OR(base_seller!$Q1177&gt;base_seller!$P1177,base_seller!$Q1177="0"),"Não","Sim"))</f>
        <v>Sim</v>
      </c>
      <c r="S1177" s="65" t="str">
        <f>base_seller!$E1177&amp;base_seller!$K1177</f>
        <v>1337782025-03</v>
      </c>
      <c r="T1177" s="65">
        <f>COUNTIFS($S$1:S1177,base_seller!$S1177)</f>
        <v>2</v>
      </c>
      <c r="U1177" s="65" t="str">
        <f t="shared" si="39"/>
        <v>Range 1</v>
      </c>
    </row>
    <row r="1178" spans="1:21" x14ac:dyDescent="0.25">
      <c r="A1178" s="64">
        <v>45740</v>
      </c>
      <c r="B1178" s="64">
        <v>45740.630555555559</v>
      </c>
      <c r="C1178" s="64">
        <v>45740.632638888892</v>
      </c>
      <c r="D1178" s="48" t="s">
        <v>950</v>
      </c>
      <c r="E1178" s="48">
        <v>133923</v>
      </c>
      <c r="F1178" s="48" t="s">
        <v>46</v>
      </c>
      <c r="G1178" s="48" t="s">
        <v>36</v>
      </c>
      <c r="H1178" s="48" t="s">
        <v>5840</v>
      </c>
      <c r="I1178" s="48">
        <v>0</v>
      </c>
      <c r="J1178" s="48">
        <v>1</v>
      </c>
      <c r="K1178" s="48" t="s">
        <v>6182</v>
      </c>
      <c r="L1178" s="71">
        <v>45741.630555555559</v>
      </c>
      <c r="M1178" s="48">
        <v>-1</v>
      </c>
      <c r="N1178" s="48">
        <v>1</v>
      </c>
      <c r="O1178" s="48" t="s">
        <v>6483</v>
      </c>
      <c r="P1178" s="65">
        <f>2</f>
        <v>2</v>
      </c>
      <c r="Q1178" s="65">
        <f>COUNTIFS($O$1:O1178,base_seller!$O1178)</f>
        <v>1</v>
      </c>
      <c r="R1178" s="65" t="str">
        <f>IF(O1178="","",IF(OR(base_seller!$Q1178&gt;base_seller!$P1178,base_seller!$Q1178="0"),"Não","Sim"))</f>
        <v>Sim</v>
      </c>
      <c r="S1178" s="65" t="str">
        <f>base_seller!$E1178&amp;base_seller!$K1178</f>
        <v>1339232025-03</v>
      </c>
      <c r="T1178" s="65">
        <f>COUNTIFS($S$1:S1178,base_seller!$S1178)</f>
        <v>1</v>
      </c>
      <c r="U1178" s="65" t="str">
        <f t="shared" si="39"/>
        <v>Range 1</v>
      </c>
    </row>
    <row r="1179" spans="1:21" x14ac:dyDescent="0.25">
      <c r="A1179" s="64">
        <v>45740</v>
      </c>
      <c r="B1179" s="64">
        <v>45740.622916666667</v>
      </c>
      <c r="C1179" s="64">
        <v>45740.774305555547</v>
      </c>
      <c r="D1179" s="48" t="s">
        <v>951</v>
      </c>
      <c r="E1179" s="48">
        <v>133901</v>
      </c>
      <c r="F1179" s="48" t="s">
        <v>46</v>
      </c>
      <c r="G1179" s="48" t="s">
        <v>36</v>
      </c>
      <c r="H1179" s="48" t="s">
        <v>760</v>
      </c>
      <c r="I1179" s="48">
        <v>0</v>
      </c>
      <c r="J1179" s="48">
        <v>1</v>
      </c>
      <c r="K1179" s="48" t="s">
        <v>6182</v>
      </c>
      <c r="L1179" s="71">
        <v>45741.622916666667</v>
      </c>
      <c r="M1179" s="48">
        <v>-1</v>
      </c>
      <c r="N1179" s="48">
        <v>1</v>
      </c>
      <c r="O1179" s="48" t="s">
        <v>6484</v>
      </c>
      <c r="P1179" s="65">
        <f>2</f>
        <v>2</v>
      </c>
      <c r="Q1179" s="65">
        <f>COUNTIFS($O$1:O1179,base_seller!$O1179)</f>
        <v>1</v>
      </c>
      <c r="R1179" s="65" t="str">
        <f>IF(O1179="","",IF(OR(base_seller!$Q1179&gt;base_seller!$P1179,base_seller!$Q1179="0"),"Não","Sim"))</f>
        <v>Sim</v>
      </c>
      <c r="S1179" s="65" t="str">
        <f>base_seller!$E1179&amp;base_seller!$K1179</f>
        <v>1339012025-03</v>
      </c>
      <c r="T1179" s="65">
        <f>COUNTIFS($S$1:S1179,base_seller!$S1179)</f>
        <v>1</v>
      </c>
      <c r="U1179" s="65" t="str">
        <f t="shared" si="39"/>
        <v>Range 1</v>
      </c>
    </row>
    <row r="1180" spans="1:21" x14ac:dyDescent="0.25">
      <c r="A1180" s="64">
        <v>45740</v>
      </c>
      <c r="B1180" s="64">
        <v>45740.626388888893</v>
      </c>
      <c r="C1180" s="64">
        <v>45740.776388888888</v>
      </c>
      <c r="D1180" s="48" t="s">
        <v>951</v>
      </c>
      <c r="E1180" s="48">
        <v>133915</v>
      </c>
      <c r="F1180" s="48" t="s">
        <v>46</v>
      </c>
      <c r="G1180" s="48" t="s">
        <v>36</v>
      </c>
      <c r="H1180" s="48" t="s">
        <v>752</v>
      </c>
      <c r="I1180" s="48">
        <v>0</v>
      </c>
      <c r="J1180" s="48">
        <v>1</v>
      </c>
      <c r="K1180" s="48" t="s">
        <v>6182</v>
      </c>
      <c r="L1180" s="71">
        <v>45741.626388888893</v>
      </c>
      <c r="M1180" s="48">
        <v>-1</v>
      </c>
      <c r="N1180" s="48">
        <v>1</v>
      </c>
      <c r="O1180" s="48" t="s">
        <v>6485</v>
      </c>
      <c r="P1180" s="65">
        <f>2</f>
        <v>2</v>
      </c>
      <c r="Q1180" s="65">
        <f>COUNTIFS($O$1:O1180,base_seller!$O1180)</f>
        <v>1</v>
      </c>
      <c r="R1180" s="65" t="str">
        <f>IF(O1180="","",IF(OR(base_seller!$Q1180&gt;base_seller!$P1180,base_seller!$Q1180="0"),"Não","Sim"))</f>
        <v>Sim</v>
      </c>
      <c r="S1180" s="65" t="str">
        <f>base_seller!$E1180&amp;base_seller!$K1180</f>
        <v>1339152025-03</v>
      </c>
      <c r="T1180" s="65">
        <f>COUNTIFS($S$1:S1180,base_seller!$S1180)</f>
        <v>1</v>
      </c>
      <c r="U1180" s="65" t="str">
        <f t="shared" si="39"/>
        <v>Range 1</v>
      </c>
    </row>
    <row r="1181" spans="1:21" x14ac:dyDescent="0.25">
      <c r="A1181" s="64">
        <v>45740</v>
      </c>
      <c r="B1181" s="64">
        <v>45740.63958333333</v>
      </c>
      <c r="C1181" s="64">
        <v>45740.77847222222</v>
      </c>
      <c r="D1181" s="48" t="s">
        <v>951</v>
      </c>
      <c r="E1181" s="48">
        <v>133931</v>
      </c>
      <c r="F1181" s="48" t="s">
        <v>46</v>
      </c>
      <c r="G1181" s="48" t="s">
        <v>36</v>
      </c>
      <c r="H1181" s="48" t="s">
        <v>752</v>
      </c>
      <c r="I1181" s="48">
        <v>0</v>
      </c>
      <c r="J1181" s="48">
        <v>1</v>
      </c>
      <c r="K1181" s="48" t="s">
        <v>6182</v>
      </c>
      <c r="L1181" s="71">
        <v>45741.63958333333</v>
      </c>
      <c r="M1181" s="48">
        <v>-1</v>
      </c>
      <c r="N1181" s="48">
        <v>1</v>
      </c>
      <c r="O1181" s="48" t="s">
        <v>6486</v>
      </c>
      <c r="P1181" s="65">
        <f>2</f>
        <v>2</v>
      </c>
      <c r="Q1181" s="65">
        <f>COUNTIFS($O$1:O1181,base_seller!$O1181)</f>
        <v>1</v>
      </c>
      <c r="R1181" s="65" t="str">
        <f>IF(O1181="","",IF(OR(base_seller!$Q1181&gt;base_seller!$P1181,base_seller!$Q1181="0"),"Não","Sim"))</f>
        <v>Sim</v>
      </c>
      <c r="S1181" s="65" t="str">
        <f>base_seller!$E1181&amp;base_seller!$K1181</f>
        <v>1339312025-03</v>
      </c>
      <c r="T1181" s="65">
        <f>COUNTIFS($S$1:S1181,base_seller!$S1181)</f>
        <v>1</v>
      </c>
      <c r="U1181" s="65" t="str">
        <f t="shared" si="39"/>
        <v>Range 1</v>
      </c>
    </row>
    <row r="1182" spans="1:21" x14ac:dyDescent="0.25">
      <c r="A1182" s="64">
        <v>45740</v>
      </c>
      <c r="B1182" s="64">
        <v>45740.642361111109</v>
      </c>
      <c r="C1182" s="64">
        <v>45740.780555555553</v>
      </c>
      <c r="D1182" s="48" t="s">
        <v>951</v>
      </c>
      <c r="E1182" s="48">
        <v>133957</v>
      </c>
      <c r="F1182" s="48" t="s">
        <v>754</v>
      </c>
      <c r="G1182" s="48" t="s">
        <v>755</v>
      </c>
      <c r="H1182" s="48" t="s">
        <v>755</v>
      </c>
      <c r="I1182" s="48">
        <v>0</v>
      </c>
      <c r="J1182" s="48">
        <v>1</v>
      </c>
      <c r="K1182" s="48" t="s">
        <v>6182</v>
      </c>
      <c r="L1182" s="71">
        <v>45741.642361111109</v>
      </c>
      <c r="M1182" s="48">
        <v>-1</v>
      </c>
      <c r="N1182" s="48">
        <v>1</v>
      </c>
      <c r="P1182" s="65">
        <f>2</f>
        <v>2</v>
      </c>
      <c r="Q1182" s="65">
        <f>COUNTIFS($O$1:O1182,base_seller!$O1182)</f>
        <v>0</v>
      </c>
      <c r="R1182" s="65" t="str">
        <f>IF(O1182="","",IF(OR(base_seller!$Q1182&gt;base_seller!$P1182,base_seller!$Q1182="0"),"Não","Sim"))</f>
        <v/>
      </c>
      <c r="S1182" s="65" t="str">
        <f>base_seller!$E1182&amp;base_seller!$K1182</f>
        <v>1339572025-03</v>
      </c>
      <c r="T1182" s="65">
        <f>COUNTIFS($S$1:S1182,base_seller!$S1182)</f>
        <v>1</v>
      </c>
      <c r="U1182" s="65" t="str">
        <f t="shared" si="39"/>
        <v>Range 1</v>
      </c>
    </row>
    <row r="1183" spans="1:21" x14ac:dyDescent="0.25">
      <c r="A1183" s="64">
        <v>45740</v>
      </c>
      <c r="B1183" s="64">
        <v>45740.644444444442</v>
      </c>
      <c r="C1183" s="64">
        <v>45740.789583333331</v>
      </c>
      <c r="D1183" s="48" t="s">
        <v>951</v>
      </c>
      <c r="E1183" s="48">
        <v>133972</v>
      </c>
      <c r="F1183" s="48" t="s">
        <v>754</v>
      </c>
      <c r="G1183" s="48" t="s">
        <v>36</v>
      </c>
      <c r="H1183" s="48" t="s">
        <v>762</v>
      </c>
      <c r="I1183" s="48">
        <v>0</v>
      </c>
      <c r="J1183" s="48">
        <v>1</v>
      </c>
      <c r="K1183" s="48" t="s">
        <v>6182</v>
      </c>
      <c r="L1183" s="71">
        <v>45741.644444444442</v>
      </c>
      <c r="M1183" s="48">
        <v>-1</v>
      </c>
      <c r="N1183" s="48">
        <v>1</v>
      </c>
      <c r="O1183" s="48" t="s">
        <v>6487</v>
      </c>
      <c r="P1183" s="65">
        <f>2</f>
        <v>2</v>
      </c>
      <c r="Q1183" s="65">
        <f>COUNTIFS($O$1:O1183,base_seller!$O1183)</f>
        <v>1</v>
      </c>
      <c r="R1183" s="65" t="str">
        <f>IF(O1183="","",IF(OR(base_seller!$Q1183&gt;base_seller!$P1183,base_seller!$Q1183="0"),"Não","Sim"))</f>
        <v>Sim</v>
      </c>
      <c r="S1183" s="65" t="str">
        <f>base_seller!$E1183&amp;base_seller!$K1183</f>
        <v>1339722025-03</v>
      </c>
      <c r="T1183" s="65">
        <f>COUNTIFS($S$1:S1183,base_seller!$S1183)</f>
        <v>1</v>
      </c>
      <c r="U1183" s="65" t="str">
        <f t="shared" si="39"/>
        <v>Range 1</v>
      </c>
    </row>
    <row r="1184" spans="1:21" x14ac:dyDescent="0.25">
      <c r="A1184" s="64">
        <v>45740</v>
      </c>
      <c r="B1184" s="64">
        <v>45740.651388888888</v>
      </c>
      <c r="C1184" s="64">
        <v>45740.791666666657</v>
      </c>
      <c r="D1184" s="48" t="s">
        <v>951</v>
      </c>
      <c r="E1184" s="48">
        <v>133986</v>
      </c>
      <c r="F1184" s="48" t="s">
        <v>46</v>
      </c>
      <c r="G1184" s="48" t="s">
        <v>36</v>
      </c>
      <c r="H1184" s="48" t="s">
        <v>760</v>
      </c>
      <c r="I1184" s="48">
        <v>0</v>
      </c>
      <c r="J1184" s="48">
        <v>1</v>
      </c>
      <c r="K1184" s="48" t="s">
        <v>6182</v>
      </c>
      <c r="L1184" s="71">
        <v>45741.651388888888</v>
      </c>
      <c r="M1184" s="48">
        <v>-1</v>
      </c>
      <c r="N1184" s="48">
        <v>1</v>
      </c>
      <c r="O1184" s="48" t="s">
        <v>6488</v>
      </c>
      <c r="P1184" s="65">
        <f>2</f>
        <v>2</v>
      </c>
      <c r="Q1184" s="65">
        <f>COUNTIFS($O$1:O1184,base_seller!$O1184)</f>
        <v>1</v>
      </c>
      <c r="R1184" s="65" t="str">
        <f>IF(O1184="","",IF(OR(base_seller!$Q1184&gt;base_seller!$P1184,base_seller!$Q1184="0"),"Não","Sim"))</f>
        <v>Sim</v>
      </c>
      <c r="S1184" s="65" t="str">
        <f>base_seller!$E1184&amp;base_seller!$K1184</f>
        <v>1339862025-03</v>
      </c>
      <c r="T1184" s="65">
        <f>COUNTIFS($S$1:S1184,base_seller!$S1184)</f>
        <v>1</v>
      </c>
      <c r="U1184" s="65" t="str">
        <f t="shared" si="39"/>
        <v>Range 1</v>
      </c>
    </row>
    <row r="1185" spans="1:21" x14ac:dyDescent="0.25">
      <c r="A1185" s="64">
        <v>45740</v>
      </c>
      <c r="B1185" s="64">
        <v>45740.651388888888</v>
      </c>
      <c r="C1185" s="64">
        <v>45740.804861111108</v>
      </c>
      <c r="D1185" s="48" t="s">
        <v>951</v>
      </c>
      <c r="E1185" s="48">
        <v>133987</v>
      </c>
      <c r="F1185" s="48" t="s">
        <v>46</v>
      </c>
      <c r="G1185" s="48" t="s">
        <v>36</v>
      </c>
      <c r="H1185" s="48" t="s">
        <v>752</v>
      </c>
      <c r="I1185" s="48">
        <v>0</v>
      </c>
      <c r="J1185" s="48">
        <v>1</v>
      </c>
      <c r="K1185" s="48" t="s">
        <v>6182</v>
      </c>
      <c r="L1185" s="71">
        <v>45741.651388888888</v>
      </c>
      <c r="M1185" s="48">
        <v>-1</v>
      </c>
      <c r="N1185" s="48">
        <v>1</v>
      </c>
      <c r="O1185" s="48" t="s">
        <v>6489</v>
      </c>
      <c r="P1185" s="65">
        <f>2</f>
        <v>2</v>
      </c>
      <c r="Q1185" s="65">
        <f>COUNTIFS($O$1:O1185,base_seller!$O1185)</f>
        <v>1</v>
      </c>
      <c r="R1185" s="65" t="str">
        <f>IF(O1185="","",IF(OR(base_seller!$Q1185&gt;base_seller!$P1185,base_seller!$Q1185="0"),"Não","Sim"))</f>
        <v>Sim</v>
      </c>
      <c r="S1185" s="65" t="str">
        <f>base_seller!$E1185&amp;base_seller!$K1185</f>
        <v>1339872025-03</v>
      </c>
      <c r="T1185" s="65">
        <f>COUNTIFS($S$1:S1185,base_seller!$S1185)</f>
        <v>1</v>
      </c>
      <c r="U1185" s="65" t="str">
        <f t="shared" si="39"/>
        <v>Range 1</v>
      </c>
    </row>
    <row r="1186" spans="1:21" x14ac:dyDescent="0.25">
      <c r="A1186" s="64">
        <v>45740</v>
      </c>
      <c r="B1186" s="64">
        <v>45740.668749999997</v>
      </c>
      <c r="C1186" s="64">
        <v>45740.808333333327</v>
      </c>
      <c r="D1186" s="48" t="s">
        <v>951</v>
      </c>
      <c r="E1186" s="48">
        <v>134016</v>
      </c>
      <c r="F1186" s="48" t="s">
        <v>46</v>
      </c>
      <c r="G1186" s="48" t="s">
        <v>36</v>
      </c>
      <c r="H1186" s="48" t="s">
        <v>752</v>
      </c>
      <c r="I1186" s="48">
        <v>0</v>
      </c>
      <c r="J1186" s="48">
        <v>1</v>
      </c>
      <c r="K1186" s="48" t="s">
        <v>6182</v>
      </c>
      <c r="L1186" s="71">
        <v>45741.668749999997</v>
      </c>
      <c r="M1186" s="48">
        <v>-1</v>
      </c>
      <c r="N1186" s="48">
        <v>1</v>
      </c>
      <c r="O1186" s="48" t="s">
        <v>6490</v>
      </c>
      <c r="P1186" s="65">
        <f>2</f>
        <v>2</v>
      </c>
      <c r="Q1186" s="65">
        <f>COUNTIFS($O$1:O1186,base_seller!$O1186)</f>
        <v>1</v>
      </c>
      <c r="R1186" s="65" t="str">
        <f>IF(O1186="","",IF(OR(base_seller!$Q1186&gt;base_seller!$P1186,base_seller!$Q1186="0"),"Não","Sim"))</f>
        <v>Sim</v>
      </c>
      <c r="S1186" s="65" t="str">
        <f>base_seller!$E1186&amp;base_seller!$K1186</f>
        <v>1340162025-03</v>
      </c>
      <c r="T1186" s="65">
        <f>COUNTIFS($S$1:S1186,base_seller!$S1186)</f>
        <v>1</v>
      </c>
      <c r="U1186" s="65" t="str">
        <f t="shared" si="39"/>
        <v>Range 1</v>
      </c>
    </row>
    <row r="1187" spans="1:21" x14ac:dyDescent="0.25">
      <c r="A1187" s="64">
        <v>45740</v>
      </c>
      <c r="B1187" s="64">
        <v>45740.703472222223</v>
      </c>
      <c r="C1187" s="64">
        <v>45740.810416666667</v>
      </c>
      <c r="D1187" s="48" t="s">
        <v>951</v>
      </c>
      <c r="E1187" s="48">
        <v>134078</v>
      </c>
      <c r="F1187" s="48" t="s">
        <v>46</v>
      </c>
      <c r="G1187" s="48" t="s">
        <v>36</v>
      </c>
      <c r="H1187" s="48" t="s">
        <v>752</v>
      </c>
      <c r="I1187" s="48">
        <v>0</v>
      </c>
      <c r="J1187" s="48">
        <v>1</v>
      </c>
      <c r="K1187" s="48" t="s">
        <v>6182</v>
      </c>
      <c r="L1187" s="71">
        <v>45741.703472222223</v>
      </c>
      <c r="M1187" s="48">
        <v>-1</v>
      </c>
      <c r="N1187" s="48">
        <v>1</v>
      </c>
      <c r="O1187" s="48" t="s">
        <v>6491</v>
      </c>
      <c r="P1187" s="65">
        <f>2</f>
        <v>2</v>
      </c>
      <c r="Q1187" s="65">
        <f>COUNTIFS($O$1:O1187,base_seller!$O1187)</f>
        <v>1</v>
      </c>
      <c r="R1187" s="65" t="str">
        <f>IF(O1187="","",IF(OR(base_seller!$Q1187&gt;base_seller!$P1187,base_seller!$Q1187="0"),"Não","Sim"))</f>
        <v>Sim</v>
      </c>
      <c r="S1187" s="65" t="str">
        <f>base_seller!$E1187&amp;base_seller!$K1187</f>
        <v>1340782025-03</v>
      </c>
      <c r="T1187" s="65">
        <f>COUNTIFS($S$1:S1187,base_seller!$S1187)</f>
        <v>1</v>
      </c>
      <c r="U1187" s="65" t="str">
        <f t="shared" si="39"/>
        <v>Range 1</v>
      </c>
    </row>
    <row r="1188" spans="1:21" x14ac:dyDescent="0.25">
      <c r="A1188" s="64">
        <v>45740</v>
      </c>
      <c r="B1188" s="64">
        <v>45740.706250000003</v>
      </c>
      <c r="C1188" s="64">
        <v>45740.811805555553</v>
      </c>
      <c r="D1188" s="48" t="s">
        <v>951</v>
      </c>
      <c r="E1188" s="48">
        <v>134083</v>
      </c>
      <c r="F1188" s="48" t="s">
        <v>46</v>
      </c>
      <c r="G1188" s="48" t="s">
        <v>6231</v>
      </c>
      <c r="H1188" s="48" t="s">
        <v>752</v>
      </c>
      <c r="I1188" s="48">
        <v>0</v>
      </c>
      <c r="J1188" s="48">
        <v>1</v>
      </c>
      <c r="K1188" s="48" t="s">
        <v>6182</v>
      </c>
      <c r="L1188" s="71">
        <v>45741.706250000003</v>
      </c>
      <c r="M1188" s="48">
        <v>-1</v>
      </c>
      <c r="N1188" s="48">
        <v>1</v>
      </c>
      <c r="P1188" s="65">
        <f>2</f>
        <v>2</v>
      </c>
      <c r="Q1188" s="65">
        <f>COUNTIFS($O$1:O1188,base_seller!$O1188)</f>
        <v>0</v>
      </c>
      <c r="R1188" s="65" t="str">
        <f>IF(O1188="","",IF(OR(base_seller!$Q1188&gt;base_seller!$P1188,base_seller!$Q1188="0"),"Não","Sim"))</f>
        <v/>
      </c>
      <c r="S1188" s="65" t="str">
        <f>base_seller!$E1188&amp;base_seller!$K1188</f>
        <v>1340832025-03</v>
      </c>
      <c r="T1188" s="65">
        <f>COUNTIFS($S$1:S1188,base_seller!$S1188)</f>
        <v>1</v>
      </c>
      <c r="U1188" s="65" t="str">
        <f t="shared" si="39"/>
        <v>Range 1</v>
      </c>
    </row>
    <row r="1189" spans="1:21" x14ac:dyDescent="0.25">
      <c r="A1189" s="64">
        <v>45740</v>
      </c>
      <c r="B1189" s="64">
        <v>45740.722222222219</v>
      </c>
      <c r="C1189" s="64">
        <v>45740.81527777778</v>
      </c>
      <c r="D1189" s="48" t="s">
        <v>951</v>
      </c>
      <c r="E1189" s="48">
        <v>134096</v>
      </c>
      <c r="F1189" s="48" t="s">
        <v>46</v>
      </c>
      <c r="G1189" s="48" t="s">
        <v>36</v>
      </c>
      <c r="H1189" s="48" t="s">
        <v>752</v>
      </c>
      <c r="I1189" s="48">
        <v>0</v>
      </c>
      <c r="J1189" s="48">
        <v>1</v>
      </c>
      <c r="K1189" s="48" t="s">
        <v>6182</v>
      </c>
      <c r="L1189" s="71">
        <v>45741.722222222219</v>
      </c>
      <c r="M1189" s="48">
        <v>-1</v>
      </c>
      <c r="N1189" s="48">
        <v>1</v>
      </c>
      <c r="O1189" s="48" t="s">
        <v>6492</v>
      </c>
      <c r="P1189" s="65">
        <f>2</f>
        <v>2</v>
      </c>
      <c r="Q1189" s="65">
        <f>COUNTIFS($O$1:O1189,base_seller!$O1189)</f>
        <v>1</v>
      </c>
      <c r="R1189" s="65" t="str">
        <f>IF(O1189="","",IF(OR(base_seller!$Q1189&gt;base_seller!$P1189,base_seller!$Q1189="0"),"Não","Sim"))</f>
        <v>Sim</v>
      </c>
      <c r="S1189" s="65" t="str">
        <f>base_seller!$E1189&amp;base_seller!$K1189</f>
        <v>1340962025-03</v>
      </c>
      <c r="T1189" s="65">
        <f>COUNTIFS($S$1:S1189,base_seller!$S1189)</f>
        <v>1</v>
      </c>
      <c r="U1189" s="65" t="str">
        <f t="shared" si="39"/>
        <v>Range 1</v>
      </c>
    </row>
    <row r="1190" spans="1:21" x14ac:dyDescent="0.25">
      <c r="A1190" s="64">
        <v>45741</v>
      </c>
      <c r="B1190" s="64">
        <v>45741.345138888893</v>
      </c>
      <c r="C1190" s="64">
        <v>45741.352777777778</v>
      </c>
      <c r="D1190" s="48" t="s">
        <v>952</v>
      </c>
      <c r="E1190" s="48">
        <v>134280</v>
      </c>
      <c r="F1190" s="48" t="s">
        <v>754</v>
      </c>
      <c r="G1190" s="48" t="s">
        <v>755</v>
      </c>
      <c r="H1190" s="48" t="s">
        <v>752</v>
      </c>
      <c r="I1190" s="48">
        <v>1</v>
      </c>
      <c r="J1190" s="48">
        <v>1</v>
      </c>
      <c r="K1190" s="48" t="s">
        <v>6182</v>
      </c>
      <c r="L1190" s="71">
        <v>45742.345138888893</v>
      </c>
      <c r="M1190" s="48">
        <v>-1</v>
      </c>
      <c r="N1190" s="48">
        <v>1</v>
      </c>
      <c r="P1190" s="65">
        <f>2</f>
        <v>2</v>
      </c>
      <c r="Q1190" s="65">
        <f>COUNTIFS($O$1:O1190,base_seller!$O1190)</f>
        <v>0</v>
      </c>
      <c r="R1190" s="65" t="str">
        <f>IF(O1190="","",IF(OR(base_seller!$Q1190&gt;base_seller!$P1190,base_seller!$Q1190="0"),"Não","Sim"))</f>
        <v/>
      </c>
      <c r="S1190" s="65" t="str">
        <f>base_seller!$E1190&amp;base_seller!$K1190</f>
        <v>1342802025-03</v>
      </c>
      <c r="T1190" s="65">
        <f>COUNTIFS($S$1:S1190,base_seller!$S1190)</f>
        <v>1</v>
      </c>
      <c r="U1190" s="65" t="str">
        <f t="shared" ref="U1190:U1221" si="40">IF(T1190&lt;4,"Range 1",IF(T1190&lt;7,"Range 2",IF(T1190&lt;10,"Range 3","Range 4")))</f>
        <v>Range 1</v>
      </c>
    </row>
    <row r="1191" spans="1:21" x14ac:dyDescent="0.25">
      <c r="A1191" s="64">
        <v>45741</v>
      </c>
      <c r="B1191" s="64">
        <v>45741.488888888889</v>
      </c>
      <c r="C1191" s="64">
        <v>45741.52847222222</v>
      </c>
      <c r="D1191" s="48" t="s">
        <v>952</v>
      </c>
      <c r="E1191" s="48">
        <v>134499</v>
      </c>
      <c r="F1191" s="48" t="s">
        <v>754</v>
      </c>
      <c r="G1191" s="48" t="s">
        <v>755</v>
      </c>
      <c r="H1191" s="48" t="s">
        <v>755</v>
      </c>
      <c r="I1191" s="48">
        <v>1</v>
      </c>
      <c r="J1191" s="48">
        <v>1</v>
      </c>
      <c r="K1191" s="48" t="s">
        <v>6182</v>
      </c>
      <c r="L1191" s="71">
        <v>45742.488888888889</v>
      </c>
      <c r="M1191" s="48">
        <v>-1</v>
      </c>
      <c r="N1191" s="48">
        <v>1</v>
      </c>
      <c r="P1191" s="65">
        <f>2</f>
        <v>2</v>
      </c>
      <c r="Q1191" s="65">
        <f>COUNTIFS($O$1:O1191,base_seller!$O1191)</f>
        <v>0</v>
      </c>
      <c r="R1191" s="65" t="str">
        <f>IF(O1191="","",IF(OR(base_seller!$Q1191&gt;base_seller!$P1191,base_seller!$Q1191="0"),"Não","Sim"))</f>
        <v/>
      </c>
      <c r="S1191" s="65" t="str">
        <f>base_seller!$E1191&amp;base_seller!$K1191</f>
        <v>1344992025-03</v>
      </c>
      <c r="T1191" s="65">
        <f>COUNTIFS($S$1:S1191,base_seller!$S1191)</f>
        <v>1</v>
      </c>
      <c r="U1191" s="65" t="str">
        <f t="shared" si="40"/>
        <v>Range 1</v>
      </c>
    </row>
    <row r="1192" spans="1:21" x14ac:dyDescent="0.25">
      <c r="A1192" s="64">
        <v>45741</v>
      </c>
      <c r="B1192" s="64">
        <v>45741.362500000003</v>
      </c>
      <c r="C1192" s="64">
        <v>45741.377083333333</v>
      </c>
      <c r="D1192" s="48" t="s">
        <v>950</v>
      </c>
      <c r="E1192" s="48">
        <v>134304</v>
      </c>
      <c r="F1192" s="48" t="s">
        <v>46</v>
      </c>
      <c r="G1192" s="48" t="s">
        <v>36</v>
      </c>
      <c r="H1192" s="48" t="s">
        <v>760</v>
      </c>
      <c r="I1192" s="48">
        <v>1</v>
      </c>
      <c r="J1192" s="48">
        <v>1</v>
      </c>
      <c r="K1192" s="48" t="s">
        <v>6182</v>
      </c>
      <c r="L1192" s="71">
        <v>45742.362500000003</v>
      </c>
      <c r="M1192" s="48">
        <v>-1</v>
      </c>
      <c r="N1192" s="48">
        <v>1</v>
      </c>
      <c r="O1192" s="48" t="s">
        <v>6493</v>
      </c>
      <c r="P1192" s="65">
        <f>2</f>
        <v>2</v>
      </c>
      <c r="Q1192" s="65">
        <f>COUNTIFS($O$1:O1192,base_seller!$O1192)</f>
        <v>1</v>
      </c>
      <c r="R1192" s="65" t="str">
        <f>IF(O1192="","",IF(OR(base_seller!$Q1192&gt;base_seller!$P1192,base_seller!$Q1192="0"),"Não","Sim"))</f>
        <v>Sim</v>
      </c>
      <c r="S1192" s="65" t="str">
        <f>base_seller!$E1192&amp;base_seller!$K1192</f>
        <v>1343042025-03</v>
      </c>
      <c r="T1192" s="65">
        <f>COUNTIFS($S$1:S1192,base_seller!$S1192)</f>
        <v>1</v>
      </c>
      <c r="U1192" s="65" t="str">
        <f t="shared" si="40"/>
        <v>Range 1</v>
      </c>
    </row>
    <row r="1193" spans="1:21" x14ac:dyDescent="0.25">
      <c r="A1193" s="64">
        <v>45741</v>
      </c>
      <c r="B1193" s="64">
        <v>45741.365972222222</v>
      </c>
      <c r="C1193" s="64">
        <v>45741.381249999999</v>
      </c>
      <c r="D1193" s="48" t="s">
        <v>950</v>
      </c>
      <c r="E1193" s="48">
        <v>134310</v>
      </c>
      <c r="F1193" s="48" t="s">
        <v>46</v>
      </c>
      <c r="G1193" s="48" t="s">
        <v>36</v>
      </c>
      <c r="H1193" s="48" t="s">
        <v>752</v>
      </c>
      <c r="I1193" s="48">
        <v>1</v>
      </c>
      <c r="J1193" s="48">
        <v>1</v>
      </c>
      <c r="K1193" s="48" t="s">
        <v>6182</v>
      </c>
      <c r="L1193" s="71">
        <v>45742.365972222222</v>
      </c>
      <c r="M1193" s="48">
        <v>-1</v>
      </c>
      <c r="N1193" s="48">
        <v>1</v>
      </c>
      <c r="O1193" s="48" t="s">
        <v>6494</v>
      </c>
      <c r="P1193" s="65">
        <f>2</f>
        <v>2</v>
      </c>
      <c r="Q1193" s="65">
        <f>COUNTIFS($O$1:O1193,base_seller!$O1193)</f>
        <v>1</v>
      </c>
      <c r="R1193" s="65" t="str">
        <f>IF(O1193="","",IF(OR(base_seller!$Q1193&gt;base_seller!$P1193,base_seller!$Q1193="0"),"Não","Sim"))</f>
        <v>Sim</v>
      </c>
      <c r="S1193" s="65" t="str">
        <f>base_seller!$E1193&amp;base_seller!$K1193</f>
        <v>1343102025-03</v>
      </c>
      <c r="T1193" s="65">
        <f>COUNTIFS($S$1:S1193,base_seller!$S1193)</f>
        <v>1</v>
      </c>
      <c r="U1193" s="65" t="str">
        <f t="shared" si="40"/>
        <v>Range 1</v>
      </c>
    </row>
    <row r="1194" spans="1:21" x14ac:dyDescent="0.25">
      <c r="A1194" s="64">
        <v>45741</v>
      </c>
      <c r="B1194" s="64">
        <v>45741.368055555547</v>
      </c>
      <c r="C1194" s="64">
        <v>45741.382638888892</v>
      </c>
      <c r="D1194" s="48" t="s">
        <v>950</v>
      </c>
      <c r="E1194" s="48">
        <v>134316</v>
      </c>
      <c r="F1194" s="48" t="s">
        <v>46</v>
      </c>
      <c r="G1194" s="48" t="s">
        <v>36</v>
      </c>
      <c r="H1194" s="48" t="s">
        <v>763</v>
      </c>
      <c r="I1194" s="48">
        <v>1</v>
      </c>
      <c r="J1194" s="48">
        <v>1</v>
      </c>
      <c r="K1194" s="48" t="s">
        <v>6182</v>
      </c>
      <c r="L1194" s="71">
        <v>45742.368055555547</v>
      </c>
      <c r="M1194" s="48">
        <v>-1</v>
      </c>
      <c r="N1194" s="48">
        <v>1</v>
      </c>
      <c r="O1194" s="48" t="s">
        <v>6495</v>
      </c>
      <c r="P1194" s="65">
        <f>2</f>
        <v>2</v>
      </c>
      <c r="Q1194" s="65">
        <f>COUNTIFS($O$1:O1194,base_seller!$O1194)</f>
        <v>1</v>
      </c>
      <c r="R1194" s="65" t="str">
        <f>IF(O1194="","",IF(OR(base_seller!$Q1194&gt;base_seller!$P1194,base_seller!$Q1194="0"),"Não","Sim"))</f>
        <v>Sim</v>
      </c>
      <c r="S1194" s="65" t="str">
        <f>base_seller!$E1194&amp;base_seller!$K1194</f>
        <v>1343162025-03</v>
      </c>
      <c r="T1194" s="65">
        <f>COUNTIFS($S$1:S1194,base_seller!$S1194)</f>
        <v>1</v>
      </c>
      <c r="U1194" s="65" t="str">
        <f t="shared" si="40"/>
        <v>Range 1</v>
      </c>
    </row>
    <row r="1195" spans="1:21" x14ac:dyDescent="0.25">
      <c r="A1195" s="64">
        <v>45741</v>
      </c>
      <c r="B1195" s="64">
        <v>45741.385416666657</v>
      </c>
      <c r="C1195" s="64">
        <v>45741.413194444453</v>
      </c>
      <c r="D1195" s="48" t="s">
        <v>950</v>
      </c>
      <c r="E1195" s="48">
        <v>134338</v>
      </c>
      <c r="F1195" s="48" t="s">
        <v>46</v>
      </c>
      <c r="G1195" s="48" t="s">
        <v>36</v>
      </c>
      <c r="H1195" s="48" t="s">
        <v>766</v>
      </c>
      <c r="I1195" s="48">
        <v>1</v>
      </c>
      <c r="J1195" s="48">
        <v>1</v>
      </c>
      <c r="K1195" s="48" t="s">
        <v>6182</v>
      </c>
      <c r="L1195" s="71">
        <v>45742.385416666657</v>
      </c>
      <c r="M1195" s="48">
        <v>-1</v>
      </c>
      <c r="N1195" s="48">
        <v>1</v>
      </c>
      <c r="O1195" s="48" t="s">
        <v>6496</v>
      </c>
      <c r="P1195" s="65">
        <f>2</f>
        <v>2</v>
      </c>
      <c r="Q1195" s="65">
        <f>COUNTIFS($O$1:O1195,base_seller!$O1195)</f>
        <v>1</v>
      </c>
      <c r="R1195" s="65" t="str">
        <f>IF(O1195="","",IF(OR(base_seller!$Q1195&gt;base_seller!$P1195,base_seller!$Q1195="0"),"Não","Sim"))</f>
        <v>Sim</v>
      </c>
      <c r="S1195" s="65" t="str">
        <f>base_seller!$E1195&amp;base_seller!$K1195</f>
        <v>1343382025-03</v>
      </c>
      <c r="T1195" s="65">
        <f>COUNTIFS($S$1:S1195,base_seller!$S1195)</f>
        <v>1</v>
      </c>
      <c r="U1195" s="65" t="str">
        <f t="shared" si="40"/>
        <v>Range 1</v>
      </c>
    </row>
    <row r="1196" spans="1:21" x14ac:dyDescent="0.25">
      <c r="A1196" s="64">
        <v>45741</v>
      </c>
      <c r="B1196" s="64">
        <v>45741.400694444441</v>
      </c>
      <c r="C1196" s="64">
        <v>45741.414583333331</v>
      </c>
      <c r="D1196" s="48" t="s">
        <v>950</v>
      </c>
      <c r="E1196" s="48">
        <v>134353</v>
      </c>
      <c r="F1196" s="48" t="s">
        <v>754</v>
      </c>
      <c r="G1196" s="48" t="s">
        <v>755</v>
      </c>
      <c r="H1196" s="48" t="s">
        <v>793</v>
      </c>
      <c r="I1196" s="48">
        <v>1</v>
      </c>
      <c r="J1196" s="48">
        <v>1</v>
      </c>
      <c r="K1196" s="48" t="s">
        <v>6182</v>
      </c>
      <c r="L1196" s="71">
        <v>45742.400694444441</v>
      </c>
      <c r="M1196" s="48">
        <v>-1</v>
      </c>
      <c r="N1196" s="48">
        <v>1</v>
      </c>
      <c r="P1196" s="65">
        <f>2</f>
        <v>2</v>
      </c>
      <c r="Q1196" s="65">
        <f>COUNTIFS($O$1:O1196,base_seller!$O1196)</f>
        <v>0</v>
      </c>
      <c r="R1196" s="65" t="str">
        <f>IF(O1196="","",IF(OR(base_seller!$Q1196&gt;base_seller!$P1196,base_seller!$Q1196="0"),"Não","Sim"))</f>
        <v/>
      </c>
      <c r="S1196" s="65" t="str">
        <f>base_seller!$E1196&amp;base_seller!$K1196</f>
        <v>1343532025-03</v>
      </c>
      <c r="T1196" s="65">
        <f>COUNTIFS($S$1:S1196,base_seller!$S1196)</f>
        <v>1</v>
      </c>
      <c r="U1196" s="65" t="str">
        <f t="shared" si="40"/>
        <v>Range 1</v>
      </c>
    </row>
    <row r="1197" spans="1:21" x14ac:dyDescent="0.25">
      <c r="A1197" s="64">
        <v>45741</v>
      </c>
      <c r="B1197" s="64">
        <v>45741.416666666657</v>
      </c>
      <c r="C1197" s="64">
        <v>45741.455555555563</v>
      </c>
      <c r="D1197" s="48" t="s">
        <v>950</v>
      </c>
      <c r="E1197" s="48">
        <v>134338</v>
      </c>
      <c r="F1197" s="48" t="s">
        <v>46</v>
      </c>
      <c r="G1197" s="48" t="s">
        <v>36</v>
      </c>
      <c r="H1197" s="48" t="s">
        <v>766</v>
      </c>
      <c r="I1197" s="48">
        <v>1</v>
      </c>
      <c r="J1197" s="48">
        <v>1</v>
      </c>
      <c r="K1197" s="48" t="s">
        <v>6182</v>
      </c>
      <c r="L1197" s="71">
        <v>45742.416666666657</v>
      </c>
      <c r="M1197" s="48">
        <v>-1</v>
      </c>
      <c r="N1197" s="48">
        <v>1</v>
      </c>
      <c r="O1197" s="48" t="s">
        <v>6496</v>
      </c>
      <c r="P1197" s="65">
        <f>2</f>
        <v>2</v>
      </c>
      <c r="Q1197" s="65">
        <f>COUNTIFS($O$1:O1197,base_seller!$O1197)</f>
        <v>2</v>
      </c>
      <c r="R1197" s="65" t="str">
        <f>IF(O1197="","",IF(OR(base_seller!$Q1197&gt;base_seller!$P1197,base_seller!$Q1197="0"),"Não","Sim"))</f>
        <v>Sim</v>
      </c>
      <c r="S1197" s="65" t="str">
        <f>base_seller!$E1197&amp;base_seller!$K1197</f>
        <v>1343382025-03</v>
      </c>
      <c r="T1197" s="65">
        <f>COUNTIFS($S$1:S1197,base_seller!$S1197)</f>
        <v>2</v>
      </c>
      <c r="U1197" s="65" t="str">
        <f t="shared" si="40"/>
        <v>Range 1</v>
      </c>
    </row>
    <row r="1198" spans="1:21" x14ac:dyDescent="0.25">
      <c r="A1198" s="64">
        <v>45741</v>
      </c>
      <c r="B1198" s="64">
        <v>45741.470138888893</v>
      </c>
      <c r="C1198" s="64">
        <v>45741.474999999999</v>
      </c>
      <c r="D1198" s="48" t="s">
        <v>950</v>
      </c>
      <c r="E1198" s="48">
        <v>134473</v>
      </c>
      <c r="F1198" s="48" t="s">
        <v>46</v>
      </c>
      <c r="G1198" s="48" t="s">
        <v>36</v>
      </c>
      <c r="H1198" s="48" t="s">
        <v>761</v>
      </c>
      <c r="I1198" s="48">
        <v>1</v>
      </c>
      <c r="J1198" s="48">
        <v>1</v>
      </c>
      <c r="K1198" s="48" t="s">
        <v>6182</v>
      </c>
      <c r="L1198" s="71">
        <v>45742.470138888893</v>
      </c>
      <c r="M1198" s="48">
        <v>-1</v>
      </c>
      <c r="N1198" s="48">
        <v>1</v>
      </c>
      <c r="O1198" s="48" t="s">
        <v>6497</v>
      </c>
      <c r="P1198" s="65">
        <f>2</f>
        <v>2</v>
      </c>
      <c r="Q1198" s="65">
        <f>COUNTIFS($O$1:O1198,base_seller!$O1198)</f>
        <v>1</v>
      </c>
      <c r="R1198" s="65" t="str">
        <f>IF(O1198="","",IF(OR(base_seller!$Q1198&gt;base_seller!$P1198,base_seller!$Q1198="0"),"Não","Sim"))</f>
        <v>Sim</v>
      </c>
      <c r="S1198" s="65" t="str">
        <f>base_seller!$E1198&amp;base_seller!$K1198</f>
        <v>1344732025-03</v>
      </c>
      <c r="T1198" s="65">
        <f>COUNTIFS($S$1:S1198,base_seller!$S1198)</f>
        <v>1</v>
      </c>
      <c r="U1198" s="65" t="str">
        <f t="shared" si="40"/>
        <v>Range 1</v>
      </c>
    </row>
    <row r="1199" spans="1:21" x14ac:dyDescent="0.25">
      <c r="A1199" s="64">
        <v>45741</v>
      </c>
      <c r="B1199" s="64">
        <v>45741.469444444447</v>
      </c>
      <c r="C1199" s="64">
        <v>45741.478472222218</v>
      </c>
      <c r="D1199" s="48" t="s">
        <v>950</v>
      </c>
      <c r="E1199" s="48">
        <v>134471</v>
      </c>
      <c r="F1199" s="48" t="s">
        <v>46</v>
      </c>
      <c r="G1199" s="48" t="s">
        <v>36</v>
      </c>
      <c r="H1199" s="48" t="s">
        <v>767</v>
      </c>
      <c r="I1199" s="48">
        <v>1</v>
      </c>
      <c r="J1199" s="48">
        <v>1</v>
      </c>
      <c r="K1199" s="48" t="s">
        <v>6182</v>
      </c>
      <c r="L1199" s="71">
        <v>45742.469444444447</v>
      </c>
      <c r="M1199" s="48">
        <v>-1</v>
      </c>
      <c r="N1199" s="48">
        <v>1</v>
      </c>
      <c r="O1199" s="48" t="s">
        <v>6498</v>
      </c>
      <c r="P1199" s="65">
        <f>2</f>
        <v>2</v>
      </c>
      <c r="Q1199" s="65">
        <f>COUNTIFS($O$1:O1199,base_seller!$O1199)</f>
        <v>1</v>
      </c>
      <c r="R1199" s="65" t="str">
        <f>IF(O1199="","",IF(OR(base_seller!$Q1199&gt;base_seller!$P1199,base_seller!$Q1199="0"),"Não","Sim"))</f>
        <v>Sim</v>
      </c>
      <c r="S1199" s="65" t="str">
        <f>base_seller!$E1199&amp;base_seller!$K1199</f>
        <v>1344712025-03</v>
      </c>
      <c r="T1199" s="65">
        <f>COUNTIFS($S$1:S1199,base_seller!$S1199)</f>
        <v>1</v>
      </c>
      <c r="U1199" s="65" t="str">
        <f t="shared" si="40"/>
        <v>Range 1</v>
      </c>
    </row>
    <row r="1200" spans="1:21" x14ac:dyDescent="0.25">
      <c r="A1200" s="64">
        <v>45741</v>
      </c>
      <c r="B1200" s="64">
        <v>45741.468055555553</v>
      </c>
      <c r="C1200" s="64">
        <v>45741.480555555558</v>
      </c>
      <c r="D1200" s="48" t="s">
        <v>950</v>
      </c>
      <c r="E1200" s="48">
        <v>134466</v>
      </c>
      <c r="F1200" s="48" t="s">
        <v>46</v>
      </c>
      <c r="G1200" s="48" t="s">
        <v>36</v>
      </c>
      <c r="H1200" s="48" t="s">
        <v>768</v>
      </c>
      <c r="I1200" s="48">
        <v>1</v>
      </c>
      <c r="J1200" s="48">
        <v>1</v>
      </c>
      <c r="K1200" s="48" t="s">
        <v>6182</v>
      </c>
      <c r="L1200" s="71">
        <v>45742.468055555553</v>
      </c>
      <c r="M1200" s="48">
        <v>-1</v>
      </c>
      <c r="N1200" s="48">
        <v>1</v>
      </c>
      <c r="O1200" s="48" t="s">
        <v>6499</v>
      </c>
      <c r="P1200" s="65">
        <f>2</f>
        <v>2</v>
      </c>
      <c r="Q1200" s="65">
        <f>COUNTIFS($O$1:O1200,base_seller!$O1200)</f>
        <v>1</v>
      </c>
      <c r="R1200" s="65" t="str">
        <f>IF(O1200="","",IF(OR(base_seller!$Q1200&gt;base_seller!$P1200,base_seller!$Q1200="0"),"Não","Sim"))</f>
        <v>Sim</v>
      </c>
      <c r="S1200" s="65" t="str">
        <f>base_seller!$E1200&amp;base_seller!$K1200</f>
        <v>1344662025-03</v>
      </c>
      <c r="T1200" s="65">
        <f>COUNTIFS($S$1:S1200,base_seller!$S1200)</f>
        <v>1</v>
      </c>
      <c r="U1200" s="65" t="str">
        <f t="shared" si="40"/>
        <v>Range 1</v>
      </c>
    </row>
    <row r="1201" spans="1:21" x14ac:dyDescent="0.25">
      <c r="A1201" s="64">
        <v>45741</v>
      </c>
      <c r="B1201" s="64">
        <v>45741.458333333343</v>
      </c>
      <c r="C1201" s="64">
        <v>45741.484722222223</v>
      </c>
      <c r="D1201" s="48" t="s">
        <v>950</v>
      </c>
      <c r="E1201" s="48">
        <v>134452</v>
      </c>
      <c r="F1201" s="48" t="s">
        <v>754</v>
      </c>
      <c r="G1201" s="48" t="s">
        <v>755</v>
      </c>
      <c r="H1201" s="48" t="s">
        <v>5840</v>
      </c>
      <c r="I1201" s="48">
        <v>1</v>
      </c>
      <c r="J1201" s="48">
        <v>1</v>
      </c>
      <c r="K1201" s="48" t="s">
        <v>6182</v>
      </c>
      <c r="L1201" s="71">
        <v>45742.458333333343</v>
      </c>
      <c r="M1201" s="48">
        <v>-1</v>
      </c>
      <c r="N1201" s="48">
        <v>1</v>
      </c>
      <c r="P1201" s="65">
        <f>2</f>
        <v>2</v>
      </c>
      <c r="Q1201" s="65">
        <f>COUNTIFS($O$1:O1201,base_seller!$O1201)</f>
        <v>0</v>
      </c>
      <c r="R1201" s="65" t="str">
        <f>IF(O1201="","",IF(OR(base_seller!$Q1201&gt;base_seller!$P1201,base_seller!$Q1201="0"),"Não","Sim"))</f>
        <v/>
      </c>
      <c r="S1201" s="65" t="str">
        <f>base_seller!$E1201&amp;base_seller!$K1201</f>
        <v>1344522025-03</v>
      </c>
      <c r="T1201" s="65">
        <f>COUNTIFS($S$1:S1201,base_seller!$S1201)</f>
        <v>1</v>
      </c>
      <c r="U1201" s="65" t="str">
        <f t="shared" si="40"/>
        <v>Range 1</v>
      </c>
    </row>
    <row r="1202" spans="1:21" x14ac:dyDescent="0.25">
      <c r="A1202" s="64">
        <v>45741</v>
      </c>
      <c r="B1202" s="64">
        <v>45741.542361111111</v>
      </c>
      <c r="C1202" s="64">
        <v>45741.556250000001</v>
      </c>
      <c r="D1202" s="48" t="s">
        <v>950</v>
      </c>
      <c r="E1202" s="48">
        <v>134631</v>
      </c>
      <c r="F1202" s="48" t="s">
        <v>46</v>
      </c>
      <c r="G1202" s="48" t="s">
        <v>36</v>
      </c>
      <c r="H1202" s="48" t="s">
        <v>758</v>
      </c>
      <c r="I1202" s="48">
        <v>1</v>
      </c>
      <c r="J1202" s="48">
        <v>1</v>
      </c>
      <c r="K1202" s="48" t="s">
        <v>6182</v>
      </c>
      <c r="L1202" s="71">
        <v>45742.542361111111</v>
      </c>
      <c r="M1202" s="48">
        <v>-1</v>
      </c>
      <c r="N1202" s="48">
        <v>1</v>
      </c>
      <c r="O1202" s="48" t="s">
        <v>6500</v>
      </c>
      <c r="P1202" s="65">
        <f>2</f>
        <v>2</v>
      </c>
      <c r="Q1202" s="65">
        <f>COUNTIFS($O$1:O1202,base_seller!$O1202)</f>
        <v>1</v>
      </c>
      <c r="R1202" s="65" t="str">
        <f>IF(O1202="","",IF(OR(base_seller!$Q1202&gt;base_seller!$P1202,base_seller!$Q1202="0"),"Não","Sim"))</f>
        <v>Sim</v>
      </c>
      <c r="S1202" s="65" t="str">
        <f>base_seller!$E1202&amp;base_seller!$K1202</f>
        <v>1346312025-03</v>
      </c>
      <c r="T1202" s="65">
        <f>COUNTIFS($S$1:S1202,base_seller!$S1202)</f>
        <v>1</v>
      </c>
      <c r="U1202" s="65" t="str">
        <f t="shared" si="40"/>
        <v>Range 1</v>
      </c>
    </row>
    <row r="1203" spans="1:21" x14ac:dyDescent="0.25">
      <c r="A1203" s="64">
        <v>45741</v>
      </c>
      <c r="B1203" s="64">
        <v>45741.537499999999</v>
      </c>
      <c r="C1203" s="64">
        <v>45741.560416666667</v>
      </c>
      <c r="D1203" s="48" t="s">
        <v>950</v>
      </c>
      <c r="E1203" s="48">
        <v>134617</v>
      </c>
      <c r="F1203" s="48" t="s">
        <v>46</v>
      </c>
      <c r="G1203" s="48" t="s">
        <v>36</v>
      </c>
      <c r="H1203" s="48" t="s">
        <v>765</v>
      </c>
      <c r="I1203" s="48">
        <v>1</v>
      </c>
      <c r="J1203" s="48">
        <v>1</v>
      </c>
      <c r="K1203" s="48" t="s">
        <v>6182</v>
      </c>
      <c r="L1203" s="71">
        <v>45742.537499999999</v>
      </c>
      <c r="M1203" s="48">
        <v>-1</v>
      </c>
      <c r="N1203" s="48">
        <v>1</v>
      </c>
      <c r="O1203" s="48" t="s">
        <v>6501</v>
      </c>
      <c r="P1203" s="65">
        <f>2</f>
        <v>2</v>
      </c>
      <c r="Q1203" s="65">
        <f>COUNTIFS($O$1:O1203,base_seller!$O1203)</f>
        <v>1</v>
      </c>
      <c r="R1203" s="65" t="str">
        <f>IF(O1203="","",IF(OR(base_seller!$Q1203&gt;base_seller!$P1203,base_seller!$Q1203="0"),"Não","Sim"))</f>
        <v>Sim</v>
      </c>
      <c r="S1203" s="65" t="str">
        <f>base_seller!$E1203&amp;base_seller!$K1203</f>
        <v>1346172025-03</v>
      </c>
      <c r="T1203" s="65">
        <f>COUNTIFS($S$1:S1203,base_seller!$S1203)</f>
        <v>1</v>
      </c>
      <c r="U1203" s="65" t="str">
        <f t="shared" si="40"/>
        <v>Range 1</v>
      </c>
    </row>
    <row r="1204" spans="1:21" x14ac:dyDescent="0.25">
      <c r="A1204" s="64">
        <v>45741</v>
      </c>
      <c r="B1204" s="64">
        <v>45741.611111111109</v>
      </c>
      <c r="C1204" s="64">
        <v>45741.615972222222</v>
      </c>
      <c r="D1204" s="48" t="s">
        <v>950</v>
      </c>
      <c r="E1204" s="48">
        <v>134817</v>
      </c>
      <c r="F1204" s="48" t="s">
        <v>46</v>
      </c>
      <c r="G1204" s="48" t="s">
        <v>36</v>
      </c>
      <c r="H1204" s="48" t="s">
        <v>767</v>
      </c>
      <c r="I1204" s="48">
        <v>1</v>
      </c>
      <c r="J1204" s="48">
        <v>1</v>
      </c>
      <c r="K1204" s="48" t="s">
        <v>6182</v>
      </c>
      <c r="L1204" s="71">
        <v>45742.611111111109</v>
      </c>
      <c r="M1204" s="48">
        <v>-1</v>
      </c>
      <c r="N1204" s="48">
        <v>1</v>
      </c>
      <c r="O1204" s="48" t="s">
        <v>6502</v>
      </c>
      <c r="P1204" s="65">
        <f>2</f>
        <v>2</v>
      </c>
      <c r="Q1204" s="65">
        <f>COUNTIFS($O$1:O1204,base_seller!$O1204)</f>
        <v>1</v>
      </c>
      <c r="R1204" s="65" t="str">
        <f>IF(O1204="","",IF(OR(base_seller!$Q1204&gt;base_seller!$P1204,base_seller!$Q1204="0"),"Não","Sim"))</f>
        <v>Sim</v>
      </c>
      <c r="S1204" s="65" t="str">
        <f>base_seller!$E1204&amp;base_seller!$K1204</f>
        <v>1348172025-03</v>
      </c>
      <c r="T1204" s="65">
        <f>COUNTIFS($S$1:S1204,base_seller!$S1204)</f>
        <v>1</v>
      </c>
      <c r="U1204" s="65" t="str">
        <f t="shared" si="40"/>
        <v>Range 1</v>
      </c>
    </row>
    <row r="1205" spans="1:21" x14ac:dyDescent="0.25">
      <c r="A1205" s="64">
        <v>45741</v>
      </c>
      <c r="B1205" s="64">
        <v>45741.606249999997</v>
      </c>
      <c r="C1205" s="64">
        <v>45741.618055555547</v>
      </c>
      <c r="D1205" s="48" t="s">
        <v>950</v>
      </c>
      <c r="E1205" s="48">
        <v>134802</v>
      </c>
      <c r="F1205" s="48" t="s">
        <v>46</v>
      </c>
      <c r="G1205" s="48" t="s">
        <v>36</v>
      </c>
      <c r="H1205" s="48" t="s">
        <v>5840</v>
      </c>
      <c r="I1205" s="48">
        <v>1</v>
      </c>
      <c r="J1205" s="48">
        <v>1</v>
      </c>
      <c r="K1205" s="48" t="s">
        <v>6182</v>
      </c>
      <c r="L1205" s="71">
        <v>45742.606249999997</v>
      </c>
      <c r="M1205" s="48">
        <v>-1</v>
      </c>
      <c r="N1205" s="48">
        <v>1</v>
      </c>
      <c r="O1205" s="48" t="s">
        <v>6503</v>
      </c>
      <c r="P1205" s="65">
        <f>2</f>
        <v>2</v>
      </c>
      <c r="Q1205" s="65">
        <f>COUNTIFS($O$1:O1205,base_seller!$O1205)</f>
        <v>1</v>
      </c>
      <c r="R1205" s="65" t="str">
        <f>IF(O1205="","",IF(OR(base_seller!$Q1205&gt;base_seller!$P1205,base_seller!$Q1205="0"),"Não","Sim"))</f>
        <v>Sim</v>
      </c>
      <c r="S1205" s="65" t="str">
        <f>base_seller!$E1205&amp;base_seller!$K1205</f>
        <v>1348022025-03</v>
      </c>
      <c r="T1205" s="65">
        <f>COUNTIFS($S$1:S1205,base_seller!$S1205)</f>
        <v>1</v>
      </c>
      <c r="U1205" s="65" t="str">
        <f t="shared" si="40"/>
        <v>Range 1</v>
      </c>
    </row>
    <row r="1206" spans="1:21" x14ac:dyDescent="0.25">
      <c r="A1206" s="64">
        <v>45741</v>
      </c>
      <c r="B1206" s="64">
        <v>45741.598611111112</v>
      </c>
      <c r="C1206" s="64">
        <v>45741.619444444441</v>
      </c>
      <c r="D1206" s="48" t="s">
        <v>950</v>
      </c>
      <c r="E1206" s="48">
        <v>134795</v>
      </c>
      <c r="F1206" s="48" t="s">
        <v>46</v>
      </c>
      <c r="G1206" s="48" t="s">
        <v>36</v>
      </c>
      <c r="H1206" s="48" t="s">
        <v>768</v>
      </c>
      <c r="I1206" s="48">
        <v>1</v>
      </c>
      <c r="J1206" s="48">
        <v>1</v>
      </c>
      <c r="K1206" s="48" t="s">
        <v>6182</v>
      </c>
      <c r="L1206" s="71">
        <v>45742.598611111112</v>
      </c>
      <c r="M1206" s="48">
        <v>-1</v>
      </c>
      <c r="N1206" s="48">
        <v>1</v>
      </c>
      <c r="O1206" s="48" t="s">
        <v>6504</v>
      </c>
      <c r="P1206" s="65">
        <f>2</f>
        <v>2</v>
      </c>
      <c r="Q1206" s="65">
        <f>COUNTIFS($O$1:O1206,base_seller!$O1206)</f>
        <v>1</v>
      </c>
      <c r="R1206" s="65" t="str">
        <f>IF(O1206="","",IF(OR(base_seller!$Q1206&gt;base_seller!$P1206,base_seller!$Q1206="0"),"Não","Sim"))</f>
        <v>Sim</v>
      </c>
      <c r="S1206" s="65" t="str">
        <f>base_seller!$E1206&amp;base_seller!$K1206</f>
        <v>1347952025-03</v>
      </c>
      <c r="T1206" s="65">
        <f>COUNTIFS($S$1:S1206,base_seller!$S1206)</f>
        <v>1</v>
      </c>
      <c r="U1206" s="65" t="str">
        <f t="shared" si="40"/>
        <v>Range 1</v>
      </c>
    </row>
    <row r="1207" spans="1:21" x14ac:dyDescent="0.25">
      <c r="A1207" s="64">
        <v>45741</v>
      </c>
      <c r="B1207" s="64">
        <v>45740.789583333331</v>
      </c>
      <c r="C1207" s="64">
        <v>45741.59097222222</v>
      </c>
      <c r="D1207" s="48" t="s">
        <v>951</v>
      </c>
      <c r="E1207" s="48">
        <v>133972</v>
      </c>
      <c r="F1207" s="48" t="s">
        <v>46</v>
      </c>
      <c r="G1207" s="48" t="s">
        <v>36</v>
      </c>
      <c r="H1207" s="48" t="s">
        <v>762</v>
      </c>
      <c r="I1207" s="48">
        <v>0</v>
      </c>
      <c r="J1207" s="48">
        <v>1</v>
      </c>
      <c r="K1207" s="48" t="s">
        <v>6182</v>
      </c>
      <c r="L1207" s="71">
        <v>45741.789583333331</v>
      </c>
      <c r="M1207" s="48">
        <v>-1</v>
      </c>
      <c r="N1207" s="48">
        <v>1</v>
      </c>
      <c r="O1207" s="48" t="s">
        <v>6487</v>
      </c>
      <c r="P1207" s="65">
        <f>2</f>
        <v>2</v>
      </c>
      <c r="Q1207" s="65">
        <f>COUNTIFS($O$1:O1207,base_seller!$O1207)</f>
        <v>2</v>
      </c>
      <c r="R1207" s="65" t="str">
        <f>IF(O1207="","",IF(OR(base_seller!$Q1207&gt;base_seller!$P1207,base_seller!$Q1207="0"),"Não","Sim"))</f>
        <v>Sim</v>
      </c>
      <c r="S1207" s="65" t="str">
        <f>base_seller!$E1207&amp;base_seller!$K1207</f>
        <v>1339722025-03</v>
      </c>
      <c r="T1207" s="65">
        <f>COUNTIFS($S$1:S1207,base_seller!$S1207)</f>
        <v>2</v>
      </c>
      <c r="U1207" s="65" t="str">
        <f t="shared" si="40"/>
        <v>Range 1</v>
      </c>
    </row>
    <row r="1208" spans="1:21" x14ac:dyDescent="0.25">
      <c r="A1208" s="64">
        <v>45741</v>
      </c>
      <c r="B1208" s="64">
        <v>45741.618055555547</v>
      </c>
      <c r="C1208" s="64">
        <v>45741.637499999997</v>
      </c>
      <c r="D1208" s="48" t="s">
        <v>951</v>
      </c>
      <c r="E1208" s="48">
        <v>133972</v>
      </c>
      <c r="F1208" s="48" t="s">
        <v>754</v>
      </c>
      <c r="G1208" s="48" t="s">
        <v>755</v>
      </c>
      <c r="H1208" s="48" t="s">
        <v>755</v>
      </c>
      <c r="I1208" s="48">
        <v>1</v>
      </c>
      <c r="J1208" s="48">
        <v>1</v>
      </c>
      <c r="K1208" s="48" t="s">
        <v>6182</v>
      </c>
      <c r="L1208" s="71">
        <v>45742.618055555547</v>
      </c>
      <c r="M1208" s="48">
        <v>-1</v>
      </c>
      <c r="N1208" s="48">
        <v>1</v>
      </c>
      <c r="P1208" s="65">
        <f>2</f>
        <v>2</v>
      </c>
      <c r="Q1208" s="65">
        <f>COUNTIFS($O$1:O1208,base_seller!$O1208)</f>
        <v>0</v>
      </c>
      <c r="R1208" s="65" t="str">
        <f>IF(O1208="","",IF(OR(base_seller!$Q1208&gt;base_seller!$P1208,base_seller!$Q1208="0"),"Não","Sim"))</f>
        <v/>
      </c>
      <c r="S1208" s="65" t="str">
        <f>base_seller!$E1208&amp;base_seller!$K1208</f>
        <v>1339722025-03</v>
      </c>
      <c r="T1208" s="65">
        <f>COUNTIFS($S$1:S1208,base_seller!$S1208)</f>
        <v>3</v>
      </c>
      <c r="U1208" s="65" t="str">
        <f t="shared" si="40"/>
        <v>Range 1</v>
      </c>
    </row>
    <row r="1209" spans="1:21" x14ac:dyDescent="0.25">
      <c r="A1209" s="64">
        <v>45741</v>
      </c>
      <c r="B1209" s="64">
        <v>45741.593055555553</v>
      </c>
      <c r="C1209" s="64">
        <v>45741.724999999999</v>
      </c>
      <c r="D1209" s="48" t="s">
        <v>951</v>
      </c>
      <c r="E1209" s="48">
        <v>134784</v>
      </c>
      <c r="F1209" s="48" t="s">
        <v>46</v>
      </c>
      <c r="G1209" s="48" t="s">
        <v>36</v>
      </c>
      <c r="H1209" s="48" t="s">
        <v>752</v>
      </c>
      <c r="I1209" s="48">
        <v>1</v>
      </c>
      <c r="J1209" s="48">
        <v>1</v>
      </c>
      <c r="K1209" s="48" t="s">
        <v>6182</v>
      </c>
      <c r="L1209" s="71">
        <v>45742.593055555553</v>
      </c>
      <c r="M1209" s="48">
        <v>-1</v>
      </c>
      <c r="N1209" s="48">
        <v>1</v>
      </c>
      <c r="O1209" s="48" t="s">
        <v>6505</v>
      </c>
      <c r="P1209" s="65">
        <f>2</f>
        <v>2</v>
      </c>
      <c r="Q1209" s="65">
        <f>COUNTIFS($O$1:O1209,base_seller!$O1209)</f>
        <v>1</v>
      </c>
      <c r="R1209" s="65" t="str">
        <f>IF(O1209="","",IF(OR(base_seller!$Q1209&gt;base_seller!$P1209,base_seller!$Q1209="0"),"Não","Sim"))</f>
        <v>Sim</v>
      </c>
      <c r="S1209" s="65" t="str">
        <f>base_seller!$E1209&amp;base_seller!$K1209</f>
        <v>1347842025-03</v>
      </c>
      <c r="T1209" s="65">
        <f>COUNTIFS($S$1:S1209,base_seller!$S1209)</f>
        <v>1</v>
      </c>
      <c r="U1209" s="65" t="str">
        <f t="shared" si="40"/>
        <v>Range 1</v>
      </c>
    </row>
    <row r="1210" spans="1:21" x14ac:dyDescent="0.25">
      <c r="A1210" s="64">
        <v>45741</v>
      </c>
      <c r="B1210" s="64">
        <v>45741.623611111107</v>
      </c>
      <c r="C1210" s="64">
        <v>45741.734722222223</v>
      </c>
      <c r="D1210" s="48" t="s">
        <v>951</v>
      </c>
      <c r="E1210" s="48">
        <v>134832</v>
      </c>
      <c r="F1210" s="48" t="s">
        <v>46</v>
      </c>
      <c r="G1210" s="48" t="s">
        <v>36</v>
      </c>
      <c r="H1210" s="48" t="s">
        <v>768</v>
      </c>
      <c r="I1210" s="48">
        <v>1</v>
      </c>
      <c r="J1210" s="48">
        <v>1</v>
      </c>
      <c r="K1210" s="48" t="s">
        <v>6182</v>
      </c>
      <c r="L1210" s="71">
        <v>45742.623611111107</v>
      </c>
      <c r="M1210" s="48">
        <v>-1</v>
      </c>
      <c r="N1210" s="48">
        <v>1</v>
      </c>
      <c r="O1210" s="48" t="s">
        <v>6506</v>
      </c>
      <c r="P1210" s="65">
        <f>2</f>
        <v>2</v>
      </c>
      <c r="Q1210" s="65">
        <f>COUNTIFS($O$1:O1210,base_seller!$O1210)</f>
        <v>1</v>
      </c>
      <c r="R1210" s="65" t="str">
        <f>IF(O1210="","",IF(OR(base_seller!$Q1210&gt;base_seller!$P1210,base_seller!$Q1210="0"),"Não","Sim"))</f>
        <v>Sim</v>
      </c>
      <c r="S1210" s="65" t="str">
        <f>base_seller!$E1210&amp;base_seller!$K1210</f>
        <v>1348322025-03</v>
      </c>
      <c r="T1210" s="65">
        <f>COUNTIFS($S$1:S1210,base_seller!$S1210)</f>
        <v>1</v>
      </c>
      <c r="U1210" s="65" t="str">
        <f t="shared" si="40"/>
        <v>Range 1</v>
      </c>
    </row>
    <row r="1211" spans="1:21" x14ac:dyDescent="0.25">
      <c r="A1211" s="64">
        <v>45741</v>
      </c>
      <c r="B1211" s="64">
        <v>45741.634027777778</v>
      </c>
      <c r="C1211" s="64">
        <v>45741.736805555563</v>
      </c>
      <c r="D1211" s="48" t="s">
        <v>951</v>
      </c>
      <c r="E1211" s="48">
        <v>134847</v>
      </c>
      <c r="F1211" s="48" t="s">
        <v>46</v>
      </c>
      <c r="G1211" s="48" t="s">
        <v>36</v>
      </c>
      <c r="H1211" s="48" t="s">
        <v>760</v>
      </c>
      <c r="I1211" s="48">
        <v>1</v>
      </c>
      <c r="J1211" s="48">
        <v>1</v>
      </c>
      <c r="K1211" s="48" t="s">
        <v>6182</v>
      </c>
      <c r="L1211" s="71">
        <v>45742.634027777778</v>
      </c>
      <c r="M1211" s="48">
        <v>-1</v>
      </c>
      <c r="N1211" s="48">
        <v>1</v>
      </c>
      <c r="O1211" s="48" t="s">
        <v>6507</v>
      </c>
      <c r="P1211" s="65">
        <f>2</f>
        <v>2</v>
      </c>
      <c r="Q1211" s="65">
        <f>COUNTIFS($O$1:O1211,base_seller!$O1211)</f>
        <v>1</v>
      </c>
      <c r="R1211" s="65" t="str">
        <f>IF(O1211="","",IF(OR(base_seller!$Q1211&gt;base_seller!$P1211,base_seller!$Q1211="0"),"Não","Sim"))</f>
        <v>Sim</v>
      </c>
      <c r="S1211" s="65" t="str">
        <f>base_seller!$E1211&amp;base_seller!$K1211</f>
        <v>1348472025-03</v>
      </c>
      <c r="T1211" s="65">
        <f>COUNTIFS($S$1:S1211,base_seller!$S1211)</f>
        <v>1</v>
      </c>
      <c r="U1211" s="65" t="str">
        <f t="shared" si="40"/>
        <v>Range 1</v>
      </c>
    </row>
    <row r="1212" spans="1:21" x14ac:dyDescent="0.25">
      <c r="A1212" s="64">
        <v>45741</v>
      </c>
      <c r="B1212" s="64">
        <v>45741.636111111111</v>
      </c>
      <c r="C1212" s="64">
        <v>45741.738888888889</v>
      </c>
      <c r="D1212" s="48" t="s">
        <v>951</v>
      </c>
      <c r="E1212" s="48">
        <v>134853</v>
      </c>
      <c r="F1212" s="48" t="s">
        <v>46</v>
      </c>
      <c r="G1212" s="48" t="s">
        <v>36</v>
      </c>
      <c r="H1212" s="48" t="s">
        <v>752</v>
      </c>
      <c r="I1212" s="48">
        <v>1</v>
      </c>
      <c r="J1212" s="48">
        <v>1</v>
      </c>
      <c r="K1212" s="48" t="s">
        <v>6182</v>
      </c>
      <c r="L1212" s="71">
        <v>45742.636111111111</v>
      </c>
      <c r="M1212" s="48">
        <v>-1</v>
      </c>
      <c r="N1212" s="48">
        <v>1</v>
      </c>
      <c r="O1212" s="48" t="s">
        <v>6508</v>
      </c>
      <c r="P1212" s="65">
        <f>2</f>
        <v>2</v>
      </c>
      <c r="Q1212" s="65">
        <f>COUNTIFS($O$1:O1212,base_seller!$O1212)</f>
        <v>1</v>
      </c>
      <c r="R1212" s="65" t="str">
        <f>IF(O1212="","",IF(OR(base_seller!$Q1212&gt;base_seller!$P1212,base_seller!$Q1212="0"),"Não","Sim"))</f>
        <v>Sim</v>
      </c>
      <c r="S1212" s="65" t="str">
        <f>base_seller!$E1212&amp;base_seller!$K1212</f>
        <v>1348532025-03</v>
      </c>
      <c r="T1212" s="65">
        <f>COUNTIFS($S$1:S1212,base_seller!$S1212)</f>
        <v>1</v>
      </c>
      <c r="U1212" s="65" t="str">
        <f t="shared" si="40"/>
        <v>Range 1</v>
      </c>
    </row>
    <row r="1213" spans="1:21" x14ac:dyDescent="0.25">
      <c r="A1213" s="64">
        <v>45741</v>
      </c>
      <c r="B1213" s="64">
        <v>45741.660416666673</v>
      </c>
      <c r="C1213" s="64">
        <v>45741.749305555553</v>
      </c>
      <c r="D1213" s="48" t="s">
        <v>951</v>
      </c>
      <c r="E1213" s="48">
        <v>134902</v>
      </c>
      <c r="F1213" s="48" t="s">
        <v>754</v>
      </c>
      <c r="G1213" s="48" t="s">
        <v>755</v>
      </c>
      <c r="H1213" s="48" t="s">
        <v>755</v>
      </c>
      <c r="I1213" s="48">
        <v>1</v>
      </c>
      <c r="J1213" s="48">
        <v>1</v>
      </c>
      <c r="K1213" s="48" t="s">
        <v>6182</v>
      </c>
      <c r="L1213" s="71">
        <v>45742.660416666673</v>
      </c>
      <c r="M1213" s="48">
        <v>-1</v>
      </c>
      <c r="N1213" s="48">
        <v>1</v>
      </c>
      <c r="P1213" s="65">
        <f>2</f>
        <v>2</v>
      </c>
      <c r="Q1213" s="65">
        <f>COUNTIFS($O$1:O1213,base_seller!$O1213)</f>
        <v>0</v>
      </c>
      <c r="R1213" s="65" t="str">
        <f>IF(O1213="","",IF(OR(base_seller!$Q1213&gt;base_seller!$P1213,base_seller!$Q1213="0"),"Não","Sim"))</f>
        <v/>
      </c>
      <c r="S1213" s="65" t="str">
        <f>base_seller!$E1213&amp;base_seller!$K1213</f>
        <v>1349022025-03</v>
      </c>
      <c r="T1213" s="65">
        <f>COUNTIFS($S$1:S1213,base_seller!$S1213)</f>
        <v>1</v>
      </c>
      <c r="U1213" s="65" t="str">
        <f t="shared" si="40"/>
        <v>Range 1</v>
      </c>
    </row>
    <row r="1214" spans="1:21" x14ac:dyDescent="0.25">
      <c r="A1214" s="64">
        <v>45741</v>
      </c>
      <c r="B1214" s="64">
        <v>45741.679166666669</v>
      </c>
      <c r="C1214" s="64">
        <v>45741.750694444447</v>
      </c>
      <c r="D1214" s="48" t="s">
        <v>951</v>
      </c>
      <c r="E1214" s="48">
        <v>134936</v>
      </c>
      <c r="F1214" s="48" t="s">
        <v>754</v>
      </c>
      <c r="G1214" s="48" t="s">
        <v>755</v>
      </c>
      <c r="H1214" s="48" t="s">
        <v>755</v>
      </c>
      <c r="I1214" s="48">
        <v>1</v>
      </c>
      <c r="J1214" s="48">
        <v>1</v>
      </c>
      <c r="K1214" s="48" t="s">
        <v>6182</v>
      </c>
      <c r="L1214" s="71">
        <v>45742.679166666669</v>
      </c>
      <c r="M1214" s="48">
        <v>-1</v>
      </c>
      <c r="N1214" s="48">
        <v>1</v>
      </c>
      <c r="P1214" s="65">
        <f>2</f>
        <v>2</v>
      </c>
      <c r="Q1214" s="65">
        <f>COUNTIFS($O$1:O1214,base_seller!$O1214)</f>
        <v>0</v>
      </c>
      <c r="R1214" s="65" t="str">
        <f>IF(O1214="","",IF(OR(base_seller!$Q1214&gt;base_seller!$P1214,base_seller!$Q1214="0"),"Não","Sim"))</f>
        <v/>
      </c>
      <c r="S1214" s="65" t="str">
        <f>base_seller!$E1214&amp;base_seller!$K1214</f>
        <v>1349362025-03</v>
      </c>
      <c r="T1214" s="65">
        <f>COUNTIFS($S$1:S1214,base_seller!$S1214)</f>
        <v>1</v>
      </c>
      <c r="U1214" s="65" t="str">
        <f t="shared" si="40"/>
        <v>Range 1</v>
      </c>
    </row>
    <row r="1215" spans="1:21" x14ac:dyDescent="0.25">
      <c r="A1215" s="64">
        <v>45741</v>
      </c>
      <c r="B1215" s="64">
        <v>45741.681944444441</v>
      </c>
      <c r="C1215" s="64">
        <v>45741.761111111111</v>
      </c>
      <c r="D1215" s="48" t="s">
        <v>951</v>
      </c>
      <c r="E1215" s="48">
        <v>134941</v>
      </c>
      <c r="F1215" s="48" t="s">
        <v>754</v>
      </c>
      <c r="G1215" s="48" t="s">
        <v>755</v>
      </c>
      <c r="H1215" s="48" t="s">
        <v>755</v>
      </c>
      <c r="I1215" s="48">
        <v>1</v>
      </c>
      <c r="J1215" s="48">
        <v>1</v>
      </c>
      <c r="K1215" s="48" t="s">
        <v>6182</v>
      </c>
      <c r="L1215" s="71">
        <v>45742.681944444441</v>
      </c>
      <c r="M1215" s="48">
        <v>-1</v>
      </c>
      <c r="N1215" s="48">
        <v>1</v>
      </c>
      <c r="P1215" s="65">
        <f>2</f>
        <v>2</v>
      </c>
      <c r="Q1215" s="65">
        <f>COUNTIFS($O$1:O1215,base_seller!$O1215)</f>
        <v>0</v>
      </c>
      <c r="R1215" s="65" t="str">
        <f>IF(O1215="","",IF(OR(base_seller!$Q1215&gt;base_seller!$P1215,base_seller!$Q1215="0"),"Não","Sim"))</f>
        <v/>
      </c>
      <c r="S1215" s="65" t="str">
        <f>base_seller!$E1215&amp;base_seller!$K1215</f>
        <v>1349412025-03</v>
      </c>
      <c r="T1215" s="65">
        <f>COUNTIFS($S$1:S1215,base_seller!$S1215)</f>
        <v>1</v>
      </c>
      <c r="U1215" s="65" t="str">
        <f t="shared" si="40"/>
        <v>Range 1</v>
      </c>
    </row>
    <row r="1216" spans="1:21" x14ac:dyDescent="0.25">
      <c r="A1216" s="64">
        <v>45741</v>
      </c>
      <c r="B1216" s="64">
        <v>45741.686111111107</v>
      </c>
      <c r="C1216" s="64">
        <v>45741.824999999997</v>
      </c>
      <c r="D1216" s="48" t="s">
        <v>951</v>
      </c>
      <c r="E1216" s="48">
        <v>134948</v>
      </c>
      <c r="F1216" s="48" t="s">
        <v>46</v>
      </c>
      <c r="G1216" s="48" t="s">
        <v>36</v>
      </c>
      <c r="H1216" s="48" t="s">
        <v>772</v>
      </c>
      <c r="I1216" s="48">
        <v>1</v>
      </c>
      <c r="J1216" s="48">
        <v>1</v>
      </c>
      <c r="K1216" s="48" t="s">
        <v>6182</v>
      </c>
      <c r="L1216" s="71">
        <v>45742.686111111107</v>
      </c>
      <c r="M1216" s="48">
        <v>-1</v>
      </c>
      <c r="N1216" s="48">
        <v>1</v>
      </c>
      <c r="O1216" s="48" t="s">
        <v>6509</v>
      </c>
      <c r="P1216" s="65">
        <f>2</f>
        <v>2</v>
      </c>
      <c r="Q1216" s="65">
        <f>COUNTIFS($O$1:O1216,base_seller!$O1216)</f>
        <v>1</v>
      </c>
      <c r="R1216" s="65" t="str">
        <f>IF(O1216="","",IF(OR(base_seller!$Q1216&gt;base_seller!$P1216,base_seller!$Q1216="0"),"Não","Sim"))</f>
        <v>Sim</v>
      </c>
      <c r="S1216" s="65" t="str">
        <f>base_seller!$E1216&amp;base_seller!$K1216</f>
        <v>1349482025-03</v>
      </c>
      <c r="T1216" s="65">
        <f>COUNTIFS($S$1:S1216,base_seller!$S1216)</f>
        <v>1</v>
      </c>
      <c r="U1216" s="65" t="str">
        <f t="shared" si="40"/>
        <v>Range 1</v>
      </c>
    </row>
    <row r="1217" spans="1:21" x14ac:dyDescent="0.25">
      <c r="A1217" s="64">
        <v>45741</v>
      </c>
      <c r="B1217" s="64">
        <v>45741.708333333343</v>
      </c>
      <c r="C1217" s="64">
        <v>45741.826388888891</v>
      </c>
      <c r="D1217" s="48" t="s">
        <v>951</v>
      </c>
      <c r="E1217" s="48">
        <v>134964</v>
      </c>
      <c r="F1217" s="48" t="s">
        <v>754</v>
      </c>
      <c r="G1217" s="48" t="s">
        <v>755</v>
      </c>
      <c r="H1217" s="48" t="s">
        <v>755</v>
      </c>
      <c r="I1217" s="48">
        <v>1</v>
      </c>
      <c r="J1217" s="48">
        <v>1</v>
      </c>
      <c r="K1217" s="48" t="s">
        <v>6182</v>
      </c>
      <c r="L1217" s="71">
        <v>45742.708333333343</v>
      </c>
      <c r="M1217" s="48">
        <v>-1</v>
      </c>
      <c r="N1217" s="48">
        <v>1</v>
      </c>
      <c r="P1217" s="65">
        <f>2</f>
        <v>2</v>
      </c>
      <c r="Q1217" s="65">
        <f>COUNTIFS($O$1:O1217,base_seller!$O1217)</f>
        <v>0</v>
      </c>
      <c r="R1217" s="65" t="str">
        <f>IF(O1217="","",IF(OR(base_seller!$Q1217&gt;base_seller!$P1217,base_seller!$Q1217="0"),"Não","Sim"))</f>
        <v/>
      </c>
      <c r="S1217" s="65" t="str">
        <f>base_seller!$E1217&amp;base_seller!$K1217</f>
        <v>1349642025-03</v>
      </c>
      <c r="T1217" s="65">
        <f>COUNTIFS($S$1:S1217,base_seller!$S1217)</f>
        <v>1</v>
      </c>
      <c r="U1217" s="65" t="str">
        <f t="shared" si="40"/>
        <v>Range 1</v>
      </c>
    </row>
    <row r="1218" spans="1:21" x14ac:dyDescent="0.25">
      <c r="A1218" s="64">
        <v>45741</v>
      </c>
      <c r="B1218" s="64">
        <v>45741.713888888888</v>
      </c>
      <c r="C1218" s="64">
        <v>45741.828472222223</v>
      </c>
      <c r="D1218" s="48" t="s">
        <v>951</v>
      </c>
      <c r="E1218" s="48">
        <v>134969</v>
      </c>
      <c r="F1218" s="48" t="s">
        <v>754</v>
      </c>
      <c r="G1218" s="48" t="s">
        <v>755</v>
      </c>
      <c r="H1218" s="48" t="s">
        <v>755</v>
      </c>
      <c r="I1218" s="48">
        <v>1</v>
      </c>
      <c r="J1218" s="48">
        <v>1</v>
      </c>
      <c r="K1218" s="48" t="s">
        <v>6182</v>
      </c>
      <c r="L1218" s="71">
        <v>45742.713888888888</v>
      </c>
      <c r="M1218" s="48">
        <v>-1</v>
      </c>
      <c r="N1218" s="48">
        <v>1</v>
      </c>
      <c r="P1218" s="65">
        <f>2</f>
        <v>2</v>
      </c>
      <c r="Q1218" s="65">
        <f>COUNTIFS($O$1:O1218,base_seller!$O1218)</f>
        <v>0</v>
      </c>
      <c r="R1218" s="65" t="str">
        <f>IF(O1218="","",IF(OR(base_seller!$Q1218&gt;base_seller!$P1218,base_seller!$Q1218="0"),"Não","Sim"))</f>
        <v/>
      </c>
      <c r="S1218" s="65" t="str">
        <f>base_seller!$E1218&amp;base_seller!$K1218</f>
        <v>1349692025-03</v>
      </c>
      <c r="T1218" s="65">
        <f>COUNTIFS($S$1:S1218,base_seller!$S1218)</f>
        <v>1</v>
      </c>
      <c r="U1218" s="65" t="str">
        <f t="shared" si="40"/>
        <v>Range 1</v>
      </c>
    </row>
    <row r="1219" spans="1:21" x14ac:dyDescent="0.25">
      <c r="A1219" s="64">
        <v>45741</v>
      </c>
      <c r="B1219" s="64">
        <v>45741.722222222219</v>
      </c>
      <c r="C1219" s="64">
        <v>45741.829861111109</v>
      </c>
      <c r="D1219" s="48" t="s">
        <v>951</v>
      </c>
      <c r="E1219" s="48">
        <v>134975</v>
      </c>
      <c r="F1219" s="48" t="s">
        <v>754</v>
      </c>
      <c r="G1219" s="48" t="s">
        <v>755</v>
      </c>
      <c r="H1219" s="48" t="s">
        <v>755</v>
      </c>
      <c r="I1219" s="48">
        <v>1</v>
      </c>
      <c r="J1219" s="48">
        <v>1</v>
      </c>
      <c r="K1219" s="48" t="s">
        <v>6182</v>
      </c>
      <c r="L1219" s="71">
        <v>45742.722222222219</v>
      </c>
      <c r="M1219" s="48">
        <v>-1</v>
      </c>
      <c r="N1219" s="48">
        <v>1</v>
      </c>
      <c r="P1219" s="65">
        <f>2</f>
        <v>2</v>
      </c>
      <c r="Q1219" s="65">
        <f>COUNTIFS($O$1:O1219,base_seller!$O1219)</f>
        <v>0</v>
      </c>
      <c r="R1219" s="65" t="str">
        <f>IF(O1219="","",IF(OR(base_seller!$Q1219&gt;base_seller!$P1219,base_seller!$Q1219="0"),"Não","Sim"))</f>
        <v/>
      </c>
      <c r="S1219" s="65" t="str">
        <f>base_seller!$E1219&amp;base_seller!$K1219</f>
        <v>1349752025-03</v>
      </c>
      <c r="T1219" s="65">
        <f>COUNTIFS($S$1:S1219,base_seller!$S1219)</f>
        <v>1</v>
      </c>
      <c r="U1219" s="65" t="str">
        <f t="shared" si="40"/>
        <v>Range 1</v>
      </c>
    </row>
    <row r="1220" spans="1:21" x14ac:dyDescent="0.25">
      <c r="A1220" s="64">
        <v>45741</v>
      </c>
      <c r="B1220" s="64">
        <v>45741.723611111112</v>
      </c>
      <c r="C1220" s="64">
        <v>45741.831944444442</v>
      </c>
      <c r="D1220" s="48" t="s">
        <v>951</v>
      </c>
      <c r="E1220" s="48">
        <v>134976</v>
      </c>
      <c r="F1220" s="48" t="s">
        <v>46</v>
      </c>
      <c r="G1220" s="48" t="s">
        <v>36</v>
      </c>
      <c r="H1220" s="48" t="s">
        <v>752</v>
      </c>
      <c r="I1220" s="48">
        <v>1</v>
      </c>
      <c r="J1220" s="48">
        <v>1</v>
      </c>
      <c r="K1220" s="48" t="s">
        <v>6182</v>
      </c>
      <c r="L1220" s="71">
        <v>45742.723611111112</v>
      </c>
      <c r="M1220" s="48">
        <v>-1</v>
      </c>
      <c r="N1220" s="48">
        <v>1</v>
      </c>
      <c r="O1220" s="48" t="s">
        <v>6510</v>
      </c>
      <c r="P1220" s="65">
        <f>2</f>
        <v>2</v>
      </c>
      <c r="Q1220" s="65">
        <f>COUNTIFS($O$1:O1220,base_seller!$O1220)</f>
        <v>1</v>
      </c>
      <c r="R1220" s="65" t="str">
        <f>IF(O1220="","",IF(OR(base_seller!$Q1220&gt;base_seller!$P1220,base_seller!$Q1220="0"),"Não","Sim"))</f>
        <v>Sim</v>
      </c>
      <c r="S1220" s="65" t="str">
        <f>base_seller!$E1220&amp;base_seller!$K1220</f>
        <v>1349762025-03</v>
      </c>
      <c r="T1220" s="65">
        <f>COUNTIFS($S$1:S1220,base_seller!$S1220)</f>
        <v>1</v>
      </c>
      <c r="U1220" s="65" t="str">
        <f t="shared" si="40"/>
        <v>Range 1</v>
      </c>
    </row>
    <row r="1221" spans="1:21" x14ac:dyDescent="0.25">
      <c r="A1221" s="64">
        <v>45741</v>
      </c>
      <c r="B1221" s="64">
        <v>45741.727777777778</v>
      </c>
      <c r="C1221" s="64">
        <v>45741.835416666669</v>
      </c>
      <c r="D1221" s="48" t="s">
        <v>951</v>
      </c>
      <c r="E1221" s="48">
        <v>134982</v>
      </c>
      <c r="F1221" s="48" t="s">
        <v>46</v>
      </c>
      <c r="G1221" s="48" t="s">
        <v>36</v>
      </c>
      <c r="H1221" s="48" t="s">
        <v>772</v>
      </c>
      <c r="I1221" s="48">
        <v>1</v>
      </c>
      <c r="J1221" s="48">
        <v>1</v>
      </c>
      <c r="K1221" s="48" t="s">
        <v>6182</v>
      </c>
      <c r="L1221" s="71">
        <v>45742.727777777778</v>
      </c>
      <c r="M1221" s="48">
        <v>-1</v>
      </c>
      <c r="N1221" s="48">
        <v>1</v>
      </c>
      <c r="O1221" s="48" t="s">
        <v>6511</v>
      </c>
      <c r="P1221" s="65">
        <f>2</f>
        <v>2</v>
      </c>
      <c r="Q1221" s="65">
        <f>COUNTIFS($O$1:O1221,base_seller!$O1221)</f>
        <v>1</v>
      </c>
      <c r="R1221" s="65" t="str">
        <f>IF(O1221="","",IF(OR(base_seller!$Q1221&gt;base_seller!$P1221,base_seller!$Q1221="0"),"Não","Sim"))</f>
        <v>Sim</v>
      </c>
      <c r="S1221" s="65" t="str">
        <f>base_seller!$E1221&amp;base_seller!$K1221</f>
        <v>1349822025-03</v>
      </c>
      <c r="T1221" s="65">
        <f>COUNTIFS($S$1:S1221,base_seller!$S1221)</f>
        <v>1</v>
      </c>
      <c r="U1221" s="65" t="str">
        <f t="shared" si="40"/>
        <v>Range 1</v>
      </c>
    </row>
    <row r="1222" spans="1:21" x14ac:dyDescent="0.25">
      <c r="A1222" s="64">
        <v>45742</v>
      </c>
      <c r="B1222" s="64">
        <v>45741.876388888893</v>
      </c>
      <c r="C1222" s="64">
        <v>45742.336111111108</v>
      </c>
      <c r="D1222" s="48" t="s">
        <v>952</v>
      </c>
      <c r="E1222" s="48">
        <v>135096</v>
      </c>
      <c r="F1222" s="48" t="s">
        <v>754</v>
      </c>
      <c r="G1222" s="48" t="s">
        <v>755</v>
      </c>
      <c r="H1222" s="48" t="s">
        <v>769</v>
      </c>
      <c r="I1222" s="48">
        <v>1</v>
      </c>
      <c r="J1222" s="48">
        <v>1</v>
      </c>
      <c r="K1222" s="48" t="s">
        <v>6182</v>
      </c>
      <c r="L1222" s="71">
        <v>45742.876388888893</v>
      </c>
      <c r="M1222" s="48">
        <v>-1</v>
      </c>
      <c r="N1222" s="48">
        <v>1</v>
      </c>
      <c r="P1222" s="65">
        <f>2</f>
        <v>2</v>
      </c>
      <c r="Q1222" s="65">
        <f>COUNTIFS($O$1:O1222,base_seller!$O1222)</f>
        <v>0</v>
      </c>
      <c r="R1222" s="65" t="str">
        <f>IF(O1222="","",IF(OR(base_seller!$Q1222&gt;base_seller!$P1222,base_seller!$Q1222="0"),"Não","Sim"))</f>
        <v/>
      </c>
      <c r="S1222" s="65" t="str">
        <f>base_seller!$E1222&amp;base_seller!$K1222</f>
        <v>1350962025-03</v>
      </c>
      <c r="T1222" s="65">
        <f>COUNTIFS($S$1:S1222,base_seller!$S1222)</f>
        <v>1</v>
      </c>
      <c r="U1222" s="65" t="str">
        <f t="shared" ref="U1222:U1241" si="41">IF(T1222&lt;4,"Range 1",IF(T1222&lt;7,"Range 2",IF(T1222&lt;10,"Range 3","Range 4")))</f>
        <v>Range 1</v>
      </c>
    </row>
    <row r="1223" spans="1:21" x14ac:dyDescent="0.25">
      <c r="A1223" s="64">
        <v>45742</v>
      </c>
      <c r="B1223" s="64">
        <v>45742.400694444441</v>
      </c>
      <c r="C1223" s="64">
        <v>45742.411111111112</v>
      </c>
      <c r="D1223" s="48" t="s">
        <v>952</v>
      </c>
      <c r="E1223" s="48">
        <v>135220</v>
      </c>
      <c r="F1223" s="48" t="s">
        <v>754</v>
      </c>
      <c r="G1223" s="48" t="s">
        <v>755</v>
      </c>
      <c r="H1223" s="48" t="s">
        <v>766</v>
      </c>
      <c r="I1223" s="48">
        <v>2</v>
      </c>
      <c r="J1223" s="48">
        <v>1</v>
      </c>
      <c r="K1223" s="48" t="s">
        <v>6182</v>
      </c>
      <c r="L1223" s="71">
        <v>45743.400694444441</v>
      </c>
      <c r="M1223" s="48">
        <v>-1</v>
      </c>
      <c r="N1223" s="48">
        <v>1</v>
      </c>
      <c r="P1223" s="65">
        <f>2</f>
        <v>2</v>
      </c>
      <c r="Q1223" s="65">
        <f>COUNTIFS($O$1:O1223,base_seller!$O1223)</f>
        <v>0</v>
      </c>
      <c r="R1223" s="65" t="str">
        <f>IF(O1223="","",IF(OR(base_seller!$Q1223&gt;base_seller!$P1223,base_seller!$Q1223="0"),"Não","Sim"))</f>
        <v/>
      </c>
      <c r="S1223" s="65" t="str">
        <f>base_seller!$E1223&amp;base_seller!$K1223</f>
        <v>1352202025-03</v>
      </c>
      <c r="T1223" s="65">
        <f>COUNTIFS($S$1:S1223,base_seller!$S1223)</f>
        <v>1</v>
      </c>
      <c r="U1223" s="65" t="str">
        <f t="shared" si="41"/>
        <v>Range 1</v>
      </c>
    </row>
    <row r="1224" spans="1:21" x14ac:dyDescent="0.25">
      <c r="A1224" s="64">
        <v>45742</v>
      </c>
      <c r="B1224" s="64">
        <v>45742.381249999999</v>
      </c>
      <c r="C1224" s="64">
        <v>45742.384027777778</v>
      </c>
      <c r="D1224" s="48" t="s">
        <v>950</v>
      </c>
      <c r="E1224" s="48">
        <v>135174</v>
      </c>
      <c r="F1224" s="48" t="s">
        <v>46</v>
      </c>
      <c r="G1224" s="48" t="s">
        <v>36</v>
      </c>
      <c r="H1224" s="48" t="s">
        <v>752</v>
      </c>
      <c r="I1224" s="48">
        <v>2</v>
      </c>
      <c r="J1224" s="48">
        <v>1</v>
      </c>
      <c r="K1224" s="48" t="s">
        <v>6182</v>
      </c>
      <c r="L1224" s="71">
        <v>45743.381249999999</v>
      </c>
      <c r="M1224" s="48">
        <v>-1</v>
      </c>
      <c r="N1224" s="48">
        <v>1</v>
      </c>
      <c r="O1224" s="48" t="s">
        <v>6512</v>
      </c>
      <c r="P1224" s="65">
        <f>2</f>
        <v>2</v>
      </c>
      <c r="Q1224" s="65">
        <f>COUNTIFS($O$1:O1224,base_seller!$O1224)</f>
        <v>1</v>
      </c>
      <c r="R1224" s="65" t="str">
        <f>IF(O1224="","",IF(OR(base_seller!$Q1224&gt;base_seller!$P1224,base_seller!$Q1224="0"),"Não","Sim"))</f>
        <v>Sim</v>
      </c>
      <c r="S1224" s="65" t="str">
        <f>base_seller!$E1224&amp;base_seller!$K1224</f>
        <v>1351742025-03</v>
      </c>
      <c r="T1224" s="65">
        <f>COUNTIFS($S$1:S1224,base_seller!$S1224)</f>
        <v>1</v>
      </c>
      <c r="U1224" s="65" t="str">
        <f t="shared" si="41"/>
        <v>Range 1</v>
      </c>
    </row>
    <row r="1225" spans="1:21" x14ac:dyDescent="0.25">
      <c r="A1225" s="64">
        <v>45742</v>
      </c>
      <c r="B1225" s="64">
        <v>45742.345138888893</v>
      </c>
      <c r="C1225" s="64">
        <v>45742.386805555558</v>
      </c>
      <c r="D1225" s="48" t="s">
        <v>950</v>
      </c>
      <c r="E1225" s="48">
        <v>135138</v>
      </c>
      <c r="F1225" s="48" t="s">
        <v>46</v>
      </c>
      <c r="G1225" s="48" t="s">
        <v>36</v>
      </c>
      <c r="H1225" s="48" t="s">
        <v>765</v>
      </c>
      <c r="I1225" s="48">
        <v>2</v>
      </c>
      <c r="J1225" s="48">
        <v>1</v>
      </c>
      <c r="K1225" s="48" t="s">
        <v>6182</v>
      </c>
      <c r="L1225" s="71">
        <v>45743.345138888893</v>
      </c>
      <c r="M1225" s="48">
        <v>-1</v>
      </c>
      <c r="N1225" s="48">
        <v>1</v>
      </c>
      <c r="O1225" s="48" t="s">
        <v>6513</v>
      </c>
      <c r="P1225" s="65">
        <f>2</f>
        <v>2</v>
      </c>
      <c r="Q1225" s="65">
        <f>COUNTIFS($O$1:O1225,base_seller!$O1225)</f>
        <v>1</v>
      </c>
      <c r="R1225" s="65" t="str">
        <f>IF(O1225="","",IF(OR(base_seller!$Q1225&gt;base_seller!$P1225,base_seller!$Q1225="0"),"Não","Sim"))</f>
        <v>Sim</v>
      </c>
      <c r="S1225" s="65" t="str">
        <f>base_seller!$E1225&amp;base_seller!$K1225</f>
        <v>1351382025-03</v>
      </c>
      <c r="T1225" s="65">
        <f>COUNTIFS($S$1:S1225,base_seller!$S1225)</f>
        <v>1</v>
      </c>
      <c r="U1225" s="65" t="str">
        <f t="shared" si="41"/>
        <v>Range 1</v>
      </c>
    </row>
    <row r="1226" spans="1:21" x14ac:dyDescent="0.25">
      <c r="A1226" s="64">
        <v>45742</v>
      </c>
      <c r="B1226" s="64">
        <v>45742.37777777778</v>
      </c>
      <c r="C1226" s="64">
        <v>45742.393055555563</v>
      </c>
      <c r="D1226" s="48" t="s">
        <v>950</v>
      </c>
      <c r="E1226" s="48">
        <v>135183</v>
      </c>
      <c r="F1226" s="48" t="s">
        <v>46</v>
      </c>
      <c r="G1226" s="48" t="s">
        <v>36</v>
      </c>
      <c r="H1226" s="48" t="s">
        <v>766</v>
      </c>
      <c r="I1226" s="48">
        <v>2</v>
      </c>
      <c r="J1226" s="48">
        <v>1</v>
      </c>
      <c r="K1226" s="48" t="s">
        <v>6182</v>
      </c>
      <c r="L1226" s="71">
        <v>45743.37777777778</v>
      </c>
      <c r="M1226" s="48">
        <v>-1</v>
      </c>
      <c r="N1226" s="48">
        <v>1</v>
      </c>
      <c r="O1226" s="48" t="s">
        <v>6514</v>
      </c>
      <c r="P1226" s="65">
        <f>2</f>
        <v>2</v>
      </c>
      <c r="Q1226" s="65">
        <f>COUNTIFS($O$1:O1226,base_seller!$O1226)</f>
        <v>1</v>
      </c>
      <c r="R1226" s="65" t="str">
        <f>IF(O1226="","",IF(OR(base_seller!$Q1226&gt;base_seller!$P1226,base_seller!$Q1226="0"),"Não","Sim"))</f>
        <v>Sim</v>
      </c>
      <c r="S1226" s="65" t="str">
        <f>base_seller!$E1226&amp;base_seller!$K1226</f>
        <v>1351832025-03</v>
      </c>
      <c r="T1226" s="65">
        <f>COUNTIFS($S$1:S1226,base_seller!$S1226)</f>
        <v>1</v>
      </c>
      <c r="U1226" s="65" t="str">
        <f t="shared" si="41"/>
        <v>Range 1</v>
      </c>
    </row>
    <row r="1227" spans="1:21" x14ac:dyDescent="0.25">
      <c r="A1227" s="64">
        <v>45742</v>
      </c>
      <c r="B1227" s="64">
        <v>45741.645833333343</v>
      </c>
      <c r="C1227" s="64">
        <v>45742.395833333343</v>
      </c>
      <c r="D1227" s="48" t="s">
        <v>950</v>
      </c>
      <c r="E1227" s="48">
        <v>134338</v>
      </c>
      <c r="F1227" s="48" t="s">
        <v>754</v>
      </c>
      <c r="G1227" s="48" t="s">
        <v>755</v>
      </c>
      <c r="H1227" s="48" t="s">
        <v>766</v>
      </c>
      <c r="I1227" s="48">
        <v>1</v>
      </c>
      <c r="J1227" s="48">
        <v>1</v>
      </c>
      <c r="K1227" s="48" t="s">
        <v>6182</v>
      </c>
      <c r="L1227" s="71">
        <v>45742.645833333343</v>
      </c>
      <c r="M1227" s="48">
        <v>-1</v>
      </c>
      <c r="N1227" s="48">
        <v>1</v>
      </c>
      <c r="P1227" s="65">
        <f>2</f>
        <v>2</v>
      </c>
      <c r="Q1227" s="65">
        <f>COUNTIFS($O$1:O1227,base_seller!$O1227)</f>
        <v>0</v>
      </c>
      <c r="R1227" s="65" t="str">
        <f>IF(O1227="","",IF(OR(base_seller!$Q1227&gt;base_seller!$P1227,base_seller!$Q1227="0"),"Não","Sim"))</f>
        <v/>
      </c>
      <c r="S1227" s="65" t="str">
        <f>base_seller!$E1227&amp;base_seller!$K1227</f>
        <v>1343382025-03</v>
      </c>
      <c r="T1227" s="65">
        <f>COUNTIFS($S$1:S1227,base_seller!$S1227)</f>
        <v>3</v>
      </c>
      <c r="U1227" s="65" t="str">
        <f t="shared" si="41"/>
        <v>Range 1</v>
      </c>
    </row>
    <row r="1228" spans="1:21" x14ac:dyDescent="0.25">
      <c r="A1228" s="64">
        <v>45742</v>
      </c>
      <c r="B1228" s="64">
        <v>45742.493750000001</v>
      </c>
      <c r="C1228" s="64">
        <v>45742.535416666673</v>
      </c>
      <c r="D1228" s="48" t="s">
        <v>950</v>
      </c>
      <c r="E1228" s="48">
        <v>135311</v>
      </c>
      <c r="F1228" s="48" t="s">
        <v>46</v>
      </c>
      <c r="G1228" s="48" t="s">
        <v>36</v>
      </c>
      <c r="H1228" s="48" t="s">
        <v>768</v>
      </c>
      <c r="I1228" s="48">
        <v>2</v>
      </c>
      <c r="J1228" s="48">
        <v>1</v>
      </c>
      <c r="K1228" s="48" t="s">
        <v>6182</v>
      </c>
      <c r="L1228" s="71">
        <v>45743.493750000001</v>
      </c>
      <c r="M1228" s="48">
        <v>-1</v>
      </c>
      <c r="N1228" s="48">
        <v>1</v>
      </c>
      <c r="O1228" s="48" t="s">
        <v>6515</v>
      </c>
      <c r="P1228" s="65">
        <f>2</f>
        <v>2</v>
      </c>
      <c r="Q1228" s="65">
        <f>COUNTIFS($O$1:O1228,base_seller!$O1228)</f>
        <v>1</v>
      </c>
      <c r="R1228" s="65" t="str">
        <f>IF(O1228="","",IF(OR(base_seller!$Q1228&gt;base_seller!$P1228,base_seller!$Q1228="0"),"Não","Sim"))</f>
        <v>Sim</v>
      </c>
      <c r="S1228" s="65" t="str">
        <f>base_seller!$E1228&amp;base_seller!$K1228</f>
        <v>1353112025-03</v>
      </c>
      <c r="T1228" s="65">
        <f>COUNTIFS($S$1:S1228,base_seller!$S1228)</f>
        <v>1</v>
      </c>
      <c r="U1228" s="65" t="str">
        <f t="shared" si="41"/>
        <v>Range 1</v>
      </c>
    </row>
    <row r="1229" spans="1:21" x14ac:dyDescent="0.25">
      <c r="A1229" s="64">
        <v>45742</v>
      </c>
      <c r="B1229" s="64">
        <v>45742.496527777781</v>
      </c>
      <c r="C1229" s="64">
        <v>45742.538194444453</v>
      </c>
      <c r="D1229" s="48" t="s">
        <v>950</v>
      </c>
      <c r="E1229" s="48">
        <v>135324</v>
      </c>
      <c r="F1229" s="48" t="s">
        <v>46</v>
      </c>
      <c r="G1229" s="48" t="s">
        <v>36</v>
      </c>
      <c r="H1229" s="48" t="s">
        <v>752</v>
      </c>
      <c r="I1229" s="48">
        <v>2</v>
      </c>
      <c r="J1229" s="48">
        <v>1</v>
      </c>
      <c r="K1229" s="48" t="s">
        <v>6182</v>
      </c>
      <c r="L1229" s="71">
        <v>45743.496527777781</v>
      </c>
      <c r="M1229" s="48">
        <v>-1</v>
      </c>
      <c r="N1229" s="48">
        <v>1</v>
      </c>
      <c r="O1229" s="48" t="s">
        <v>6516</v>
      </c>
      <c r="P1229" s="65">
        <f>2</f>
        <v>2</v>
      </c>
      <c r="Q1229" s="65">
        <f>COUNTIFS($O$1:O1229,base_seller!$O1229)</f>
        <v>1</v>
      </c>
      <c r="R1229" s="65" t="str">
        <f>IF(O1229="","",IF(OR(base_seller!$Q1229&gt;base_seller!$P1229,base_seller!$Q1229="0"),"Não","Sim"))</f>
        <v>Sim</v>
      </c>
      <c r="S1229" s="65" t="str">
        <f>base_seller!$E1229&amp;base_seller!$K1229</f>
        <v>1353242025-03</v>
      </c>
      <c r="T1229" s="65">
        <f>COUNTIFS($S$1:S1229,base_seller!$S1229)</f>
        <v>1</v>
      </c>
      <c r="U1229" s="65" t="str">
        <f t="shared" si="41"/>
        <v>Range 1</v>
      </c>
    </row>
    <row r="1230" spans="1:21" x14ac:dyDescent="0.25">
      <c r="A1230" s="64">
        <v>45742</v>
      </c>
      <c r="B1230" s="64">
        <v>45742.497916666667</v>
      </c>
      <c r="C1230" s="64">
        <v>45742.539583333331</v>
      </c>
      <c r="D1230" s="48" t="s">
        <v>950</v>
      </c>
      <c r="E1230" s="48">
        <v>135363</v>
      </c>
      <c r="F1230" s="48" t="s">
        <v>754</v>
      </c>
      <c r="G1230" s="48" t="s">
        <v>755</v>
      </c>
      <c r="H1230" s="48" t="s">
        <v>766</v>
      </c>
      <c r="I1230" s="48">
        <v>2</v>
      </c>
      <c r="J1230" s="48">
        <v>1</v>
      </c>
      <c r="K1230" s="48" t="s">
        <v>6182</v>
      </c>
      <c r="L1230" s="71">
        <v>45743.497916666667</v>
      </c>
      <c r="M1230" s="48">
        <v>-1</v>
      </c>
      <c r="N1230" s="48">
        <v>1</v>
      </c>
      <c r="P1230" s="65">
        <f>2</f>
        <v>2</v>
      </c>
      <c r="Q1230" s="65">
        <f>COUNTIFS($O$1:O1230,base_seller!$O1230)</f>
        <v>0</v>
      </c>
      <c r="R1230" s="65" t="str">
        <f>IF(O1230="","",IF(OR(base_seller!$Q1230&gt;base_seller!$P1230,base_seller!$Q1230="0"),"Não","Sim"))</f>
        <v/>
      </c>
      <c r="S1230" s="65" t="str">
        <f>base_seller!$E1230&amp;base_seller!$K1230</f>
        <v>1353632025-03</v>
      </c>
      <c r="T1230" s="65">
        <f>COUNTIFS($S$1:S1230,base_seller!$S1230)</f>
        <v>1</v>
      </c>
      <c r="U1230" s="65" t="str">
        <f t="shared" si="41"/>
        <v>Range 1</v>
      </c>
    </row>
    <row r="1231" spans="1:21" x14ac:dyDescent="0.25">
      <c r="A1231" s="64">
        <v>45742</v>
      </c>
      <c r="B1231" s="64">
        <v>45742.517361111109</v>
      </c>
      <c r="C1231" s="64">
        <v>45742.559027777781</v>
      </c>
      <c r="D1231" s="48" t="s">
        <v>950</v>
      </c>
      <c r="E1231" s="48">
        <v>135365</v>
      </c>
      <c r="F1231" s="48" t="s">
        <v>46</v>
      </c>
      <c r="G1231" s="48" t="s">
        <v>36</v>
      </c>
      <c r="H1231" s="48" t="s">
        <v>765</v>
      </c>
      <c r="I1231" s="48">
        <v>2</v>
      </c>
      <c r="J1231" s="48">
        <v>1</v>
      </c>
      <c r="K1231" s="48" t="s">
        <v>6182</v>
      </c>
      <c r="L1231" s="71">
        <v>45743.517361111109</v>
      </c>
      <c r="M1231" s="48">
        <v>-1</v>
      </c>
      <c r="N1231" s="48">
        <v>1</v>
      </c>
      <c r="O1231" s="48" t="s">
        <v>6517</v>
      </c>
      <c r="P1231" s="65">
        <f>2</f>
        <v>2</v>
      </c>
      <c r="Q1231" s="65">
        <f>COUNTIFS($O$1:O1231,base_seller!$O1231)</f>
        <v>1</v>
      </c>
      <c r="R1231" s="65" t="str">
        <f>IF(O1231="","",IF(OR(base_seller!$Q1231&gt;base_seller!$P1231,base_seller!$Q1231="0"),"Não","Sim"))</f>
        <v>Sim</v>
      </c>
      <c r="S1231" s="65" t="str">
        <f>base_seller!$E1231&amp;base_seller!$K1231</f>
        <v>1353652025-03</v>
      </c>
      <c r="T1231" s="65">
        <f>COUNTIFS($S$1:S1231,base_seller!$S1231)</f>
        <v>1</v>
      </c>
      <c r="U1231" s="65" t="str">
        <f t="shared" si="41"/>
        <v>Range 1</v>
      </c>
    </row>
    <row r="1232" spans="1:21" x14ac:dyDescent="0.25">
      <c r="A1232" s="64">
        <v>45742</v>
      </c>
      <c r="B1232" s="64">
        <v>45742.518055555563</v>
      </c>
      <c r="C1232" s="64">
        <v>45742.55972222222</v>
      </c>
      <c r="D1232" s="48" t="s">
        <v>950</v>
      </c>
      <c r="E1232" s="48">
        <v>135373</v>
      </c>
      <c r="F1232" s="48" t="s">
        <v>754</v>
      </c>
      <c r="G1232" s="48" t="s">
        <v>755</v>
      </c>
      <c r="H1232" s="48" t="s">
        <v>766</v>
      </c>
      <c r="I1232" s="48">
        <v>2</v>
      </c>
      <c r="J1232" s="48">
        <v>1</v>
      </c>
      <c r="K1232" s="48" t="s">
        <v>6182</v>
      </c>
      <c r="L1232" s="71">
        <v>45743.518055555563</v>
      </c>
      <c r="M1232" s="48">
        <v>-1</v>
      </c>
      <c r="N1232" s="48">
        <v>1</v>
      </c>
      <c r="P1232" s="65">
        <f>2</f>
        <v>2</v>
      </c>
      <c r="Q1232" s="65">
        <f>COUNTIFS($O$1:O1232,base_seller!$O1232)</f>
        <v>0</v>
      </c>
      <c r="R1232" s="65" t="str">
        <f>IF(O1232="","",IF(OR(base_seller!$Q1232&gt;base_seller!$P1232,base_seller!$Q1232="0"),"Não","Sim"))</f>
        <v/>
      </c>
      <c r="S1232" s="65" t="str">
        <f>base_seller!$E1232&amp;base_seller!$K1232</f>
        <v>1353732025-03</v>
      </c>
      <c r="T1232" s="65">
        <f>COUNTIFS($S$1:S1232,base_seller!$S1232)</f>
        <v>1</v>
      </c>
      <c r="U1232" s="65" t="str">
        <f t="shared" si="41"/>
        <v>Range 1</v>
      </c>
    </row>
    <row r="1233" spans="1:21" x14ac:dyDescent="0.25">
      <c r="A1233" s="64">
        <v>45742</v>
      </c>
      <c r="B1233" s="64">
        <v>45742.548611111109</v>
      </c>
      <c r="C1233" s="64">
        <v>45742.561111111107</v>
      </c>
      <c r="D1233" s="48" t="s">
        <v>950</v>
      </c>
      <c r="E1233" s="48">
        <v>135311</v>
      </c>
      <c r="F1233" s="48" t="s">
        <v>46</v>
      </c>
      <c r="G1233" s="48" t="s">
        <v>36</v>
      </c>
      <c r="H1233" s="48" t="s">
        <v>768</v>
      </c>
      <c r="I1233" s="48">
        <v>2</v>
      </c>
      <c r="J1233" s="48">
        <v>1</v>
      </c>
      <c r="K1233" s="48" t="s">
        <v>6182</v>
      </c>
      <c r="L1233" s="71">
        <v>45743.548611111109</v>
      </c>
      <c r="M1233" s="48">
        <v>-1</v>
      </c>
      <c r="N1233" s="48">
        <v>1</v>
      </c>
      <c r="O1233" s="48" t="s">
        <v>6515</v>
      </c>
      <c r="P1233" s="65">
        <f>2</f>
        <v>2</v>
      </c>
      <c r="Q1233" s="65">
        <f>COUNTIFS($O$1:O1233,base_seller!$O1233)</f>
        <v>2</v>
      </c>
      <c r="R1233" s="65" t="str">
        <f>IF(O1233="","",IF(OR(base_seller!$Q1233&gt;base_seller!$P1233,base_seller!$Q1233="0"),"Não","Sim"))</f>
        <v>Sim</v>
      </c>
      <c r="S1233" s="65" t="str">
        <f>base_seller!$E1233&amp;base_seller!$K1233</f>
        <v>1353112025-03</v>
      </c>
      <c r="T1233" s="65">
        <f>COUNTIFS($S$1:S1233,base_seller!$S1233)</f>
        <v>2</v>
      </c>
      <c r="U1233" s="65" t="str">
        <f t="shared" si="41"/>
        <v>Range 1</v>
      </c>
    </row>
    <row r="1234" spans="1:21" x14ac:dyDescent="0.25">
      <c r="A1234" s="64">
        <v>45742</v>
      </c>
      <c r="B1234" s="64">
        <v>45742.579861111109</v>
      </c>
      <c r="C1234" s="64">
        <v>45742.581944444442</v>
      </c>
      <c r="D1234" s="48" t="s">
        <v>950</v>
      </c>
      <c r="E1234" s="48">
        <v>135559</v>
      </c>
      <c r="F1234" s="48" t="s">
        <v>754</v>
      </c>
      <c r="G1234" s="48" t="s">
        <v>755</v>
      </c>
      <c r="H1234" s="48" t="s">
        <v>761</v>
      </c>
      <c r="I1234" s="48">
        <v>2</v>
      </c>
      <c r="J1234" s="48">
        <v>1</v>
      </c>
      <c r="K1234" s="48" t="s">
        <v>6182</v>
      </c>
      <c r="L1234" s="71">
        <v>45743.579861111109</v>
      </c>
      <c r="M1234" s="48">
        <v>-1</v>
      </c>
      <c r="N1234" s="48">
        <v>1</v>
      </c>
      <c r="P1234" s="65">
        <f>2</f>
        <v>2</v>
      </c>
      <c r="Q1234" s="65">
        <f>COUNTIFS($O$1:O1234,base_seller!$O1234)</f>
        <v>0</v>
      </c>
      <c r="R1234" s="65" t="str">
        <f>IF(O1234="","",IF(OR(base_seller!$Q1234&gt;base_seller!$P1234,base_seller!$Q1234="0"),"Não","Sim"))</f>
        <v/>
      </c>
      <c r="S1234" s="65" t="str">
        <f>base_seller!$E1234&amp;base_seller!$K1234</f>
        <v>1355592025-03</v>
      </c>
      <c r="T1234" s="65">
        <f>COUNTIFS($S$1:S1234,base_seller!$S1234)</f>
        <v>1</v>
      </c>
      <c r="U1234" s="65" t="str">
        <f t="shared" si="41"/>
        <v>Range 1</v>
      </c>
    </row>
    <row r="1235" spans="1:21" x14ac:dyDescent="0.25">
      <c r="A1235" s="64">
        <v>45742</v>
      </c>
      <c r="B1235" s="64">
        <v>45742.621527777781</v>
      </c>
      <c r="C1235" s="64">
        <v>45742.633333333331</v>
      </c>
      <c r="D1235" s="48" t="s">
        <v>950</v>
      </c>
      <c r="E1235" s="48">
        <v>135658</v>
      </c>
      <c r="F1235" s="48" t="s">
        <v>754</v>
      </c>
      <c r="G1235" s="48" t="s">
        <v>755</v>
      </c>
      <c r="H1235" s="48" t="s">
        <v>765</v>
      </c>
      <c r="I1235" s="48">
        <v>2</v>
      </c>
      <c r="J1235" s="48">
        <v>1</v>
      </c>
      <c r="K1235" s="48" t="s">
        <v>6182</v>
      </c>
      <c r="L1235" s="71">
        <v>45743.621527777781</v>
      </c>
      <c r="M1235" s="48">
        <v>-1</v>
      </c>
      <c r="N1235" s="48">
        <v>1</v>
      </c>
      <c r="P1235" s="65">
        <f>2</f>
        <v>2</v>
      </c>
      <c r="Q1235" s="65">
        <f>COUNTIFS($O$1:O1235,base_seller!$O1235)</f>
        <v>0</v>
      </c>
      <c r="R1235" s="65" t="str">
        <f>IF(O1235="","",IF(OR(base_seller!$Q1235&gt;base_seller!$P1235,base_seller!$Q1235="0"),"Não","Sim"))</f>
        <v/>
      </c>
      <c r="S1235" s="65" t="str">
        <f>base_seller!$E1235&amp;base_seller!$K1235</f>
        <v>1356582025-03</v>
      </c>
      <c r="T1235" s="65">
        <f>COUNTIFS($S$1:S1235,base_seller!$S1235)</f>
        <v>1</v>
      </c>
      <c r="U1235" s="65" t="str">
        <f t="shared" si="41"/>
        <v>Range 1</v>
      </c>
    </row>
    <row r="1236" spans="1:21" x14ac:dyDescent="0.25">
      <c r="A1236" s="64">
        <v>45742</v>
      </c>
      <c r="B1236" s="64">
        <v>45742.601388888892</v>
      </c>
      <c r="C1236" s="64">
        <v>45742.634722222218</v>
      </c>
      <c r="D1236" s="48" t="s">
        <v>950</v>
      </c>
      <c r="E1236" s="48">
        <v>135615</v>
      </c>
      <c r="F1236" s="48" t="s">
        <v>46</v>
      </c>
      <c r="G1236" s="48" t="s">
        <v>36</v>
      </c>
      <c r="H1236" s="48" t="s">
        <v>763</v>
      </c>
      <c r="I1236" s="48">
        <v>2</v>
      </c>
      <c r="J1236" s="48">
        <v>1</v>
      </c>
      <c r="K1236" s="48" t="s">
        <v>6182</v>
      </c>
      <c r="L1236" s="71">
        <v>45743.601388888892</v>
      </c>
      <c r="M1236" s="48">
        <v>-1</v>
      </c>
      <c r="N1236" s="48">
        <v>1</v>
      </c>
      <c r="O1236" s="48" t="s">
        <v>6518</v>
      </c>
      <c r="P1236" s="65">
        <f>2</f>
        <v>2</v>
      </c>
      <c r="Q1236" s="65">
        <f>COUNTIFS($O$1:O1236,base_seller!$O1236)</f>
        <v>1</v>
      </c>
      <c r="R1236" s="65" t="str">
        <f>IF(O1236="","",IF(OR(base_seller!$Q1236&gt;base_seller!$P1236,base_seller!$Q1236="0"),"Não","Sim"))</f>
        <v>Sim</v>
      </c>
      <c r="S1236" s="65" t="str">
        <f>base_seller!$E1236&amp;base_seller!$K1236</f>
        <v>1356152025-03</v>
      </c>
      <c r="T1236" s="65">
        <f>COUNTIFS($S$1:S1236,base_seller!$S1236)</f>
        <v>1</v>
      </c>
      <c r="U1236" s="65" t="str">
        <f t="shared" si="41"/>
        <v>Range 1</v>
      </c>
    </row>
    <row r="1237" spans="1:21" x14ac:dyDescent="0.25">
      <c r="A1237" s="64">
        <v>45742</v>
      </c>
      <c r="B1237" s="64">
        <v>45742.565972222219</v>
      </c>
      <c r="C1237" s="64">
        <v>45742.727083333331</v>
      </c>
      <c r="D1237" s="48" t="s">
        <v>951</v>
      </c>
      <c r="E1237" s="48">
        <v>135518</v>
      </c>
      <c r="F1237" s="48" t="s">
        <v>754</v>
      </c>
      <c r="G1237" s="48" t="s">
        <v>755</v>
      </c>
      <c r="H1237" s="48" t="s">
        <v>755</v>
      </c>
      <c r="I1237" s="48">
        <v>2</v>
      </c>
      <c r="J1237" s="48">
        <v>1</v>
      </c>
      <c r="K1237" s="48" t="s">
        <v>6182</v>
      </c>
      <c r="L1237" s="71">
        <v>45743.565972222219</v>
      </c>
      <c r="M1237" s="48">
        <v>-1</v>
      </c>
      <c r="N1237" s="48">
        <v>1</v>
      </c>
      <c r="P1237" s="65">
        <f>2</f>
        <v>2</v>
      </c>
      <c r="Q1237" s="65">
        <f>COUNTIFS($O$1:O1237,base_seller!$O1237)</f>
        <v>0</v>
      </c>
      <c r="R1237" s="65" t="str">
        <f>IF(O1237="","",IF(OR(base_seller!$Q1237&gt;base_seller!$P1237,base_seller!$Q1237="0"),"Não","Sim"))</f>
        <v/>
      </c>
      <c r="S1237" s="65" t="str">
        <f>base_seller!$E1237&amp;base_seller!$K1237</f>
        <v>1355182025-03</v>
      </c>
      <c r="T1237" s="65">
        <f>COUNTIFS($S$1:S1237,base_seller!$S1237)</f>
        <v>1</v>
      </c>
      <c r="U1237" s="65" t="str">
        <f t="shared" si="41"/>
        <v>Range 1</v>
      </c>
    </row>
    <row r="1238" spans="1:21" x14ac:dyDescent="0.25">
      <c r="A1238" s="64">
        <v>45742</v>
      </c>
      <c r="B1238" s="64">
        <v>45742.57708333333</v>
      </c>
      <c r="C1238" s="64">
        <v>45742.729166666657</v>
      </c>
      <c r="D1238" s="48" t="s">
        <v>951</v>
      </c>
      <c r="E1238" s="48">
        <v>135549</v>
      </c>
      <c r="F1238" s="48" t="s">
        <v>46</v>
      </c>
      <c r="G1238" s="48" t="s">
        <v>36</v>
      </c>
      <c r="H1238" s="48" t="s">
        <v>752</v>
      </c>
      <c r="I1238" s="48">
        <v>2</v>
      </c>
      <c r="J1238" s="48">
        <v>1</v>
      </c>
      <c r="K1238" s="48" t="s">
        <v>6182</v>
      </c>
      <c r="L1238" s="71">
        <v>45743.57708333333</v>
      </c>
      <c r="M1238" s="48">
        <v>-1</v>
      </c>
      <c r="N1238" s="48">
        <v>1</v>
      </c>
      <c r="O1238" s="48" t="s">
        <v>6519</v>
      </c>
      <c r="P1238" s="65">
        <f>2</f>
        <v>2</v>
      </c>
      <c r="Q1238" s="65">
        <f>COUNTIFS($O$1:O1238,base_seller!$O1238)</f>
        <v>1</v>
      </c>
      <c r="R1238" s="65" t="str">
        <f>IF(O1238="","",IF(OR(base_seller!$Q1238&gt;base_seller!$P1238,base_seller!$Q1238="0"),"Não","Sim"))</f>
        <v>Sim</v>
      </c>
      <c r="S1238" s="65" t="str">
        <f>base_seller!$E1238&amp;base_seller!$K1238</f>
        <v>1355492025-03</v>
      </c>
      <c r="T1238" s="65">
        <f>COUNTIFS($S$1:S1238,base_seller!$S1238)</f>
        <v>1</v>
      </c>
      <c r="U1238" s="65" t="str">
        <f t="shared" si="41"/>
        <v>Range 1</v>
      </c>
    </row>
    <row r="1239" spans="1:21" x14ac:dyDescent="0.25">
      <c r="A1239" s="64">
        <v>45742</v>
      </c>
      <c r="B1239" s="64">
        <v>45742.682638888888</v>
      </c>
      <c r="C1239" s="64">
        <v>45742.731249999997</v>
      </c>
      <c r="D1239" s="48" t="s">
        <v>951</v>
      </c>
      <c r="E1239" s="48">
        <v>135766</v>
      </c>
      <c r="F1239" s="48" t="s">
        <v>754</v>
      </c>
      <c r="G1239" s="48" t="s">
        <v>755</v>
      </c>
      <c r="H1239" s="48" t="s">
        <v>755</v>
      </c>
      <c r="I1239" s="48">
        <v>2</v>
      </c>
      <c r="J1239" s="48">
        <v>1</v>
      </c>
      <c r="K1239" s="48" t="s">
        <v>6182</v>
      </c>
      <c r="L1239" s="71">
        <v>45743.682638888888</v>
      </c>
      <c r="M1239" s="48">
        <v>-1</v>
      </c>
      <c r="N1239" s="48">
        <v>1</v>
      </c>
      <c r="P1239" s="65">
        <f>2</f>
        <v>2</v>
      </c>
      <c r="Q1239" s="65">
        <f>COUNTIFS($O$1:O1239,base_seller!$O1239)</f>
        <v>0</v>
      </c>
      <c r="R1239" s="65" t="str">
        <f>IF(O1239="","",IF(OR(base_seller!$Q1239&gt;base_seller!$P1239,base_seller!$Q1239="0"),"Não","Sim"))</f>
        <v/>
      </c>
      <c r="S1239" s="65" t="str">
        <f>base_seller!$E1239&amp;base_seller!$K1239</f>
        <v>1357662025-03</v>
      </c>
      <c r="T1239" s="65">
        <f>COUNTIFS($S$1:S1239,base_seller!$S1239)</f>
        <v>1</v>
      </c>
      <c r="U1239" s="65" t="str">
        <f t="shared" si="41"/>
        <v>Range 1</v>
      </c>
    </row>
    <row r="1240" spans="1:21" x14ac:dyDescent="0.25">
      <c r="A1240" s="64">
        <v>45742</v>
      </c>
      <c r="B1240" s="64">
        <v>45742.686805555553</v>
      </c>
      <c r="C1240" s="64">
        <v>45742.732638888891</v>
      </c>
      <c r="D1240" s="48" t="s">
        <v>951</v>
      </c>
      <c r="E1240" s="48">
        <v>135776</v>
      </c>
      <c r="F1240" s="48" t="s">
        <v>754</v>
      </c>
      <c r="G1240" s="48" t="s">
        <v>755</v>
      </c>
      <c r="H1240" s="48" t="s">
        <v>755</v>
      </c>
      <c r="I1240" s="48">
        <v>2</v>
      </c>
      <c r="J1240" s="48">
        <v>1</v>
      </c>
      <c r="K1240" s="48" t="s">
        <v>6182</v>
      </c>
      <c r="L1240" s="71">
        <v>45743.686805555553</v>
      </c>
      <c r="M1240" s="48">
        <v>-1</v>
      </c>
      <c r="N1240" s="48">
        <v>1</v>
      </c>
      <c r="P1240" s="65">
        <f>2</f>
        <v>2</v>
      </c>
      <c r="Q1240" s="65">
        <f>COUNTIFS($O$1:O1240,base_seller!$O1240)</f>
        <v>0</v>
      </c>
      <c r="R1240" s="65" t="str">
        <f>IF(O1240="","",IF(OR(base_seller!$Q1240&gt;base_seller!$P1240,base_seller!$Q1240="0"),"Não","Sim"))</f>
        <v/>
      </c>
      <c r="S1240" s="65" t="str">
        <f>base_seller!$E1240&amp;base_seller!$K1240</f>
        <v>1357762025-03</v>
      </c>
      <c r="T1240" s="65">
        <f>COUNTIFS($S$1:S1240,base_seller!$S1240)</f>
        <v>1</v>
      </c>
      <c r="U1240" s="65" t="str">
        <f t="shared" si="41"/>
        <v>Range 1</v>
      </c>
    </row>
    <row r="1241" spans="1:21" x14ac:dyDescent="0.25">
      <c r="A1241" s="64">
        <v>45742</v>
      </c>
      <c r="B1241" s="64">
        <v>45742.745138888888</v>
      </c>
      <c r="C1241" s="64">
        <v>45742.784722222219</v>
      </c>
      <c r="D1241" s="48" t="s">
        <v>951</v>
      </c>
      <c r="E1241" s="48">
        <v>135834</v>
      </c>
      <c r="F1241" s="48" t="s">
        <v>46</v>
      </c>
      <c r="G1241" s="48" t="s">
        <v>755</v>
      </c>
      <c r="H1241" s="48" t="s">
        <v>755</v>
      </c>
      <c r="I1241" s="48">
        <v>2</v>
      </c>
      <c r="J1241" s="48">
        <v>1</v>
      </c>
      <c r="K1241" s="48" t="s">
        <v>6182</v>
      </c>
      <c r="L1241" s="71">
        <v>45743.745138888888</v>
      </c>
      <c r="M1241" s="48">
        <v>-1</v>
      </c>
      <c r="N1241" s="48">
        <v>1</v>
      </c>
      <c r="P1241" s="65">
        <f>2</f>
        <v>2</v>
      </c>
      <c r="Q1241" s="65">
        <f>COUNTIFS($O$1:O1241,base_seller!$O1241)</f>
        <v>0</v>
      </c>
      <c r="R1241" s="65" t="str">
        <f>IF(O1241="","",IF(OR(base_seller!$Q1241&gt;base_seller!$P1241,base_seller!$Q1241="0"),"Não","Sim"))</f>
        <v/>
      </c>
      <c r="S1241" s="65" t="str">
        <f>base_seller!$E1241&amp;base_seller!$K1241</f>
        <v>1358342025-03</v>
      </c>
      <c r="T1241" s="65">
        <f>COUNTIFS($S$1:S1241,base_seller!$S1241)</f>
        <v>1</v>
      </c>
      <c r="U1241" s="65" t="str">
        <f t="shared" si="41"/>
        <v>Range 1</v>
      </c>
    </row>
    <row r="1242" spans="1:21" x14ac:dyDescent="0.25">
      <c r="A1242" s="64">
        <v>45743</v>
      </c>
      <c r="B1242" s="64">
        <v>45743.314583333333</v>
      </c>
      <c r="C1242" s="64">
        <v>45743.339583333327</v>
      </c>
      <c r="D1242" s="48" t="s">
        <v>952</v>
      </c>
      <c r="E1242" s="48">
        <v>135951</v>
      </c>
      <c r="F1242" s="48" t="s">
        <v>46</v>
      </c>
      <c r="G1242" s="48" t="s">
        <v>36</v>
      </c>
      <c r="H1242" s="48" t="s">
        <v>752</v>
      </c>
      <c r="I1242" s="48">
        <v>3</v>
      </c>
      <c r="J1242" s="48">
        <v>1</v>
      </c>
      <c r="K1242" s="48" t="s">
        <v>6182</v>
      </c>
      <c r="L1242" s="71">
        <v>45744.314583333333</v>
      </c>
      <c r="M1242" s="48">
        <v>-1</v>
      </c>
      <c r="N1242" s="48">
        <v>1</v>
      </c>
      <c r="O1242" s="48" t="s">
        <v>6520</v>
      </c>
      <c r="P1242" s="65">
        <f>2</f>
        <v>2</v>
      </c>
      <c r="Q1242" s="65">
        <f>COUNTIFS($O$1:O1242,base_seller!$O1242)</f>
        <v>1</v>
      </c>
      <c r="R1242" s="65" t="str">
        <f>IF(O1242="","",IF(OR(base_seller!$Q1242&gt;base_seller!$P1242,base_seller!$Q1242="0"),"Não","Sim"))</f>
        <v>Sim</v>
      </c>
      <c r="S1242" s="65" t="str">
        <f>base_seller!$E1242&amp;base_seller!$K1242</f>
        <v>1359512025-03</v>
      </c>
      <c r="T1242" s="65">
        <f>COUNTIFS($S$1:S1242,base_seller!$S1242)</f>
        <v>1</v>
      </c>
      <c r="U1242" s="65" t="str">
        <f t="shared" ref="U1242:U1270" si="42">IF(T1242&lt;4,"Range 1",IF(T1242&lt;7,"Range 2",IF(T1242&lt;10,"Range 3","Range 4")))</f>
        <v>Range 1</v>
      </c>
    </row>
    <row r="1243" spans="1:21" x14ac:dyDescent="0.25">
      <c r="A1243" s="64">
        <v>45743</v>
      </c>
      <c r="B1243" s="64">
        <v>45743.34652777778</v>
      </c>
      <c r="C1243" s="64">
        <v>45743.371527777781</v>
      </c>
      <c r="D1243" s="48" t="s">
        <v>952</v>
      </c>
      <c r="E1243" s="48">
        <v>135963</v>
      </c>
      <c r="F1243" s="48" t="s">
        <v>46</v>
      </c>
      <c r="G1243" s="48" t="s">
        <v>36</v>
      </c>
      <c r="H1243" s="48" t="s">
        <v>752</v>
      </c>
      <c r="I1243" s="48">
        <v>3</v>
      </c>
      <c r="J1243" s="48">
        <v>1</v>
      </c>
      <c r="K1243" s="48" t="s">
        <v>6182</v>
      </c>
      <c r="L1243" s="71">
        <v>45744.34652777778</v>
      </c>
      <c r="M1243" s="48">
        <v>-1</v>
      </c>
      <c r="N1243" s="48">
        <v>1</v>
      </c>
      <c r="O1243" s="48" t="s">
        <v>6521</v>
      </c>
      <c r="P1243" s="65">
        <f>2</f>
        <v>2</v>
      </c>
      <c r="Q1243" s="65">
        <f>COUNTIFS($O$1:O1243,base_seller!$O1243)</f>
        <v>1</v>
      </c>
      <c r="R1243" s="65" t="str">
        <f>IF(O1243="","",IF(OR(base_seller!$Q1243&gt;base_seller!$P1243,base_seller!$Q1243="0"),"Não","Sim"))</f>
        <v>Sim</v>
      </c>
      <c r="S1243" s="65" t="str">
        <f>base_seller!$E1243&amp;base_seller!$K1243</f>
        <v>1359632025-03</v>
      </c>
      <c r="T1243" s="65">
        <f>COUNTIFS($S$1:S1243,base_seller!$S1243)</f>
        <v>1</v>
      </c>
      <c r="U1243" s="65" t="str">
        <f t="shared" si="42"/>
        <v>Range 1</v>
      </c>
    </row>
    <row r="1244" spans="1:21" x14ac:dyDescent="0.25">
      <c r="A1244" s="64">
        <v>45743</v>
      </c>
      <c r="B1244" s="64">
        <v>45743.395138888889</v>
      </c>
      <c r="C1244" s="64">
        <v>45743.418055555558</v>
      </c>
      <c r="D1244" s="48" t="s">
        <v>952</v>
      </c>
      <c r="E1244" s="48">
        <v>136036</v>
      </c>
      <c r="F1244" s="48" t="s">
        <v>46</v>
      </c>
      <c r="G1244" s="48" t="s">
        <v>36</v>
      </c>
      <c r="H1244" s="48" t="s">
        <v>752</v>
      </c>
      <c r="I1244" s="48">
        <v>3</v>
      </c>
      <c r="J1244" s="48">
        <v>1</v>
      </c>
      <c r="K1244" s="48" t="s">
        <v>6182</v>
      </c>
      <c r="L1244" s="71">
        <v>45744.395138888889</v>
      </c>
      <c r="M1244" s="48">
        <v>-1</v>
      </c>
      <c r="N1244" s="48">
        <v>1</v>
      </c>
      <c r="O1244" s="48" t="s">
        <v>6522</v>
      </c>
      <c r="P1244" s="65">
        <f>2</f>
        <v>2</v>
      </c>
      <c r="Q1244" s="65">
        <f>COUNTIFS($O$1:O1244,base_seller!$O1244)</f>
        <v>1</v>
      </c>
      <c r="R1244" s="65" t="str">
        <f>IF(O1244="","",IF(OR(base_seller!$Q1244&gt;base_seller!$P1244,base_seller!$Q1244="0"),"Não","Sim"))</f>
        <v>Sim</v>
      </c>
      <c r="S1244" s="65" t="str">
        <f>base_seller!$E1244&amp;base_seller!$K1244</f>
        <v>1360362025-03</v>
      </c>
      <c r="T1244" s="65">
        <f>COUNTIFS($S$1:S1244,base_seller!$S1244)</f>
        <v>1</v>
      </c>
      <c r="U1244" s="65" t="str">
        <f t="shared" si="42"/>
        <v>Range 1</v>
      </c>
    </row>
    <row r="1245" spans="1:21" x14ac:dyDescent="0.25">
      <c r="A1245" s="64">
        <v>45743</v>
      </c>
      <c r="B1245" s="64">
        <v>45743.397222222222</v>
      </c>
      <c r="C1245" s="64">
        <v>45743.418749999997</v>
      </c>
      <c r="D1245" s="48" t="s">
        <v>952</v>
      </c>
      <c r="E1245" s="48">
        <v>136041</v>
      </c>
      <c r="F1245" s="48" t="s">
        <v>754</v>
      </c>
      <c r="G1245" s="48" t="s">
        <v>755</v>
      </c>
      <c r="H1245" s="48" t="s">
        <v>752</v>
      </c>
      <c r="I1245" s="48">
        <v>3</v>
      </c>
      <c r="J1245" s="48">
        <v>1</v>
      </c>
      <c r="K1245" s="48" t="s">
        <v>6182</v>
      </c>
      <c r="L1245" s="71">
        <v>45744.397222222222</v>
      </c>
      <c r="M1245" s="48">
        <v>-1</v>
      </c>
      <c r="N1245" s="48">
        <v>1</v>
      </c>
      <c r="P1245" s="65">
        <f>2</f>
        <v>2</v>
      </c>
      <c r="Q1245" s="65">
        <f>COUNTIFS($O$1:O1245,base_seller!$O1245)</f>
        <v>0</v>
      </c>
      <c r="R1245" s="65" t="str">
        <f>IF(O1245="","",IF(OR(base_seller!$Q1245&gt;base_seller!$P1245,base_seller!$Q1245="0"),"Não","Sim"))</f>
        <v/>
      </c>
      <c r="S1245" s="65" t="str">
        <f>base_seller!$E1245&amp;base_seller!$K1245</f>
        <v>1360412025-03</v>
      </c>
      <c r="T1245" s="65">
        <f>COUNTIFS($S$1:S1245,base_seller!$S1245)</f>
        <v>1</v>
      </c>
      <c r="U1245" s="65" t="str">
        <f t="shared" si="42"/>
        <v>Range 1</v>
      </c>
    </row>
    <row r="1246" spans="1:21" x14ac:dyDescent="0.25">
      <c r="A1246" s="64">
        <v>45743</v>
      </c>
      <c r="B1246" s="64">
        <v>45743.402777777781</v>
      </c>
      <c r="C1246" s="64">
        <v>45743.42083333333</v>
      </c>
      <c r="D1246" s="48" t="s">
        <v>952</v>
      </c>
      <c r="E1246" s="48">
        <v>136055</v>
      </c>
      <c r="F1246" s="48" t="s">
        <v>754</v>
      </c>
      <c r="G1246" s="48" t="s">
        <v>755</v>
      </c>
      <c r="H1246" s="48" t="s">
        <v>752</v>
      </c>
      <c r="I1246" s="48">
        <v>3</v>
      </c>
      <c r="J1246" s="48">
        <v>1</v>
      </c>
      <c r="K1246" s="48" t="s">
        <v>6182</v>
      </c>
      <c r="L1246" s="71">
        <v>45744.402777777781</v>
      </c>
      <c r="M1246" s="48">
        <v>-1</v>
      </c>
      <c r="N1246" s="48">
        <v>1</v>
      </c>
      <c r="P1246" s="65">
        <f>2</f>
        <v>2</v>
      </c>
      <c r="Q1246" s="65">
        <f>COUNTIFS($O$1:O1246,base_seller!$O1246)</f>
        <v>0</v>
      </c>
      <c r="R1246" s="65" t="str">
        <f>IF(O1246="","",IF(OR(base_seller!$Q1246&gt;base_seller!$P1246,base_seller!$Q1246="0"),"Não","Sim"))</f>
        <v/>
      </c>
      <c r="S1246" s="65" t="str">
        <f>base_seller!$E1246&amp;base_seller!$K1246</f>
        <v>1360552025-03</v>
      </c>
      <c r="T1246" s="65">
        <f>COUNTIFS($S$1:S1246,base_seller!$S1246)</f>
        <v>1</v>
      </c>
      <c r="U1246" s="65" t="str">
        <f t="shared" si="42"/>
        <v>Range 1</v>
      </c>
    </row>
    <row r="1247" spans="1:21" x14ac:dyDescent="0.25">
      <c r="A1247" s="64">
        <v>45743</v>
      </c>
      <c r="B1247" s="64">
        <v>45743.413888888892</v>
      </c>
      <c r="C1247" s="64">
        <v>45743.42291666667</v>
      </c>
      <c r="D1247" s="48" t="s">
        <v>952</v>
      </c>
      <c r="E1247" s="48">
        <v>136071</v>
      </c>
      <c r="F1247" s="48" t="s">
        <v>46</v>
      </c>
      <c r="G1247" s="48" t="s">
        <v>36</v>
      </c>
      <c r="H1247" s="48" t="s">
        <v>752</v>
      </c>
      <c r="I1247" s="48">
        <v>3</v>
      </c>
      <c r="J1247" s="48">
        <v>1</v>
      </c>
      <c r="K1247" s="48" t="s">
        <v>6182</v>
      </c>
      <c r="L1247" s="71">
        <v>45744.413888888892</v>
      </c>
      <c r="M1247" s="48">
        <v>-1</v>
      </c>
      <c r="N1247" s="48">
        <v>1</v>
      </c>
      <c r="O1247" s="48" t="s">
        <v>6523</v>
      </c>
      <c r="P1247" s="65">
        <f>2</f>
        <v>2</v>
      </c>
      <c r="Q1247" s="65">
        <f>COUNTIFS($O$1:O1247,base_seller!$O1247)</f>
        <v>1</v>
      </c>
      <c r="R1247" s="65" t="str">
        <f>IF(O1247="","",IF(OR(base_seller!$Q1247&gt;base_seller!$P1247,base_seller!$Q1247="0"),"Não","Sim"))</f>
        <v>Sim</v>
      </c>
      <c r="S1247" s="65" t="str">
        <f>base_seller!$E1247&amp;base_seller!$K1247</f>
        <v>1360712025-03</v>
      </c>
      <c r="T1247" s="65">
        <f>COUNTIFS($S$1:S1247,base_seller!$S1247)</f>
        <v>1</v>
      </c>
      <c r="U1247" s="65" t="str">
        <f t="shared" si="42"/>
        <v>Range 1</v>
      </c>
    </row>
    <row r="1248" spans="1:21" x14ac:dyDescent="0.25">
      <c r="A1248" s="64">
        <v>45743</v>
      </c>
      <c r="B1248" s="64">
        <v>45743.418749999997</v>
      </c>
      <c r="C1248" s="64">
        <v>45743.423611111109</v>
      </c>
      <c r="D1248" s="48" t="s">
        <v>952</v>
      </c>
      <c r="E1248" s="48">
        <v>136080</v>
      </c>
      <c r="F1248" s="48" t="s">
        <v>46</v>
      </c>
      <c r="G1248" s="48" t="s">
        <v>36</v>
      </c>
      <c r="H1248" s="48" t="s">
        <v>752</v>
      </c>
      <c r="I1248" s="48">
        <v>3</v>
      </c>
      <c r="J1248" s="48">
        <v>1</v>
      </c>
      <c r="K1248" s="48" t="s">
        <v>6182</v>
      </c>
      <c r="L1248" s="71">
        <v>45744.418749999997</v>
      </c>
      <c r="M1248" s="48">
        <v>-1</v>
      </c>
      <c r="N1248" s="48">
        <v>1</v>
      </c>
      <c r="O1248" s="48" t="s">
        <v>6524</v>
      </c>
      <c r="P1248" s="65">
        <f>2</f>
        <v>2</v>
      </c>
      <c r="Q1248" s="65">
        <f>COUNTIFS($O$1:O1248,base_seller!$O1248)</f>
        <v>1</v>
      </c>
      <c r="R1248" s="65" t="str">
        <f>IF(O1248="","",IF(OR(base_seller!$Q1248&gt;base_seller!$P1248,base_seller!$Q1248="0"),"Não","Sim"))</f>
        <v>Sim</v>
      </c>
      <c r="S1248" s="65" t="str">
        <f>base_seller!$E1248&amp;base_seller!$K1248</f>
        <v>1360802025-03</v>
      </c>
      <c r="T1248" s="65">
        <f>COUNTIFS($S$1:S1248,base_seller!$S1248)</f>
        <v>1</v>
      </c>
      <c r="U1248" s="65" t="str">
        <f t="shared" si="42"/>
        <v>Range 1</v>
      </c>
    </row>
    <row r="1249" spans="1:21" x14ac:dyDescent="0.25">
      <c r="A1249" s="64">
        <v>45743</v>
      </c>
      <c r="B1249" s="64">
        <v>45743.44027777778</v>
      </c>
      <c r="C1249" s="64">
        <v>45743.486111111109</v>
      </c>
      <c r="D1249" s="48" t="s">
        <v>952</v>
      </c>
      <c r="E1249" s="48">
        <v>136116</v>
      </c>
      <c r="F1249" s="48" t="s">
        <v>46</v>
      </c>
      <c r="G1249" s="48" t="s">
        <v>36</v>
      </c>
      <c r="H1249" s="48" t="s">
        <v>752</v>
      </c>
      <c r="I1249" s="48">
        <v>3</v>
      </c>
      <c r="J1249" s="48">
        <v>1</v>
      </c>
      <c r="K1249" s="48" t="s">
        <v>6182</v>
      </c>
      <c r="L1249" s="71">
        <v>45744.44027777778</v>
      </c>
      <c r="M1249" s="48">
        <v>-1</v>
      </c>
      <c r="N1249" s="48">
        <v>1</v>
      </c>
      <c r="O1249" s="48" t="s">
        <v>6525</v>
      </c>
      <c r="P1249" s="65">
        <f>2</f>
        <v>2</v>
      </c>
      <c r="Q1249" s="65">
        <f>COUNTIFS($O$1:O1249,base_seller!$O1249)</f>
        <v>1</v>
      </c>
      <c r="R1249" s="65" t="str">
        <f>IF(O1249="","",IF(OR(base_seller!$Q1249&gt;base_seller!$P1249,base_seller!$Q1249="0"),"Não","Sim"))</f>
        <v>Sim</v>
      </c>
      <c r="S1249" s="65" t="str">
        <f>base_seller!$E1249&amp;base_seller!$K1249</f>
        <v>1361162025-03</v>
      </c>
      <c r="T1249" s="65">
        <f>COUNTIFS($S$1:S1249,base_seller!$S1249)</f>
        <v>1</v>
      </c>
      <c r="U1249" s="65" t="str">
        <f t="shared" si="42"/>
        <v>Range 1</v>
      </c>
    </row>
    <row r="1250" spans="1:21" x14ac:dyDescent="0.25">
      <c r="A1250" s="64">
        <v>45743</v>
      </c>
      <c r="B1250" s="64">
        <v>45743.453472222223</v>
      </c>
      <c r="C1250" s="64">
        <v>45743.486805555563</v>
      </c>
      <c r="D1250" s="48" t="s">
        <v>952</v>
      </c>
      <c r="E1250" s="48">
        <v>136147</v>
      </c>
      <c r="F1250" s="48" t="s">
        <v>754</v>
      </c>
      <c r="G1250" s="48" t="s">
        <v>755</v>
      </c>
      <c r="H1250" s="48" t="s">
        <v>766</v>
      </c>
      <c r="I1250" s="48">
        <v>3</v>
      </c>
      <c r="J1250" s="48">
        <v>1</v>
      </c>
      <c r="K1250" s="48" t="s">
        <v>6182</v>
      </c>
      <c r="L1250" s="71">
        <v>45744.453472222223</v>
      </c>
      <c r="M1250" s="48">
        <v>-1</v>
      </c>
      <c r="N1250" s="48">
        <v>1</v>
      </c>
      <c r="P1250" s="65">
        <f>2</f>
        <v>2</v>
      </c>
      <c r="Q1250" s="65">
        <f>COUNTIFS($O$1:O1250,base_seller!$O1250)</f>
        <v>0</v>
      </c>
      <c r="R1250" s="65" t="str">
        <f>IF(O1250="","",IF(OR(base_seller!$Q1250&gt;base_seller!$P1250,base_seller!$Q1250="0"),"Não","Sim"))</f>
        <v/>
      </c>
      <c r="S1250" s="65" t="str">
        <f>base_seller!$E1250&amp;base_seller!$K1250</f>
        <v>1361472025-03</v>
      </c>
      <c r="T1250" s="65">
        <f>COUNTIFS($S$1:S1250,base_seller!$S1250)</f>
        <v>1</v>
      </c>
      <c r="U1250" s="65" t="str">
        <f t="shared" si="42"/>
        <v>Range 1</v>
      </c>
    </row>
    <row r="1251" spans="1:21" x14ac:dyDescent="0.25">
      <c r="A1251" s="64">
        <v>45743</v>
      </c>
      <c r="B1251" s="64">
        <v>45743.455555555563</v>
      </c>
      <c r="C1251" s="64">
        <v>45743.488194444442</v>
      </c>
      <c r="D1251" s="48" t="s">
        <v>952</v>
      </c>
      <c r="E1251" s="48">
        <v>136154</v>
      </c>
      <c r="F1251" s="48" t="s">
        <v>46</v>
      </c>
      <c r="G1251" s="48" t="s">
        <v>36</v>
      </c>
      <c r="H1251" s="48" t="s">
        <v>5840</v>
      </c>
      <c r="I1251" s="48">
        <v>3</v>
      </c>
      <c r="J1251" s="48">
        <v>1</v>
      </c>
      <c r="K1251" s="48" t="s">
        <v>6182</v>
      </c>
      <c r="L1251" s="71">
        <v>45744.455555555563</v>
      </c>
      <c r="M1251" s="48">
        <v>-1</v>
      </c>
      <c r="N1251" s="48">
        <v>1</v>
      </c>
      <c r="O1251" s="48" t="s">
        <v>6526</v>
      </c>
      <c r="P1251" s="65">
        <f>2</f>
        <v>2</v>
      </c>
      <c r="Q1251" s="65">
        <f>COUNTIFS($O$1:O1251,base_seller!$O1251)</f>
        <v>1</v>
      </c>
      <c r="R1251" s="65" t="str">
        <f>IF(O1251="","",IF(OR(base_seller!$Q1251&gt;base_seller!$P1251,base_seller!$Q1251="0"),"Não","Sim"))</f>
        <v>Sim</v>
      </c>
      <c r="S1251" s="65" t="str">
        <f>base_seller!$E1251&amp;base_seller!$K1251</f>
        <v>1361542025-03</v>
      </c>
      <c r="T1251" s="65">
        <f>COUNTIFS($S$1:S1251,base_seller!$S1251)</f>
        <v>1</v>
      </c>
      <c r="U1251" s="65" t="str">
        <f t="shared" si="42"/>
        <v>Range 1</v>
      </c>
    </row>
    <row r="1252" spans="1:21" x14ac:dyDescent="0.25">
      <c r="A1252" s="64">
        <v>45743</v>
      </c>
      <c r="B1252" s="64">
        <v>45743.461111111108</v>
      </c>
      <c r="C1252" s="64">
        <v>45743.488194444442</v>
      </c>
      <c r="D1252" s="48" t="s">
        <v>952</v>
      </c>
      <c r="E1252" s="48">
        <v>136169</v>
      </c>
      <c r="F1252" s="48" t="s">
        <v>716</v>
      </c>
      <c r="G1252" s="48" t="s">
        <v>36</v>
      </c>
      <c r="H1252" s="48" t="s">
        <v>752</v>
      </c>
      <c r="I1252" s="48">
        <v>3</v>
      </c>
      <c r="J1252" s="48">
        <v>1</v>
      </c>
      <c r="K1252" s="48" t="s">
        <v>6182</v>
      </c>
      <c r="L1252" s="71">
        <v>45744.461111111108</v>
      </c>
      <c r="M1252" s="48">
        <v>-1</v>
      </c>
      <c r="N1252" s="48">
        <v>1</v>
      </c>
      <c r="O1252" s="48" t="s">
        <v>6527</v>
      </c>
      <c r="P1252" s="65">
        <f>2</f>
        <v>2</v>
      </c>
      <c r="Q1252" s="65">
        <f>COUNTIFS($O$1:O1252,base_seller!$O1252)</f>
        <v>1</v>
      </c>
      <c r="R1252" s="65" t="str">
        <f>IF(O1252="","",IF(OR(base_seller!$Q1252&gt;base_seller!$P1252,base_seller!$Q1252="0"),"Não","Sim"))</f>
        <v>Sim</v>
      </c>
      <c r="S1252" s="65" t="str">
        <f>base_seller!$E1252&amp;base_seller!$K1252</f>
        <v>1361692025-03</v>
      </c>
      <c r="T1252" s="65">
        <f>COUNTIFS($S$1:S1252,base_seller!$S1252)</f>
        <v>1</v>
      </c>
      <c r="U1252" s="65" t="str">
        <f t="shared" si="42"/>
        <v>Range 1</v>
      </c>
    </row>
    <row r="1253" spans="1:21" x14ac:dyDescent="0.25">
      <c r="A1253" s="64">
        <v>45743</v>
      </c>
      <c r="B1253" s="64">
        <v>45743.464583333327</v>
      </c>
      <c r="C1253" s="64">
        <v>45743.490972222222</v>
      </c>
      <c r="D1253" s="48" t="s">
        <v>952</v>
      </c>
      <c r="E1253" s="48">
        <v>136177</v>
      </c>
      <c r="F1253" s="48" t="s">
        <v>46</v>
      </c>
      <c r="G1253" s="48" t="s">
        <v>36</v>
      </c>
      <c r="H1253" s="48" t="s">
        <v>766</v>
      </c>
      <c r="I1253" s="48">
        <v>3</v>
      </c>
      <c r="J1253" s="48">
        <v>1</v>
      </c>
      <c r="K1253" s="48" t="s">
        <v>6182</v>
      </c>
      <c r="L1253" s="71">
        <v>45744.464583333327</v>
      </c>
      <c r="M1253" s="48">
        <v>-1</v>
      </c>
      <c r="N1253" s="48">
        <v>1</v>
      </c>
      <c r="O1253" s="48" t="s">
        <v>6528</v>
      </c>
      <c r="P1253" s="65">
        <f>2</f>
        <v>2</v>
      </c>
      <c r="Q1253" s="65">
        <f>COUNTIFS($O$1:O1253,base_seller!$O1253)</f>
        <v>1</v>
      </c>
      <c r="R1253" s="65" t="str">
        <f>IF(O1253="","",IF(OR(base_seller!$Q1253&gt;base_seller!$P1253,base_seller!$Q1253="0"),"Não","Sim"))</f>
        <v>Sim</v>
      </c>
      <c r="S1253" s="65" t="str">
        <f>base_seller!$E1253&amp;base_seller!$K1253</f>
        <v>1361772025-03</v>
      </c>
      <c r="T1253" s="65">
        <f>COUNTIFS($S$1:S1253,base_seller!$S1253)</f>
        <v>1</v>
      </c>
      <c r="U1253" s="65" t="str">
        <f t="shared" si="42"/>
        <v>Range 1</v>
      </c>
    </row>
    <row r="1254" spans="1:21" x14ac:dyDescent="0.25">
      <c r="A1254" s="64">
        <v>45743</v>
      </c>
      <c r="B1254" s="64">
        <v>45743.46875</v>
      </c>
      <c r="C1254" s="64">
        <v>45743.491666666669</v>
      </c>
      <c r="D1254" s="48" t="s">
        <v>952</v>
      </c>
      <c r="E1254" s="48">
        <v>136185</v>
      </c>
      <c r="F1254" s="48" t="s">
        <v>754</v>
      </c>
      <c r="G1254" s="48" t="s">
        <v>755</v>
      </c>
      <c r="H1254" s="48" t="s">
        <v>766</v>
      </c>
      <c r="I1254" s="48">
        <v>3</v>
      </c>
      <c r="J1254" s="48">
        <v>1</v>
      </c>
      <c r="K1254" s="48" t="s">
        <v>6182</v>
      </c>
      <c r="L1254" s="71">
        <v>45744.46875</v>
      </c>
      <c r="M1254" s="48">
        <v>-1</v>
      </c>
      <c r="N1254" s="48">
        <v>1</v>
      </c>
      <c r="P1254" s="65">
        <f>2</f>
        <v>2</v>
      </c>
      <c r="Q1254" s="65">
        <f>COUNTIFS($O$1:O1254,base_seller!$O1254)</f>
        <v>0</v>
      </c>
      <c r="R1254" s="65" t="str">
        <f>IF(O1254="","",IF(OR(base_seller!$Q1254&gt;base_seller!$P1254,base_seller!$Q1254="0"),"Não","Sim"))</f>
        <v/>
      </c>
      <c r="S1254" s="65" t="str">
        <f>base_seller!$E1254&amp;base_seller!$K1254</f>
        <v>1361852025-03</v>
      </c>
      <c r="T1254" s="65">
        <f>COUNTIFS($S$1:S1254,base_seller!$S1254)</f>
        <v>1</v>
      </c>
      <c r="U1254" s="65" t="str">
        <f t="shared" si="42"/>
        <v>Range 1</v>
      </c>
    </row>
    <row r="1255" spans="1:21" x14ac:dyDescent="0.25">
      <c r="A1255" s="64">
        <v>45743</v>
      </c>
      <c r="B1255" s="64">
        <v>45743.48333333333</v>
      </c>
      <c r="C1255" s="64">
        <v>45743.492361111108</v>
      </c>
      <c r="D1255" s="48" t="s">
        <v>952</v>
      </c>
      <c r="E1255" s="48">
        <v>136212</v>
      </c>
      <c r="F1255" s="48" t="s">
        <v>754</v>
      </c>
      <c r="G1255" s="48" t="s">
        <v>755</v>
      </c>
      <c r="H1255" s="48" t="s">
        <v>756</v>
      </c>
      <c r="I1255" s="48">
        <v>3</v>
      </c>
      <c r="J1255" s="48">
        <v>1</v>
      </c>
      <c r="K1255" s="48" t="s">
        <v>6182</v>
      </c>
      <c r="L1255" s="71">
        <v>45744.48333333333</v>
      </c>
      <c r="M1255" s="48">
        <v>-1</v>
      </c>
      <c r="N1255" s="48">
        <v>1</v>
      </c>
      <c r="P1255" s="65">
        <f>2</f>
        <v>2</v>
      </c>
      <c r="Q1255" s="65">
        <f>COUNTIFS($O$1:O1255,base_seller!$O1255)</f>
        <v>0</v>
      </c>
      <c r="R1255" s="65" t="str">
        <f>IF(O1255="","",IF(OR(base_seller!$Q1255&gt;base_seller!$P1255,base_seller!$Q1255="0"),"Não","Sim"))</f>
        <v/>
      </c>
      <c r="S1255" s="65" t="str">
        <f>base_seller!$E1255&amp;base_seller!$K1255</f>
        <v>1362122025-03</v>
      </c>
      <c r="T1255" s="65">
        <f>COUNTIFS($S$1:S1255,base_seller!$S1255)</f>
        <v>1</v>
      </c>
      <c r="U1255" s="65" t="str">
        <f t="shared" si="42"/>
        <v>Range 1</v>
      </c>
    </row>
    <row r="1256" spans="1:21" x14ac:dyDescent="0.25">
      <c r="A1256" s="64">
        <v>45743</v>
      </c>
      <c r="B1256" s="64">
        <v>45743.488194444442</v>
      </c>
      <c r="C1256" s="64">
        <v>45743.492361111108</v>
      </c>
      <c r="D1256" s="48" t="s">
        <v>952</v>
      </c>
      <c r="E1256" s="48">
        <v>136218</v>
      </c>
      <c r="F1256" s="48" t="s">
        <v>716</v>
      </c>
      <c r="G1256" s="48" t="s">
        <v>36</v>
      </c>
      <c r="H1256" s="48" t="s">
        <v>761</v>
      </c>
      <c r="I1256" s="48">
        <v>3</v>
      </c>
      <c r="J1256" s="48">
        <v>1</v>
      </c>
      <c r="K1256" s="48" t="s">
        <v>6182</v>
      </c>
      <c r="L1256" s="71">
        <v>45744.488194444442</v>
      </c>
      <c r="M1256" s="48">
        <v>-1</v>
      </c>
      <c r="N1256" s="48">
        <v>1</v>
      </c>
      <c r="O1256" s="48" t="s">
        <v>6529</v>
      </c>
      <c r="P1256" s="65">
        <f>2</f>
        <v>2</v>
      </c>
      <c r="Q1256" s="65">
        <f>COUNTIFS($O$1:O1256,base_seller!$O1256)</f>
        <v>1</v>
      </c>
      <c r="R1256" s="65" t="str">
        <f>IF(O1256="","",IF(OR(base_seller!$Q1256&gt;base_seller!$P1256,base_seller!$Q1256="0"),"Não","Sim"))</f>
        <v>Sim</v>
      </c>
      <c r="S1256" s="65" t="str">
        <f>base_seller!$E1256&amp;base_seller!$K1256</f>
        <v>1362182025-03</v>
      </c>
      <c r="T1256" s="65">
        <f>COUNTIFS($S$1:S1256,base_seller!$S1256)</f>
        <v>1</v>
      </c>
      <c r="U1256" s="65" t="str">
        <f t="shared" si="42"/>
        <v>Range 1</v>
      </c>
    </row>
    <row r="1257" spans="1:21" x14ac:dyDescent="0.25">
      <c r="A1257" s="64">
        <v>45743</v>
      </c>
      <c r="B1257" s="64">
        <v>45743.364583333343</v>
      </c>
      <c r="C1257" s="64">
        <v>45743.376388888893</v>
      </c>
      <c r="D1257" s="48" t="s">
        <v>950</v>
      </c>
      <c r="E1257" s="48">
        <v>135988</v>
      </c>
      <c r="F1257" s="48" t="s">
        <v>754</v>
      </c>
      <c r="G1257" s="48" t="s">
        <v>755</v>
      </c>
      <c r="H1257" s="48" t="s">
        <v>765</v>
      </c>
      <c r="I1257" s="48">
        <v>3</v>
      </c>
      <c r="J1257" s="48">
        <v>1</v>
      </c>
      <c r="K1257" s="48" t="s">
        <v>6182</v>
      </c>
      <c r="L1257" s="71">
        <v>45744.364583333343</v>
      </c>
      <c r="M1257" s="48">
        <v>-1</v>
      </c>
      <c r="N1257" s="48">
        <v>1</v>
      </c>
      <c r="P1257" s="65">
        <f>2</f>
        <v>2</v>
      </c>
      <c r="Q1257" s="65">
        <f>COUNTIFS($O$1:O1257,base_seller!$O1257)</f>
        <v>0</v>
      </c>
      <c r="R1257" s="65" t="str">
        <f>IF(O1257="","",IF(OR(base_seller!$Q1257&gt;base_seller!$P1257,base_seller!$Q1257="0"),"Não","Sim"))</f>
        <v/>
      </c>
      <c r="S1257" s="65" t="str">
        <f>base_seller!$E1257&amp;base_seller!$K1257</f>
        <v>1359882025-03</v>
      </c>
      <c r="T1257" s="65">
        <f>COUNTIFS($S$1:S1257,base_seller!$S1257)</f>
        <v>1</v>
      </c>
      <c r="U1257" s="65" t="str">
        <f t="shared" si="42"/>
        <v>Range 1</v>
      </c>
    </row>
    <row r="1258" spans="1:21" x14ac:dyDescent="0.25">
      <c r="A1258" s="64">
        <v>45743</v>
      </c>
      <c r="B1258" s="64">
        <v>45743.363888888889</v>
      </c>
      <c r="C1258" s="64">
        <v>45743.379166666673</v>
      </c>
      <c r="D1258" s="48" t="s">
        <v>950</v>
      </c>
      <c r="E1258" s="48">
        <v>135984</v>
      </c>
      <c r="F1258" s="48" t="s">
        <v>754</v>
      </c>
      <c r="G1258" s="48" t="s">
        <v>755</v>
      </c>
      <c r="H1258" s="48" t="s">
        <v>766</v>
      </c>
      <c r="I1258" s="48">
        <v>3</v>
      </c>
      <c r="J1258" s="48">
        <v>1</v>
      </c>
      <c r="K1258" s="48" t="s">
        <v>6182</v>
      </c>
      <c r="L1258" s="71">
        <v>45744.363888888889</v>
      </c>
      <c r="M1258" s="48">
        <v>-1</v>
      </c>
      <c r="N1258" s="48">
        <v>1</v>
      </c>
      <c r="P1258" s="65">
        <f>2</f>
        <v>2</v>
      </c>
      <c r="Q1258" s="65">
        <f>COUNTIFS($O$1:O1258,base_seller!$O1258)</f>
        <v>0</v>
      </c>
      <c r="R1258" s="65" t="str">
        <f>IF(O1258="","",IF(OR(base_seller!$Q1258&gt;base_seller!$P1258,base_seller!$Q1258="0"),"Não","Sim"))</f>
        <v/>
      </c>
      <c r="S1258" s="65" t="str">
        <f>base_seller!$E1258&amp;base_seller!$K1258</f>
        <v>1359842025-03</v>
      </c>
      <c r="T1258" s="65">
        <f>COUNTIFS($S$1:S1258,base_seller!$S1258)</f>
        <v>1</v>
      </c>
      <c r="U1258" s="65" t="str">
        <f t="shared" si="42"/>
        <v>Range 1</v>
      </c>
    </row>
    <row r="1259" spans="1:21" x14ac:dyDescent="0.25">
      <c r="A1259" s="64">
        <v>45743</v>
      </c>
      <c r="B1259" s="64">
        <v>45743.442361111112</v>
      </c>
      <c r="C1259" s="64">
        <v>45743.450694444437</v>
      </c>
      <c r="D1259" s="48" t="s">
        <v>950</v>
      </c>
      <c r="E1259" s="48">
        <v>136122</v>
      </c>
      <c r="F1259" s="48" t="s">
        <v>754</v>
      </c>
      <c r="G1259" s="48" t="s">
        <v>755</v>
      </c>
      <c r="H1259" s="48" t="s">
        <v>761</v>
      </c>
      <c r="I1259" s="48">
        <v>3</v>
      </c>
      <c r="J1259" s="48">
        <v>1</v>
      </c>
      <c r="K1259" s="48" t="s">
        <v>6182</v>
      </c>
      <c r="L1259" s="71">
        <v>45744.442361111112</v>
      </c>
      <c r="M1259" s="48">
        <v>-1</v>
      </c>
      <c r="N1259" s="48">
        <v>1</v>
      </c>
      <c r="P1259" s="65">
        <f>2</f>
        <v>2</v>
      </c>
      <c r="Q1259" s="65">
        <f>COUNTIFS($O$1:O1259,base_seller!$O1259)</f>
        <v>0</v>
      </c>
      <c r="R1259" s="65" t="str">
        <f>IF(O1259="","",IF(OR(base_seller!$Q1259&gt;base_seller!$P1259,base_seller!$Q1259="0"),"Não","Sim"))</f>
        <v/>
      </c>
      <c r="S1259" s="65" t="str">
        <f>base_seller!$E1259&amp;base_seller!$K1259</f>
        <v>1361222025-03</v>
      </c>
      <c r="T1259" s="65">
        <f>COUNTIFS($S$1:S1259,base_seller!$S1259)</f>
        <v>1</v>
      </c>
      <c r="U1259" s="65" t="str">
        <f t="shared" si="42"/>
        <v>Range 1</v>
      </c>
    </row>
    <row r="1260" spans="1:21" x14ac:dyDescent="0.25">
      <c r="A1260" s="64">
        <v>45743</v>
      </c>
      <c r="B1260" s="64">
        <v>45743.455555555563</v>
      </c>
      <c r="C1260" s="64">
        <v>45743.538888888892</v>
      </c>
      <c r="D1260" s="48" t="s">
        <v>952</v>
      </c>
      <c r="E1260" s="48">
        <v>136154</v>
      </c>
      <c r="F1260" s="48" t="s">
        <v>46</v>
      </c>
      <c r="G1260" s="48" t="s">
        <v>13</v>
      </c>
      <c r="H1260" s="48" t="s">
        <v>5840</v>
      </c>
      <c r="I1260" s="48">
        <v>3</v>
      </c>
      <c r="J1260" s="48">
        <v>1</v>
      </c>
      <c r="K1260" s="48" t="s">
        <v>6182</v>
      </c>
      <c r="L1260" s="71">
        <v>45744.455555555563</v>
      </c>
      <c r="M1260" s="48">
        <v>-1</v>
      </c>
      <c r="N1260" s="48">
        <v>1</v>
      </c>
      <c r="P1260" s="65">
        <f>2</f>
        <v>2</v>
      </c>
      <c r="Q1260" s="65">
        <f>COUNTIFS($O$1:O1260,base_seller!$O1260)</f>
        <v>0</v>
      </c>
      <c r="R1260" s="65" t="str">
        <f>IF(O1260="","",IF(OR(base_seller!$Q1260&gt;base_seller!$P1260,base_seller!$Q1260="0"),"Não","Sim"))</f>
        <v/>
      </c>
      <c r="S1260" s="65" t="str">
        <f>base_seller!$E1260&amp;base_seller!$K1260</f>
        <v>1361542025-03</v>
      </c>
      <c r="T1260" s="65">
        <f>COUNTIFS($S$1:S1260,base_seller!$S1260)</f>
        <v>2</v>
      </c>
      <c r="U1260" s="65" t="str">
        <f t="shared" si="42"/>
        <v>Range 1</v>
      </c>
    </row>
    <row r="1261" spans="1:21" x14ac:dyDescent="0.25">
      <c r="A1261" s="64">
        <v>45743</v>
      </c>
      <c r="B1261" s="64">
        <v>45743.546527777777</v>
      </c>
      <c r="C1261" s="64">
        <v>45743.553472222222</v>
      </c>
      <c r="D1261" s="48" t="s">
        <v>952</v>
      </c>
      <c r="E1261" s="48">
        <v>136371</v>
      </c>
      <c r="F1261" s="48" t="s">
        <v>46</v>
      </c>
      <c r="G1261" s="48" t="s">
        <v>36</v>
      </c>
      <c r="H1261" s="48" t="s">
        <v>765</v>
      </c>
      <c r="I1261" s="48">
        <v>3</v>
      </c>
      <c r="J1261" s="48">
        <v>1</v>
      </c>
      <c r="K1261" s="48" t="s">
        <v>6182</v>
      </c>
      <c r="L1261" s="71">
        <v>45744.546527777777</v>
      </c>
      <c r="M1261" s="48">
        <v>-1</v>
      </c>
      <c r="N1261" s="48">
        <v>1</v>
      </c>
      <c r="O1261" s="48" t="s">
        <v>6530</v>
      </c>
      <c r="P1261" s="65">
        <f>2</f>
        <v>2</v>
      </c>
      <c r="Q1261" s="65">
        <f>COUNTIFS($O$1:O1261,base_seller!$O1261)</f>
        <v>1</v>
      </c>
      <c r="R1261" s="65" t="str">
        <f>IF(O1261="","",IF(OR(base_seller!$Q1261&gt;base_seller!$P1261,base_seller!$Q1261="0"),"Não","Sim"))</f>
        <v>Sim</v>
      </c>
      <c r="S1261" s="65" t="str">
        <f>base_seller!$E1261&amp;base_seller!$K1261</f>
        <v>1363712025-03</v>
      </c>
      <c r="T1261" s="65">
        <f>COUNTIFS($S$1:S1261,base_seller!$S1261)</f>
        <v>1</v>
      </c>
      <c r="U1261" s="65" t="str">
        <f t="shared" si="42"/>
        <v>Range 1</v>
      </c>
    </row>
    <row r="1262" spans="1:21" x14ac:dyDescent="0.25">
      <c r="A1262" s="64">
        <v>45743</v>
      </c>
      <c r="B1262" s="64">
        <v>45743.567361111112</v>
      </c>
      <c r="C1262" s="64">
        <v>45743.642361111109</v>
      </c>
      <c r="D1262" s="48" t="s">
        <v>951</v>
      </c>
      <c r="E1262" s="48">
        <v>136440</v>
      </c>
      <c r="F1262" s="48" t="s">
        <v>754</v>
      </c>
      <c r="G1262" s="48" t="s">
        <v>755</v>
      </c>
      <c r="H1262" s="48" t="s">
        <v>755</v>
      </c>
      <c r="I1262" s="48">
        <v>3</v>
      </c>
      <c r="J1262" s="48">
        <v>1</v>
      </c>
      <c r="K1262" s="48" t="s">
        <v>6182</v>
      </c>
      <c r="L1262" s="71">
        <v>45744.567361111112</v>
      </c>
      <c r="M1262" s="48">
        <v>-1</v>
      </c>
      <c r="N1262" s="48">
        <v>1</v>
      </c>
      <c r="P1262" s="65">
        <f>2</f>
        <v>2</v>
      </c>
      <c r="Q1262" s="65">
        <f>COUNTIFS($O$1:O1262,base_seller!$O1262)</f>
        <v>0</v>
      </c>
      <c r="R1262" s="65" t="str">
        <f>IF(O1262="","",IF(OR(base_seller!$Q1262&gt;base_seller!$P1262,base_seller!$Q1262="0"),"Não","Sim"))</f>
        <v/>
      </c>
      <c r="S1262" s="65" t="str">
        <f>base_seller!$E1262&amp;base_seller!$K1262</f>
        <v>1364402025-03</v>
      </c>
      <c r="T1262" s="65">
        <f>COUNTIFS($S$1:S1262,base_seller!$S1262)</f>
        <v>1</v>
      </c>
      <c r="U1262" s="65" t="str">
        <f t="shared" si="42"/>
        <v>Range 1</v>
      </c>
    </row>
    <row r="1263" spans="1:21" x14ac:dyDescent="0.25">
      <c r="A1263" s="64">
        <v>45743</v>
      </c>
      <c r="B1263" s="64">
        <v>45743.586805555547</v>
      </c>
      <c r="C1263" s="64">
        <v>45743.643750000003</v>
      </c>
      <c r="D1263" s="48" t="s">
        <v>951</v>
      </c>
      <c r="E1263" s="48">
        <v>136497</v>
      </c>
      <c r="F1263" s="48" t="s">
        <v>46</v>
      </c>
      <c r="G1263" s="48" t="s">
        <v>36</v>
      </c>
      <c r="H1263" s="48" t="s">
        <v>767</v>
      </c>
      <c r="I1263" s="48">
        <v>3</v>
      </c>
      <c r="J1263" s="48">
        <v>1</v>
      </c>
      <c r="K1263" s="48" t="s">
        <v>6182</v>
      </c>
      <c r="L1263" s="71">
        <v>45744.586805555547</v>
      </c>
      <c r="M1263" s="48">
        <v>-1</v>
      </c>
      <c r="N1263" s="48">
        <v>1</v>
      </c>
      <c r="O1263" s="48" t="s">
        <v>6531</v>
      </c>
      <c r="P1263" s="65">
        <f>2</f>
        <v>2</v>
      </c>
      <c r="Q1263" s="65">
        <f>COUNTIFS($O$1:O1263,base_seller!$O1263)</f>
        <v>1</v>
      </c>
      <c r="R1263" s="65" t="str">
        <f>IF(O1263="","",IF(OR(base_seller!$Q1263&gt;base_seller!$P1263,base_seller!$Q1263="0"),"Não","Sim"))</f>
        <v>Sim</v>
      </c>
      <c r="S1263" s="65" t="str">
        <f>base_seller!$E1263&amp;base_seller!$K1263</f>
        <v>1364972025-03</v>
      </c>
      <c r="T1263" s="65">
        <f>COUNTIFS($S$1:S1263,base_seller!$S1263)</f>
        <v>1</v>
      </c>
      <c r="U1263" s="65" t="str">
        <f t="shared" si="42"/>
        <v>Range 1</v>
      </c>
    </row>
    <row r="1264" spans="1:21" x14ac:dyDescent="0.25">
      <c r="A1264" s="64">
        <v>45743</v>
      </c>
      <c r="B1264" s="64">
        <v>45743.623611111107</v>
      </c>
      <c r="C1264" s="64">
        <v>45743.647222222222</v>
      </c>
      <c r="D1264" s="48" t="s">
        <v>951</v>
      </c>
      <c r="E1264" s="48">
        <v>136580</v>
      </c>
      <c r="F1264" s="48" t="s">
        <v>754</v>
      </c>
      <c r="G1264" s="48" t="s">
        <v>755</v>
      </c>
      <c r="H1264" s="48" t="s">
        <v>755</v>
      </c>
      <c r="I1264" s="48">
        <v>3</v>
      </c>
      <c r="J1264" s="48">
        <v>1</v>
      </c>
      <c r="K1264" s="48" t="s">
        <v>6182</v>
      </c>
      <c r="L1264" s="71">
        <v>45744.623611111107</v>
      </c>
      <c r="M1264" s="48">
        <v>-1</v>
      </c>
      <c r="N1264" s="48">
        <v>1</v>
      </c>
      <c r="P1264" s="65">
        <f>2</f>
        <v>2</v>
      </c>
      <c r="Q1264" s="65">
        <f>COUNTIFS($O$1:O1264,base_seller!$O1264)</f>
        <v>0</v>
      </c>
      <c r="R1264" s="65" t="str">
        <f>IF(O1264="","",IF(OR(base_seller!$Q1264&gt;base_seller!$P1264,base_seller!$Q1264="0"),"Não","Sim"))</f>
        <v/>
      </c>
      <c r="S1264" s="65" t="str">
        <f>base_seller!$E1264&amp;base_seller!$K1264</f>
        <v>1365802025-03</v>
      </c>
      <c r="T1264" s="65">
        <f>COUNTIFS($S$1:S1264,base_seller!$S1264)</f>
        <v>1</v>
      </c>
      <c r="U1264" s="65" t="str">
        <f t="shared" si="42"/>
        <v>Range 1</v>
      </c>
    </row>
    <row r="1265" spans="1:21" x14ac:dyDescent="0.25">
      <c r="A1265" s="64">
        <v>45743</v>
      </c>
      <c r="B1265" s="64">
        <v>45743.628472222219</v>
      </c>
      <c r="C1265" s="64">
        <v>45743.65</v>
      </c>
      <c r="D1265" s="48" t="s">
        <v>951</v>
      </c>
      <c r="E1265" s="48">
        <v>136584</v>
      </c>
      <c r="F1265" s="48" t="s">
        <v>46</v>
      </c>
      <c r="G1265" s="48" t="s">
        <v>36</v>
      </c>
      <c r="H1265" s="48" t="s">
        <v>772</v>
      </c>
      <c r="I1265" s="48">
        <v>3</v>
      </c>
      <c r="J1265" s="48">
        <v>1</v>
      </c>
      <c r="K1265" s="48" t="s">
        <v>6182</v>
      </c>
      <c r="L1265" s="71">
        <v>45744.628472222219</v>
      </c>
      <c r="M1265" s="48">
        <v>-1</v>
      </c>
      <c r="N1265" s="48">
        <v>1</v>
      </c>
      <c r="O1265" s="48" t="s">
        <v>6532</v>
      </c>
      <c r="P1265" s="65">
        <f>2</f>
        <v>2</v>
      </c>
      <c r="Q1265" s="65">
        <f>COUNTIFS($O$1:O1265,base_seller!$O1265)</f>
        <v>1</v>
      </c>
      <c r="R1265" s="65" t="str">
        <f>IF(O1265="","",IF(OR(base_seller!$Q1265&gt;base_seller!$P1265,base_seller!$Q1265="0"),"Não","Sim"))</f>
        <v>Sim</v>
      </c>
      <c r="S1265" s="65" t="str">
        <f>base_seller!$E1265&amp;base_seller!$K1265</f>
        <v>1365842025-03</v>
      </c>
      <c r="T1265" s="65">
        <f>COUNTIFS($S$1:S1265,base_seller!$S1265)</f>
        <v>1</v>
      </c>
      <c r="U1265" s="65" t="str">
        <f t="shared" si="42"/>
        <v>Range 1</v>
      </c>
    </row>
    <row r="1266" spans="1:21" x14ac:dyDescent="0.25">
      <c r="A1266" s="64">
        <v>45743</v>
      </c>
      <c r="B1266" s="64">
        <v>45743.629166666673</v>
      </c>
      <c r="C1266" s="64">
        <v>45743.651388888888</v>
      </c>
      <c r="D1266" s="48" t="s">
        <v>951</v>
      </c>
      <c r="E1266" s="48">
        <v>136588</v>
      </c>
      <c r="F1266" s="48" t="s">
        <v>46</v>
      </c>
      <c r="G1266" s="48" t="s">
        <v>36</v>
      </c>
      <c r="H1266" s="48" t="s">
        <v>761</v>
      </c>
      <c r="I1266" s="48">
        <v>3</v>
      </c>
      <c r="J1266" s="48">
        <v>1</v>
      </c>
      <c r="K1266" s="48" t="s">
        <v>6182</v>
      </c>
      <c r="L1266" s="71">
        <v>45744.629166666673</v>
      </c>
      <c r="M1266" s="48">
        <v>-1</v>
      </c>
      <c r="N1266" s="48">
        <v>1</v>
      </c>
      <c r="O1266" s="48" t="s">
        <v>6533</v>
      </c>
      <c r="P1266" s="65">
        <f>2</f>
        <v>2</v>
      </c>
      <c r="Q1266" s="65">
        <f>COUNTIFS($O$1:O1266,base_seller!$O1266)</f>
        <v>1</v>
      </c>
      <c r="R1266" s="65" t="str">
        <f>IF(O1266="","",IF(OR(base_seller!$Q1266&gt;base_seller!$P1266,base_seller!$Q1266="0"),"Não","Sim"))</f>
        <v>Sim</v>
      </c>
      <c r="S1266" s="65" t="str">
        <f>base_seller!$E1266&amp;base_seller!$K1266</f>
        <v>1365882025-03</v>
      </c>
      <c r="T1266" s="65">
        <f>COUNTIFS($S$1:S1266,base_seller!$S1266)</f>
        <v>1</v>
      </c>
      <c r="U1266" s="65" t="str">
        <f t="shared" si="42"/>
        <v>Range 1</v>
      </c>
    </row>
    <row r="1267" spans="1:21" x14ac:dyDescent="0.25">
      <c r="A1267" s="64">
        <v>45743</v>
      </c>
      <c r="B1267" s="64">
        <v>45743.644444444442</v>
      </c>
      <c r="C1267" s="64">
        <v>45743.652777777781</v>
      </c>
      <c r="D1267" s="48" t="s">
        <v>951</v>
      </c>
      <c r="E1267" s="48">
        <v>136607</v>
      </c>
      <c r="F1267" s="48" t="s">
        <v>754</v>
      </c>
      <c r="G1267" s="48" t="s">
        <v>36</v>
      </c>
      <c r="H1267" s="48" t="s">
        <v>752</v>
      </c>
      <c r="I1267" s="48">
        <v>3</v>
      </c>
      <c r="J1267" s="48">
        <v>1</v>
      </c>
      <c r="K1267" s="48" t="s">
        <v>6182</v>
      </c>
      <c r="L1267" s="71">
        <v>45744.644444444442</v>
      </c>
      <c r="M1267" s="48">
        <v>-1</v>
      </c>
      <c r="N1267" s="48">
        <v>1</v>
      </c>
      <c r="O1267" s="48" t="s">
        <v>6534</v>
      </c>
      <c r="P1267" s="65">
        <f>2</f>
        <v>2</v>
      </c>
      <c r="Q1267" s="65">
        <f>COUNTIFS($O$1:O1267,base_seller!$O1267)</f>
        <v>1</v>
      </c>
      <c r="R1267" s="65" t="str">
        <f>IF(O1267="","",IF(OR(base_seller!$Q1267&gt;base_seller!$P1267,base_seller!$Q1267="0"),"Não","Sim"))</f>
        <v>Sim</v>
      </c>
      <c r="S1267" s="65" t="str">
        <f>base_seller!$E1267&amp;base_seller!$K1267</f>
        <v>1366072025-03</v>
      </c>
      <c r="T1267" s="65">
        <f>COUNTIFS($S$1:S1267,base_seller!$S1267)</f>
        <v>1</v>
      </c>
      <c r="U1267" s="65" t="str">
        <f t="shared" si="42"/>
        <v>Range 1</v>
      </c>
    </row>
    <row r="1268" spans="1:21" x14ac:dyDescent="0.25">
      <c r="A1268" s="64">
        <v>45743</v>
      </c>
      <c r="B1268" s="64">
        <v>45743.685416666667</v>
      </c>
      <c r="C1268" s="64">
        <v>45743.727083333331</v>
      </c>
      <c r="D1268" s="48" t="s">
        <v>951</v>
      </c>
      <c r="E1268" s="48">
        <v>136607</v>
      </c>
      <c r="F1268" s="48" t="s">
        <v>716</v>
      </c>
      <c r="G1268" s="48" t="s">
        <v>36</v>
      </c>
      <c r="H1268" s="48" t="s">
        <v>752</v>
      </c>
      <c r="I1268" s="48">
        <v>3</v>
      </c>
      <c r="J1268" s="48">
        <v>1</v>
      </c>
      <c r="K1268" s="48" t="s">
        <v>6182</v>
      </c>
      <c r="L1268" s="71">
        <v>45744.685416666667</v>
      </c>
      <c r="M1268" s="48">
        <v>-1</v>
      </c>
      <c r="N1268" s="48">
        <v>1</v>
      </c>
      <c r="O1268" s="48" t="s">
        <v>6534</v>
      </c>
      <c r="P1268" s="65">
        <f>2</f>
        <v>2</v>
      </c>
      <c r="Q1268" s="65">
        <f>COUNTIFS($O$1:O1268,base_seller!$O1268)</f>
        <v>2</v>
      </c>
      <c r="R1268" s="65" t="str">
        <f>IF(O1268="","",IF(OR(base_seller!$Q1268&gt;base_seller!$P1268,base_seller!$Q1268="0"),"Não","Sim"))</f>
        <v>Sim</v>
      </c>
      <c r="S1268" s="65" t="str">
        <f>base_seller!$E1268&amp;base_seller!$K1268</f>
        <v>1366072025-03</v>
      </c>
      <c r="T1268" s="65">
        <f>COUNTIFS($S$1:S1268,base_seller!$S1268)</f>
        <v>2</v>
      </c>
      <c r="U1268" s="65" t="str">
        <f t="shared" si="42"/>
        <v>Range 1</v>
      </c>
    </row>
    <row r="1269" spans="1:21" x14ac:dyDescent="0.25">
      <c r="A1269" s="64">
        <v>45743</v>
      </c>
      <c r="B1269" s="64">
        <v>45743.719444444447</v>
      </c>
      <c r="C1269" s="64">
        <v>45743.732638888891</v>
      </c>
      <c r="D1269" s="48" t="s">
        <v>951</v>
      </c>
      <c r="E1269" s="48">
        <v>136709</v>
      </c>
      <c r="F1269" s="48" t="s">
        <v>46</v>
      </c>
      <c r="G1269" s="48" t="s">
        <v>36</v>
      </c>
      <c r="H1269" s="48" t="s">
        <v>752</v>
      </c>
      <c r="I1269" s="48">
        <v>3</v>
      </c>
      <c r="J1269" s="48">
        <v>1</v>
      </c>
      <c r="K1269" s="48" t="s">
        <v>6182</v>
      </c>
      <c r="L1269" s="71">
        <v>45744.719444444447</v>
      </c>
      <c r="M1269" s="48">
        <v>-1</v>
      </c>
      <c r="N1269" s="48">
        <v>1</v>
      </c>
      <c r="O1269" s="48" t="s">
        <v>6535</v>
      </c>
      <c r="P1269" s="65">
        <f>2</f>
        <v>2</v>
      </c>
      <c r="Q1269" s="65">
        <f>COUNTIFS($O$1:O1269,base_seller!$O1269)</f>
        <v>1</v>
      </c>
      <c r="R1269" s="65" t="str">
        <f>IF(O1269="","",IF(OR(base_seller!$Q1269&gt;base_seller!$P1269,base_seller!$Q1269="0"),"Não","Sim"))</f>
        <v>Sim</v>
      </c>
      <c r="S1269" s="65" t="str">
        <f>base_seller!$E1269&amp;base_seller!$K1269</f>
        <v>1367092025-03</v>
      </c>
      <c r="T1269" s="65">
        <f>COUNTIFS($S$1:S1269,base_seller!$S1269)</f>
        <v>1</v>
      </c>
      <c r="U1269" s="65" t="str">
        <f t="shared" si="42"/>
        <v>Range 1</v>
      </c>
    </row>
    <row r="1270" spans="1:21" x14ac:dyDescent="0.25">
      <c r="A1270" s="64">
        <v>45743</v>
      </c>
      <c r="B1270" s="64">
        <v>45743.816666666673</v>
      </c>
      <c r="C1270" s="64">
        <v>45743.824999999997</v>
      </c>
      <c r="D1270" s="48" t="s">
        <v>951</v>
      </c>
      <c r="E1270" s="48">
        <v>136607</v>
      </c>
      <c r="F1270" s="48" t="s">
        <v>46</v>
      </c>
      <c r="G1270" s="48" t="s">
        <v>36</v>
      </c>
      <c r="H1270" s="48" t="s">
        <v>752</v>
      </c>
      <c r="I1270" s="48">
        <v>3</v>
      </c>
      <c r="J1270" s="48">
        <v>1</v>
      </c>
      <c r="K1270" s="48" t="s">
        <v>6182</v>
      </c>
      <c r="L1270" s="71">
        <v>45744.816666666673</v>
      </c>
      <c r="M1270" s="48">
        <v>-1</v>
      </c>
      <c r="N1270" s="48">
        <v>1</v>
      </c>
      <c r="O1270" s="48" t="s">
        <v>6534</v>
      </c>
      <c r="P1270" s="65">
        <f>2</f>
        <v>2</v>
      </c>
      <c r="Q1270" s="65">
        <f>COUNTIFS($O$1:O1270,base_seller!$O1270)</f>
        <v>3</v>
      </c>
      <c r="R1270" s="65" t="str">
        <f>IF(O1270="","",IF(OR(base_seller!$Q1270&gt;base_seller!$P1270,base_seller!$Q1270="0"),"Não","Sim"))</f>
        <v>Não</v>
      </c>
      <c r="S1270" s="65" t="str">
        <f>base_seller!$E1270&amp;base_seller!$K1270</f>
        <v>1366072025-03</v>
      </c>
      <c r="T1270" s="65">
        <f>COUNTIFS($S$1:S1270,base_seller!$S1270)</f>
        <v>3</v>
      </c>
      <c r="U1270" s="65" t="str">
        <f t="shared" si="42"/>
        <v>Range 1</v>
      </c>
    </row>
    <row r="1271" spans="1:21" x14ac:dyDescent="0.25">
      <c r="A1271" s="64">
        <v>45744</v>
      </c>
      <c r="B1271" s="64">
        <v>45743.464583333327</v>
      </c>
      <c r="C1271" s="64">
        <v>45744.339583333327</v>
      </c>
      <c r="D1271" s="48" t="s">
        <v>952</v>
      </c>
      <c r="E1271" s="48">
        <v>136177</v>
      </c>
      <c r="F1271" s="48" t="s">
        <v>754</v>
      </c>
      <c r="G1271" s="48" t="s">
        <v>36</v>
      </c>
      <c r="H1271" s="48" t="s">
        <v>757</v>
      </c>
      <c r="I1271" s="48">
        <v>3</v>
      </c>
      <c r="J1271" s="48">
        <v>1</v>
      </c>
      <c r="K1271" s="48" t="s">
        <v>6182</v>
      </c>
      <c r="L1271" s="71">
        <v>45744.464583333327</v>
      </c>
      <c r="M1271" s="48">
        <v>-1</v>
      </c>
      <c r="N1271" s="48">
        <v>1</v>
      </c>
      <c r="O1271" s="48" t="s">
        <v>6536</v>
      </c>
      <c r="P1271" s="65">
        <f>2</f>
        <v>2</v>
      </c>
      <c r="Q1271" s="65">
        <f>COUNTIFS($O$1:O1271,base_seller!$O1271)</f>
        <v>1</v>
      </c>
      <c r="R1271" s="65" t="str">
        <f>IF(O1271="","",IF(OR(base_seller!$Q1271&gt;base_seller!$P1271,base_seller!$Q1271="0"),"Não","Sim"))</f>
        <v>Sim</v>
      </c>
      <c r="S1271" s="65" t="str">
        <f>base_seller!$E1271&amp;base_seller!$K1271</f>
        <v>1361772025-03</v>
      </c>
      <c r="T1271" s="65">
        <f>COUNTIFS($S$1:S1271,base_seller!$S1271)</f>
        <v>2</v>
      </c>
      <c r="U1271" s="65" t="str">
        <f t="shared" ref="U1271:U1300" si="43">IF(T1271&lt;4,"Range 1",IF(T1271&lt;7,"Range 2",IF(T1271&lt;10,"Range 3","Range 4")))</f>
        <v>Range 1</v>
      </c>
    </row>
    <row r="1272" spans="1:21" x14ac:dyDescent="0.25">
      <c r="A1272" s="64">
        <v>45744</v>
      </c>
      <c r="B1272" s="64">
        <v>45744.279861111107</v>
      </c>
      <c r="C1272" s="64">
        <v>45744.340277777781</v>
      </c>
      <c r="D1272" s="48" t="s">
        <v>952</v>
      </c>
      <c r="E1272" s="48">
        <v>136849</v>
      </c>
      <c r="F1272" s="48" t="s">
        <v>754</v>
      </c>
      <c r="G1272" s="48" t="s">
        <v>755</v>
      </c>
      <c r="H1272" s="48" t="s">
        <v>760</v>
      </c>
      <c r="I1272" s="48">
        <v>4</v>
      </c>
      <c r="J1272" s="48">
        <v>3</v>
      </c>
      <c r="K1272" s="48" t="s">
        <v>6182</v>
      </c>
      <c r="L1272" s="71">
        <v>45747.279861111107</v>
      </c>
      <c r="M1272" s="48">
        <v>-3</v>
      </c>
      <c r="N1272" s="48">
        <v>1</v>
      </c>
      <c r="P1272" s="65">
        <f>2</f>
        <v>2</v>
      </c>
      <c r="Q1272" s="65">
        <f>COUNTIFS($O$1:O1272,base_seller!$O1272)</f>
        <v>0</v>
      </c>
      <c r="R1272" s="65" t="str">
        <f>IF(O1272="","",IF(OR(base_seller!$Q1272&gt;base_seller!$P1272,base_seller!$Q1272="0"),"Não","Sim"))</f>
        <v/>
      </c>
      <c r="S1272" s="65" t="str">
        <f>base_seller!$E1272&amp;base_seller!$K1272</f>
        <v>1368492025-03</v>
      </c>
      <c r="T1272" s="65">
        <f>COUNTIFS($S$1:S1272,base_seller!$S1272)</f>
        <v>1</v>
      </c>
      <c r="U1272" s="65" t="str">
        <f t="shared" si="43"/>
        <v>Range 1</v>
      </c>
    </row>
    <row r="1273" spans="1:21" x14ac:dyDescent="0.25">
      <c r="A1273" s="64">
        <v>45744</v>
      </c>
      <c r="B1273" s="64">
        <v>45744.361805555563</v>
      </c>
      <c r="C1273" s="64">
        <v>45744.370833333327</v>
      </c>
      <c r="D1273" s="48" t="s">
        <v>952</v>
      </c>
      <c r="E1273" s="48">
        <v>136882</v>
      </c>
      <c r="F1273" s="48" t="s">
        <v>754</v>
      </c>
      <c r="G1273" s="48" t="s">
        <v>755</v>
      </c>
      <c r="H1273" s="48" t="s">
        <v>755</v>
      </c>
      <c r="I1273" s="48">
        <v>4</v>
      </c>
      <c r="J1273" s="48">
        <v>3</v>
      </c>
      <c r="K1273" s="48" t="s">
        <v>6182</v>
      </c>
      <c r="L1273" s="71">
        <v>45747.361805555563</v>
      </c>
      <c r="M1273" s="48">
        <v>-3</v>
      </c>
      <c r="N1273" s="48">
        <v>1</v>
      </c>
      <c r="P1273" s="65">
        <f>2</f>
        <v>2</v>
      </c>
      <c r="Q1273" s="65">
        <f>COUNTIFS($O$1:O1273,base_seller!$O1273)</f>
        <v>0</v>
      </c>
      <c r="R1273" s="65" t="str">
        <f>IF(O1273="","",IF(OR(base_seller!$Q1273&gt;base_seller!$P1273,base_seller!$Q1273="0"),"Não","Sim"))</f>
        <v/>
      </c>
      <c r="S1273" s="65" t="str">
        <f>base_seller!$E1273&amp;base_seller!$K1273</f>
        <v>1368822025-03</v>
      </c>
      <c r="T1273" s="65">
        <f>COUNTIFS($S$1:S1273,base_seller!$S1273)</f>
        <v>1</v>
      </c>
      <c r="U1273" s="65" t="str">
        <f t="shared" si="43"/>
        <v>Range 1</v>
      </c>
    </row>
    <row r="1274" spans="1:21" x14ac:dyDescent="0.25">
      <c r="A1274" s="64">
        <v>45744</v>
      </c>
      <c r="B1274" s="64">
        <v>45744.370138888888</v>
      </c>
      <c r="C1274" s="64">
        <v>45744.371527777781</v>
      </c>
      <c r="D1274" s="48" t="s">
        <v>952</v>
      </c>
      <c r="E1274" s="48">
        <v>136900</v>
      </c>
      <c r="F1274" s="48" t="s">
        <v>46</v>
      </c>
      <c r="G1274" s="48" t="s">
        <v>36</v>
      </c>
      <c r="H1274" s="48" t="s">
        <v>752</v>
      </c>
      <c r="I1274" s="48">
        <v>4</v>
      </c>
      <c r="J1274" s="48">
        <v>3</v>
      </c>
      <c r="K1274" s="48" t="s">
        <v>6182</v>
      </c>
      <c r="L1274" s="71">
        <v>45747.370138888888</v>
      </c>
      <c r="M1274" s="48">
        <v>-3</v>
      </c>
      <c r="N1274" s="48">
        <v>1</v>
      </c>
      <c r="O1274" s="48" t="s">
        <v>6537</v>
      </c>
      <c r="P1274" s="65">
        <f>2</f>
        <v>2</v>
      </c>
      <c r="Q1274" s="65">
        <f>COUNTIFS($O$1:O1274,base_seller!$O1274)</f>
        <v>1</v>
      </c>
      <c r="R1274" s="65" t="str">
        <f>IF(O1274="","",IF(OR(base_seller!$Q1274&gt;base_seller!$P1274,base_seller!$Q1274="0"),"Não","Sim"))</f>
        <v>Sim</v>
      </c>
      <c r="S1274" s="65" t="str">
        <f>base_seller!$E1274&amp;base_seller!$K1274</f>
        <v>1369002025-03</v>
      </c>
      <c r="T1274" s="65">
        <f>COUNTIFS($S$1:S1274,base_seller!$S1274)</f>
        <v>1</v>
      </c>
      <c r="U1274" s="65" t="str">
        <f t="shared" si="43"/>
        <v>Range 1</v>
      </c>
    </row>
    <row r="1275" spans="1:21" x14ac:dyDescent="0.25">
      <c r="A1275" s="64">
        <v>45744</v>
      </c>
      <c r="B1275" s="64">
        <v>45744.371527777781</v>
      </c>
      <c r="C1275" s="64">
        <v>45744.372916666667</v>
      </c>
      <c r="D1275" s="48" t="s">
        <v>952</v>
      </c>
      <c r="E1275" s="48">
        <v>136908</v>
      </c>
      <c r="F1275" s="48" t="s">
        <v>716</v>
      </c>
      <c r="G1275" s="48" t="s">
        <v>36</v>
      </c>
      <c r="H1275" s="48" t="s">
        <v>767</v>
      </c>
      <c r="I1275" s="48">
        <v>4</v>
      </c>
      <c r="J1275" s="48">
        <v>3</v>
      </c>
      <c r="K1275" s="48" t="s">
        <v>6182</v>
      </c>
      <c r="L1275" s="71">
        <v>45747.371527777781</v>
      </c>
      <c r="M1275" s="48">
        <v>-3</v>
      </c>
      <c r="N1275" s="48">
        <v>1</v>
      </c>
      <c r="O1275" s="48" t="s">
        <v>6538</v>
      </c>
      <c r="P1275" s="65">
        <f>2</f>
        <v>2</v>
      </c>
      <c r="Q1275" s="65">
        <f>COUNTIFS($O$1:O1275,base_seller!$O1275)</f>
        <v>1</v>
      </c>
      <c r="R1275" s="65" t="str">
        <f>IF(O1275="","",IF(OR(base_seller!$Q1275&gt;base_seller!$P1275,base_seller!$Q1275="0"),"Não","Sim"))</f>
        <v>Sim</v>
      </c>
      <c r="S1275" s="65" t="str">
        <f>base_seller!$E1275&amp;base_seller!$K1275</f>
        <v>1369082025-03</v>
      </c>
      <c r="T1275" s="65">
        <f>COUNTIFS($S$1:S1275,base_seller!$S1275)</f>
        <v>1</v>
      </c>
      <c r="U1275" s="65" t="str">
        <f t="shared" si="43"/>
        <v>Range 1</v>
      </c>
    </row>
    <row r="1276" spans="1:21" x14ac:dyDescent="0.25">
      <c r="A1276" s="64">
        <v>45744</v>
      </c>
      <c r="B1276" s="64">
        <v>45744.373611111107</v>
      </c>
      <c r="C1276" s="64">
        <v>45744.374305555553</v>
      </c>
      <c r="D1276" s="48" t="s">
        <v>952</v>
      </c>
      <c r="E1276" s="48">
        <v>136914</v>
      </c>
      <c r="F1276" s="48" t="s">
        <v>754</v>
      </c>
      <c r="G1276" s="48" t="s">
        <v>755</v>
      </c>
      <c r="H1276" s="48" t="s">
        <v>755</v>
      </c>
      <c r="I1276" s="48">
        <v>4</v>
      </c>
      <c r="J1276" s="48">
        <v>3</v>
      </c>
      <c r="K1276" s="48" t="s">
        <v>6182</v>
      </c>
      <c r="L1276" s="71">
        <v>45747.373611111107</v>
      </c>
      <c r="M1276" s="48">
        <v>-3</v>
      </c>
      <c r="N1276" s="48">
        <v>1</v>
      </c>
      <c r="P1276" s="65">
        <f>2</f>
        <v>2</v>
      </c>
      <c r="Q1276" s="65">
        <f>COUNTIFS($O$1:O1276,base_seller!$O1276)</f>
        <v>0</v>
      </c>
      <c r="R1276" s="65" t="str">
        <f>IF(O1276="","",IF(OR(base_seller!$Q1276&gt;base_seller!$P1276,base_seller!$Q1276="0"),"Não","Sim"))</f>
        <v/>
      </c>
      <c r="S1276" s="65" t="str">
        <f>base_seller!$E1276&amp;base_seller!$K1276</f>
        <v>1369142025-03</v>
      </c>
      <c r="T1276" s="65">
        <f>COUNTIFS($S$1:S1276,base_seller!$S1276)</f>
        <v>1</v>
      </c>
      <c r="U1276" s="65" t="str">
        <f t="shared" si="43"/>
        <v>Range 1</v>
      </c>
    </row>
    <row r="1277" spans="1:21" x14ac:dyDescent="0.25">
      <c r="A1277" s="64">
        <v>45744</v>
      </c>
      <c r="B1277" s="64">
        <v>45744.398611111108</v>
      </c>
      <c r="C1277" s="64">
        <v>45744.427083333343</v>
      </c>
      <c r="D1277" s="48" t="s">
        <v>952</v>
      </c>
      <c r="E1277" s="48">
        <v>136955</v>
      </c>
      <c r="F1277" s="48" t="s">
        <v>754</v>
      </c>
      <c r="G1277" s="48" t="s">
        <v>755</v>
      </c>
      <c r="H1277" s="48" t="s">
        <v>5840</v>
      </c>
      <c r="I1277" s="48">
        <v>4</v>
      </c>
      <c r="J1277" s="48">
        <v>3</v>
      </c>
      <c r="K1277" s="48" t="s">
        <v>6182</v>
      </c>
      <c r="L1277" s="71">
        <v>45747.398611111108</v>
      </c>
      <c r="M1277" s="48">
        <v>-3</v>
      </c>
      <c r="N1277" s="48">
        <v>1</v>
      </c>
      <c r="P1277" s="65">
        <f>2</f>
        <v>2</v>
      </c>
      <c r="Q1277" s="65">
        <f>COUNTIFS($O$1:O1277,base_seller!$O1277)</f>
        <v>0</v>
      </c>
      <c r="R1277" s="65" t="str">
        <f>IF(O1277="","",IF(OR(base_seller!$Q1277&gt;base_seller!$P1277,base_seller!$Q1277="0"),"Não","Sim"))</f>
        <v/>
      </c>
      <c r="S1277" s="65" t="str">
        <f>base_seller!$E1277&amp;base_seller!$K1277</f>
        <v>1369552025-03</v>
      </c>
      <c r="T1277" s="65">
        <f>COUNTIFS($S$1:S1277,base_seller!$S1277)</f>
        <v>1</v>
      </c>
      <c r="U1277" s="65" t="str">
        <f t="shared" si="43"/>
        <v>Range 1</v>
      </c>
    </row>
    <row r="1278" spans="1:21" x14ac:dyDescent="0.25">
      <c r="A1278" s="64">
        <v>45744</v>
      </c>
      <c r="B1278" s="64">
        <v>45744.371527777781</v>
      </c>
      <c r="C1278" s="64">
        <v>45744.428472222222</v>
      </c>
      <c r="D1278" s="48" t="s">
        <v>952</v>
      </c>
      <c r="E1278" s="48">
        <v>136908</v>
      </c>
      <c r="F1278" s="48" t="s">
        <v>754</v>
      </c>
      <c r="G1278" s="48" t="s">
        <v>755</v>
      </c>
      <c r="H1278" s="48" t="s">
        <v>767</v>
      </c>
      <c r="I1278" s="48">
        <v>4</v>
      </c>
      <c r="J1278" s="48">
        <v>3</v>
      </c>
      <c r="K1278" s="48" t="s">
        <v>6182</v>
      </c>
      <c r="L1278" s="71">
        <v>45747.371527777781</v>
      </c>
      <c r="M1278" s="48">
        <v>-3</v>
      </c>
      <c r="N1278" s="48">
        <v>1</v>
      </c>
      <c r="P1278" s="65">
        <f>2</f>
        <v>2</v>
      </c>
      <c r="Q1278" s="65">
        <f>COUNTIFS($O$1:O1278,base_seller!$O1278)</f>
        <v>0</v>
      </c>
      <c r="R1278" s="65" t="str">
        <f>IF(O1278="","",IF(OR(base_seller!$Q1278&gt;base_seller!$P1278,base_seller!$Q1278="0"),"Não","Sim"))</f>
        <v/>
      </c>
      <c r="S1278" s="65" t="str">
        <f>base_seller!$E1278&amp;base_seller!$K1278</f>
        <v>1369082025-03</v>
      </c>
      <c r="T1278" s="65">
        <f>COUNTIFS($S$1:S1278,base_seller!$S1278)</f>
        <v>2</v>
      </c>
      <c r="U1278" s="65" t="str">
        <f t="shared" si="43"/>
        <v>Range 1</v>
      </c>
    </row>
    <row r="1279" spans="1:21" x14ac:dyDescent="0.25">
      <c r="A1279" s="64">
        <v>45744</v>
      </c>
      <c r="B1279" s="64">
        <v>45744.402777777781</v>
      </c>
      <c r="C1279" s="64">
        <v>45744.429166666669</v>
      </c>
      <c r="D1279" s="48" t="s">
        <v>952</v>
      </c>
      <c r="E1279" s="48">
        <v>136960</v>
      </c>
      <c r="F1279" s="48" t="s">
        <v>46</v>
      </c>
      <c r="G1279" s="48" t="s">
        <v>36</v>
      </c>
      <c r="H1279" s="48" t="s">
        <v>5840</v>
      </c>
      <c r="I1279" s="48">
        <v>4</v>
      </c>
      <c r="J1279" s="48">
        <v>3</v>
      </c>
      <c r="K1279" s="48" t="s">
        <v>6182</v>
      </c>
      <c r="L1279" s="71">
        <v>45747.402777777781</v>
      </c>
      <c r="M1279" s="48">
        <v>-3</v>
      </c>
      <c r="N1279" s="48">
        <v>1</v>
      </c>
      <c r="O1279" s="48" t="s">
        <v>6539</v>
      </c>
      <c r="P1279" s="65">
        <f>2</f>
        <v>2</v>
      </c>
      <c r="Q1279" s="65">
        <f>COUNTIFS($O$1:O1279,base_seller!$O1279)</f>
        <v>1</v>
      </c>
      <c r="R1279" s="65" t="str">
        <f>IF(O1279="","",IF(OR(base_seller!$Q1279&gt;base_seller!$P1279,base_seller!$Q1279="0"),"Não","Sim"))</f>
        <v>Sim</v>
      </c>
      <c r="S1279" s="65" t="str">
        <f>base_seller!$E1279&amp;base_seller!$K1279</f>
        <v>1369602025-03</v>
      </c>
      <c r="T1279" s="65">
        <f>COUNTIFS($S$1:S1279,base_seller!$S1279)</f>
        <v>1</v>
      </c>
      <c r="U1279" s="65" t="str">
        <f t="shared" si="43"/>
        <v>Range 1</v>
      </c>
    </row>
    <row r="1280" spans="1:21" x14ac:dyDescent="0.25">
      <c r="A1280" s="64">
        <v>45744</v>
      </c>
      <c r="B1280" s="64">
        <v>45744.42083333333</v>
      </c>
      <c r="C1280" s="64">
        <v>45744.431944444441</v>
      </c>
      <c r="D1280" s="48" t="s">
        <v>952</v>
      </c>
      <c r="E1280" s="48">
        <v>136987</v>
      </c>
      <c r="F1280" s="48" t="s">
        <v>46</v>
      </c>
      <c r="G1280" s="48" t="s">
        <v>36</v>
      </c>
      <c r="H1280" s="48" t="s">
        <v>752</v>
      </c>
      <c r="I1280" s="48">
        <v>4</v>
      </c>
      <c r="J1280" s="48">
        <v>3</v>
      </c>
      <c r="K1280" s="48" t="s">
        <v>6182</v>
      </c>
      <c r="L1280" s="71">
        <v>45747.42083333333</v>
      </c>
      <c r="M1280" s="48">
        <v>-3</v>
      </c>
      <c r="N1280" s="48">
        <v>1</v>
      </c>
      <c r="O1280" s="48" t="s">
        <v>6540</v>
      </c>
      <c r="P1280" s="65">
        <f>2</f>
        <v>2</v>
      </c>
      <c r="Q1280" s="65">
        <f>COUNTIFS($O$1:O1280,base_seller!$O1280)</f>
        <v>1</v>
      </c>
      <c r="R1280" s="65" t="str">
        <f>IF(O1280="","",IF(OR(base_seller!$Q1280&gt;base_seller!$P1280,base_seller!$Q1280="0"),"Não","Sim"))</f>
        <v>Sim</v>
      </c>
      <c r="S1280" s="65" t="str">
        <f>base_seller!$E1280&amp;base_seller!$K1280</f>
        <v>1369872025-03</v>
      </c>
      <c r="T1280" s="65">
        <f>COUNTIFS($S$1:S1280,base_seller!$S1280)</f>
        <v>1</v>
      </c>
      <c r="U1280" s="65" t="str">
        <f t="shared" si="43"/>
        <v>Range 1</v>
      </c>
    </row>
    <row r="1281" spans="1:21" x14ac:dyDescent="0.25">
      <c r="A1281" s="64">
        <v>45744</v>
      </c>
      <c r="B1281" s="64">
        <v>45744.443055555559</v>
      </c>
      <c r="C1281" s="64">
        <v>45744.443749999999</v>
      </c>
      <c r="D1281" s="48" t="s">
        <v>952</v>
      </c>
      <c r="E1281" s="48">
        <v>137039</v>
      </c>
      <c r="F1281" s="48" t="s">
        <v>754</v>
      </c>
      <c r="G1281" s="48" t="s">
        <v>755</v>
      </c>
      <c r="H1281" s="48" t="s">
        <v>760</v>
      </c>
      <c r="I1281" s="48">
        <v>4</v>
      </c>
      <c r="J1281" s="48">
        <v>3</v>
      </c>
      <c r="K1281" s="48" t="s">
        <v>6182</v>
      </c>
      <c r="L1281" s="71">
        <v>45747.443055555559</v>
      </c>
      <c r="M1281" s="48">
        <v>-3</v>
      </c>
      <c r="N1281" s="48">
        <v>1</v>
      </c>
      <c r="P1281" s="65">
        <f>2</f>
        <v>2</v>
      </c>
      <c r="Q1281" s="65">
        <f>COUNTIFS($O$1:O1281,base_seller!$O1281)</f>
        <v>0</v>
      </c>
      <c r="R1281" s="65" t="str">
        <f>IF(O1281="","",IF(OR(base_seller!$Q1281&gt;base_seller!$P1281,base_seller!$Q1281="0"),"Não","Sim"))</f>
        <v/>
      </c>
      <c r="S1281" s="65" t="str">
        <f>base_seller!$E1281&amp;base_seller!$K1281</f>
        <v>1370392025-03</v>
      </c>
      <c r="T1281" s="65">
        <f>COUNTIFS($S$1:S1281,base_seller!$S1281)</f>
        <v>1</v>
      </c>
      <c r="U1281" s="65" t="str">
        <f t="shared" si="43"/>
        <v>Range 1</v>
      </c>
    </row>
    <row r="1282" spans="1:21" x14ac:dyDescent="0.25">
      <c r="A1282" s="64">
        <v>45744</v>
      </c>
      <c r="B1282" s="64">
        <v>45744.590277777781</v>
      </c>
      <c r="C1282" s="64">
        <v>45744.631944444453</v>
      </c>
      <c r="D1282" s="48" t="s">
        <v>950</v>
      </c>
      <c r="E1282" s="48">
        <v>137297</v>
      </c>
      <c r="F1282" s="48" t="s">
        <v>754</v>
      </c>
      <c r="G1282" s="48" t="s">
        <v>755</v>
      </c>
      <c r="H1282" s="48" t="s">
        <v>5840</v>
      </c>
      <c r="I1282" s="48">
        <v>4</v>
      </c>
      <c r="J1282" s="48">
        <v>3</v>
      </c>
      <c r="K1282" s="48" t="s">
        <v>6182</v>
      </c>
      <c r="L1282" s="71">
        <v>45747.590277777781</v>
      </c>
      <c r="M1282" s="48">
        <v>-3</v>
      </c>
      <c r="N1282" s="48">
        <v>1</v>
      </c>
      <c r="P1282" s="65">
        <f>2</f>
        <v>2</v>
      </c>
      <c r="Q1282" s="65">
        <f>COUNTIFS($O$1:O1282,base_seller!$O1282)</f>
        <v>0</v>
      </c>
      <c r="R1282" s="65" t="str">
        <f>IF(O1282="","",IF(OR(base_seller!$Q1282&gt;base_seller!$P1282,base_seller!$Q1282="0"),"Não","Sim"))</f>
        <v/>
      </c>
      <c r="S1282" s="65" t="str">
        <f>base_seller!$E1282&amp;base_seller!$K1282</f>
        <v>1372972025-03</v>
      </c>
      <c r="T1282" s="65">
        <f>COUNTIFS($S$1:S1282,base_seller!$S1282)</f>
        <v>1</v>
      </c>
      <c r="U1282" s="65" t="str">
        <f t="shared" si="43"/>
        <v>Range 1</v>
      </c>
    </row>
    <row r="1283" spans="1:21" x14ac:dyDescent="0.25">
      <c r="A1283" s="64">
        <v>45744</v>
      </c>
      <c r="B1283" s="64">
        <v>45744.550694444442</v>
      </c>
      <c r="C1283" s="64">
        <v>45744.634027777778</v>
      </c>
      <c r="D1283" s="48" t="s">
        <v>950</v>
      </c>
      <c r="E1283" s="48">
        <v>136169</v>
      </c>
      <c r="F1283" s="48" t="s">
        <v>754</v>
      </c>
      <c r="G1283" s="48" t="s">
        <v>755</v>
      </c>
      <c r="H1283" s="48" t="s">
        <v>752</v>
      </c>
      <c r="I1283" s="48">
        <v>4</v>
      </c>
      <c r="J1283" s="48">
        <v>3</v>
      </c>
      <c r="K1283" s="48" t="s">
        <v>6182</v>
      </c>
      <c r="L1283" s="71">
        <v>45747.550694444442</v>
      </c>
      <c r="M1283" s="48">
        <v>-3</v>
      </c>
      <c r="N1283" s="48">
        <v>1</v>
      </c>
      <c r="P1283" s="65">
        <f>2</f>
        <v>2</v>
      </c>
      <c r="Q1283" s="65">
        <f>COUNTIFS($O$1:O1283,base_seller!$O1283)</f>
        <v>0</v>
      </c>
      <c r="R1283" s="65" t="str">
        <f>IF(O1283="","",IF(OR(base_seller!$Q1283&gt;base_seller!$P1283,base_seller!$Q1283="0"),"Não","Sim"))</f>
        <v/>
      </c>
      <c r="S1283" s="65" t="str">
        <f>base_seller!$E1283&amp;base_seller!$K1283</f>
        <v>1361692025-03</v>
      </c>
      <c r="T1283" s="65">
        <f>COUNTIFS($S$1:S1283,base_seller!$S1283)</f>
        <v>2</v>
      </c>
      <c r="U1283" s="65" t="str">
        <f t="shared" si="43"/>
        <v>Range 1</v>
      </c>
    </row>
    <row r="1284" spans="1:21" x14ac:dyDescent="0.25">
      <c r="A1284" s="64">
        <v>45744</v>
      </c>
      <c r="B1284" s="64">
        <v>45744.552777777782</v>
      </c>
      <c r="C1284" s="64">
        <v>45744.636805555558</v>
      </c>
      <c r="D1284" s="48" t="s">
        <v>950</v>
      </c>
      <c r="E1284" s="48">
        <v>137269</v>
      </c>
      <c r="F1284" s="48" t="s">
        <v>46</v>
      </c>
      <c r="G1284" s="48" t="s">
        <v>36</v>
      </c>
      <c r="H1284" s="48" t="s">
        <v>760</v>
      </c>
      <c r="I1284" s="48">
        <v>4</v>
      </c>
      <c r="J1284" s="48">
        <v>3</v>
      </c>
      <c r="K1284" s="48" t="s">
        <v>6182</v>
      </c>
      <c r="L1284" s="71">
        <v>45747.552777777782</v>
      </c>
      <c r="M1284" s="48">
        <v>-3</v>
      </c>
      <c r="N1284" s="48">
        <v>1</v>
      </c>
      <c r="O1284" s="48" t="s">
        <v>6541</v>
      </c>
      <c r="P1284" s="65">
        <f>2</f>
        <v>2</v>
      </c>
      <c r="Q1284" s="65">
        <f>COUNTIFS($O$1:O1284,base_seller!$O1284)</f>
        <v>1</v>
      </c>
      <c r="R1284" s="65" t="str">
        <f>IF(O1284="","",IF(OR(base_seller!$Q1284&gt;base_seller!$P1284,base_seller!$Q1284="0"),"Não","Sim"))</f>
        <v>Sim</v>
      </c>
      <c r="S1284" s="65" t="str">
        <f>base_seller!$E1284&amp;base_seller!$K1284</f>
        <v>1372692025-03</v>
      </c>
      <c r="T1284" s="65">
        <f>COUNTIFS($S$1:S1284,base_seller!$S1284)</f>
        <v>1</v>
      </c>
      <c r="U1284" s="65" t="str">
        <f t="shared" si="43"/>
        <v>Range 1</v>
      </c>
    </row>
    <row r="1285" spans="1:21" x14ac:dyDescent="0.25">
      <c r="A1285" s="64">
        <v>45744</v>
      </c>
      <c r="B1285" s="64">
        <v>45744.449305555558</v>
      </c>
      <c r="C1285" s="64">
        <v>45744.467361111107</v>
      </c>
      <c r="D1285" s="48" t="s">
        <v>952</v>
      </c>
      <c r="E1285" s="48">
        <v>137051</v>
      </c>
      <c r="F1285" s="48" t="s">
        <v>46</v>
      </c>
      <c r="G1285" s="48" t="s">
        <v>36</v>
      </c>
      <c r="H1285" s="48" t="s">
        <v>752</v>
      </c>
      <c r="I1285" s="48">
        <v>4</v>
      </c>
      <c r="J1285" s="48">
        <v>3</v>
      </c>
      <c r="K1285" s="48" t="s">
        <v>6182</v>
      </c>
      <c r="L1285" s="71">
        <v>45747.449305555558</v>
      </c>
      <c r="M1285" s="48">
        <v>-3</v>
      </c>
      <c r="N1285" s="48">
        <v>1</v>
      </c>
      <c r="O1285" s="48" t="s">
        <v>6542</v>
      </c>
      <c r="P1285" s="65">
        <f>2</f>
        <v>2</v>
      </c>
      <c r="Q1285" s="65">
        <f>COUNTIFS($O$1:O1285,base_seller!$O1285)</f>
        <v>1</v>
      </c>
      <c r="R1285" s="65" t="str">
        <f>IF(O1285="","",IF(OR(base_seller!$Q1285&gt;base_seller!$P1285,base_seller!$Q1285="0"),"Não","Sim"))</f>
        <v>Sim</v>
      </c>
      <c r="S1285" s="65" t="str">
        <f>base_seller!$E1285&amp;base_seller!$K1285</f>
        <v>1370512025-03</v>
      </c>
      <c r="T1285" s="65">
        <f>COUNTIFS($S$1:S1285,base_seller!$S1285)</f>
        <v>1</v>
      </c>
      <c r="U1285" s="65" t="str">
        <f t="shared" si="43"/>
        <v>Range 1</v>
      </c>
    </row>
    <row r="1286" spans="1:21" x14ac:dyDescent="0.25">
      <c r="A1286" s="64">
        <v>45744</v>
      </c>
      <c r="B1286" s="64">
        <v>45744.453472222223</v>
      </c>
      <c r="C1286" s="64">
        <v>45744.46875</v>
      </c>
      <c r="D1286" s="48" t="s">
        <v>952</v>
      </c>
      <c r="E1286" s="48">
        <v>137064</v>
      </c>
      <c r="F1286" s="48" t="s">
        <v>46</v>
      </c>
      <c r="G1286" s="48" t="s">
        <v>36</v>
      </c>
      <c r="H1286" s="48" t="s">
        <v>752</v>
      </c>
      <c r="I1286" s="48">
        <v>4</v>
      </c>
      <c r="J1286" s="48">
        <v>3</v>
      </c>
      <c r="K1286" s="48" t="s">
        <v>6182</v>
      </c>
      <c r="L1286" s="71">
        <v>45747.453472222223</v>
      </c>
      <c r="M1286" s="48">
        <v>-3</v>
      </c>
      <c r="N1286" s="48">
        <v>1</v>
      </c>
      <c r="O1286" s="48" t="s">
        <v>6543</v>
      </c>
      <c r="P1286" s="65">
        <f>2</f>
        <v>2</v>
      </c>
      <c r="Q1286" s="65">
        <f>COUNTIFS($O$1:O1286,base_seller!$O1286)</f>
        <v>1</v>
      </c>
      <c r="R1286" s="65" t="str">
        <f>IF(O1286="","",IF(OR(base_seller!$Q1286&gt;base_seller!$P1286,base_seller!$Q1286="0"),"Não","Sim"))</f>
        <v>Sim</v>
      </c>
      <c r="S1286" s="65" t="str">
        <f>base_seller!$E1286&amp;base_seller!$K1286</f>
        <v>1370642025-03</v>
      </c>
      <c r="T1286" s="65">
        <f>COUNTIFS($S$1:S1286,base_seller!$S1286)</f>
        <v>1</v>
      </c>
      <c r="U1286" s="65" t="str">
        <f t="shared" si="43"/>
        <v>Range 1</v>
      </c>
    </row>
    <row r="1287" spans="1:21" x14ac:dyDescent="0.25">
      <c r="A1287" s="64">
        <v>45744</v>
      </c>
      <c r="B1287" s="64">
        <v>45744.463888888888</v>
      </c>
      <c r="C1287" s="64">
        <v>45744.469444444447</v>
      </c>
      <c r="D1287" s="48" t="s">
        <v>952</v>
      </c>
      <c r="E1287" s="48">
        <v>137076</v>
      </c>
      <c r="F1287" s="48" t="s">
        <v>46</v>
      </c>
      <c r="G1287" s="48" t="s">
        <v>36</v>
      </c>
      <c r="H1287" s="48" t="s">
        <v>5840</v>
      </c>
      <c r="I1287" s="48">
        <v>4</v>
      </c>
      <c r="J1287" s="48">
        <v>3</v>
      </c>
      <c r="K1287" s="48" t="s">
        <v>6182</v>
      </c>
      <c r="L1287" s="71">
        <v>45747.463888888888</v>
      </c>
      <c r="M1287" s="48">
        <v>-3</v>
      </c>
      <c r="N1287" s="48">
        <v>1</v>
      </c>
      <c r="O1287" s="48" t="s">
        <v>6544</v>
      </c>
      <c r="P1287" s="65">
        <f>2</f>
        <v>2</v>
      </c>
      <c r="Q1287" s="65">
        <f>COUNTIFS($O$1:O1287,base_seller!$O1287)</f>
        <v>1</v>
      </c>
      <c r="R1287" s="65" t="str">
        <f>IF(O1287="","",IF(OR(base_seller!$Q1287&gt;base_seller!$P1287,base_seller!$Q1287="0"),"Não","Sim"))</f>
        <v>Sim</v>
      </c>
      <c r="S1287" s="65" t="str">
        <f>base_seller!$E1287&amp;base_seller!$K1287</f>
        <v>1370762025-03</v>
      </c>
      <c r="T1287" s="65">
        <f>COUNTIFS($S$1:S1287,base_seller!$S1287)</f>
        <v>1</v>
      </c>
      <c r="U1287" s="65" t="str">
        <f t="shared" si="43"/>
        <v>Range 1</v>
      </c>
    </row>
    <row r="1288" spans="1:21" x14ac:dyDescent="0.25">
      <c r="A1288" s="64">
        <v>45744</v>
      </c>
      <c r="B1288" s="64">
        <v>45744.490277777782</v>
      </c>
      <c r="C1288" s="64">
        <v>45744.523611111108</v>
      </c>
      <c r="D1288" s="48" t="s">
        <v>952</v>
      </c>
      <c r="E1288" s="48">
        <v>137115</v>
      </c>
      <c r="F1288" s="48" t="s">
        <v>754</v>
      </c>
      <c r="G1288" s="48" t="s">
        <v>755</v>
      </c>
      <c r="H1288" s="48" t="s">
        <v>763</v>
      </c>
      <c r="I1288" s="48">
        <v>4</v>
      </c>
      <c r="J1288" s="48">
        <v>3</v>
      </c>
      <c r="K1288" s="48" t="s">
        <v>6182</v>
      </c>
      <c r="L1288" s="71">
        <v>45747.490277777782</v>
      </c>
      <c r="M1288" s="48">
        <v>-3</v>
      </c>
      <c r="N1288" s="48">
        <v>1</v>
      </c>
      <c r="P1288" s="65">
        <f>2</f>
        <v>2</v>
      </c>
      <c r="Q1288" s="65">
        <f>COUNTIFS($O$1:O1288,base_seller!$O1288)</f>
        <v>0</v>
      </c>
      <c r="R1288" s="65" t="str">
        <f>IF(O1288="","",IF(OR(base_seller!$Q1288&gt;base_seller!$P1288,base_seller!$Q1288="0"),"Não","Sim"))</f>
        <v/>
      </c>
      <c r="S1288" s="65" t="str">
        <f>base_seller!$E1288&amp;base_seller!$K1288</f>
        <v>1371152025-03</v>
      </c>
      <c r="T1288" s="65">
        <f>COUNTIFS($S$1:S1288,base_seller!$S1288)</f>
        <v>1</v>
      </c>
      <c r="U1288" s="65" t="str">
        <f t="shared" si="43"/>
        <v>Range 1</v>
      </c>
    </row>
    <row r="1289" spans="1:21" x14ac:dyDescent="0.25">
      <c r="A1289" s="64">
        <v>45744</v>
      </c>
      <c r="B1289" s="64">
        <v>45744.497916666667</v>
      </c>
      <c r="C1289" s="64">
        <v>45744.523611111108</v>
      </c>
      <c r="D1289" s="48" t="s">
        <v>952</v>
      </c>
      <c r="E1289" s="48">
        <v>137127</v>
      </c>
      <c r="F1289" s="48" t="s">
        <v>754</v>
      </c>
      <c r="G1289" s="48" t="s">
        <v>755</v>
      </c>
      <c r="H1289" s="48" t="s">
        <v>766</v>
      </c>
      <c r="I1289" s="48">
        <v>4</v>
      </c>
      <c r="J1289" s="48">
        <v>3</v>
      </c>
      <c r="K1289" s="48" t="s">
        <v>6182</v>
      </c>
      <c r="L1289" s="71">
        <v>45747.497916666667</v>
      </c>
      <c r="M1289" s="48">
        <v>-3</v>
      </c>
      <c r="N1289" s="48">
        <v>1</v>
      </c>
      <c r="P1289" s="65">
        <f>2</f>
        <v>2</v>
      </c>
      <c r="Q1289" s="65">
        <f>COUNTIFS($O$1:O1289,base_seller!$O1289)</f>
        <v>0</v>
      </c>
      <c r="R1289" s="65" t="str">
        <f>IF(O1289="","",IF(OR(base_seller!$Q1289&gt;base_seller!$P1289,base_seller!$Q1289="0"),"Não","Sim"))</f>
        <v/>
      </c>
      <c r="S1289" s="65" t="str">
        <f>base_seller!$E1289&amp;base_seller!$K1289</f>
        <v>1371272025-03</v>
      </c>
      <c r="T1289" s="65">
        <f>COUNTIFS($S$1:S1289,base_seller!$S1289)</f>
        <v>1</v>
      </c>
      <c r="U1289" s="65" t="str">
        <f t="shared" si="43"/>
        <v>Range 1</v>
      </c>
    </row>
    <row r="1290" spans="1:21" x14ac:dyDescent="0.25">
      <c r="A1290" s="64">
        <v>45744</v>
      </c>
      <c r="B1290" s="64">
        <v>45744.61041666667</v>
      </c>
      <c r="C1290" s="64">
        <v>45744.658333333333</v>
      </c>
      <c r="D1290" s="48" t="s">
        <v>951</v>
      </c>
      <c r="E1290" s="48">
        <v>137460</v>
      </c>
      <c r="F1290" s="48" t="s">
        <v>754</v>
      </c>
      <c r="G1290" s="48" t="s">
        <v>755</v>
      </c>
      <c r="H1290" s="48" t="s">
        <v>755</v>
      </c>
      <c r="I1290" s="48">
        <v>4</v>
      </c>
      <c r="J1290" s="48">
        <v>3</v>
      </c>
      <c r="K1290" s="48" t="s">
        <v>6182</v>
      </c>
      <c r="L1290" s="71">
        <v>45747.61041666667</v>
      </c>
      <c r="M1290" s="48">
        <v>-3</v>
      </c>
      <c r="N1290" s="48">
        <v>1</v>
      </c>
      <c r="P1290" s="65">
        <f>2</f>
        <v>2</v>
      </c>
      <c r="Q1290" s="65">
        <f>COUNTIFS($O$1:O1290,base_seller!$O1290)</f>
        <v>0</v>
      </c>
      <c r="R1290" s="65" t="str">
        <f>IF(O1290="","",IF(OR(base_seller!$Q1290&gt;base_seller!$P1290,base_seller!$Q1290="0"),"Não","Sim"))</f>
        <v/>
      </c>
      <c r="S1290" s="65" t="str">
        <f>base_seller!$E1290&amp;base_seller!$K1290</f>
        <v>1374602025-03</v>
      </c>
      <c r="T1290" s="65">
        <f>COUNTIFS($S$1:S1290,base_seller!$S1290)</f>
        <v>1</v>
      </c>
      <c r="U1290" s="65" t="str">
        <f t="shared" si="43"/>
        <v>Range 1</v>
      </c>
    </row>
    <row r="1291" spans="1:21" x14ac:dyDescent="0.25">
      <c r="A1291" s="64">
        <v>45744</v>
      </c>
      <c r="B1291" s="64">
        <v>45744.625</v>
      </c>
      <c r="C1291" s="64">
        <v>45744.659722222219</v>
      </c>
      <c r="D1291" s="48" t="s">
        <v>951</v>
      </c>
      <c r="E1291" s="48">
        <v>137519</v>
      </c>
      <c r="F1291" s="48" t="s">
        <v>754</v>
      </c>
      <c r="G1291" s="48" t="s">
        <v>755</v>
      </c>
      <c r="H1291" s="48" t="s">
        <v>755</v>
      </c>
      <c r="I1291" s="48">
        <v>4</v>
      </c>
      <c r="J1291" s="48">
        <v>3</v>
      </c>
      <c r="K1291" s="48" t="s">
        <v>6182</v>
      </c>
      <c r="L1291" s="71">
        <v>45747.625</v>
      </c>
      <c r="M1291" s="48">
        <v>-3</v>
      </c>
      <c r="N1291" s="48">
        <v>1</v>
      </c>
      <c r="P1291" s="65">
        <f>2</f>
        <v>2</v>
      </c>
      <c r="Q1291" s="65">
        <f>COUNTIFS($O$1:O1291,base_seller!$O1291)</f>
        <v>0</v>
      </c>
      <c r="R1291" s="65" t="str">
        <f>IF(O1291="","",IF(OR(base_seller!$Q1291&gt;base_seller!$P1291,base_seller!$Q1291="0"),"Não","Sim"))</f>
        <v/>
      </c>
      <c r="S1291" s="65" t="str">
        <f>base_seller!$E1291&amp;base_seller!$K1291</f>
        <v>1375192025-03</v>
      </c>
      <c r="T1291" s="65">
        <f>COUNTIFS($S$1:S1291,base_seller!$S1291)</f>
        <v>1</v>
      </c>
      <c r="U1291" s="65" t="str">
        <f t="shared" si="43"/>
        <v>Range 1</v>
      </c>
    </row>
    <row r="1292" spans="1:21" x14ac:dyDescent="0.25">
      <c r="A1292" s="64">
        <v>45744</v>
      </c>
      <c r="B1292" s="64">
        <v>45744.636805555558</v>
      </c>
      <c r="C1292" s="64">
        <v>45744.660416666673</v>
      </c>
      <c r="D1292" s="48" t="s">
        <v>951</v>
      </c>
      <c r="E1292" s="48">
        <v>137533</v>
      </c>
      <c r="F1292" s="48" t="s">
        <v>754</v>
      </c>
      <c r="G1292" s="48" t="s">
        <v>755</v>
      </c>
      <c r="H1292" s="48" t="s">
        <v>755</v>
      </c>
      <c r="I1292" s="48">
        <v>4</v>
      </c>
      <c r="J1292" s="48">
        <v>3</v>
      </c>
      <c r="K1292" s="48" t="s">
        <v>6182</v>
      </c>
      <c r="L1292" s="71">
        <v>45747.636805555558</v>
      </c>
      <c r="M1292" s="48">
        <v>-3</v>
      </c>
      <c r="N1292" s="48">
        <v>1</v>
      </c>
      <c r="P1292" s="65">
        <f>2</f>
        <v>2</v>
      </c>
      <c r="Q1292" s="65">
        <f>COUNTIFS($O$1:O1292,base_seller!$O1292)</f>
        <v>0</v>
      </c>
      <c r="R1292" s="65" t="str">
        <f>IF(O1292="","",IF(OR(base_seller!$Q1292&gt;base_seller!$P1292,base_seller!$Q1292="0"),"Não","Sim"))</f>
        <v/>
      </c>
      <c r="S1292" s="65" t="str">
        <f>base_seller!$E1292&amp;base_seller!$K1292</f>
        <v>1375332025-03</v>
      </c>
      <c r="T1292" s="65">
        <f>COUNTIFS($S$1:S1292,base_seller!$S1292)</f>
        <v>1</v>
      </c>
      <c r="U1292" s="65" t="str">
        <f t="shared" si="43"/>
        <v>Range 1</v>
      </c>
    </row>
    <row r="1293" spans="1:21" x14ac:dyDescent="0.25">
      <c r="A1293" s="64">
        <v>45744</v>
      </c>
      <c r="B1293" s="64">
        <v>45744.650694444441</v>
      </c>
      <c r="C1293" s="64">
        <v>45744.661805555559</v>
      </c>
      <c r="D1293" s="48" t="s">
        <v>951</v>
      </c>
      <c r="E1293" s="48">
        <v>137562</v>
      </c>
      <c r="F1293" s="48" t="s">
        <v>754</v>
      </c>
      <c r="G1293" s="48" t="s">
        <v>755</v>
      </c>
      <c r="H1293" s="48" t="s">
        <v>755</v>
      </c>
      <c r="I1293" s="48">
        <v>4</v>
      </c>
      <c r="J1293" s="48">
        <v>3</v>
      </c>
      <c r="K1293" s="48" t="s">
        <v>6182</v>
      </c>
      <c r="L1293" s="71">
        <v>45747.650694444441</v>
      </c>
      <c r="M1293" s="48">
        <v>-3</v>
      </c>
      <c r="N1293" s="48">
        <v>1</v>
      </c>
      <c r="P1293" s="65">
        <f>2</f>
        <v>2</v>
      </c>
      <c r="Q1293" s="65">
        <f>COUNTIFS($O$1:O1293,base_seller!$O1293)</f>
        <v>0</v>
      </c>
      <c r="R1293" s="65" t="str">
        <f>IF(O1293="","",IF(OR(base_seller!$Q1293&gt;base_seller!$P1293,base_seller!$Q1293="0"),"Não","Sim"))</f>
        <v/>
      </c>
      <c r="S1293" s="65" t="str">
        <f>base_seller!$E1293&amp;base_seller!$K1293</f>
        <v>1375622025-03</v>
      </c>
      <c r="T1293" s="65">
        <f>COUNTIFS($S$1:S1293,base_seller!$S1293)</f>
        <v>1</v>
      </c>
      <c r="U1293" s="65" t="str">
        <f t="shared" si="43"/>
        <v>Range 1</v>
      </c>
    </row>
    <row r="1294" spans="1:21" x14ac:dyDescent="0.25">
      <c r="A1294" s="64">
        <v>45744</v>
      </c>
      <c r="B1294" s="64">
        <v>45744.652083333327</v>
      </c>
      <c r="C1294" s="64">
        <v>45744.663194444453</v>
      </c>
      <c r="D1294" s="48" t="s">
        <v>951</v>
      </c>
      <c r="E1294" s="48">
        <v>137565</v>
      </c>
      <c r="F1294" s="48" t="s">
        <v>754</v>
      </c>
      <c r="G1294" s="48" t="s">
        <v>755</v>
      </c>
      <c r="H1294" s="48" t="s">
        <v>755</v>
      </c>
      <c r="I1294" s="48">
        <v>4</v>
      </c>
      <c r="J1294" s="48">
        <v>3</v>
      </c>
      <c r="K1294" s="48" t="s">
        <v>6182</v>
      </c>
      <c r="L1294" s="71">
        <v>45747.652083333327</v>
      </c>
      <c r="M1294" s="48">
        <v>-3</v>
      </c>
      <c r="N1294" s="48">
        <v>1</v>
      </c>
      <c r="P1294" s="65">
        <f>2</f>
        <v>2</v>
      </c>
      <c r="Q1294" s="65">
        <f>COUNTIFS($O$1:O1294,base_seller!$O1294)</f>
        <v>0</v>
      </c>
      <c r="R1294" s="65" t="str">
        <f>IF(O1294="","",IF(OR(base_seller!$Q1294&gt;base_seller!$P1294,base_seller!$Q1294="0"),"Não","Sim"))</f>
        <v/>
      </c>
      <c r="S1294" s="65" t="str">
        <f>base_seller!$E1294&amp;base_seller!$K1294</f>
        <v>1375652025-03</v>
      </c>
      <c r="T1294" s="65">
        <f>COUNTIFS($S$1:S1294,base_seller!$S1294)</f>
        <v>1</v>
      </c>
      <c r="U1294" s="65" t="str">
        <f t="shared" si="43"/>
        <v>Range 1</v>
      </c>
    </row>
    <row r="1295" spans="1:21" x14ac:dyDescent="0.25">
      <c r="A1295" s="64">
        <v>45744</v>
      </c>
      <c r="B1295" s="64">
        <v>45744.666666666657</v>
      </c>
      <c r="C1295" s="64">
        <v>45744.792361111111</v>
      </c>
      <c r="D1295" s="48" t="s">
        <v>951</v>
      </c>
      <c r="E1295" s="48">
        <v>137598</v>
      </c>
      <c r="F1295" s="48" t="s">
        <v>46</v>
      </c>
      <c r="G1295" s="48" t="s">
        <v>36</v>
      </c>
      <c r="H1295" s="48" t="s">
        <v>757</v>
      </c>
      <c r="I1295" s="48">
        <v>4</v>
      </c>
      <c r="J1295" s="48">
        <v>3</v>
      </c>
      <c r="K1295" s="48" t="s">
        <v>6182</v>
      </c>
      <c r="L1295" s="71">
        <v>45747.666666666657</v>
      </c>
      <c r="M1295" s="48">
        <v>-3</v>
      </c>
      <c r="N1295" s="48">
        <v>1</v>
      </c>
      <c r="O1295" s="48" t="s">
        <v>6545</v>
      </c>
      <c r="P1295" s="65">
        <f>2</f>
        <v>2</v>
      </c>
      <c r="Q1295" s="65">
        <f>COUNTIFS($O$1:O1295,base_seller!$O1295)</f>
        <v>1</v>
      </c>
      <c r="R1295" s="65" t="str">
        <f>IF(O1295="","",IF(OR(base_seller!$Q1295&gt;base_seller!$P1295,base_seller!$Q1295="0"),"Não","Sim"))</f>
        <v>Sim</v>
      </c>
      <c r="S1295" s="65" t="str">
        <f>base_seller!$E1295&amp;base_seller!$K1295</f>
        <v>1375982025-03</v>
      </c>
      <c r="T1295" s="65">
        <f>COUNTIFS($S$1:S1295,base_seller!$S1295)</f>
        <v>1</v>
      </c>
      <c r="U1295" s="65" t="str">
        <f t="shared" si="43"/>
        <v>Range 1</v>
      </c>
    </row>
    <row r="1296" spans="1:21" x14ac:dyDescent="0.25">
      <c r="A1296" s="64">
        <v>45744</v>
      </c>
      <c r="B1296" s="64">
        <v>45744.672222222223</v>
      </c>
      <c r="C1296" s="64">
        <v>45744.804861111108</v>
      </c>
      <c r="D1296" s="48" t="s">
        <v>951</v>
      </c>
      <c r="E1296" s="48">
        <v>137611</v>
      </c>
      <c r="F1296" s="48" t="s">
        <v>46</v>
      </c>
      <c r="G1296" s="48" t="s">
        <v>36</v>
      </c>
      <c r="H1296" s="48" t="s">
        <v>752</v>
      </c>
      <c r="I1296" s="48">
        <v>4</v>
      </c>
      <c r="J1296" s="48">
        <v>3</v>
      </c>
      <c r="K1296" s="48" t="s">
        <v>6182</v>
      </c>
      <c r="L1296" s="71">
        <v>45747.672222222223</v>
      </c>
      <c r="M1296" s="48">
        <v>-3</v>
      </c>
      <c r="N1296" s="48">
        <v>1</v>
      </c>
      <c r="O1296" s="48" t="s">
        <v>6546</v>
      </c>
      <c r="P1296" s="65">
        <f>2</f>
        <v>2</v>
      </c>
      <c r="Q1296" s="65">
        <f>COUNTIFS($O$1:O1296,base_seller!$O1296)</f>
        <v>1</v>
      </c>
      <c r="R1296" s="65" t="str">
        <f>IF(O1296="","",IF(OR(base_seller!$Q1296&gt;base_seller!$P1296,base_seller!$Q1296="0"),"Não","Sim"))</f>
        <v>Sim</v>
      </c>
      <c r="S1296" s="65" t="str">
        <f>base_seller!$E1296&amp;base_seller!$K1296</f>
        <v>1376112025-03</v>
      </c>
      <c r="T1296" s="65">
        <f>COUNTIFS($S$1:S1296,base_seller!$S1296)</f>
        <v>1</v>
      </c>
      <c r="U1296" s="65" t="str">
        <f t="shared" si="43"/>
        <v>Range 1</v>
      </c>
    </row>
    <row r="1297" spans="1:21" x14ac:dyDescent="0.25">
      <c r="A1297" s="64">
        <v>45744</v>
      </c>
      <c r="B1297" s="64">
        <v>45744.690972222219</v>
      </c>
      <c r="C1297" s="64">
        <v>45744.814583333333</v>
      </c>
      <c r="D1297" s="48" t="s">
        <v>951</v>
      </c>
      <c r="E1297" s="48">
        <v>137626</v>
      </c>
      <c r="F1297" s="48" t="s">
        <v>46</v>
      </c>
      <c r="G1297" s="48" t="s">
        <v>36</v>
      </c>
      <c r="H1297" s="48" t="s">
        <v>761</v>
      </c>
      <c r="I1297" s="48">
        <v>4</v>
      </c>
      <c r="J1297" s="48">
        <v>3</v>
      </c>
      <c r="K1297" s="48" t="s">
        <v>6182</v>
      </c>
      <c r="L1297" s="71">
        <v>45747.690972222219</v>
      </c>
      <c r="M1297" s="48">
        <v>-3</v>
      </c>
      <c r="N1297" s="48">
        <v>1</v>
      </c>
      <c r="O1297" s="48" t="s">
        <v>6547</v>
      </c>
      <c r="P1297" s="65">
        <f>2</f>
        <v>2</v>
      </c>
      <c r="Q1297" s="65">
        <f>COUNTIFS($O$1:O1297,base_seller!$O1297)</f>
        <v>1</v>
      </c>
      <c r="R1297" s="65" t="str">
        <f>IF(O1297="","",IF(OR(base_seller!$Q1297&gt;base_seller!$P1297,base_seller!$Q1297="0"),"Não","Sim"))</f>
        <v>Sim</v>
      </c>
      <c r="S1297" s="65" t="str">
        <f>base_seller!$E1297&amp;base_seller!$K1297</f>
        <v>1376262025-03</v>
      </c>
      <c r="T1297" s="65">
        <f>COUNTIFS($S$1:S1297,base_seller!$S1297)</f>
        <v>1</v>
      </c>
      <c r="U1297" s="65" t="str">
        <f t="shared" si="43"/>
        <v>Range 1</v>
      </c>
    </row>
    <row r="1298" spans="1:21" x14ac:dyDescent="0.25">
      <c r="A1298" s="64">
        <v>45744</v>
      </c>
      <c r="B1298" s="64">
        <v>45744.703472222223</v>
      </c>
      <c r="C1298" s="64">
        <v>45744.817361111112</v>
      </c>
      <c r="D1298" s="48" t="s">
        <v>951</v>
      </c>
      <c r="E1298" s="48">
        <v>137642</v>
      </c>
      <c r="F1298" s="48" t="s">
        <v>46</v>
      </c>
      <c r="G1298" s="48" t="s">
        <v>36</v>
      </c>
      <c r="H1298" s="48" t="s">
        <v>752</v>
      </c>
      <c r="I1298" s="48">
        <v>4</v>
      </c>
      <c r="J1298" s="48">
        <v>3</v>
      </c>
      <c r="K1298" s="48" t="s">
        <v>6182</v>
      </c>
      <c r="L1298" s="71">
        <v>45747.703472222223</v>
      </c>
      <c r="M1298" s="48">
        <v>-3</v>
      </c>
      <c r="N1298" s="48">
        <v>1</v>
      </c>
      <c r="O1298" s="48" t="s">
        <v>6548</v>
      </c>
      <c r="P1298" s="65">
        <f>2</f>
        <v>2</v>
      </c>
      <c r="Q1298" s="65">
        <f>COUNTIFS($O$1:O1298,base_seller!$O1298)</f>
        <v>1</v>
      </c>
      <c r="R1298" s="65" t="str">
        <f>IF(O1298="","",IF(OR(base_seller!$Q1298&gt;base_seller!$P1298,base_seller!$Q1298="0"),"Não","Sim"))</f>
        <v>Sim</v>
      </c>
      <c r="S1298" s="65" t="str">
        <f>base_seller!$E1298&amp;base_seller!$K1298</f>
        <v>1376422025-03</v>
      </c>
      <c r="T1298" s="65">
        <f>COUNTIFS($S$1:S1298,base_seller!$S1298)</f>
        <v>1</v>
      </c>
      <c r="U1298" s="65" t="str">
        <f t="shared" si="43"/>
        <v>Range 1</v>
      </c>
    </row>
    <row r="1299" spans="1:21" x14ac:dyDescent="0.25">
      <c r="A1299" s="64">
        <v>45744</v>
      </c>
      <c r="B1299" s="64">
        <v>45744.71875</v>
      </c>
      <c r="C1299" s="64">
        <v>45744.818749999999</v>
      </c>
      <c r="D1299" s="48" t="s">
        <v>951</v>
      </c>
      <c r="E1299" s="48">
        <v>137653</v>
      </c>
      <c r="F1299" s="48" t="s">
        <v>754</v>
      </c>
      <c r="G1299" s="48" t="s">
        <v>755</v>
      </c>
      <c r="H1299" s="48" t="s">
        <v>755</v>
      </c>
      <c r="I1299" s="48">
        <v>4</v>
      </c>
      <c r="J1299" s="48">
        <v>3</v>
      </c>
      <c r="K1299" s="48" t="s">
        <v>6182</v>
      </c>
      <c r="L1299" s="71">
        <v>45747.71875</v>
      </c>
      <c r="M1299" s="48">
        <v>-3</v>
      </c>
      <c r="N1299" s="48">
        <v>1</v>
      </c>
      <c r="P1299" s="65">
        <f>2</f>
        <v>2</v>
      </c>
      <c r="Q1299" s="65">
        <f>COUNTIFS($O$1:O1299,base_seller!$O1299)</f>
        <v>0</v>
      </c>
      <c r="R1299" s="65" t="str">
        <f>IF(O1299="","",IF(OR(base_seller!$Q1299&gt;base_seller!$P1299,base_seller!$Q1299="0"),"Não","Sim"))</f>
        <v/>
      </c>
      <c r="S1299" s="65" t="str">
        <f>base_seller!$E1299&amp;base_seller!$K1299</f>
        <v>1376532025-03</v>
      </c>
      <c r="T1299" s="65">
        <f>COUNTIFS($S$1:S1299,base_seller!$S1299)</f>
        <v>1</v>
      </c>
      <c r="U1299" s="65" t="str">
        <f t="shared" si="43"/>
        <v>Range 1</v>
      </c>
    </row>
    <row r="1300" spans="1:21" x14ac:dyDescent="0.25">
      <c r="A1300" s="64">
        <v>45744</v>
      </c>
      <c r="B1300" s="64">
        <v>45744.731944444437</v>
      </c>
      <c r="C1300" s="64">
        <v>45744.820833333331</v>
      </c>
      <c r="D1300" s="48" t="s">
        <v>951</v>
      </c>
      <c r="E1300" s="48">
        <v>137664</v>
      </c>
      <c r="F1300" s="48" t="s">
        <v>46</v>
      </c>
      <c r="G1300" s="48" t="s">
        <v>36</v>
      </c>
      <c r="H1300" s="48" t="s">
        <v>752</v>
      </c>
      <c r="I1300" s="48">
        <v>4</v>
      </c>
      <c r="J1300" s="48">
        <v>3</v>
      </c>
      <c r="K1300" s="48" t="s">
        <v>6182</v>
      </c>
      <c r="L1300" s="71">
        <v>45747.731944444437</v>
      </c>
      <c r="M1300" s="48">
        <v>-3</v>
      </c>
      <c r="N1300" s="48">
        <v>1</v>
      </c>
      <c r="O1300" s="48" t="s">
        <v>6549</v>
      </c>
      <c r="P1300" s="65">
        <f>2</f>
        <v>2</v>
      </c>
      <c r="Q1300" s="65">
        <f>COUNTIFS($O$1:O1300,base_seller!$O1300)</f>
        <v>1</v>
      </c>
      <c r="R1300" s="65" t="str">
        <f>IF(O1300="","",IF(OR(base_seller!$Q1300&gt;base_seller!$P1300,base_seller!$Q1300="0"),"Não","Sim"))</f>
        <v>Sim</v>
      </c>
      <c r="S1300" s="65" t="str">
        <f>base_seller!$E1300&amp;base_seller!$K1300</f>
        <v>1376642025-03</v>
      </c>
      <c r="T1300" s="65">
        <f>COUNTIFS($S$1:S1300,base_seller!$S1300)</f>
        <v>1</v>
      </c>
      <c r="U1300" s="65" t="str">
        <f t="shared" si="43"/>
        <v>Range 1</v>
      </c>
    </row>
    <row r="1301" spans="1:21" x14ac:dyDescent="0.25">
      <c r="A1301" s="64">
        <v>45747</v>
      </c>
      <c r="B1301" s="64">
        <v>45745.418749999997</v>
      </c>
      <c r="C1301" s="64">
        <v>45747.335416666669</v>
      </c>
      <c r="D1301" s="48" t="s">
        <v>952</v>
      </c>
      <c r="E1301" s="48">
        <v>137804</v>
      </c>
      <c r="F1301" s="48" t="s">
        <v>716</v>
      </c>
      <c r="G1301" s="48" t="s">
        <v>36</v>
      </c>
      <c r="H1301" s="48" t="s">
        <v>752</v>
      </c>
      <c r="I1301" s="48">
        <v>5</v>
      </c>
      <c r="J1301" s="48">
        <v>2</v>
      </c>
      <c r="K1301" s="48" t="s">
        <v>6182</v>
      </c>
      <c r="L1301" s="71">
        <v>45747.418749999997</v>
      </c>
      <c r="M1301" s="48">
        <v>-1</v>
      </c>
      <c r="N1301" s="48">
        <v>1</v>
      </c>
      <c r="O1301" s="48" t="s">
        <v>6550</v>
      </c>
      <c r="P1301" s="65">
        <f>2</f>
        <v>2</v>
      </c>
      <c r="Q1301" s="65">
        <f>COUNTIFS($O$1:O1301,base_seller!$O1301)</f>
        <v>1</v>
      </c>
      <c r="R1301" s="65" t="str">
        <f>IF(O1301="","",IF(OR(base_seller!$Q1301&gt;base_seller!$P1301,base_seller!$Q1301="0"),"Não","Sim"))</f>
        <v>Sim</v>
      </c>
      <c r="S1301" s="65" t="str">
        <f>base_seller!$E1301&amp;base_seller!$K1301</f>
        <v>1378042025-03</v>
      </c>
      <c r="T1301" s="65">
        <f>COUNTIFS($S$1:S1301,base_seller!$S1301)</f>
        <v>1</v>
      </c>
      <c r="U1301" s="65" t="str">
        <f t="shared" ref="U1301:U1364" si="44">IF(T1301&lt;4,"Range 1",IF(T1301&lt;7,"Range 2",IF(T1301&lt;10,"Range 3","Range 4")))</f>
        <v>Range 1</v>
      </c>
    </row>
    <row r="1302" spans="1:21" x14ac:dyDescent="0.25">
      <c r="A1302" s="64">
        <v>45747</v>
      </c>
      <c r="B1302" s="64">
        <v>45746.802083333343</v>
      </c>
      <c r="C1302" s="64">
        <v>45747.336805555547</v>
      </c>
      <c r="D1302" s="48" t="s">
        <v>952</v>
      </c>
      <c r="E1302" s="48">
        <v>138069</v>
      </c>
      <c r="F1302" s="48" t="s">
        <v>754</v>
      </c>
      <c r="G1302" s="48" t="s">
        <v>755</v>
      </c>
      <c r="H1302" s="48" t="s">
        <v>766</v>
      </c>
      <c r="I1302" s="48">
        <v>6</v>
      </c>
      <c r="J1302" s="48">
        <v>1</v>
      </c>
      <c r="K1302" s="48" t="s">
        <v>6182</v>
      </c>
      <c r="L1302" s="71">
        <v>45747.802083333343</v>
      </c>
      <c r="M1302" s="48">
        <v>-1</v>
      </c>
      <c r="N1302" s="48">
        <v>1</v>
      </c>
      <c r="P1302" s="65">
        <f>2</f>
        <v>2</v>
      </c>
      <c r="Q1302" s="65">
        <f>COUNTIFS($O$1:O1302,base_seller!$O1302)</f>
        <v>0</v>
      </c>
      <c r="R1302" s="65" t="str">
        <f>IF(O1302="","",IF(OR(base_seller!$Q1302&gt;base_seller!$P1302,base_seller!$Q1302="0"),"Não","Sim"))</f>
        <v/>
      </c>
      <c r="S1302" s="65" t="str">
        <f>base_seller!$E1302&amp;base_seller!$K1302</f>
        <v>1380692025-03</v>
      </c>
      <c r="T1302" s="65">
        <f>COUNTIFS($S$1:S1302,base_seller!$S1302)</f>
        <v>1</v>
      </c>
      <c r="U1302" s="65" t="str">
        <f t="shared" si="44"/>
        <v>Range 1</v>
      </c>
    </row>
    <row r="1303" spans="1:21" x14ac:dyDescent="0.25">
      <c r="A1303" s="64">
        <v>45747</v>
      </c>
      <c r="B1303" s="64">
        <v>45747.049305555563</v>
      </c>
      <c r="C1303" s="64">
        <v>45747.337500000001</v>
      </c>
      <c r="D1303" s="48" t="s">
        <v>952</v>
      </c>
      <c r="E1303" s="48">
        <v>138083</v>
      </c>
      <c r="F1303" s="48" t="s">
        <v>754</v>
      </c>
      <c r="G1303" s="48" t="s">
        <v>755</v>
      </c>
      <c r="H1303" s="48" t="s">
        <v>758</v>
      </c>
      <c r="I1303" s="48">
        <v>0</v>
      </c>
      <c r="J1303" s="48">
        <v>1</v>
      </c>
      <c r="K1303" s="48" t="s">
        <v>6182</v>
      </c>
      <c r="L1303" s="71">
        <v>45748.049305555563</v>
      </c>
      <c r="M1303" s="48">
        <v>-1</v>
      </c>
      <c r="N1303" s="48">
        <v>1</v>
      </c>
      <c r="P1303" s="65">
        <f>2</f>
        <v>2</v>
      </c>
      <c r="Q1303" s="65">
        <f>COUNTIFS($O$1:O1303,base_seller!$O1303)</f>
        <v>0</v>
      </c>
      <c r="R1303" s="65" t="str">
        <f>IF(O1303="","",IF(OR(base_seller!$Q1303&gt;base_seller!$P1303,base_seller!$Q1303="0"),"Não","Sim"))</f>
        <v/>
      </c>
      <c r="S1303" s="65" t="str">
        <f>base_seller!$E1303&amp;base_seller!$K1303</f>
        <v>1380832025-03</v>
      </c>
      <c r="T1303" s="65">
        <f>COUNTIFS($S$1:S1303,base_seller!$S1303)</f>
        <v>1</v>
      </c>
      <c r="U1303" s="65" t="str">
        <f t="shared" si="44"/>
        <v>Range 1</v>
      </c>
    </row>
    <row r="1304" spans="1:21" x14ac:dyDescent="0.25">
      <c r="A1304" s="64">
        <v>45747</v>
      </c>
      <c r="B1304" s="64">
        <v>45747.304166666669</v>
      </c>
      <c r="C1304" s="64">
        <v>45747.338888888888</v>
      </c>
      <c r="D1304" s="48" t="s">
        <v>952</v>
      </c>
      <c r="E1304" s="48">
        <v>138088</v>
      </c>
      <c r="F1304" s="48" t="s">
        <v>46</v>
      </c>
      <c r="G1304" s="48" t="s">
        <v>36</v>
      </c>
      <c r="H1304" s="48" t="s">
        <v>752</v>
      </c>
      <c r="I1304" s="48">
        <v>0</v>
      </c>
      <c r="J1304" s="48">
        <v>1</v>
      </c>
      <c r="K1304" s="48" t="s">
        <v>6182</v>
      </c>
      <c r="L1304" s="71">
        <v>45748.304166666669</v>
      </c>
      <c r="M1304" s="48">
        <v>-1</v>
      </c>
      <c r="N1304" s="48">
        <v>1</v>
      </c>
      <c r="O1304" s="48" t="s">
        <v>6551</v>
      </c>
      <c r="P1304" s="65">
        <f>2</f>
        <v>2</v>
      </c>
      <c r="Q1304" s="65">
        <f>COUNTIFS($O$1:O1304,base_seller!$O1304)</f>
        <v>1</v>
      </c>
      <c r="R1304" s="65" t="str">
        <f>IF(O1304="","",IF(OR(base_seller!$Q1304&gt;base_seller!$P1304,base_seller!$Q1304="0"),"Não","Sim"))</f>
        <v>Sim</v>
      </c>
      <c r="S1304" s="65" t="str">
        <f>base_seller!$E1304&amp;base_seller!$K1304</f>
        <v>1380882025-03</v>
      </c>
      <c r="T1304" s="65">
        <f>COUNTIFS($S$1:S1304,base_seller!$S1304)</f>
        <v>1</v>
      </c>
      <c r="U1304" s="65" t="str">
        <f t="shared" si="44"/>
        <v>Range 1</v>
      </c>
    </row>
    <row r="1305" spans="1:21" x14ac:dyDescent="0.25">
      <c r="A1305" s="64">
        <v>45747</v>
      </c>
      <c r="B1305" s="64">
        <v>45747.336805555547</v>
      </c>
      <c r="C1305" s="64">
        <v>45747.34097222222</v>
      </c>
      <c r="D1305" s="48" t="s">
        <v>952</v>
      </c>
      <c r="E1305" s="48">
        <v>138103</v>
      </c>
      <c r="F1305" s="48" t="s">
        <v>46</v>
      </c>
      <c r="G1305" s="48" t="s">
        <v>36</v>
      </c>
      <c r="H1305" s="48" t="s">
        <v>752</v>
      </c>
      <c r="I1305" s="48">
        <v>0</v>
      </c>
      <c r="J1305" s="48">
        <v>1</v>
      </c>
      <c r="K1305" s="48" t="s">
        <v>6182</v>
      </c>
      <c r="L1305" s="71">
        <v>45748.336805555547</v>
      </c>
      <c r="M1305" s="48">
        <v>-1</v>
      </c>
      <c r="N1305" s="48">
        <v>1</v>
      </c>
      <c r="O1305" s="48" t="s">
        <v>6552</v>
      </c>
      <c r="P1305" s="65">
        <f>2</f>
        <v>2</v>
      </c>
      <c r="Q1305" s="65">
        <f>COUNTIFS($O$1:O1305,base_seller!$O1305)</f>
        <v>1</v>
      </c>
      <c r="R1305" s="65" t="str">
        <f>IF(O1305="","",IF(OR(base_seller!$Q1305&gt;base_seller!$P1305,base_seller!$Q1305="0"),"Não","Sim"))</f>
        <v>Sim</v>
      </c>
      <c r="S1305" s="65" t="str">
        <f>base_seller!$E1305&amp;base_seller!$K1305</f>
        <v>1381032025-03</v>
      </c>
      <c r="T1305" s="65">
        <f>COUNTIFS($S$1:S1305,base_seller!$S1305)</f>
        <v>1</v>
      </c>
      <c r="U1305" s="65" t="str">
        <f t="shared" si="44"/>
        <v>Range 1</v>
      </c>
    </row>
    <row r="1306" spans="1:21" x14ac:dyDescent="0.25">
      <c r="A1306" s="64">
        <v>45747</v>
      </c>
      <c r="B1306" s="64">
        <v>45747.344444444447</v>
      </c>
      <c r="C1306" s="64">
        <v>45747.411111111112</v>
      </c>
      <c r="D1306" s="48" t="s">
        <v>952</v>
      </c>
      <c r="E1306" s="48">
        <v>138116</v>
      </c>
      <c r="F1306" s="48" t="s">
        <v>716</v>
      </c>
      <c r="G1306" s="48" t="s">
        <v>36</v>
      </c>
      <c r="H1306" s="48" t="s">
        <v>752</v>
      </c>
      <c r="I1306" s="48">
        <v>0</v>
      </c>
      <c r="J1306" s="48">
        <v>1</v>
      </c>
      <c r="K1306" s="48" t="s">
        <v>6182</v>
      </c>
      <c r="L1306" s="71">
        <v>45748.344444444447</v>
      </c>
      <c r="M1306" s="48">
        <v>-1</v>
      </c>
      <c r="N1306" s="48">
        <v>1</v>
      </c>
      <c r="O1306" s="48" t="s">
        <v>6553</v>
      </c>
      <c r="P1306" s="65">
        <f>2</f>
        <v>2</v>
      </c>
      <c r="Q1306" s="65">
        <f>COUNTIFS($O$1:O1306,base_seller!$O1306)</f>
        <v>1</v>
      </c>
      <c r="R1306" s="65" t="str">
        <f>IF(O1306="","",IF(OR(base_seller!$Q1306&gt;base_seller!$P1306,base_seller!$Q1306="0"),"Não","Sim"))</f>
        <v>Sim</v>
      </c>
      <c r="S1306" s="65" t="str">
        <f>base_seller!$E1306&amp;base_seller!$K1306</f>
        <v>1381162025-03</v>
      </c>
      <c r="T1306" s="65">
        <f>COUNTIFS($S$1:S1306,base_seller!$S1306)</f>
        <v>1</v>
      </c>
      <c r="U1306" s="65" t="str">
        <f t="shared" si="44"/>
        <v>Range 1</v>
      </c>
    </row>
    <row r="1307" spans="1:21" x14ac:dyDescent="0.25">
      <c r="A1307" s="64">
        <v>45747</v>
      </c>
      <c r="B1307" s="64">
        <v>45747.383333333331</v>
      </c>
      <c r="C1307" s="64">
        <v>45747.411805555559</v>
      </c>
      <c r="D1307" s="48" t="s">
        <v>952</v>
      </c>
      <c r="E1307" s="48">
        <v>138185</v>
      </c>
      <c r="F1307" s="48" t="s">
        <v>754</v>
      </c>
      <c r="G1307" s="48" t="s">
        <v>755</v>
      </c>
      <c r="H1307" s="48" t="s">
        <v>755</v>
      </c>
      <c r="I1307" s="48">
        <v>0</v>
      </c>
      <c r="J1307" s="48">
        <v>1</v>
      </c>
      <c r="K1307" s="48" t="s">
        <v>6182</v>
      </c>
      <c r="L1307" s="71">
        <v>45748.383333333331</v>
      </c>
      <c r="M1307" s="48">
        <v>-1</v>
      </c>
      <c r="N1307" s="48">
        <v>1</v>
      </c>
      <c r="P1307" s="65">
        <f>2</f>
        <v>2</v>
      </c>
      <c r="Q1307" s="65">
        <f>COUNTIFS($O$1:O1307,base_seller!$O1307)</f>
        <v>0</v>
      </c>
      <c r="R1307" s="65" t="str">
        <f>IF(O1307="","",IF(OR(base_seller!$Q1307&gt;base_seller!$P1307,base_seller!$Q1307="0"),"Não","Sim"))</f>
        <v/>
      </c>
      <c r="S1307" s="65" t="str">
        <f>base_seller!$E1307&amp;base_seller!$K1307</f>
        <v>1381852025-03</v>
      </c>
      <c r="T1307" s="65">
        <f>COUNTIFS($S$1:S1307,base_seller!$S1307)</f>
        <v>1</v>
      </c>
      <c r="U1307" s="65" t="str">
        <f t="shared" si="44"/>
        <v>Range 1</v>
      </c>
    </row>
    <row r="1308" spans="1:21" x14ac:dyDescent="0.25">
      <c r="A1308" s="64">
        <v>45747</v>
      </c>
      <c r="B1308" s="64">
        <v>45747.406944444447</v>
      </c>
      <c r="C1308" s="64">
        <v>45747.411805555559</v>
      </c>
      <c r="D1308" s="48" t="s">
        <v>952</v>
      </c>
      <c r="E1308" s="48">
        <v>138236</v>
      </c>
      <c r="F1308" s="48" t="s">
        <v>754</v>
      </c>
      <c r="G1308" s="48" t="s">
        <v>755</v>
      </c>
      <c r="H1308" s="48" t="s">
        <v>761</v>
      </c>
      <c r="I1308" s="48">
        <v>0</v>
      </c>
      <c r="J1308" s="48">
        <v>1</v>
      </c>
      <c r="K1308" s="48" t="s">
        <v>6182</v>
      </c>
      <c r="L1308" s="71">
        <v>45748.406944444447</v>
      </c>
      <c r="M1308" s="48">
        <v>-1</v>
      </c>
      <c r="N1308" s="48">
        <v>1</v>
      </c>
      <c r="P1308" s="65">
        <f>2</f>
        <v>2</v>
      </c>
      <c r="Q1308" s="65">
        <f>COUNTIFS($O$1:O1308,base_seller!$O1308)</f>
        <v>0</v>
      </c>
      <c r="R1308" s="65" t="str">
        <f>IF(O1308="","",IF(OR(base_seller!$Q1308&gt;base_seller!$P1308,base_seller!$Q1308="0"),"Não","Sim"))</f>
        <v/>
      </c>
      <c r="S1308" s="65" t="str">
        <f>base_seller!$E1308&amp;base_seller!$K1308</f>
        <v>1382362025-03</v>
      </c>
      <c r="T1308" s="65">
        <f>COUNTIFS($S$1:S1308,base_seller!$S1308)</f>
        <v>1</v>
      </c>
      <c r="U1308" s="65" t="str">
        <f t="shared" si="44"/>
        <v>Range 1</v>
      </c>
    </row>
    <row r="1309" spans="1:21" x14ac:dyDescent="0.25">
      <c r="A1309" s="64">
        <v>45747</v>
      </c>
      <c r="B1309" s="64">
        <v>45747.40902777778</v>
      </c>
      <c r="C1309" s="64">
        <v>45747.412499999999</v>
      </c>
      <c r="D1309" s="48" t="s">
        <v>952</v>
      </c>
      <c r="E1309" s="48">
        <v>138241</v>
      </c>
      <c r="F1309" s="48" t="s">
        <v>754</v>
      </c>
      <c r="G1309" s="48" t="s">
        <v>755</v>
      </c>
      <c r="H1309" s="48" t="s">
        <v>761</v>
      </c>
      <c r="I1309" s="48">
        <v>0</v>
      </c>
      <c r="J1309" s="48">
        <v>1</v>
      </c>
      <c r="K1309" s="48" t="s">
        <v>6182</v>
      </c>
      <c r="L1309" s="71">
        <v>45748.40902777778</v>
      </c>
      <c r="M1309" s="48">
        <v>-1</v>
      </c>
      <c r="N1309" s="48">
        <v>1</v>
      </c>
      <c r="P1309" s="65">
        <f>2</f>
        <v>2</v>
      </c>
      <c r="Q1309" s="65">
        <f>COUNTIFS($O$1:O1309,base_seller!$O1309)</f>
        <v>0</v>
      </c>
      <c r="R1309" s="65" t="str">
        <f>IF(O1309="","",IF(OR(base_seller!$Q1309&gt;base_seller!$P1309,base_seller!$Q1309="0"),"Não","Sim"))</f>
        <v/>
      </c>
      <c r="S1309" s="65" t="str">
        <f>base_seller!$E1309&amp;base_seller!$K1309</f>
        <v>1382412025-03</v>
      </c>
      <c r="T1309" s="65">
        <f>COUNTIFS($S$1:S1309,base_seller!$S1309)</f>
        <v>1</v>
      </c>
      <c r="U1309" s="65" t="str">
        <f t="shared" si="44"/>
        <v>Range 1</v>
      </c>
    </row>
    <row r="1310" spans="1:21" x14ac:dyDescent="0.25">
      <c r="A1310" s="64">
        <v>45747</v>
      </c>
      <c r="B1310" s="64">
        <v>45747.411805555559</v>
      </c>
      <c r="C1310" s="64">
        <v>45747.417361111111</v>
      </c>
      <c r="D1310" s="48" t="s">
        <v>952</v>
      </c>
      <c r="E1310" s="48">
        <v>138249</v>
      </c>
      <c r="F1310" s="48" t="s">
        <v>46</v>
      </c>
      <c r="G1310" s="48" t="s">
        <v>36</v>
      </c>
      <c r="H1310" s="48" t="s">
        <v>761</v>
      </c>
      <c r="I1310" s="48">
        <v>0</v>
      </c>
      <c r="J1310" s="48">
        <v>1</v>
      </c>
      <c r="K1310" s="48" t="s">
        <v>6182</v>
      </c>
      <c r="L1310" s="71">
        <v>45748.411805555559</v>
      </c>
      <c r="M1310" s="48">
        <v>-1</v>
      </c>
      <c r="N1310" s="48">
        <v>1</v>
      </c>
      <c r="O1310" s="48" t="s">
        <v>6554</v>
      </c>
      <c r="P1310" s="65">
        <f>2</f>
        <v>2</v>
      </c>
      <c r="Q1310" s="65">
        <f>COUNTIFS($O$1:O1310,base_seller!$O1310)</f>
        <v>1</v>
      </c>
      <c r="R1310" s="65" t="str">
        <f>IF(O1310="","",IF(OR(base_seller!$Q1310&gt;base_seller!$P1310,base_seller!$Q1310="0"),"Não","Sim"))</f>
        <v>Sim</v>
      </c>
      <c r="S1310" s="65" t="str">
        <f>base_seller!$E1310&amp;base_seller!$K1310</f>
        <v>1382492025-03</v>
      </c>
      <c r="T1310" s="65">
        <f>COUNTIFS($S$1:S1310,base_seller!$S1310)</f>
        <v>1</v>
      </c>
      <c r="U1310" s="65" t="str">
        <f t="shared" si="44"/>
        <v>Range 1</v>
      </c>
    </row>
    <row r="1311" spans="1:21" x14ac:dyDescent="0.25">
      <c r="A1311" s="64">
        <v>45747</v>
      </c>
      <c r="B1311" s="64">
        <v>45744.463888888888</v>
      </c>
      <c r="C1311" s="64">
        <v>45747.466666666667</v>
      </c>
      <c r="D1311" s="48" t="s">
        <v>952</v>
      </c>
      <c r="E1311" s="48">
        <v>137076</v>
      </c>
      <c r="F1311" s="48" t="s">
        <v>46</v>
      </c>
      <c r="G1311" s="48" t="s">
        <v>36</v>
      </c>
      <c r="H1311" s="48" t="s">
        <v>5840</v>
      </c>
      <c r="I1311" s="48">
        <v>4</v>
      </c>
      <c r="J1311" s="48">
        <v>3</v>
      </c>
      <c r="K1311" s="48" t="s">
        <v>6182</v>
      </c>
      <c r="L1311" s="71">
        <v>45747.463888888888</v>
      </c>
      <c r="M1311" s="48">
        <v>0</v>
      </c>
      <c r="N1311" s="48">
        <v>0</v>
      </c>
      <c r="O1311" s="48" t="s">
        <v>6544</v>
      </c>
      <c r="P1311" s="65">
        <f>2</f>
        <v>2</v>
      </c>
      <c r="Q1311" s="65">
        <f>COUNTIFS($O$1:O1311,base_seller!$O1311)</f>
        <v>2</v>
      </c>
      <c r="R1311" s="65" t="str">
        <f>IF(O1311="","",IF(OR(base_seller!$Q1311&gt;base_seller!$P1311,base_seller!$Q1311="0"),"Não","Sim"))</f>
        <v>Sim</v>
      </c>
      <c r="S1311" s="65" t="str">
        <f>base_seller!$E1311&amp;base_seller!$K1311</f>
        <v>1370762025-03</v>
      </c>
      <c r="T1311" s="65">
        <f>COUNTIFS($S$1:S1311,base_seller!$S1311)</f>
        <v>2</v>
      </c>
      <c r="U1311" s="65" t="str">
        <f t="shared" si="44"/>
        <v>Range 1</v>
      </c>
    </row>
    <row r="1312" spans="1:21" x14ac:dyDescent="0.25">
      <c r="A1312" s="64">
        <v>45747</v>
      </c>
      <c r="B1312" s="64">
        <v>45747.344444444447</v>
      </c>
      <c r="C1312" s="64">
        <v>45747.379166666673</v>
      </c>
      <c r="D1312" s="48" t="s">
        <v>950</v>
      </c>
      <c r="E1312" s="48">
        <v>138116</v>
      </c>
      <c r="F1312" s="48" t="s">
        <v>716</v>
      </c>
      <c r="G1312" s="48" t="s">
        <v>36</v>
      </c>
      <c r="H1312" s="48" t="s">
        <v>752</v>
      </c>
      <c r="I1312" s="48">
        <v>0</v>
      </c>
      <c r="J1312" s="48">
        <v>1</v>
      </c>
      <c r="K1312" s="48" t="s">
        <v>6182</v>
      </c>
      <c r="L1312" s="71">
        <v>45748.344444444447</v>
      </c>
      <c r="M1312" s="48">
        <v>-1</v>
      </c>
      <c r="N1312" s="48">
        <v>1</v>
      </c>
      <c r="O1312" s="48" t="s">
        <v>6553</v>
      </c>
      <c r="P1312" s="65">
        <f>2</f>
        <v>2</v>
      </c>
      <c r="Q1312" s="65">
        <f>COUNTIFS($O$1:O1312,base_seller!$O1312)</f>
        <v>2</v>
      </c>
      <c r="R1312" s="65" t="str">
        <f>IF(O1312="","",IF(OR(base_seller!$Q1312&gt;base_seller!$P1312,base_seller!$Q1312="0"),"Não","Sim"))</f>
        <v>Sim</v>
      </c>
      <c r="S1312" s="65" t="str">
        <f>base_seller!$E1312&amp;base_seller!$K1312</f>
        <v>1381162025-03</v>
      </c>
      <c r="T1312" s="65">
        <f>COUNTIFS($S$1:S1312,base_seller!$S1312)</f>
        <v>2</v>
      </c>
      <c r="U1312" s="65" t="str">
        <f t="shared" si="44"/>
        <v>Range 1</v>
      </c>
    </row>
    <row r="1313" spans="1:21" x14ac:dyDescent="0.25">
      <c r="A1313" s="64">
        <v>45747</v>
      </c>
      <c r="B1313" s="64">
        <v>45747.421527777777</v>
      </c>
      <c r="C1313" s="64">
        <v>45747.463194444441</v>
      </c>
      <c r="D1313" s="48" t="s">
        <v>950</v>
      </c>
      <c r="E1313" s="48">
        <v>138478</v>
      </c>
      <c r="F1313" s="48" t="s">
        <v>754</v>
      </c>
      <c r="G1313" s="48" t="s">
        <v>755</v>
      </c>
      <c r="H1313" s="48" t="s">
        <v>5840</v>
      </c>
      <c r="I1313" s="48">
        <v>0</v>
      </c>
      <c r="J1313" s="48">
        <v>1</v>
      </c>
      <c r="K1313" s="48" t="s">
        <v>6182</v>
      </c>
      <c r="L1313" s="71">
        <v>45748.421527777777</v>
      </c>
      <c r="M1313" s="48">
        <v>-1</v>
      </c>
      <c r="N1313" s="48">
        <v>1</v>
      </c>
      <c r="P1313" s="65">
        <f>2</f>
        <v>2</v>
      </c>
      <c r="Q1313" s="65">
        <f>COUNTIFS($O$1:O1313,base_seller!$O1313)</f>
        <v>0</v>
      </c>
      <c r="R1313" s="65" t="str">
        <f>IF(O1313="","",IF(OR(base_seller!$Q1313&gt;base_seller!$P1313,base_seller!$Q1313="0"),"Não","Sim"))</f>
        <v/>
      </c>
      <c r="S1313" s="65" t="str">
        <f>base_seller!$E1313&amp;base_seller!$K1313</f>
        <v>1384782025-03</v>
      </c>
      <c r="T1313" s="65">
        <f>COUNTIFS($S$1:S1313,base_seller!$S1313)</f>
        <v>1</v>
      </c>
      <c r="U1313" s="65" t="str">
        <f t="shared" si="44"/>
        <v>Range 1</v>
      </c>
    </row>
    <row r="1314" spans="1:21" x14ac:dyDescent="0.25">
      <c r="A1314" s="64">
        <v>45747</v>
      </c>
      <c r="B1314" s="64">
        <v>45747.422222222223</v>
      </c>
      <c r="C1314" s="64">
        <v>45747.463888888888</v>
      </c>
      <c r="D1314" s="48" t="s">
        <v>950</v>
      </c>
      <c r="E1314" s="48">
        <v>138482</v>
      </c>
      <c r="F1314" s="48" t="s">
        <v>754</v>
      </c>
      <c r="G1314" s="48" t="s">
        <v>755</v>
      </c>
      <c r="H1314" s="48" t="s">
        <v>5840</v>
      </c>
      <c r="I1314" s="48">
        <v>0</v>
      </c>
      <c r="J1314" s="48">
        <v>1</v>
      </c>
      <c r="K1314" s="48" t="s">
        <v>6182</v>
      </c>
      <c r="L1314" s="71">
        <v>45748.422222222223</v>
      </c>
      <c r="M1314" s="48">
        <v>-1</v>
      </c>
      <c r="N1314" s="48">
        <v>1</v>
      </c>
      <c r="P1314" s="65">
        <f>2</f>
        <v>2</v>
      </c>
      <c r="Q1314" s="65">
        <f>COUNTIFS($O$1:O1314,base_seller!$O1314)</f>
        <v>0</v>
      </c>
      <c r="R1314" s="65" t="str">
        <f>IF(O1314="","",IF(OR(base_seller!$Q1314&gt;base_seller!$P1314,base_seller!$Q1314="0"),"Não","Sim"))</f>
        <v/>
      </c>
      <c r="S1314" s="65" t="str">
        <f>base_seller!$E1314&amp;base_seller!$K1314</f>
        <v>1384822025-03</v>
      </c>
      <c r="T1314" s="65">
        <f>COUNTIFS($S$1:S1314,base_seller!$S1314)</f>
        <v>1</v>
      </c>
      <c r="U1314" s="65" t="str">
        <f t="shared" si="44"/>
        <v>Range 1</v>
      </c>
    </row>
    <row r="1315" spans="1:21" x14ac:dyDescent="0.25">
      <c r="A1315" s="64">
        <v>45747</v>
      </c>
      <c r="B1315" s="64">
        <v>45747.425000000003</v>
      </c>
      <c r="C1315" s="64">
        <v>45747.465277777781</v>
      </c>
      <c r="D1315" s="48" t="s">
        <v>950</v>
      </c>
      <c r="E1315" s="48">
        <v>137626</v>
      </c>
      <c r="F1315" s="48" t="s">
        <v>754</v>
      </c>
      <c r="G1315" s="48" t="s">
        <v>755</v>
      </c>
      <c r="H1315" s="48" t="s">
        <v>760</v>
      </c>
      <c r="I1315" s="48">
        <v>0</v>
      </c>
      <c r="J1315" s="48">
        <v>1</v>
      </c>
      <c r="K1315" s="48" t="s">
        <v>6182</v>
      </c>
      <c r="L1315" s="71">
        <v>45748.425000000003</v>
      </c>
      <c r="M1315" s="48">
        <v>-1</v>
      </c>
      <c r="N1315" s="48">
        <v>1</v>
      </c>
      <c r="P1315" s="65">
        <f>2</f>
        <v>2</v>
      </c>
      <c r="Q1315" s="65">
        <f>COUNTIFS($O$1:O1315,base_seller!$O1315)</f>
        <v>0</v>
      </c>
      <c r="R1315" s="65" t="str">
        <f>IF(O1315="","",IF(OR(base_seller!$Q1315&gt;base_seller!$P1315,base_seller!$Q1315="0"),"Não","Sim"))</f>
        <v/>
      </c>
      <c r="S1315" s="65" t="str">
        <f>base_seller!$E1315&amp;base_seller!$K1315</f>
        <v>1376262025-03</v>
      </c>
      <c r="T1315" s="65">
        <f>COUNTIFS($S$1:S1315,base_seller!$S1315)</f>
        <v>2</v>
      </c>
      <c r="U1315" s="65" t="str">
        <f t="shared" si="44"/>
        <v>Range 1</v>
      </c>
    </row>
    <row r="1316" spans="1:21" x14ac:dyDescent="0.25">
      <c r="A1316" s="64">
        <v>45747</v>
      </c>
      <c r="B1316" s="64">
        <v>45747.425694444442</v>
      </c>
      <c r="C1316" s="64">
        <v>45747.466666666667</v>
      </c>
      <c r="D1316" s="48" t="s">
        <v>950</v>
      </c>
      <c r="E1316" s="48">
        <v>138494</v>
      </c>
      <c r="F1316" s="48" t="s">
        <v>716</v>
      </c>
      <c r="G1316" s="48" t="s">
        <v>36</v>
      </c>
      <c r="H1316" s="48" t="s">
        <v>5840</v>
      </c>
      <c r="I1316" s="48">
        <v>0</v>
      </c>
      <c r="J1316" s="48">
        <v>1</v>
      </c>
      <c r="K1316" s="48" t="s">
        <v>6182</v>
      </c>
      <c r="L1316" s="71">
        <v>45748.425694444442</v>
      </c>
      <c r="M1316" s="48">
        <v>-1</v>
      </c>
      <c r="N1316" s="48">
        <v>1</v>
      </c>
      <c r="O1316" s="48" t="s">
        <v>6555</v>
      </c>
      <c r="P1316" s="65">
        <f>2</f>
        <v>2</v>
      </c>
      <c r="Q1316" s="65">
        <f>COUNTIFS($O$1:O1316,base_seller!$O1316)</f>
        <v>1</v>
      </c>
      <c r="R1316" s="65" t="str">
        <f>IF(O1316="","",IF(OR(base_seller!$Q1316&gt;base_seller!$P1316,base_seller!$Q1316="0"),"Não","Sim"))</f>
        <v>Sim</v>
      </c>
      <c r="S1316" s="65" t="str">
        <f>base_seller!$E1316&amp;base_seller!$K1316</f>
        <v>1384942025-03</v>
      </c>
      <c r="T1316" s="65">
        <f>COUNTIFS($S$1:S1316,base_seller!$S1316)</f>
        <v>1</v>
      </c>
      <c r="U1316" s="65" t="str">
        <f t="shared" si="44"/>
        <v>Range 1</v>
      </c>
    </row>
    <row r="1317" spans="1:21" x14ac:dyDescent="0.25">
      <c r="A1317" s="64">
        <v>45747</v>
      </c>
      <c r="B1317" s="64">
        <v>45747.426388888889</v>
      </c>
      <c r="C1317" s="64">
        <v>45747.467361111107</v>
      </c>
      <c r="D1317" s="48" t="s">
        <v>950</v>
      </c>
      <c r="E1317" s="48">
        <v>138496</v>
      </c>
      <c r="F1317" s="48" t="s">
        <v>754</v>
      </c>
      <c r="G1317" s="48" t="s">
        <v>755</v>
      </c>
      <c r="H1317" s="48" t="s">
        <v>752</v>
      </c>
      <c r="I1317" s="48">
        <v>0</v>
      </c>
      <c r="J1317" s="48">
        <v>1</v>
      </c>
      <c r="K1317" s="48" t="s">
        <v>6182</v>
      </c>
      <c r="L1317" s="71">
        <v>45748.426388888889</v>
      </c>
      <c r="M1317" s="48">
        <v>-1</v>
      </c>
      <c r="N1317" s="48">
        <v>1</v>
      </c>
      <c r="P1317" s="65">
        <f>2</f>
        <v>2</v>
      </c>
      <c r="Q1317" s="65">
        <f>COUNTIFS($O$1:O1317,base_seller!$O1317)</f>
        <v>0</v>
      </c>
      <c r="R1317" s="65" t="str">
        <f>IF(O1317="","",IF(OR(base_seller!$Q1317&gt;base_seller!$P1317,base_seller!$Q1317="0"),"Não","Sim"))</f>
        <v/>
      </c>
      <c r="S1317" s="65" t="str">
        <f>base_seller!$E1317&amp;base_seller!$K1317</f>
        <v>1384962025-03</v>
      </c>
      <c r="T1317" s="65">
        <f>COUNTIFS($S$1:S1317,base_seller!$S1317)</f>
        <v>1</v>
      </c>
      <c r="U1317" s="65" t="str">
        <f t="shared" si="44"/>
        <v>Range 1</v>
      </c>
    </row>
    <row r="1318" spans="1:21" x14ac:dyDescent="0.25">
      <c r="A1318" s="64">
        <v>45747</v>
      </c>
      <c r="B1318" s="64">
        <v>45747.44027777778</v>
      </c>
      <c r="C1318" s="64">
        <v>45747.469444444447</v>
      </c>
      <c r="D1318" s="48" t="s">
        <v>950</v>
      </c>
      <c r="E1318" s="48">
        <v>138525</v>
      </c>
      <c r="F1318" s="48" t="s">
        <v>716</v>
      </c>
      <c r="G1318" s="48" t="s">
        <v>36</v>
      </c>
      <c r="H1318" s="48" t="s">
        <v>5840</v>
      </c>
      <c r="I1318" s="48">
        <v>0</v>
      </c>
      <c r="J1318" s="48">
        <v>1</v>
      </c>
      <c r="K1318" s="48" t="s">
        <v>6182</v>
      </c>
      <c r="L1318" s="71">
        <v>45748.44027777778</v>
      </c>
      <c r="M1318" s="48">
        <v>-1</v>
      </c>
      <c r="N1318" s="48">
        <v>1</v>
      </c>
      <c r="O1318" s="48" t="s">
        <v>6556</v>
      </c>
      <c r="P1318" s="65">
        <f>2</f>
        <v>2</v>
      </c>
      <c r="Q1318" s="65">
        <f>COUNTIFS($O$1:O1318,base_seller!$O1318)</f>
        <v>1</v>
      </c>
      <c r="R1318" s="65" t="str">
        <f>IF(O1318="","",IF(OR(base_seller!$Q1318&gt;base_seller!$P1318,base_seller!$Q1318="0"),"Não","Sim"))</f>
        <v>Sim</v>
      </c>
      <c r="S1318" s="65" t="str">
        <f>base_seller!$E1318&amp;base_seller!$K1318</f>
        <v>1385252025-03</v>
      </c>
      <c r="T1318" s="65">
        <f>COUNTIFS($S$1:S1318,base_seller!$S1318)</f>
        <v>1</v>
      </c>
      <c r="U1318" s="65" t="str">
        <f t="shared" si="44"/>
        <v>Range 1</v>
      </c>
    </row>
    <row r="1319" spans="1:21" x14ac:dyDescent="0.25">
      <c r="A1319" s="64">
        <v>45747</v>
      </c>
      <c r="B1319" s="64">
        <v>45747.453472222223</v>
      </c>
      <c r="C1319" s="64">
        <v>45747.470833333333</v>
      </c>
      <c r="D1319" s="48" t="s">
        <v>950</v>
      </c>
      <c r="E1319" s="48">
        <v>138553</v>
      </c>
      <c r="F1319" s="48" t="s">
        <v>46</v>
      </c>
      <c r="G1319" s="48" t="s">
        <v>36</v>
      </c>
      <c r="H1319" s="48" t="s">
        <v>767</v>
      </c>
      <c r="I1319" s="48">
        <v>0</v>
      </c>
      <c r="J1319" s="48">
        <v>1</v>
      </c>
      <c r="K1319" s="48" t="s">
        <v>6182</v>
      </c>
      <c r="L1319" s="71">
        <v>45748.453472222223</v>
      </c>
      <c r="M1319" s="48">
        <v>-1</v>
      </c>
      <c r="N1319" s="48">
        <v>1</v>
      </c>
      <c r="O1319" s="48" t="s">
        <v>6557</v>
      </c>
      <c r="P1319" s="65">
        <f>2</f>
        <v>2</v>
      </c>
      <c r="Q1319" s="65">
        <f>COUNTIFS($O$1:O1319,base_seller!$O1319)</f>
        <v>1</v>
      </c>
      <c r="R1319" s="65" t="str">
        <f>IF(O1319="","",IF(OR(base_seller!$Q1319&gt;base_seller!$P1319,base_seller!$Q1319="0"),"Não","Sim"))</f>
        <v>Sim</v>
      </c>
      <c r="S1319" s="65" t="str">
        <f>base_seller!$E1319&amp;base_seller!$K1319</f>
        <v>1385532025-03</v>
      </c>
      <c r="T1319" s="65">
        <f>COUNTIFS($S$1:S1319,base_seller!$S1319)</f>
        <v>1</v>
      </c>
      <c r="U1319" s="65" t="str">
        <f t="shared" si="44"/>
        <v>Range 1</v>
      </c>
    </row>
    <row r="1320" spans="1:21" x14ac:dyDescent="0.25">
      <c r="A1320" s="64">
        <v>45747</v>
      </c>
      <c r="B1320" s="64">
        <v>45747.460416666669</v>
      </c>
      <c r="C1320" s="64">
        <v>45747.472222222219</v>
      </c>
      <c r="D1320" s="48" t="s">
        <v>950</v>
      </c>
      <c r="E1320" s="48">
        <v>138568</v>
      </c>
      <c r="F1320" s="48" t="s">
        <v>754</v>
      </c>
      <c r="G1320" s="48" t="s">
        <v>755</v>
      </c>
      <c r="H1320" s="48" t="s">
        <v>5840</v>
      </c>
      <c r="I1320" s="48">
        <v>0</v>
      </c>
      <c r="J1320" s="48">
        <v>1</v>
      </c>
      <c r="K1320" s="48" t="s">
        <v>6182</v>
      </c>
      <c r="L1320" s="71">
        <v>45748.460416666669</v>
      </c>
      <c r="M1320" s="48">
        <v>-1</v>
      </c>
      <c r="N1320" s="48">
        <v>1</v>
      </c>
      <c r="P1320" s="65">
        <f>2</f>
        <v>2</v>
      </c>
      <c r="Q1320" s="65">
        <f>COUNTIFS($O$1:O1320,base_seller!$O1320)</f>
        <v>0</v>
      </c>
      <c r="R1320" s="65" t="str">
        <f>IF(O1320="","",IF(OR(base_seller!$Q1320&gt;base_seller!$P1320,base_seller!$Q1320="0"),"Não","Sim"))</f>
        <v/>
      </c>
      <c r="S1320" s="65" t="str">
        <f>base_seller!$E1320&amp;base_seller!$K1320</f>
        <v>1385682025-03</v>
      </c>
      <c r="T1320" s="65">
        <f>COUNTIFS($S$1:S1320,base_seller!$S1320)</f>
        <v>1</v>
      </c>
      <c r="U1320" s="65" t="str">
        <f t="shared" si="44"/>
        <v>Range 1</v>
      </c>
    </row>
    <row r="1321" spans="1:21" x14ac:dyDescent="0.25">
      <c r="A1321" s="64">
        <v>45747</v>
      </c>
      <c r="B1321" s="64">
        <v>45747.463194444441</v>
      </c>
      <c r="C1321" s="64">
        <v>45747.473611111112</v>
      </c>
      <c r="D1321" s="48" t="s">
        <v>950</v>
      </c>
      <c r="E1321" s="48">
        <v>138575</v>
      </c>
      <c r="F1321" s="48" t="s">
        <v>716</v>
      </c>
      <c r="G1321" s="48" t="s">
        <v>36</v>
      </c>
      <c r="H1321" s="48" t="s">
        <v>5840</v>
      </c>
      <c r="I1321" s="48">
        <v>0</v>
      </c>
      <c r="J1321" s="48">
        <v>1</v>
      </c>
      <c r="K1321" s="48" t="s">
        <v>6182</v>
      </c>
      <c r="L1321" s="71">
        <v>45748.463194444441</v>
      </c>
      <c r="M1321" s="48">
        <v>-1</v>
      </c>
      <c r="N1321" s="48">
        <v>1</v>
      </c>
      <c r="O1321" s="48" t="s">
        <v>6558</v>
      </c>
      <c r="P1321" s="65">
        <f>2</f>
        <v>2</v>
      </c>
      <c r="Q1321" s="65">
        <f>COUNTIFS($O$1:O1321,base_seller!$O1321)</f>
        <v>1</v>
      </c>
      <c r="R1321" s="65" t="str">
        <f>IF(O1321="","",IF(OR(base_seller!$Q1321&gt;base_seller!$P1321,base_seller!$Q1321="0"),"Não","Sim"))</f>
        <v>Sim</v>
      </c>
      <c r="S1321" s="65" t="str">
        <f>base_seller!$E1321&amp;base_seller!$K1321</f>
        <v>1385752025-03</v>
      </c>
      <c r="T1321" s="65">
        <f>COUNTIFS($S$1:S1321,base_seller!$S1321)</f>
        <v>1</v>
      </c>
      <c r="U1321" s="65" t="str">
        <f t="shared" si="44"/>
        <v>Range 1</v>
      </c>
    </row>
    <row r="1322" spans="1:21" x14ac:dyDescent="0.25">
      <c r="A1322" s="64">
        <v>45747</v>
      </c>
      <c r="B1322" s="64">
        <v>45747.46597222222</v>
      </c>
      <c r="C1322" s="64">
        <v>45747.474999999999</v>
      </c>
      <c r="D1322" s="48" t="s">
        <v>950</v>
      </c>
      <c r="E1322" s="48">
        <v>137076</v>
      </c>
      <c r="F1322" s="48" t="s">
        <v>754</v>
      </c>
      <c r="G1322" s="48" t="s">
        <v>755</v>
      </c>
      <c r="H1322" s="48" t="s">
        <v>765</v>
      </c>
      <c r="I1322" s="48">
        <v>0</v>
      </c>
      <c r="J1322" s="48">
        <v>1</v>
      </c>
      <c r="K1322" s="48" t="s">
        <v>6182</v>
      </c>
      <c r="L1322" s="71">
        <v>45748.46597222222</v>
      </c>
      <c r="M1322" s="48">
        <v>-1</v>
      </c>
      <c r="N1322" s="48">
        <v>1</v>
      </c>
      <c r="P1322" s="65">
        <f>2</f>
        <v>2</v>
      </c>
      <c r="Q1322" s="65">
        <f>COUNTIFS($O$1:O1322,base_seller!$O1322)</f>
        <v>0</v>
      </c>
      <c r="R1322" s="65" t="str">
        <f>IF(O1322="","",IF(OR(base_seller!$Q1322&gt;base_seller!$P1322,base_seller!$Q1322="0"),"Não","Sim"))</f>
        <v/>
      </c>
      <c r="S1322" s="65" t="str">
        <f>base_seller!$E1322&amp;base_seller!$K1322</f>
        <v>1370762025-03</v>
      </c>
      <c r="T1322" s="65">
        <f>COUNTIFS($S$1:S1322,base_seller!$S1322)</f>
        <v>3</v>
      </c>
      <c r="U1322" s="65" t="str">
        <f t="shared" si="44"/>
        <v>Range 1</v>
      </c>
    </row>
    <row r="1323" spans="1:21" x14ac:dyDescent="0.25">
      <c r="A1323" s="64">
        <v>45747</v>
      </c>
      <c r="B1323" s="64">
        <v>45747.59097222222</v>
      </c>
      <c r="C1323" s="64">
        <v>45747.591666666667</v>
      </c>
      <c r="D1323" s="48" t="s">
        <v>950</v>
      </c>
      <c r="E1323" s="48">
        <v>138823</v>
      </c>
      <c r="F1323" s="48" t="s">
        <v>46</v>
      </c>
      <c r="G1323" s="48" t="s">
        <v>36</v>
      </c>
      <c r="H1323" s="48" t="s">
        <v>752</v>
      </c>
      <c r="I1323" s="48">
        <v>0</v>
      </c>
      <c r="J1323" s="48">
        <v>1</v>
      </c>
      <c r="K1323" s="48" t="s">
        <v>6182</v>
      </c>
      <c r="L1323" s="71">
        <v>45748.59097222222</v>
      </c>
      <c r="M1323" s="48">
        <v>-1</v>
      </c>
      <c r="N1323" s="48">
        <v>1</v>
      </c>
      <c r="O1323" s="48" t="s">
        <v>6559</v>
      </c>
      <c r="P1323" s="65">
        <f>2</f>
        <v>2</v>
      </c>
      <c r="Q1323" s="65">
        <f>COUNTIFS($O$1:O1323,base_seller!$O1323)</f>
        <v>1</v>
      </c>
      <c r="R1323" s="65" t="str">
        <f>IF(O1323="","",IF(OR(base_seller!$Q1323&gt;base_seller!$P1323,base_seller!$Q1323="0"),"Não","Sim"))</f>
        <v>Sim</v>
      </c>
      <c r="S1323" s="65" t="str">
        <f>base_seller!$E1323&amp;base_seller!$K1323</f>
        <v>1388232025-03</v>
      </c>
      <c r="T1323" s="65">
        <f>COUNTIFS($S$1:S1323,base_seller!$S1323)</f>
        <v>1</v>
      </c>
      <c r="U1323" s="65" t="str">
        <f t="shared" si="44"/>
        <v>Range 1</v>
      </c>
    </row>
    <row r="1324" spans="1:21" x14ac:dyDescent="0.25">
      <c r="A1324" s="64">
        <v>45747</v>
      </c>
      <c r="B1324" s="64">
        <v>45747.563194444447</v>
      </c>
      <c r="C1324" s="64">
        <v>45747.594444444447</v>
      </c>
      <c r="D1324" s="48" t="s">
        <v>950</v>
      </c>
      <c r="E1324" s="48">
        <v>138761</v>
      </c>
      <c r="F1324" s="48" t="s">
        <v>46</v>
      </c>
      <c r="G1324" s="48" t="s">
        <v>36</v>
      </c>
      <c r="H1324" s="48" t="s">
        <v>760</v>
      </c>
      <c r="I1324" s="48">
        <v>0</v>
      </c>
      <c r="J1324" s="48">
        <v>1</v>
      </c>
      <c r="K1324" s="48" t="s">
        <v>6182</v>
      </c>
      <c r="L1324" s="71">
        <v>45748.563194444447</v>
      </c>
      <c r="M1324" s="48">
        <v>-1</v>
      </c>
      <c r="N1324" s="48">
        <v>1</v>
      </c>
      <c r="O1324" s="48" t="s">
        <v>6560</v>
      </c>
      <c r="P1324" s="65">
        <f>2</f>
        <v>2</v>
      </c>
      <c r="Q1324" s="65">
        <f>COUNTIFS($O$1:O1324,base_seller!$O1324)</f>
        <v>1</v>
      </c>
      <c r="R1324" s="65" t="str">
        <f>IF(O1324="","",IF(OR(base_seller!$Q1324&gt;base_seller!$P1324,base_seller!$Q1324="0"),"Não","Sim"))</f>
        <v>Sim</v>
      </c>
      <c r="S1324" s="65" t="str">
        <f>base_seller!$E1324&amp;base_seller!$K1324</f>
        <v>1387612025-03</v>
      </c>
      <c r="T1324" s="65">
        <f>COUNTIFS($S$1:S1324,base_seller!$S1324)</f>
        <v>1</v>
      </c>
      <c r="U1324" s="65" t="str">
        <f t="shared" si="44"/>
        <v>Range 1</v>
      </c>
    </row>
    <row r="1325" spans="1:21" x14ac:dyDescent="0.25">
      <c r="A1325" s="64">
        <v>45747</v>
      </c>
      <c r="B1325" s="64">
        <v>45747.594444444447</v>
      </c>
      <c r="C1325" s="64">
        <v>45747.597222222219</v>
      </c>
      <c r="D1325" s="48" t="s">
        <v>950</v>
      </c>
      <c r="E1325" s="48">
        <v>138837</v>
      </c>
      <c r="F1325" s="48" t="s">
        <v>46</v>
      </c>
      <c r="G1325" s="48" t="s">
        <v>36</v>
      </c>
      <c r="H1325" s="48" t="s">
        <v>760</v>
      </c>
      <c r="I1325" s="48">
        <v>0</v>
      </c>
      <c r="J1325" s="48">
        <v>1</v>
      </c>
      <c r="K1325" s="48" t="s">
        <v>6182</v>
      </c>
      <c r="L1325" s="71">
        <v>45748.594444444447</v>
      </c>
      <c r="M1325" s="48">
        <v>-1</v>
      </c>
      <c r="N1325" s="48">
        <v>1</v>
      </c>
      <c r="O1325" s="48" t="s">
        <v>6561</v>
      </c>
      <c r="P1325" s="65">
        <f>2</f>
        <v>2</v>
      </c>
      <c r="Q1325" s="65">
        <f>COUNTIFS($O$1:O1325,base_seller!$O1325)</f>
        <v>1</v>
      </c>
      <c r="R1325" s="65" t="str">
        <f>IF(O1325="","",IF(OR(base_seller!$Q1325&gt;base_seller!$P1325,base_seller!$Q1325="0"),"Não","Sim"))</f>
        <v>Sim</v>
      </c>
      <c r="S1325" s="65" t="str">
        <f>base_seller!$E1325&amp;base_seller!$K1325</f>
        <v>1388372025-03</v>
      </c>
      <c r="T1325" s="65">
        <f>COUNTIFS($S$1:S1325,base_seller!$S1325)</f>
        <v>1</v>
      </c>
      <c r="U1325" s="65" t="str">
        <f t="shared" si="44"/>
        <v>Range 1</v>
      </c>
    </row>
    <row r="1326" spans="1:21" x14ac:dyDescent="0.25">
      <c r="A1326" s="64">
        <v>45747</v>
      </c>
      <c r="B1326" s="64">
        <v>45747.5625</v>
      </c>
      <c r="C1326" s="64">
        <v>45747.600694444453</v>
      </c>
      <c r="D1326" s="48" t="s">
        <v>950</v>
      </c>
      <c r="E1326" s="48">
        <v>138757</v>
      </c>
      <c r="F1326" s="48" t="s">
        <v>46</v>
      </c>
      <c r="G1326" s="48" t="s">
        <v>36</v>
      </c>
      <c r="H1326" s="48" t="s">
        <v>760</v>
      </c>
      <c r="I1326" s="48">
        <v>0</v>
      </c>
      <c r="J1326" s="48">
        <v>1</v>
      </c>
      <c r="K1326" s="48" t="s">
        <v>6182</v>
      </c>
      <c r="L1326" s="71">
        <v>45748.5625</v>
      </c>
      <c r="M1326" s="48">
        <v>-1</v>
      </c>
      <c r="N1326" s="48">
        <v>1</v>
      </c>
      <c r="O1326" s="48" t="s">
        <v>6562</v>
      </c>
      <c r="P1326" s="65">
        <f>2</f>
        <v>2</v>
      </c>
      <c r="Q1326" s="65">
        <f>COUNTIFS($O$1:O1326,base_seller!$O1326)</f>
        <v>1</v>
      </c>
      <c r="R1326" s="65" t="str">
        <f>IF(O1326="","",IF(OR(base_seller!$Q1326&gt;base_seller!$P1326,base_seller!$Q1326="0"),"Não","Sim"))</f>
        <v>Sim</v>
      </c>
      <c r="S1326" s="65" t="str">
        <f>base_seller!$E1326&amp;base_seller!$K1326</f>
        <v>1387572025-03</v>
      </c>
      <c r="T1326" s="65">
        <f>COUNTIFS($S$1:S1326,base_seller!$S1326)</f>
        <v>1</v>
      </c>
      <c r="U1326" s="65" t="str">
        <f t="shared" si="44"/>
        <v>Range 1</v>
      </c>
    </row>
    <row r="1327" spans="1:21" x14ac:dyDescent="0.25">
      <c r="A1327" s="64">
        <v>45747</v>
      </c>
      <c r="B1327" s="64">
        <v>45747.560416666667</v>
      </c>
      <c r="C1327" s="64">
        <v>45747.602083333331</v>
      </c>
      <c r="D1327" s="48" t="s">
        <v>950</v>
      </c>
      <c r="E1327" s="48">
        <v>138751</v>
      </c>
      <c r="F1327" s="48" t="s">
        <v>46</v>
      </c>
      <c r="G1327" s="48" t="s">
        <v>36</v>
      </c>
      <c r="H1327" s="48" t="s">
        <v>766</v>
      </c>
      <c r="I1327" s="48">
        <v>0</v>
      </c>
      <c r="J1327" s="48">
        <v>1</v>
      </c>
      <c r="K1327" s="48" t="s">
        <v>6182</v>
      </c>
      <c r="L1327" s="71">
        <v>45748.560416666667</v>
      </c>
      <c r="M1327" s="48">
        <v>-1</v>
      </c>
      <c r="N1327" s="48">
        <v>1</v>
      </c>
      <c r="O1327" s="48" t="s">
        <v>6563</v>
      </c>
      <c r="P1327" s="65">
        <f>2</f>
        <v>2</v>
      </c>
      <c r="Q1327" s="65">
        <f>COUNTIFS($O$1:O1327,base_seller!$O1327)</f>
        <v>1</v>
      </c>
      <c r="R1327" s="65" t="str">
        <f>IF(O1327="","",IF(OR(base_seller!$Q1327&gt;base_seller!$P1327,base_seller!$Q1327="0"),"Não","Sim"))</f>
        <v>Sim</v>
      </c>
      <c r="S1327" s="65" t="str">
        <f>base_seller!$E1327&amp;base_seller!$K1327</f>
        <v>1387512025-03</v>
      </c>
      <c r="T1327" s="65">
        <f>COUNTIFS($S$1:S1327,base_seller!$S1327)</f>
        <v>1</v>
      </c>
      <c r="U1327" s="65" t="str">
        <f t="shared" si="44"/>
        <v>Range 1</v>
      </c>
    </row>
    <row r="1328" spans="1:21" x14ac:dyDescent="0.25">
      <c r="A1328" s="64">
        <v>45747</v>
      </c>
      <c r="B1328" s="64">
        <v>45747.561805555553</v>
      </c>
      <c r="C1328" s="64">
        <v>45747.603472222218</v>
      </c>
      <c r="D1328" s="48" t="s">
        <v>950</v>
      </c>
      <c r="E1328" s="48">
        <v>138746</v>
      </c>
      <c r="F1328" s="48" t="s">
        <v>716</v>
      </c>
      <c r="G1328" s="48" t="s">
        <v>36</v>
      </c>
      <c r="H1328" s="48" t="s">
        <v>760</v>
      </c>
      <c r="I1328" s="48">
        <v>0</v>
      </c>
      <c r="J1328" s="48">
        <v>1</v>
      </c>
      <c r="K1328" s="48" t="s">
        <v>6182</v>
      </c>
      <c r="L1328" s="71">
        <v>45748.561805555553</v>
      </c>
      <c r="M1328" s="48">
        <v>-1</v>
      </c>
      <c r="N1328" s="48">
        <v>1</v>
      </c>
      <c r="O1328" s="48" t="s">
        <v>6564</v>
      </c>
      <c r="P1328" s="65">
        <f>2</f>
        <v>2</v>
      </c>
      <c r="Q1328" s="65">
        <f>COUNTIFS($O$1:O1328,base_seller!$O1328)</f>
        <v>1</v>
      </c>
      <c r="R1328" s="65" t="str">
        <f>IF(O1328="","",IF(OR(base_seller!$Q1328&gt;base_seller!$P1328,base_seller!$Q1328="0"),"Não","Sim"))</f>
        <v>Sim</v>
      </c>
      <c r="S1328" s="65" t="str">
        <f>base_seller!$E1328&amp;base_seller!$K1328</f>
        <v>1387462025-03</v>
      </c>
      <c r="T1328" s="65">
        <f>COUNTIFS($S$1:S1328,base_seller!$S1328)</f>
        <v>1</v>
      </c>
      <c r="U1328" s="65" t="str">
        <f t="shared" si="44"/>
        <v>Range 1</v>
      </c>
    </row>
    <row r="1329" spans="1:21" x14ac:dyDescent="0.25">
      <c r="A1329" s="64">
        <v>45747</v>
      </c>
      <c r="B1329" s="64">
        <v>45747.566666666673</v>
      </c>
      <c r="C1329" s="64">
        <v>45747.60833333333</v>
      </c>
      <c r="D1329" s="48" t="s">
        <v>950</v>
      </c>
      <c r="E1329" s="48">
        <v>138743</v>
      </c>
      <c r="F1329" s="48" t="s">
        <v>46</v>
      </c>
      <c r="G1329" s="48" t="s">
        <v>36</v>
      </c>
      <c r="H1329" s="48" t="s">
        <v>761</v>
      </c>
      <c r="I1329" s="48">
        <v>0</v>
      </c>
      <c r="J1329" s="48">
        <v>1</v>
      </c>
      <c r="K1329" s="48" t="s">
        <v>6182</v>
      </c>
      <c r="L1329" s="71">
        <v>45748.566666666673</v>
      </c>
      <c r="M1329" s="48">
        <v>-1</v>
      </c>
      <c r="N1329" s="48">
        <v>1</v>
      </c>
      <c r="O1329" s="48" t="s">
        <v>6565</v>
      </c>
      <c r="P1329" s="65">
        <f>2</f>
        <v>2</v>
      </c>
      <c r="Q1329" s="65">
        <f>COUNTIFS($O$1:O1329,base_seller!$O1329)</f>
        <v>1</v>
      </c>
      <c r="R1329" s="65" t="str">
        <f>IF(O1329="","",IF(OR(base_seller!$Q1329&gt;base_seller!$P1329,base_seller!$Q1329="0"),"Não","Sim"))</f>
        <v>Sim</v>
      </c>
      <c r="S1329" s="65" t="str">
        <f>base_seller!$E1329&amp;base_seller!$K1329</f>
        <v>1387432025-03</v>
      </c>
      <c r="T1329" s="65">
        <f>COUNTIFS($S$1:S1329,base_seller!$S1329)</f>
        <v>1</v>
      </c>
      <c r="U1329" s="65" t="str">
        <f t="shared" si="44"/>
        <v>Range 1</v>
      </c>
    </row>
    <row r="1330" spans="1:21" x14ac:dyDescent="0.25">
      <c r="A1330" s="64">
        <v>45747</v>
      </c>
      <c r="B1330" s="64">
        <v>45747.605555555558</v>
      </c>
      <c r="C1330" s="64">
        <v>45747.61041666667</v>
      </c>
      <c r="D1330" s="48" t="s">
        <v>950</v>
      </c>
      <c r="E1330" s="48">
        <v>138856</v>
      </c>
      <c r="F1330" s="48" t="s">
        <v>754</v>
      </c>
      <c r="G1330" s="48" t="s">
        <v>755</v>
      </c>
      <c r="H1330" s="48" t="s">
        <v>760</v>
      </c>
      <c r="I1330" s="48">
        <v>0</v>
      </c>
      <c r="J1330" s="48">
        <v>1</v>
      </c>
      <c r="K1330" s="48" t="s">
        <v>6182</v>
      </c>
      <c r="L1330" s="71">
        <v>45748.605555555558</v>
      </c>
      <c r="M1330" s="48">
        <v>-1</v>
      </c>
      <c r="N1330" s="48">
        <v>1</v>
      </c>
      <c r="P1330" s="65">
        <f>2</f>
        <v>2</v>
      </c>
      <c r="Q1330" s="65">
        <f>COUNTIFS($O$1:O1330,base_seller!$O1330)</f>
        <v>0</v>
      </c>
      <c r="R1330" s="65" t="str">
        <f>IF(O1330="","",IF(OR(base_seller!$Q1330&gt;base_seller!$P1330,base_seller!$Q1330="0"),"Não","Sim"))</f>
        <v/>
      </c>
      <c r="S1330" s="65" t="str">
        <f>base_seller!$E1330&amp;base_seller!$K1330</f>
        <v>1388562025-03</v>
      </c>
      <c r="T1330" s="65">
        <f>COUNTIFS($S$1:S1330,base_seller!$S1330)</f>
        <v>1</v>
      </c>
      <c r="U1330" s="65" t="str">
        <f t="shared" si="44"/>
        <v>Range 1</v>
      </c>
    </row>
    <row r="1331" spans="1:21" x14ac:dyDescent="0.25">
      <c r="A1331" s="64">
        <v>45747</v>
      </c>
      <c r="B1331" s="64">
        <v>45747.570138888892</v>
      </c>
      <c r="C1331" s="64">
        <v>45747.611805555563</v>
      </c>
      <c r="D1331" s="48" t="s">
        <v>950</v>
      </c>
      <c r="E1331" s="48">
        <v>138713</v>
      </c>
      <c r="F1331" s="48" t="s">
        <v>754</v>
      </c>
      <c r="G1331" s="48" t="s">
        <v>755</v>
      </c>
      <c r="H1331" s="48" t="s">
        <v>757</v>
      </c>
      <c r="I1331" s="48">
        <v>0</v>
      </c>
      <c r="J1331" s="48">
        <v>1</v>
      </c>
      <c r="K1331" s="48" t="s">
        <v>6182</v>
      </c>
      <c r="L1331" s="71">
        <v>45748.570138888892</v>
      </c>
      <c r="M1331" s="48">
        <v>-1</v>
      </c>
      <c r="N1331" s="48">
        <v>1</v>
      </c>
      <c r="P1331" s="65">
        <f>2</f>
        <v>2</v>
      </c>
      <c r="Q1331" s="65">
        <f>COUNTIFS($O$1:O1331,base_seller!$O1331)</f>
        <v>0</v>
      </c>
      <c r="R1331" s="65" t="str">
        <f>IF(O1331="","",IF(OR(base_seller!$Q1331&gt;base_seller!$P1331,base_seller!$Q1331="0"),"Não","Sim"))</f>
        <v/>
      </c>
      <c r="S1331" s="65" t="str">
        <f>base_seller!$E1331&amp;base_seller!$K1331</f>
        <v>1387132025-03</v>
      </c>
      <c r="T1331" s="65">
        <f>COUNTIFS($S$1:S1331,base_seller!$S1331)</f>
        <v>1</v>
      </c>
      <c r="U1331" s="65" t="str">
        <f t="shared" si="44"/>
        <v>Range 1</v>
      </c>
    </row>
    <row r="1332" spans="1:21" x14ac:dyDescent="0.25">
      <c r="A1332" s="64">
        <v>45747</v>
      </c>
      <c r="B1332" s="64">
        <v>45747.611111111109</v>
      </c>
      <c r="C1332" s="64">
        <v>45747.614583333343</v>
      </c>
      <c r="D1332" s="48" t="s">
        <v>950</v>
      </c>
      <c r="E1332" s="48">
        <v>138868</v>
      </c>
      <c r="F1332" s="48" t="s">
        <v>46</v>
      </c>
      <c r="G1332" s="48" t="s">
        <v>36</v>
      </c>
      <c r="H1332" s="48" t="s">
        <v>752</v>
      </c>
      <c r="I1332" s="48">
        <v>0</v>
      </c>
      <c r="J1332" s="48">
        <v>1</v>
      </c>
      <c r="K1332" s="48" t="s">
        <v>6182</v>
      </c>
      <c r="L1332" s="71">
        <v>45748.611111111109</v>
      </c>
      <c r="M1332" s="48">
        <v>-1</v>
      </c>
      <c r="N1332" s="48">
        <v>1</v>
      </c>
      <c r="O1332" s="48" t="s">
        <v>6566</v>
      </c>
      <c r="P1332" s="65">
        <f>2</f>
        <v>2</v>
      </c>
      <c r="Q1332" s="65">
        <f>COUNTIFS($O$1:O1332,base_seller!$O1332)</f>
        <v>1</v>
      </c>
      <c r="R1332" s="65" t="str">
        <f>IF(O1332="","",IF(OR(base_seller!$Q1332&gt;base_seller!$P1332,base_seller!$Q1332="0"),"Não","Sim"))</f>
        <v>Sim</v>
      </c>
      <c r="S1332" s="65" t="str">
        <f>base_seller!$E1332&amp;base_seller!$K1332</f>
        <v>1388682025-03</v>
      </c>
      <c r="T1332" s="65">
        <f>COUNTIFS($S$1:S1332,base_seller!$S1332)</f>
        <v>1</v>
      </c>
      <c r="U1332" s="65" t="str">
        <f t="shared" si="44"/>
        <v>Range 1</v>
      </c>
    </row>
    <row r="1333" spans="1:21" x14ac:dyDescent="0.25">
      <c r="A1333" s="64">
        <v>45747</v>
      </c>
      <c r="B1333" s="64">
        <v>45747.486805555563</v>
      </c>
      <c r="C1333" s="64">
        <v>45747.63958333333</v>
      </c>
      <c r="D1333" s="48" t="s">
        <v>951</v>
      </c>
      <c r="E1333" s="48">
        <v>138622</v>
      </c>
      <c r="F1333" s="48" t="s">
        <v>754</v>
      </c>
      <c r="G1333" s="48" t="s">
        <v>755</v>
      </c>
      <c r="H1333" s="48" t="s">
        <v>755</v>
      </c>
      <c r="I1333" s="48">
        <v>0</v>
      </c>
      <c r="J1333" s="48">
        <v>1</v>
      </c>
      <c r="K1333" s="48" t="s">
        <v>6182</v>
      </c>
      <c r="L1333" s="71">
        <v>45748.486805555563</v>
      </c>
      <c r="M1333" s="48">
        <v>-1</v>
      </c>
      <c r="N1333" s="48">
        <v>1</v>
      </c>
      <c r="P1333" s="65">
        <f>2</f>
        <v>2</v>
      </c>
      <c r="Q1333" s="65">
        <f>COUNTIFS($O$1:O1333,base_seller!$O1333)</f>
        <v>0</v>
      </c>
      <c r="R1333" s="65" t="str">
        <f>IF(O1333="","",IF(OR(base_seller!$Q1333&gt;base_seller!$P1333,base_seller!$Q1333="0"),"Não","Sim"))</f>
        <v/>
      </c>
      <c r="S1333" s="65" t="str">
        <f>base_seller!$E1333&amp;base_seller!$K1333</f>
        <v>1386222025-03</v>
      </c>
      <c r="T1333" s="65">
        <f>COUNTIFS($S$1:S1333,base_seller!$S1333)</f>
        <v>1</v>
      </c>
      <c r="U1333" s="65" t="str">
        <f t="shared" si="44"/>
        <v>Range 1</v>
      </c>
    </row>
    <row r="1334" spans="1:21" x14ac:dyDescent="0.25">
      <c r="A1334" s="64">
        <v>45747</v>
      </c>
      <c r="B1334" s="64">
        <v>45747.541666666657</v>
      </c>
      <c r="C1334" s="64">
        <v>45747.64166666667</v>
      </c>
      <c r="D1334" s="48" t="s">
        <v>951</v>
      </c>
      <c r="E1334" s="48">
        <v>138703</v>
      </c>
      <c r="F1334" s="48" t="s">
        <v>46</v>
      </c>
      <c r="G1334" s="48" t="s">
        <v>36</v>
      </c>
      <c r="H1334" s="48" t="s">
        <v>752</v>
      </c>
      <c r="I1334" s="48">
        <v>0</v>
      </c>
      <c r="J1334" s="48">
        <v>1</v>
      </c>
      <c r="K1334" s="48" t="s">
        <v>6182</v>
      </c>
      <c r="L1334" s="71">
        <v>45748.541666666657</v>
      </c>
      <c r="M1334" s="48">
        <v>-1</v>
      </c>
      <c r="N1334" s="48">
        <v>1</v>
      </c>
      <c r="O1334" s="48" t="s">
        <v>6567</v>
      </c>
      <c r="P1334" s="65">
        <f>2</f>
        <v>2</v>
      </c>
      <c r="Q1334" s="65">
        <f>COUNTIFS($O$1:O1334,base_seller!$O1334)</f>
        <v>1</v>
      </c>
      <c r="R1334" s="65" t="str">
        <f>IF(O1334="","",IF(OR(base_seller!$Q1334&gt;base_seller!$P1334,base_seller!$Q1334="0"),"Não","Sim"))</f>
        <v>Sim</v>
      </c>
      <c r="S1334" s="65" t="str">
        <f>base_seller!$E1334&amp;base_seller!$K1334</f>
        <v>1387032025-03</v>
      </c>
      <c r="T1334" s="65">
        <f>COUNTIFS($S$1:S1334,base_seller!$S1334)</f>
        <v>1</v>
      </c>
      <c r="U1334" s="65" t="str">
        <f t="shared" si="44"/>
        <v>Range 1</v>
      </c>
    </row>
    <row r="1335" spans="1:21" x14ac:dyDescent="0.25">
      <c r="A1335" s="64">
        <v>45747</v>
      </c>
      <c r="B1335" s="64">
        <v>45747.559027777781</v>
      </c>
      <c r="C1335" s="64">
        <v>45747.643750000003</v>
      </c>
      <c r="D1335" s="48" t="s">
        <v>951</v>
      </c>
      <c r="E1335" s="48">
        <v>138746</v>
      </c>
      <c r="F1335" s="48" t="s">
        <v>46</v>
      </c>
      <c r="G1335" s="48" t="s">
        <v>36</v>
      </c>
      <c r="H1335" s="48" t="s">
        <v>752</v>
      </c>
      <c r="I1335" s="48">
        <v>0</v>
      </c>
      <c r="J1335" s="48">
        <v>1</v>
      </c>
      <c r="K1335" s="48" t="s">
        <v>6182</v>
      </c>
      <c r="L1335" s="71">
        <v>45748.559027777781</v>
      </c>
      <c r="M1335" s="48">
        <v>-1</v>
      </c>
      <c r="N1335" s="48">
        <v>1</v>
      </c>
      <c r="O1335" s="48" t="s">
        <v>6568</v>
      </c>
      <c r="P1335" s="65">
        <f>2</f>
        <v>2</v>
      </c>
      <c r="Q1335" s="65">
        <f>COUNTIFS($O$1:O1335,base_seller!$O1335)</f>
        <v>1</v>
      </c>
      <c r="R1335" s="65" t="str">
        <f>IF(O1335="","",IF(OR(base_seller!$Q1335&gt;base_seller!$P1335,base_seller!$Q1335="0"),"Não","Sim"))</f>
        <v>Sim</v>
      </c>
      <c r="S1335" s="65" t="str">
        <f>base_seller!$E1335&amp;base_seller!$K1335</f>
        <v>1387462025-03</v>
      </c>
      <c r="T1335" s="65">
        <f>COUNTIFS($S$1:S1335,base_seller!$S1335)</f>
        <v>2</v>
      </c>
      <c r="U1335" s="65" t="str">
        <f t="shared" si="44"/>
        <v>Range 1</v>
      </c>
    </row>
    <row r="1336" spans="1:21" x14ac:dyDescent="0.25">
      <c r="A1336" s="64">
        <v>45747</v>
      </c>
      <c r="B1336" s="64">
        <v>45747.613888888889</v>
      </c>
      <c r="C1336" s="64">
        <v>45747.644444444442</v>
      </c>
      <c r="D1336" s="48" t="s">
        <v>951</v>
      </c>
      <c r="E1336" s="48">
        <v>138870</v>
      </c>
      <c r="F1336" s="48" t="s">
        <v>754</v>
      </c>
      <c r="G1336" s="48" t="s">
        <v>755</v>
      </c>
      <c r="H1336" s="48" t="s">
        <v>755</v>
      </c>
      <c r="I1336" s="48">
        <v>0</v>
      </c>
      <c r="J1336" s="48">
        <v>1</v>
      </c>
      <c r="K1336" s="48" t="s">
        <v>6182</v>
      </c>
      <c r="L1336" s="71">
        <v>45748.613888888889</v>
      </c>
      <c r="M1336" s="48">
        <v>-1</v>
      </c>
      <c r="N1336" s="48">
        <v>1</v>
      </c>
      <c r="P1336" s="65">
        <f>2</f>
        <v>2</v>
      </c>
      <c r="Q1336" s="65">
        <f>COUNTIFS($O$1:O1336,base_seller!$O1336)</f>
        <v>0</v>
      </c>
      <c r="R1336" s="65" t="str">
        <f>IF(O1336="","",IF(OR(base_seller!$Q1336&gt;base_seller!$P1336,base_seller!$Q1336="0"),"Não","Sim"))</f>
        <v/>
      </c>
      <c r="S1336" s="65" t="str">
        <f>base_seller!$E1336&amp;base_seller!$K1336</f>
        <v>1388702025-03</v>
      </c>
      <c r="T1336" s="65">
        <f>COUNTIFS($S$1:S1336,base_seller!$S1336)</f>
        <v>1</v>
      </c>
      <c r="U1336" s="65" t="str">
        <f t="shared" si="44"/>
        <v>Range 1</v>
      </c>
    </row>
    <row r="1337" spans="1:21" x14ac:dyDescent="0.25">
      <c r="A1337" s="64">
        <v>45747</v>
      </c>
      <c r="B1337" s="64">
        <v>45747.621527777781</v>
      </c>
      <c r="C1337" s="64">
        <v>45747.646527777782</v>
      </c>
      <c r="D1337" s="48" t="s">
        <v>951</v>
      </c>
      <c r="E1337" s="48">
        <v>138885</v>
      </c>
      <c r="F1337" s="48" t="s">
        <v>754</v>
      </c>
      <c r="G1337" s="48" t="s">
        <v>755</v>
      </c>
      <c r="H1337" s="48" t="s">
        <v>755</v>
      </c>
      <c r="I1337" s="48">
        <v>0</v>
      </c>
      <c r="J1337" s="48">
        <v>1</v>
      </c>
      <c r="K1337" s="48" t="s">
        <v>6182</v>
      </c>
      <c r="L1337" s="71">
        <v>45748.621527777781</v>
      </c>
      <c r="M1337" s="48">
        <v>-1</v>
      </c>
      <c r="N1337" s="48">
        <v>1</v>
      </c>
      <c r="P1337" s="65">
        <f>2</f>
        <v>2</v>
      </c>
      <c r="Q1337" s="65">
        <f>COUNTIFS($O$1:O1337,base_seller!$O1337)</f>
        <v>0</v>
      </c>
      <c r="R1337" s="65" t="str">
        <f>IF(O1337="","",IF(OR(base_seller!$Q1337&gt;base_seller!$P1337,base_seller!$Q1337="0"),"Não","Sim"))</f>
        <v/>
      </c>
      <c r="S1337" s="65" t="str">
        <f>base_seller!$E1337&amp;base_seller!$K1337</f>
        <v>1388852025-03</v>
      </c>
      <c r="T1337" s="65">
        <f>COUNTIFS($S$1:S1337,base_seller!$S1337)</f>
        <v>1</v>
      </c>
      <c r="U1337" s="65" t="str">
        <f t="shared" si="44"/>
        <v>Range 1</v>
      </c>
    </row>
    <row r="1338" spans="1:21" x14ac:dyDescent="0.25">
      <c r="A1338" s="64">
        <v>45747</v>
      </c>
      <c r="B1338" s="64">
        <v>45747.625694444447</v>
      </c>
      <c r="C1338" s="64">
        <v>45747.647916666669</v>
      </c>
      <c r="D1338" s="48" t="s">
        <v>951</v>
      </c>
      <c r="E1338" s="48">
        <v>138893</v>
      </c>
      <c r="F1338" s="48" t="s">
        <v>754</v>
      </c>
      <c r="G1338" s="48" t="s">
        <v>755</v>
      </c>
      <c r="H1338" s="48" t="s">
        <v>755</v>
      </c>
      <c r="I1338" s="48">
        <v>0</v>
      </c>
      <c r="J1338" s="48">
        <v>1</v>
      </c>
      <c r="K1338" s="48" t="s">
        <v>6182</v>
      </c>
      <c r="L1338" s="71">
        <v>45748.625694444447</v>
      </c>
      <c r="M1338" s="48">
        <v>-1</v>
      </c>
      <c r="N1338" s="48">
        <v>1</v>
      </c>
      <c r="P1338" s="65">
        <f>2</f>
        <v>2</v>
      </c>
      <c r="Q1338" s="65">
        <f>COUNTIFS($O$1:O1338,base_seller!$O1338)</f>
        <v>0</v>
      </c>
      <c r="R1338" s="65" t="str">
        <f>IF(O1338="","",IF(OR(base_seller!$Q1338&gt;base_seller!$P1338,base_seller!$Q1338="0"),"Não","Sim"))</f>
        <v/>
      </c>
      <c r="S1338" s="65" t="str">
        <f>base_seller!$E1338&amp;base_seller!$K1338</f>
        <v>1388932025-03</v>
      </c>
      <c r="T1338" s="65">
        <f>COUNTIFS($S$1:S1338,base_seller!$S1338)</f>
        <v>1</v>
      </c>
      <c r="U1338" s="65" t="str">
        <f t="shared" si="44"/>
        <v>Range 1</v>
      </c>
    </row>
    <row r="1339" spans="1:21" x14ac:dyDescent="0.25">
      <c r="A1339" s="64">
        <v>45747</v>
      </c>
      <c r="B1339" s="64">
        <v>45747.638194444437</v>
      </c>
      <c r="C1339" s="64">
        <v>45747.649305555547</v>
      </c>
      <c r="D1339" s="48" t="s">
        <v>951</v>
      </c>
      <c r="E1339" s="48">
        <v>138910</v>
      </c>
      <c r="F1339" s="48" t="s">
        <v>754</v>
      </c>
      <c r="G1339" s="48" t="s">
        <v>755</v>
      </c>
      <c r="H1339" s="48" t="s">
        <v>755</v>
      </c>
      <c r="I1339" s="48">
        <v>0</v>
      </c>
      <c r="J1339" s="48">
        <v>1</v>
      </c>
      <c r="K1339" s="48" t="s">
        <v>6182</v>
      </c>
      <c r="L1339" s="71">
        <v>45748.638194444437</v>
      </c>
      <c r="M1339" s="48">
        <v>-1</v>
      </c>
      <c r="N1339" s="48">
        <v>1</v>
      </c>
      <c r="P1339" s="65">
        <f>2</f>
        <v>2</v>
      </c>
      <c r="Q1339" s="65">
        <f>COUNTIFS($O$1:O1339,base_seller!$O1339)</f>
        <v>0</v>
      </c>
      <c r="R1339" s="65" t="str">
        <f>IF(O1339="","",IF(OR(base_seller!$Q1339&gt;base_seller!$P1339,base_seller!$Q1339="0"),"Não","Sim"))</f>
        <v/>
      </c>
      <c r="S1339" s="65" t="str">
        <f>base_seller!$E1339&amp;base_seller!$K1339</f>
        <v>1389102025-03</v>
      </c>
      <c r="T1339" s="65">
        <f>COUNTIFS($S$1:S1339,base_seller!$S1339)</f>
        <v>1</v>
      </c>
      <c r="U1339" s="65" t="str">
        <f t="shared" si="44"/>
        <v>Range 1</v>
      </c>
    </row>
    <row r="1340" spans="1:21" x14ac:dyDescent="0.25">
      <c r="A1340" s="64">
        <v>45747</v>
      </c>
      <c r="B1340" s="64">
        <v>45747.640972222223</v>
      </c>
      <c r="C1340" s="64">
        <v>45747.65347222222</v>
      </c>
      <c r="D1340" s="48" t="s">
        <v>951</v>
      </c>
      <c r="E1340" s="48">
        <v>138912</v>
      </c>
      <c r="F1340" s="48" t="s">
        <v>46</v>
      </c>
      <c r="G1340" s="48" t="s">
        <v>36</v>
      </c>
      <c r="H1340" s="48" t="s">
        <v>752</v>
      </c>
      <c r="I1340" s="48">
        <v>0</v>
      </c>
      <c r="J1340" s="48">
        <v>1</v>
      </c>
      <c r="K1340" s="48" t="s">
        <v>6182</v>
      </c>
      <c r="L1340" s="71">
        <v>45748.640972222223</v>
      </c>
      <c r="M1340" s="48">
        <v>-1</v>
      </c>
      <c r="N1340" s="48">
        <v>1</v>
      </c>
      <c r="O1340" s="48" t="s">
        <v>6569</v>
      </c>
      <c r="P1340" s="65">
        <f>2</f>
        <v>2</v>
      </c>
      <c r="Q1340" s="65">
        <f>COUNTIFS($O$1:O1340,base_seller!$O1340)</f>
        <v>1</v>
      </c>
      <c r="R1340" s="65" t="str">
        <f>IF(O1340="","",IF(OR(base_seller!$Q1340&gt;base_seller!$P1340,base_seller!$Q1340="0"),"Não","Sim"))</f>
        <v>Sim</v>
      </c>
      <c r="S1340" s="65" t="str">
        <f>base_seller!$E1340&amp;base_seller!$K1340</f>
        <v>1389122025-03</v>
      </c>
      <c r="T1340" s="65">
        <f>COUNTIFS($S$1:S1340,base_seller!$S1340)</f>
        <v>1</v>
      </c>
      <c r="U1340" s="65" t="str">
        <f t="shared" si="44"/>
        <v>Range 1</v>
      </c>
    </row>
    <row r="1341" spans="1:21" x14ac:dyDescent="0.25">
      <c r="A1341" s="64">
        <v>45747</v>
      </c>
      <c r="B1341" s="64">
        <v>45747.64166666667</v>
      </c>
      <c r="C1341" s="64">
        <v>45747.658333333333</v>
      </c>
      <c r="D1341" s="48" t="s">
        <v>951</v>
      </c>
      <c r="E1341" s="48">
        <v>138917</v>
      </c>
      <c r="F1341" s="48" t="s">
        <v>716</v>
      </c>
      <c r="G1341" s="48" t="s">
        <v>36</v>
      </c>
      <c r="H1341" s="48" t="s">
        <v>752</v>
      </c>
      <c r="I1341" s="48">
        <v>0</v>
      </c>
      <c r="J1341" s="48">
        <v>1</v>
      </c>
      <c r="K1341" s="48" t="s">
        <v>6182</v>
      </c>
      <c r="L1341" s="71">
        <v>45748.64166666667</v>
      </c>
      <c r="M1341" s="48">
        <v>-1</v>
      </c>
      <c r="N1341" s="48">
        <v>1</v>
      </c>
      <c r="O1341" s="48" t="s">
        <v>6570</v>
      </c>
      <c r="P1341" s="65">
        <f>2</f>
        <v>2</v>
      </c>
      <c r="Q1341" s="65">
        <f>COUNTIFS($O$1:O1341,base_seller!$O1341)</f>
        <v>1</v>
      </c>
      <c r="R1341" s="65" t="str">
        <f>IF(O1341="","",IF(OR(base_seller!$Q1341&gt;base_seller!$P1341,base_seller!$Q1341="0"),"Não","Sim"))</f>
        <v>Sim</v>
      </c>
      <c r="S1341" s="65" t="str">
        <f>base_seller!$E1341&amp;base_seller!$K1341</f>
        <v>1389172025-03</v>
      </c>
      <c r="T1341" s="65">
        <f>COUNTIFS($S$1:S1341,base_seller!$S1341)</f>
        <v>1</v>
      </c>
      <c r="U1341" s="65" t="str">
        <f t="shared" si="44"/>
        <v>Range 1</v>
      </c>
    </row>
    <row r="1342" spans="1:21" x14ac:dyDescent="0.25">
      <c r="A1342" s="64">
        <v>45747</v>
      </c>
      <c r="B1342" s="64">
        <v>45747.644444444442</v>
      </c>
      <c r="C1342" s="64">
        <v>45747.660416666673</v>
      </c>
      <c r="D1342" s="48" t="s">
        <v>951</v>
      </c>
      <c r="E1342" s="48">
        <v>138923</v>
      </c>
      <c r="F1342" s="48" t="s">
        <v>754</v>
      </c>
      <c r="G1342" s="48" t="s">
        <v>755</v>
      </c>
      <c r="H1342" s="48" t="s">
        <v>755</v>
      </c>
      <c r="I1342" s="48">
        <v>0</v>
      </c>
      <c r="J1342" s="48">
        <v>1</v>
      </c>
      <c r="K1342" s="48" t="s">
        <v>6182</v>
      </c>
      <c r="L1342" s="71">
        <v>45748.644444444442</v>
      </c>
      <c r="M1342" s="48">
        <v>-1</v>
      </c>
      <c r="N1342" s="48">
        <v>1</v>
      </c>
      <c r="P1342" s="65">
        <f>2</f>
        <v>2</v>
      </c>
      <c r="Q1342" s="65">
        <f>COUNTIFS($O$1:O1342,base_seller!$O1342)</f>
        <v>0</v>
      </c>
      <c r="R1342" s="65" t="str">
        <f>IF(O1342="","",IF(OR(base_seller!$Q1342&gt;base_seller!$P1342,base_seller!$Q1342="0"),"Não","Sim"))</f>
        <v/>
      </c>
      <c r="S1342" s="65" t="str">
        <f>base_seller!$E1342&amp;base_seller!$K1342</f>
        <v>1389232025-03</v>
      </c>
      <c r="T1342" s="65">
        <f>COUNTIFS($S$1:S1342,base_seller!$S1342)</f>
        <v>1</v>
      </c>
      <c r="U1342" s="65" t="str">
        <f t="shared" si="44"/>
        <v>Range 1</v>
      </c>
    </row>
    <row r="1343" spans="1:21" x14ac:dyDescent="0.25">
      <c r="A1343" s="64">
        <v>45747</v>
      </c>
      <c r="B1343" s="64">
        <v>45747.65347222222</v>
      </c>
      <c r="C1343" s="64">
        <v>45747.666666666657</v>
      </c>
      <c r="D1343" s="48" t="s">
        <v>951</v>
      </c>
      <c r="E1343" s="48">
        <v>138939</v>
      </c>
      <c r="F1343" s="48" t="s">
        <v>46</v>
      </c>
      <c r="G1343" s="48" t="s">
        <v>36</v>
      </c>
      <c r="H1343" s="48" t="s">
        <v>752</v>
      </c>
      <c r="I1343" s="48">
        <v>0</v>
      </c>
      <c r="J1343" s="48">
        <v>1</v>
      </c>
      <c r="K1343" s="48" t="s">
        <v>6182</v>
      </c>
      <c r="L1343" s="71">
        <v>45748.65347222222</v>
      </c>
      <c r="M1343" s="48">
        <v>-1</v>
      </c>
      <c r="N1343" s="48">
        <v>1</v>
      </c>
      <c r="O1343" s="48" t="s">
        <v>6571</v>
      </c>
      <c r="P1343" s="65">
        <f>2</f>
        <v>2</v>
      </c>
      <c r="Q1343" s="65">
        <f>COUNTIFS($O$1:O1343,base_seller!$O1343)</f>
        <v>1</v>
      </c>
      <c r="R1343" s="65" t="str">
        <f>IF(O1343="","",IF(OR(base_seller!$Q1343&gt;base_seller!$P1343,base_seller!$Q1343="0"),"Não","Sim"))</f>
        <v>Sim</v>
      </c>
      <c r="S1343" s="65" t="str">
        <f>base_seller!$E1343&amp;base_seller!$K1343</f>
        <v>1389392025-03</v>
      </c>
      <c r="T1343" s="65">
        <f>COUNTIFS($S$1:S1343,base_seller!$S1343)</f>
        <v>1</v>
      </c>
      <c r="U1343" s="65" t="str">
        <f t="shared" si="44"/>
        <v>Range 1</v>
      </c>
    </row>
    <row r="1344" spans="1:21" x14ac:dyDescent="0.25">
      <c r="A1344" s="64">
        <v>45747</v>
      </c>
      <c r="B1344" s="64">
        <v>45747.65902777778</v>
      </c>
      <c r="C1344" s="64">
        <v>45747.668749999997</v>
      </c>
      <c r="D1344" s="48" t="s">
        <v>951</v>
      </c>
      <c r="E1344" s="48">
        <v>138947</v>
      </c>
      <c r="F1344" s="48" t="s">
        <v>754</v>
      </c>
      <c r="G1344" s="48" t="s">
        <v>755</v>
      </c>
      <c r="H1344" s="48" t="s">
        <v>755</v>
      </c>
      <c r="I1344" s="48">
        <v>0</v>
      </c>
      <c r="J1344" s="48">
        <v>1</v>
      </c>
      <c r="K1344" s="48" t="s">
        <v>6182</v>
      </c>
      <c r="L1344" s="71">
        <v>45748.65902777778</v>
      </c>
      <c r="M1344" s="48">
        <v>-1</v>
      </c>
      <c r="N1344" s="48">
        <v>1</v>
      </c>
      <c r="P1344" s="65">
        <f>2</f>
        <v>2</v>
      </c>
      <c r="Q1344" s="65">
        <f>COUNTIFS($O$1:O1344,base_seller!$O1344)</f>
        <v>0</v>
      </c>
      <c r="R1344" s="65" t="str">
        <f>IF(O1344="","",IF(OR(base_seller!$Q1344&gt;base_seller!$P1344,base_seller!$Q1344="0"),"Não","Sim"))</f>
        <v/>
      </c>
      <c r="S1344" s="65" t="str">
        <f>base_seller!$E1344&amp;base_seller!$K1344</f>
        <v>1389472025-03</v>
      </c>
      <c r="T1344" s="65">
        <f>COUNTIFS($S$1:S1344,base_seller!$S1344)</f>
        <v>1</v>
      </c>
      <c r="U1344" s="65" t="str">
        <f t="shared" si="44"/>
        <v>Range 1</v>
      </c>
    </row>
    <row r="1345" spans="1:21" x14ac:dyDescent="0.25">
      <c r="A1345" s="64">
        <v>45747</v>
      </c>
      <c r="B1345" s="64">
        <v>45747.663194444453</v>
      </c>
      <c r="C1345" s="64">
        <v>45747.67291666667</v>
      </c>
      <c r="D1345" s="48" t="s">
        <v>951</v>
      </c>
      <c r="E1345" s="48">
        <v>138957</v>
      </c>
      <c r="F1345" s="48" t="s">
        <v>46</v>
      </c>
      <c r="G1345" s="48" t="s">
        <v>36</v>
      </c>
      <c r="H1345" s="48" t="s">
        <v>752</v>
      </c>
      <c r="I1345" s="48">
        <v>0</v>
      </c>
      <c r="J1345" s="48">
        <v>1</v>
      </c>
      <c r="K1345" s="48" t="s">
        <v>6182</v>
      </c>
      <c r="L1345" s="71">
        <v>45748.663194444453</v>
      </c>
      <c r="M1345" s="48">
        <v>-1</v>
      </c>
      <c r="N1345" s="48">
        <v>1</v>
      </c>
      <c r="O1345" s="48" t="s">
        <v>6572</v>
      </c>
      <c r="P1345" s="65">
        <f>2</f>
        <v>2</v>
      </c>
      <c r="Q1345" s="65">
        <f>COUNTIFS($O$1:O1345,base_seller!$O1345)</f>
        <v>1</v>
      </c>
      <c r="R1345" s="65" t="str">
        <f>IF(O1345="","",IF(OR(base_seller!$Q1345&gt;base_seller!$P1345,base_seller!$Q1345="0"),"Não","Sim"))</f>
        <v>Sim</v>
      </c>
      <c r="S1345" s="65" t="str">
        <f>base_seller!$E1345&amp;base_seller!$K1345</f>
        <v>1389572025-03</v>
      </c>
      <c r="T1345" s="65">
        <f>COUNTIFS($S$1:S1345,base_seller!$S1345)</f>
        <v>1</v>
      </c>
      <c r="U1345" s="65" t="str">
        <f t="shared" si="44"/>
        <v>Range 1</v>
      </c>
    </row>
    <row r="1346" spans="1:21" x14ac:dyDescent="0.25">
      <c r="A1346" s="64">
        <v>45747</v>
      </c>
      <c r="B1346" s="64">
        <v>45747.668055555558</v>
      </c>
      <c r="C1346" s="64">
        <v>45747.675694444442</v>
      </c>
      <c r="D1346" s="48" t="s">
        <v>951</v>
      </c>
      <c r="E1346" s="48">
        <v>138965</v>
      </c>
      <c r="F1346" s="48" t="s">
        <v>46</v>
      </c>
      <c r="G1346" s="48" t="s">
        <v>36</v>
      </c>
      <c r="H1346" s="48" t="s">
        <v>752</v>
      </c>
      <c r="I1346" s="48">
        <v>0</v>
      </c>
      <c r="J1346" s="48">
        <v>1</v>
      </c>
      <c r="K1346" s="48" t="s">
        <v>6182</v>
      </c>
      <c r="L1346" s="71">
        <v>45748.668055555558</v>
      </c>
      <c r="M1346" s="48">
        <v>-1</v>
      </c>
      <c r="N1346" s="48">
        <v>1</v>
      </c>
      <c r="O1346" s="48" t="s">
        <v>6573</v>
      </c>
      <c r="P1346" s="65">
        <f>2</f>
        <v>2</v>
      </c>
      <c r="Q1346" s="65">
        <f>COUNTIFS($O$1:O1346,base_seller!$O1346)</f>
        <v>1</v>
      </c>
      <c r="R1346" s="65" t="str">
        <f>IF(O1346="","",IF(OR(base_seller!$Q1346&gt;base_seller!$P1346,base_seller!$Q1346="0"),"Não","Sim"))</f>
        <v>Sim</v>
      </c>
      <c r="S1346" s="65" t="str">
        <f>base_seller!$E1346&amp;base_seller!$K1346</f>
        <v>1389652025-03</v>
      </c>
      <c r="T1346" s="65">
        <f>COUNTIFS($S$1:S1346,base_seller!$S1346)</f>
        <v>1</v>
      </c>
      <c r="U1346" s="65" t="str">
        <f t="shared" si="44"/>
        <v>Range 1</v>
      </c>
    </row>
    <row r="1347" spans="1:21" x14ac:dyDescent="0.25">
      <c r="A1347" s="64">
        <v>45747</v>
      </c>
      <c r="B1347" s="64">
        <v>45747.659722222219</v>
      </c>
      <c r="C1347" s="64">
        <v>45747.681250000001</v>
      </c>
      <c r="D1347" s="48" t="s">
        <v>951</v>
      </c>
      <c r="E1347" s="48">
        <v>138917</v>
      </c>
      <c r="F1347" s="48" t="s">
        <v>716</v>
      </c>
      <c r="G1347" s="48" t="s">
        <v>36</v>
      </c>
      <c r="H1347" s="48" t="s">
        <v>752</v>
      </c>
      <c r="I1347" s="48">
        <v>0</v>
      </c>
      <c r="J1347" s="48">
        <v>1</v>
      </c>
      <c r="K1347" s="48" t="s">
        <v>6182</v>
      </c>
      <c r="L1347" s="71">
        <v>45748.659722222219</v>
      </c>
      <c r="M1347" s="48">
        <v>-1</v>
      </c>
      <c r="N1347" s="48">
        <v>1</v>
      </c>
      <c r="O1347" s="48" t="s">
        <v>6570</v>
      </c>
      <c r="P1347" s="65">
        <f>2</f>
        <v>2</v>
      </c>
      <c r="Q1347" s="65">
        <f>COUNTIFS($O$1:O1347,base_seller!$O1347)</f>
        <v>2</v>
      </c>
      <c r="R1347" s="65" t="str">
        <f>IF(O1347="","",IF(OR(base_seller!$Q1347&gt;base_seller!$P1347,base_seller!$Q1347="0"),"Não","Sim"))</f>
        <v>Sim</v>
      </c>
      <c r="S1347" s="65" t="str">
        <f>base_seller!$E1347&amp;base_seller!$K1347</f>
        <v>1389172025-03</v>
      </c>
      <c r="T1347" s="65">
        <f>COUNTIFS($S$1:S1347,base_seller!$S1347)</f>
        <v>2</v>
      </c>
      <c r="U1347" s="65" t="str">
        <f t="shared" si="44"/>
        <v>Range 1</v>
      </c>
    </row>
    <row r="1348" spans="1:21" x14ac:dyDescent="0.25">
      <c r="A1348" s="64">
        <v>45747</v>
      </c>
      <c r="B1348" s="64">
        <v>45747.677083333343</v>
      </c>
      <c r="C1348" s="64">
        <v>45747.684027777781</v>
      </c>
      <c r="D1348" s="48" t="s">
        <v>951</v>
      </c>
      <c r="E1348" s="48">
        <v>138981</v>
      </c>
      <c r="F1348" s="48" t="s">
        <v>754</v>
      </c>
      <c r="G1348" s="48" t="s">
        <v>755</v>
      </c>
      <c r="H1348" s="48" t="s">
        <v>755</v>
      </c>
      <c r="I1348" s="48">
        <v>0</v>
      </c>
      <c r="J1348" s="48">
        <v>1</v>
      </c>
      <c r="K1348" s="48" t="s">
        <v>6182</v>
      </c>
      <c r="L1348" s="71">
        <v>45748.677083333343</v>
      </c>
      <c r="M1348" s="48">
        <v>-1</v>
      </c>
      <c r="N1348" s="48">
        <v>1</v>
      </c>
      <c r="P1348" s="65">
        <f>2</f>
        <v>2</v>
      </c>
      <c r="Q1348" s="65">
        <f>COUNTIFS($O$1:O1348,base_seller!$O1348)</f>
        <v>0</v>
      </c>
      <c r="R1348" s="65" t="str">
        <f>IF(O1348="","",IF(OR(base_seller!$Q1348&gt;base_seller!$P1348,base_seller!$Q1348="0"),"Não","Sim"))</f>
        <v/>
      </c>
      <c r="S1348" s="65" t="str">
        <f>base_seller!$E1348&amp;base_seller!$K1348</f>
        <v>1389812025-03</v>
      </c>
      <c r="T1348" s="65">
        <f>COUNTIFS($S$1:S1348,base_seller!$S1348)</f>
        <v>1</v>
      </c>
      <c r="U1348" s="65" t="str">
        <f t="shared" si="44"/>
        <v>Range 1</v>
      </c>
    </row>
    <row r="1349" spans="1:21" x14ac:dyDescent="0.25">
      <c r="A1349" s="64">
        <v>45747</v>
      </c>
      <c r="B1349" s="64">
        <v>45747.677777777782</v>
      </c>
      <c r="C1349" s="64">
        <v>45747.688888888893</v>
      </c>
      <c r="D1349" s="48" t="s">
        <v>951</v>
      </c>
      <c r="E1349" s="48">
        <v>138982</v>
      </c>
      <c r="F1349" s="48" t="s">
        <v>46</v>
      </c>
      <c r="G1349" s="48" t="s">
        <v>36</v>
      </c>
      <c r="H1349" s="48" t="s">
        <v>752</v>
      </c>
      <c r="I1349" s="48">
        <v>0</v>
      </c>
      <c r="J1349" s="48">
        <v>1</v>
      </c>
      <c r="K1349" s="48" t="s">
        <v>6182</v>
      </c>
      <c r="L1349" s="71">
        <v>45748.677777777782</v>
      </c>
      <c r="M1349" s="48">
        <v>-1</v>
      </c>
      <c r="N1349" s="48">
        <v>1</v>
      </c>
      <c r="O1349" s="48" t="s">
        <v>6574</v>
      </c>
      <c r="P1349" s="65">
        <f>2</f>
        <v>2</v>
      </c>
      <c r="Q1349" s="65">
        <f>COUNTIFS($O$1:O1349,base_seller!$O1349)</f>
        <v>1</v>
      </c>
      <c r="R1349" s="65" t="str">
        <f>IF(O1349="","",IF(OR(base_seller!$Q1349&gt;base_seller!$P1349,base_seller!$Q1349="0"),"Não","Sim"))</f>
        <v>Sim</v>
      </c>
      <c r="S1349" s="65" t="str">
        <f>base_seller!$E1349&amp;base_seller!$K1349</f>
        <v>1389822025-03</v>
      </c>
      <c r="T1349" s="65">
        <f>COUNTIFS($S$1:S1349,base_seller!$S1349)</f>
        <v>1</v>
      </c>
      <c r="U1349" s="65" t="str">
        <f t="shared" si="44"/>
        <v>Range 1</v>
      </c>
    </row>
    <row r="1350" spans="1:21" x14ac:dyDescent="0.25">
      <c r="A1350" s="64">
        <v>45747</v>
      </c>
      <c r="B1350" s="64">
        <v>45747.679861111108</v>
      </c>
      <c r="C1350" s="64">
        <v>45747.692361111112</v>
      </c>
      <c r="D1350" s="48" t="s">
        <v>951</v>
      </c>
      <c r="E1350" s="48">
        <v>138989</v>
      </c>
      <c r="F1350" s="48" t="s">
        <v>754</v>
      </c>
      <c r="G1350" s="48" t="s">
        <v>755</v>
      </c>
      <c r="H1350" s="48" t="s">
        <v>755</v>
      </c>
      <c r="I1350" s="48">
        <v>0</v>
      </c>
      <c r="J1350" s="48">
        <v>1</v>
      </c>
      <c r="K1350" s="48" t="s">
        <v>6182</v>
      </c>
      <c r="L1350" s="71">
        <v>45748.679861111108</v>
      </c>
      <c r="M1350" s="48">
        <v>-1</v>
      </c>
      <c r="N1350" s="48">
        <v>1</v>
      </c>
      <c r="P1350" s="65">
        <f>2</f>
        <v>2</v>
      </c>
      <c r="Q1350" s="65">
        <f>COUNTIFS($O$1:O1350,base_seller!$O1350)</f>
        <v>0</v>
      </c>
      <c r="R1350" s="65" t="str">
        <f>IF(O1350="","",IF(OR(base_seller!$Q1350&gt;base_seller!$P1350,base_seller!$Q1350="0"),"Não","Sim"))</f>
        <v/>
      </c>
      <c r="S1350" s="65" t="str">
        <f>base_seller!$E1350&amp;base_seller!$K1350</f>
        <v>1389892025-03</v>
      </c>
      <c r="T1350" s="65">
        <f>COUNTIFS($S$1:S1350,base_seller!$S1350)</f>
        <v>1</v>
      </c>
      <c r="U1350" s="65" t="str">
        <f t="shared" si="44"/>
        <v>Range 1</v>
      </c>
    </row>
    <row r="1351" spans="1:21" x14ac:dyDescent="0.25">
      <c r="A1351" s="64">
        <v>45747</v>
      </c>
      <c r="B1351" s="64">
        <v>45747.681944444441</v>
      </c>
      <c r="C1351" s="64">
        <v>45747.693055555559</v>
      </c>
      <c r="D1351" s="48" t="s">
        <v>951</v>
      </c>
      <c r="E1351" s="48">
        <v>138994</v>
      </c>
      <c r="F1351" s="48" t="s">
        <v>754</v>
      </c>
      <c r="G1351" s="48" t="s">
        <v>755</v>
      </c>
      <c r="H1351" s="48" t="s">
        <v>755</v>
      </c>
      <c r="I1351" s="48">
        <v>0</v>
      </c>
      <c r="J1351" s="48">
        <v>1</v>
      </c>
      <c r="K1351" s="48" t="s">
        <v>6182</v>
      </c>
      <c r="L1351" s="71">
        <v>45748.681944444441</v>
      </c>
      <c r="M1351" s="48">
        <v>-1</v>
      </c>
      <c r="N1351" s="48">
        <v>1</v>
      </c>
      <c r="P1351" s="65">
        <f>2</f>
        <v>2</v>
      </c>
      <c r="Q1351" s="65">
        <f>COUNTIFS($O$1:O1351,base_seller!$O1351)</f>
        <v>0</v>
      </c>
      <c r="R1351" s="65" t="str">
        <f>IF(O1351="","",IF(OR(base_seller!$Q1351&gt;base_seller!$P1351,base_seller!$Q1351="0"),"Não","Sim"))</f>
        <v/>
      </c>
      <c r="S1351" s="65" t="str">
        <f>base_seller!$E1351&amp;base_seller!$K1351</f>
        <v>1389942025-03</v>
      </c>
      <c r="T1351" s="65">
        <f>COUNTIFS($S$1:S1351,base_seller!$S1351)</f>
        <v>1</v>
      </c>
      <c r="U1351" s="65" t="str">
        <f t="shared" si="44"/>
        <v>Range 1</v>
      </c>
    </row>
    <row r="1352" spans="1:21" x14ac:dyDescent="0.25">
      <c r="A1352" s="64">
        <v>45747</v>
      </c>
      <c r="B1352" s="64">
        <v>45747.682638888888</v>
      </c>
      <c r="C1352" s="64">
        <v>45747.694444444453</v>
      </c>
      <c r="D1352" s="48" t="s">
        <v>951</v>
      </c>
      <c r="E1352" s="48">
        <v>138995</v>
      </c>
      <c r="F1352" s="48" t="s">
        <v>716</v>
      </c>
      <c r="G1352" s="48" t="s">
        <v>36</v>
      </c>
      <c r="H1352" s="48" t="s">
        <v>752</v>
      </c>
      <c r="I1352" s="48">
        <v>0</v>
      </c>
      <c r="J1352" s="48">
        <v>1</v>
      </c>
      <c r="K1352" s="48" t="s">
        <v>6182</v>
      </c>
      <c r="L1352" s="71">
        <v>45748.682638888888</v>
      </c>
      <c r="M1352" s="48">
        <v>-1</v>
      </c>
      <c r="N1352" s="48">
        <v>1</v>
      </c>
      <c r="O1352" s="48" t="s">
        <v>6575</v>
      </c>
      <c r="P1352" s="65">
        <f>2</f>
        <v>2</v>
      </c>
      <c r="Q1352" s="65">
        <f>COUNTIFS($O$1:O1352,base_seller!$O1352)</f>
        <v>1</v>
      </c>
      <c r="R1352" s="65" t="str">
        <f>IF(O1352="","",IF(OR(base_seller!$Q1352&gt;base_seller!$P1352,base_seller!$Q1352="0"),"Não","Sim"))</f>
        <v>Sim</v>
      </c>
      <c r="S1352" s="65" t="str">
        <f>base_seller!$E1352&amp;base_seller!$K1352</f>
        <v>1389952025-03</v>
      </c>
      <c r="T1352" s="65">
        <f>COUNTIFS($S$1:S1352,base_seller!$S1352)</f>
        <v>1</v>
      </c>
      <c r="U1352" s="65" t="str">
        <f t="shared" si="44"/>
        <v>Range 1</v>
      </c>
    </row>
    <row r="1353" spans="1:21" x14ac:dyDescent="0.25">
      <c r="A1353" s="64">
        <v>45747</v>
      </c>
      <c r="B1353" s="64">
        <v>45747.688194444447</v>
      </c>
      <c r="C1353" s="64">
        <v>45747.697916666657</v>
      </c>
      <c r="D1353" s="48" t="s">
        <v>951</v>
      </c>
      <c r="E1353" s="48">
        <v>139006</v>
      </c>
      <c r="F1353" s="48" t="s">
        <v>46</v>
      </c>
      <c r="G1353" s="48" t="s">
        <v>36</v>
      </c>
      <c r="H1353" s="48" t="s">
        <v>752</v>
      </c>
      <c r="I1353" s="48">
        <v>0</v>
      </c>
      <c r="J1353" s="48">
        <v>1</v>
      </c>
      <c r="K1353" s="48" t="s">
        <v>6182</v>
      </c>
      <c r="L1353" s="71">
        <v>45748.688194444447</v>
      </c>
      <c r="M1353" s="48">
        <v>-1</v>
      </c>
      <c r="N1353" s="48">
        <v>1</v>
      </c>
      <c r="O1353" s="48" t="s">
        <v>6576</v>
      </c>
      <c r="P1353" s="65">
        <f>2</f>
        <v>2</v>
      </c>
      <c r="Q1353" s="65">
        <f>COUNTIFS($O$1:O1353,base_seller!$O1353)</f>
        <v>1</v>
      </c>
      <c r="R1353" s="65" t="str">
        <f>IF(O1353="","",IF(OR(base_seller!$Q1353&gt;base_seller!$P1353,base_seller!$Q1353="0"),"Não","Sim"))</f>
        <v>Sim</v>
      </c>
      <c r="S1353" s="65" t="str">
        <f>base_seller!$E1353&amp;base_seller!$K1353</f>
        <v>1390062025-03</v>
      </c>
      <c r="T1353" s="65">
        <f>COUNTIFS($S$1:S1353,base_seller!$S1353)</f>
        <v>1</v>
      </c>
      <c r="U1353" s="65" t="str">
        <f t="shared" si="44"/>
        <v>Range 1</v>
      </c>
    </row>
    <row r="1354" spans="1:21" x14ac:dyDescent="0.25">
      <c r="A1354" s="64">
        <v>45747</v>
      </c>
      <c r="B1354" s="64">
        <v>45747.695833333331</v>
      </c>
      <c r="C1354" s="64">
        <v>45747.7</v>
      </c>
      <c r="D1354" s="48" t="s">
        <v>951</v>
      </c>
      <c r="E1354" s="48">
        <v>139017</v>
      </c>
      <c r="F1354" s="48" t="s">
        <v>754</v>
      </c>
      <c r="G1354" s="48" t="s">
        <v>755</v>
      </c>
      <c r="H1354" s="48" t="s">
        <v>755</v>
      </c>
      <c r="I1354" s="48">
        <v>0</v>
      </c>
      <c r="J1354" s="48">
        <v>1</v>
      </c>
      <c r="K1354" s="48" t="s">
        <v>6182</v>
      </c>
      <c r="L1354" s="71">
        <v>45748.695833333331</v>
      </c>
      <c r="M1354" s="48">
        <v>-1</v>
      </c>
      <c r="N1354" s="48">
        <v>1</v>
      </c>
      <c r="P1354" s="65">
        <f>2</f>
        <v>2</v>
      </c>
      <c r="Q1354" s="65">
        <f>COUNTIFS($O$1:O1354,base_seller!$O1354)</f>
        <v>0</v>
      </c>
      <c r="R1354" s="65" t="str">
        <f>IF(O1354="","",IF(OR(base_seller!$Q1354&gt;base_seller!$P1354,base_seller!$Q1354="0"),"Não","Sim"))</f>
        <v/>
      </c>
      <c r="S1354" s="65" t="str">
        <f>base_seller!$E1354&amp;base_seller!$K1354</f>
        <v>1390172025-03</v>
      </c>
      <c r="T1354" s="65">
        <f>COUNTIFS($S$1:S1354,base_seller!$S1354)</f>
        <v>1</v>
      </c>
      <c r="U1354" s="65" t="str">
        <f t="shared" si="44"/>
        <v>Range 1</v>
      </c>
    </row>
    <row r="1355" spans="1:21" x14ac:dyDescent="0.25">
      <c r="A1355" s="64">
        <v>45747</v>
      </c>
      <c r="B1355" s="64">
        <v>45747.668055555558</v>
      </c>
      <c r="C1355" s="64">
        <v>45747.702777777777</v>
      </c>
      <c r="D1355" s="48" t="s">
        <v>951</v>
      </c>
      <c r="E1355" s="48">
        <v>138965</v>
      </c>
      <c r="F1355" s="48" t="s">
        <v>754</v>
      </c>
      <c r="G1355" s="48" t="s">
        <v>755</v>
      </c>
      <c r="H1355" s="48" t="s">
        <v>755</v>
      </c>
      <c r="I1355" s="48">
        <v>0</v>
      </c>
      <c r="J1355" s="48">
        <v>1</v>
      </c>
      <c r="K1355" s="48" t="s">
        <v>6182</v>
      </c>
      <c r="L1355" s="71">
        <v>45748.668055555558</v>
      </c>
      <c r="M1355" s="48">
        <v>-1</v>
      </c>
      <c r="N1355" s="48">
        <v>1</v>
      </c>
      <c r="P1355" s="65">
        <f>2</f>
        <v>2</v>
      </c>
      <c r="Q1355" s="65">
        <f>COUNTIFS($O$1:O1355,base_seller!$O1355)</f>
        <v>0</v>
      </c>
      <c r="R1355" s="65" t="str">
        <f>IF(O1355="","",IF(OR(base_seller!$Q1355&gt;base_seller!$P1355,base_seller!$Q1355="0"),"Não","Sim"))</f>
        <v/>
      </c>
      <c r="S1355" s="65" t="str">
        <f>base_seller!$E1355&amp;base_seller!$K1355</f>
        <v>1389652025-03</v>
      </c>
      <c r="T1355" s="65">
        <f>COUNTIFS($S$1:S1355,base_seller!$S1355)</f>
        <v>2</v>
      </c>
      <c r="U1355" s="65" t="str">
        <f t="shared" si="44"/>
        <v>Range 1</v>
      </c>
    </row>
    <row r="1356" spans="1:21" x14ac:dyDescent="0.25">
      <c r="A1356" s="64">
        <v>45747</v>
      </c>
      <c r="B1356" s="64">
        <v>45747.698611111111</v>
      </c>
      <c r="C1356" s="64">
        <v>45747.704861111109</v>
      </c>
      <c r="D1356" s="48" t="s">
        <v>951</v>
      </c>
      <c r="E1356" s="48">
        <v>139006</v>
      </c>
      <c r="F1356" s="48" t="s">
        <v>46</v>
      </c>
      <c r="G1356" s="48" t="s">
        <v>36</v>
      </c>
      <c r="H1356" s="48" t="s">
        <v>752</v>
      </c>
      <c r="I1356" s="48">
        <v>0</v>
      </c>
      <c r="J1356" s="48">
        <v>1</v>
      </c>
      <c r="K1356" s="48" t="s">
        <v>6182</v>
      </c>
      <c r="L1356" s="71">
        <v>45748.698611111111</v>
      </c>
      <c r="M1356" s="48">
        <v>-1</v>
      </c>
      <c r="N1356" s="48">
        <v>1</v>
      </c>
      <c r="O1356" s="48" t="s">
        <v>6576</v>
      </c>
      <c r="P1356" s="65">
        <f>2</f>
        <v>2</v>
      </c>
      <c r="Q1356" s="65">
        <f>COUNTIFS($O$1:O1356,base_seller!$O1356)</f>
        <v>2</v>
      </c>
      <c r="R1356" s="65" t="str">
        <f>IF(O1356="","",IF(OR(base_seller!$Q1356&gt;base_seller!$P1356,base_seller!$Q1356="0"),"Não","Sim"))</f>
        <v>Sim</v>
      </c>
      <c r="S1356" s="65" t="str">
        <f>base_seller!$E1356&amp;base_seller!$K1356</f>
        <v>1390062025-03</v>
      </c>
      <c r="T1356" s="65">
        <f>COUNTIFS($S$1:S1356,base_seller!$S1356)</f>
        <v>2</v>
      </c>
      <c r="U1356" s="65" t="str">
        <f t="shared" si="44"/>
        <v>Range 1</v>
      </c>
    </row>
    <row r="1357" spans="1:21" x14ac:dyDescent="0.25">
      <c r="A1357" s="64">
        <v>45747</v>
      </c>
      <c r="B1357" s="64">
        <v>45747.701388888891</v>
      </c>
      <c r="C1357" s="64">
        <v>45747.706944444442</v>
      </c>
      <c r="D1357" s="48" t="s">
        <v>951</v>
      </c>
      <c r="E1357" s="48">
        <v>139025</v>
      </c>
      <c r="F1357" s="48" t="s">
        <v>754</v>
      </c>
      <c r="G1357" s="48" t="s">
        <v>755</v>
      </c>
      <c r="H1357" s="48" t="s">
        <v>755</v>
      </c>
      <c r="I1357" s="48">
        <v>0</v>
      </c>
      <c r="J1357" s="48">
        <v>1</v>
      </c>
      <c r="K1357" s="48" t="s">
        <v>6182</v>
      </c>
      <c r="L1357" s="71">
        <v>45748.701388888891</v>
      </c>
      <c r="M1357" s="48">
        <v>-1</v>
      </c>
      <c r="N1357" s="48">
        <v>1</v>
      </c>
      <c r="P1357" s="65">
        <f>2</f>
        <v>2</v>
      </c>
      <c r="Q1357" s="65">
        <f>COUNTIFS($O$1:O1357,base_seller!$O1357)</f>
        <v>0</v>
      </c>
      <c r="R1357" s="65" t="str">
        <f>IF(O1357="","",IF(OR(base_seller!$Q1357&gt;base_seller!$P1357,base_seller!$Q1357="0"),"Não","Sim"))</f>
        <v/>
      </c>
      <c r="S1357" s="65" t="str">
        <f>base_seller!$E1357&amp;base_seller!$K1357</f>
        <v>1390252025-03</v>
      </c>
      <c r="T1357" s="65">
        <f>COUNTIFS($S$1:S1357,base_seller!$S1357)</f>
        <v>1</v>
      </c>
      <c r="U1357" s="65" t="str">
        <f t="shared" si="44"/>
        <v>Range 1</v>
      </c>
    </row>
    <row r="1358" spans="1:21" x14ac:dyDescent="0.25">
      <c r="A1358" s="64">
        <v>45747</v>
      </c>
      <c r="B1358" s="64">
        <v>45747.720833333333</v>
      </c>
      <c r="C1358" s="64">
        <v>45747.728472222218</v>
      </c>
      <c r="D1358" s="48" t="s">
        <v>951</v>
      </c>
      <c r="E1358" s="48">
        <v>138917</v>
      </c>
      <c r="F1358" s="48" t="s">
        <v>46</v>
      </c>
      <c r="G1358" s="48" t="s">
        <v>36</v>
      </c>
      <c r="H1358" s="48" t="s">
        <v>752</v>
      </c>
      <c r="I1358" s="48">
        <v>0</v>
      </c>
      <c r="J1358" s="48">
        <v>1</v>
      </c>
      <c r="K1358" s="48" t="s">
        <v>6182</v>
      </c>
      <c r="L1358" s="71">
        <v>45748.720833333333</v>
      </c>
      <c r="M1358" s="48">
        <v>-1</v>
      </c>
      <c r="N1358" s="48">
        <v>1</v>
      </c>
      <c r="O1358" s="48" t="s">
        <v>6570</v>
      </c>
      <c r="P1358" s="65">
        <f>2</f>
        <v>2</v>
      </c>
      <c r="Q1358" s="65">
        <f>COUNTIFS($O$1:O1358,base_seller!$O1358)</f>
        <v>3</v>
      </c>
      <c r="R1358" s="65" t="str">
        <f>IF(O1358="","",IF(OR(base_seller!$Q1358&gt;base_seller!$P1358,base_seller!$Q1358="0"),"Não","Sim"))</f>
        <v>Não</v>
      </c>
      <c r="S1358" s="65" t="str">
        <f>base_seller!$E1358&amp;base_seller!$K1358</f>
        <v>1389172025-03</v>
      </c>
      <c r="T1358" s="65">
        <f>COUNTIFS($S$1:S1358,base_seller!$S1358)</f>
        <v>3</v>
      </c>
      <c r="U1358" s="65" t="str">
        <f t="shared" si="44"/>
        <v>Range 1</v>
      </c>
    </row>
    <row r="1359" spans="1:21" x14ac:dyDescent="0.25">
      <c r="A1359" s="64">
        <v>45747</v>
      </c>
      <c r="B1359" s="64">
        <v>45747.704861111109</v>
      </c>
      <c r="C1359" s="64">
        <v>45747.730555555558</v>
      </c>
      <c r="D1359" s="48" t="s">
        <v>951</v>
      </c>
      <c r="E1359" s="48">
        <v>139029</v>
      </c>
      <c r="F1359" s="48" t="s">
        <v>46</v>
      </c>
      <c r="G1359" s="48" t="s">
        <v>36</v>
      </c>
      <c r="H1359" s="48" t="s">
        <v>760</v>
      </c>
      <c r="I1359" s="48">
        <v>0</v>
      </c>
      <c r="J1359" s="48">
        <v>1</v>
      </c>
      <c r="K1359" s="48" t="s">
        <v>6182</v>
      </c>
      <c r="L1359" s="71">
        <v>45748.704861111109</v>
      </c>
      <c r="M1359" s="48">
        <v>-1</v>
      </c>
      <c r="N1359" s="48">
        <v>1</v>
      </c>
      <c r="O1359" s="48" t="s">
        <v>6577</v>
      </c>
      <c r="P1359" s="65">
        <f>2</f>
        <v>2</v>
      </c>
      <c r="Q1359" s="65">
        <f>COUNTIFS($O$1:O1359,base_seller!$O1359)</f>
        <v>1</v>
      </c>
      <c r="R1359" s="65" t="str">
        <f>IF(O1359="","",IF(OR(base_seller!$Q1359&gt;base_seller!$P1359,base_seller!$Q1359="0"),"Não","Sim"))</f>
        <v>Sim</v>
      </c>
      <c r="S1359" s="65" t="str">
        <f>base_seller!$E1359&amp;base_seller!$K1359</f>
        <v>1390292025-03</v>
      </c>
      <c r="T1359" s="65">
        <f>COUNTIFS($S$1:S1359,base_seller!$S1359)</f>
        <v>1</v>
      </c>
      <c r="U1359" s="65" t="str">
        <f t="shared" si="44"/>
        <v>Range 1</v>
      </c>
    </row>
    <row r="1360" spans="1:21" x14ac:dyDescent="0.25">
      <c r="A1360" s="64">
        <v>45747</v>
      </c>
      <c r="B1360" s="64">
        <v>45747.711111111108</v>
      </c>
      <c r="C1360" s="64">
        <v>45747.743055555547</v>
      </c>
      <c r="D1360" s="48" t="s">
        <v>951</v>
      </c>
      <c r="E1360" s="48">
        <v>139036</v>
      </c>
      <c r="F1360" s="48" t="s">
        <v>46</v>
      </c>
      <c r="G1360" s="48" t="s">
        <v>36</v>
      </c>
      <c r="H1360" s="48" t="s">
        <v>772</v>
      </c>
      <c r="I1360" s="48">
        <v>0</v>
      </c>
      <c r="J1360" s="48">
        <v>1</v>
      </c>
      <c r="K1360" s="48" t="s">
        <v>6182</v>
      </c>
      <c r="L1360" s="71">
        <v>45748.711111111108</v>
      </c>
      <c r="M1360" s="48">
        <v>-1</v>
      </c>
      <c r="N1360" s="48">
        <v>1</v>
      </c>
      <c r="O1360" s="48" t="s">
        <v>6578</v>
      </c>
      <c r="P1360" s="65">
        <f>2</f>
        <v>2</v>
      </c>
      <c r="Q1360" s="65">
        <f>COUNTIFS($O$1:O1360,base_seller!$O1360)</f>
        <v>1</v>
      </c>
      <c r="R1360" s="65" t="str">
        <f>IF(O1360="","",IF(OR(base_seller!$Q1360&gt;base_seller!$P1360,base_seller!$Q1360="0"),"Não","Sim"))</f>
        <v>Sim</v>
      </c>
      <c r="S1360" s="65" t="str">
        <f>base_seller!$E1360&amp;base_seller!$K1360</f>
        <v>1390362025-03</v>
      </c>
      <c r="T1360" s="65">
        <f>COUNTIFS($S$1:S1360,base_seller!$S1360)</f>
        <v>1</v>
      </c>
      <c r="U1360" s="65" t="str">
        <f t="shared" si="44"/>
        <v>Range 1</v>
      </c>
    </row>
    <row r="1361" spans="1:21" x14ac:dyDescent="0.25">
      <c r="A1361" s="64">
        <v>45747</v>
      </c>
      <c r="B1361" s="64">
        <v>45747.712500000001</v>
      </c>
      <c r="C1361" s="64">
        <v>45747.745833333327</v>
      </c>
      <c r="D1361" s="48" t="s">
        <v>951</v>
      </c>
      <c r="E1361" s="48">
        <v>139039</v>
      </c>
      <c r="F1361" s="48" t="s">
        <v>46</v>
      </c>
      <c r="G1361" s="48" t="s">
        <v>36</v>
      </c>
      <c r="H1361" s="48" t="s">
        <v>752</v>
      </c>
      <c r="I1361" s="48">
        <v>0</v>
      </c>
      <c r="J1361" s="48">
        <v>1</v>
      </c>
      <c r="K1361" s="48" t="s">
        <v>6182</v>
      </c>
      <c r="L1361" s="71">
        <v>45748.712500000001</v>
      </c>
      <c r="M1361" s="48">
        <v>-1</v>
      </c>
      <c r="N1361" s="48">
        <v>1</v>
      </c>
      <c r="O1361" s="48" t="s">
        <v>6579</v>
      </c>
      <c r="P1361" s="65">
        <f>2</f>
        <v>2</v>
      </c>
      <c r="Q1361" s="65">
        <f>COUNTIFS($O$1:O1361,base_seller!$O1361)</f>
        <v>1</v>
      </c>
      <c r="R1361" s="65" t="str">
        <f>IF(O1361="","",IF(OR(base_seller!$Q1361&gt;base_seller!$P1361,base_seller!$Q1361="0"),"Não","Sim"))</f>
        <v>Sim</v>
      </c>
      <c r="S1361" s="65" t="str">
        <f>base_seller!$E1361&amp;base_seller!$K1361</f>
        <v>1390392025-03</v>
      </c>
      <c r="T1361" s="65">
        <f>COUNTIFS($S$1:S1361,base_seller!$S1361)</f>
        <v>1</v>
      </c>
      <c r="U1361" s="65" t="str">
        <f t="shared" si="44"/>
        <v>Range 1</v>
      </c>
    </row>
    <row r="1362" spans="1:21" x14ac:dyDescent="0.25">
      <c r="A1362" s="64">
        <v>45747</v>
      </c>
      <c r="B1362" s="64">
        <v>45747.714583333327</v>
      </c>
      <c r="C1362" s="64">
        <v>45747.747916666667</v>
      </c>
      <c r="D1362" s="48" t="s">
        <v>951</v>
      </c>
      <c r="E1362" s="48">
        <v>139042</v>
      </c>
      <c r="F1362" s="48" t="s">
        <v>754</v>
      </c>
      <c r="G1362" s="48" t="s">
        <v>755</v>
      </c>
      <c r="H1362" s="48" t="s">
        <v>755</v>
      </c>
      <c r="I1362" s="48">
        <v>0</v>
      </c>
      <c r="J1362" s="48">
        <v>1</v>
      </c>
      <c r="K1362" s="48" t="s">
        <v>6182</v>
      </c>
      <c r="L1362" s="71">
        <v>45748.714583333327</v>
      </c>
      <c r="M1362" s="48">
        <v>-1</v>
      </c>
      <c r="N1362" s="48">
        <v>1</v>
      </c>
      <c r="P1362" s="65">
        <f>2</f>
        <v>2</v>
      </c>
      <c r="Q1362" s="65">
        <f>COUNTIFS($O$1:O1362,base_seller!$O1362)</f>
        <v>0</v>
      </c>
      <c r="R1362" s="65" t="str">
        <f>IF(O1362="","",IF(OR(base_seller!$Q1362&gt;base_seller!$P1362,base_seller!$Q1362="0"),"Não","Sim"))</f>
        <v/>
      </c>
      <c r="S1362" s="65" t="str">
        <f>base_seller!$E1362&amp;base_seller!$K1362</f>
        <v>1390422025-03</v>
      </c>
      <c r="T1362" s="65">
        <f>COUNTIFS($S$1:S1362,base_seller!$S1362)</f>
        <v>1</v>
      </c>
      <c r="U1362" s="65" t="str">
        <f t="shared" si="44"/>
        <v>Range 1</v>
      </c>
    </row>
    <row r="1363" spans="1:21" x14ac:dyDescent="0.25">
      <c r="A1363" s="64">
        <v>45747</v>
      </c>
      <c r="B1363" s="64">
        <v>45747.723611111112</v>
      </c>
      <c r="C1363" s="64">
        <v>45747.749305555553</v>
      </c>
      <c r="D1363" s="48" t="s">
        <v>951</v>
      </c>
      <c r="E1363" s="48">
        <v>139052</v>
      </c>
      <c r="F1363" s="48" t="s">
        <v>716</v>
      </c>
      <c r="G1363" s="48" t="s">
        <v>36</v>
      </c>
      <c r="H1363" s="48" t="s">
        <v>756</v>
      </c>
      <c r="I1363" s="48">
        <v>0</v>
      </c>
      <c r="J1363" s="48">
        <v>1</v>
      </c>
      <c r="K1363" s="48" t="s">
        <v>6182</v>
      </c>
      <c r="L1363" s="71">
        <v>45748.723611111112</v>
      </c>
      <c r="M1363" s="48">
        <v>-1</v>
      </c>
      <c r="N1363" s="48">
        <v>1</v>
      </c>
      <c r="O1363" s="48" t="s">
        <v>6580</v>
      </c>
      <c r="P1363" s="65">
        <f>2</f>
        <v>2</v>
      </c>
      <c r="Q1363" s="65">
        <f>COUNTIFS($O$1:O1363,base_seller!$O1363)</f>
        <v>1</v>
      </c>
      <c r="R1363" s="65" t="str">
        <f>IF(O1363="","",IF(OR(base_seller!$Q1363&gt;base_seller!$P1363,base_seller!$Q1363="0"),"Não","Sim"))</f>
        <v>Sim</v>
      </c>
      <c r="S1363" s="65" t="str">
        <f>base_seller!$E1363&amp;base_seller!$K1363</f>
        <v>1390522025-03</v>
      </c>
      <c r="T1363" s="65">
        <f>COUNTIFS($S$1:S1363,base_seller!$S1363)</f>
        <v>1</v>
      </c>
      <c r="U1363" s="65" t="str">
        <f t="shared" si="44"/>
        <v>Range 1</v>
      </c>
    </row>
    <row r="1364" spans="1:21" x14ac:dyDescent="0.25">
      <c r="A1364" s="64">
        <v>45747</v>
      </c>
      <c r="B1364" s="64">
        <v>45747.731944444437</v>
      </c>
      <c r="C1364" s="64">
        <v>45747.75277777778</v>
      </c>
      <c r="D1364" s="48" t="s">
        <v>951</v>
      </c>
      <c r="E1364" s="48">
        <v>139062</v>
      </c>
      <c r="F1364" s="48" t="s">
        <v>754</v>
      </c>
      <c r="G1364" s="48" t="s">
        <v>755</v>
      </c>
      <c r="H1364" s="48" t="s">
        <v>755</v>
      </c>
      <c r="I1364" s="48">
        <v>0</v>
      </c>
      <c r="J1364" s="48">
        <v>1</v>
      </c>
      <c r="K1364" s="48" t="s">
        <v>6182</v>
      </c>
      <c r="L1364" s="71">
        <v>45748.731944444437</v>
      </c>
      <c r="M1364" s="48">
        <v>-1</v>
      </c>
      <c r="N1364" s="48">
        <v>1</v>
      </c>
      <c r="P1364" s="65">
        <f>2</f>
        <v>2</v>
      </c>
      <c r="Q1364" s="65">
        <f>COUNTIFS($O$1:O1364,base_seller!$O1364)</f>
        <v>0</v>
      </c>
      <c r="R1364" s="65" t="str">
        <f>IF(O1364="","",IF(OR(base_seller!$Q1364&gt;base_seller!$P1364,base_seller!$Q1364="0"),"Não","Sim"))</f>
        <v/>
      </c>
      <c r="S1364" s="65" t="str">
        <f>base_seller!$E1364&amp;base_seller!$K1364</f>
        <v>1390622025-03</v>
      </c>
      <c r="T1364" s="65">
        <f>COUNTIFS($S$1:S1364,base_seller!$S1364)</f>
        <v>1</v>
      </c>
      <c r="U1364" s="65" t="str">
        <f t="shared" si="44"/>
        <v>Range 1</v>
      </c>
    </row>
    <row r="1365" spans="1:21" x14ac:dyDescent="0.25">
      <c r="A1365" s="64">
        <v>45747</v>
      </c>
      <c r="B1365" s="64">
        <v>45747.745138888888</v>
      </c>
      <c r="C1365" s="64">
        <v>45747.754861111112</v>
      </c>
      <c r="D1365" s="48" t="s">
        <v>951</v>
      </c>
      <c r="E1365" s="48">
        <v>139076</v>
      </c>
      <c r="F1365" s="48" t="s">
        <v>754</v>
      </c>
      <c r="G1365" s="48" t="s">
        <v>755</v>
      </c>
      <c r="H1365" s="48" t="s">
        <v>755</v>
      </c>
      <c r="I1365" s="48">
        <v>0</v>
      </c>
      <c r="J1365" s="48">
        <v>1</v>
      </c>
      <c r="K1365" s="48" t="s">
        <v>6182</v>
      </c>
      <c r="L1365" s="71">
        <v>45748.745138888888</v>
      </c>
      <c r="M1365" s="48">
        <v>-1</v>
      </c>
      <c r="N1365" s="48">
        <v>1</v>
      </c>
      <c r="P1365" s="65">
        <f>2</f>
        <v>2</v>
      </c>
      <c r="Q1365" s="65">
        <f>COUNTIFS($O$1:O1365,base_seller!$O1365)</f>
        <v>0</v>
      </c>
      <c r="R1365" s="65" t="str">
        <f>IF(O1365="","",IF(OR(base_seller!$Q1365&gt;base_seller!$P1365,base_seller!$Q1365="0"),"Não","Sim"))</f>
        <v/>
      </c>
      <c r="S1365" s="65" t="str">
        <f>base_seller!$E1365&amp;base_seller!$K1365</f>
        <v>1390762025-03</v>
      </c>
      <c r="T1365" s="65">
        <f>COUNTIFS($S$1:S1365,base_seller!$S1365)</f>
        <v>1</v>
      </c>
      <c r="U1365" s="65" t="str">
        <f t="shared" ref="U1365:U1366" si="45">IF(T1365&lt;4,"Range 1",IF(T1365&lt;7,"Range 2",IF(T1365&lt;10,"Range 3","Range 4")))</f>
        <v>Range 1</v>
      </c>
    </row>
    <row r="1366" spans="1:21" x14ac:dyDescent="0.25">
      <c r="A1366" s="64">
        <v>45747</v>
      </c>
      <c r="B1366" s="64">
        <v>45747.771527777782</v>
      </c>
      <c r="C1366" s="64">
        <v>45747.779861111107</v>
      </c>
      <c r="D1366" s="48" t="s">
        <v>951</v>
      </c>
      <c r="E1366" s="48">
        <v>139106</v>
      </c>
      <c r="F1366" s="48" t="s">
        <v>46</v>
      </c>
      <c r="G1366" s="48" t="s">
        <v>36</v>
      </c>
      <c r="H1366" s="48" t="s">
        <v>752</v>
      </c>
      <c r="I1366" s="48">
        <v>0</v>
      </c>
      <c r="J1366" s="48">
        <v>1</v>
      </c>
      <c r="K1366" s="48" t="s">
        <v>6182</v>
      </c>
      <c r="L1366" s="71">
        <v>45748.771527777782</v>
      </c>
      <c r="M1366" s="48">
        <v>-1</v>
      </c>
      <c r="N1366" s="48">
        <v>1</v>
      </c>
      <c r="O1366" s="48" t="s">
        <v>6581</v>
      </c>
      <c r="P1366" s="65">
        <f>2</f>
        <v>2</v>
      </c>
      <c r="Q1366" s="65">
        <f>COUNTIFS($O$1:O1366,base_seller!$O1366)</f>
        <v>1</v>
      </c>
      <c r="R1366" s="65" t="str">
        <f>IF(O1366="","",IF(OR(base_seller!$Q1366&gt;base_seller!$P1366,base_seller!$Q1366="0"),"Não","Sim"))</f>
        <v>Sim</v>
      </c>
      <c r="S1366" s="65" t="str">
        <f>base_seller!$E1366&amp;base_seller!$K1366</f>
        <v>1391062025-03</v>
      </c>
      <c r="T1366" s="65">
        <f>COUNTIFS($S$1:S1366,base_seller!$S1366)</f>
        <v>1</v>
      </c>
      <c r="U1366" s="65" t="str">
        <f t="shared" si="45"/>
        <v>Range 1</v>
      </c>
    </row>
    <row r="1367" spans="1:21" x14ac:dyDescent="0.25">
      <c r="A1367" s="64">
        <v>45748</v>
      </c>
      <c r="B1367" s="64">
        <v>45747.411805555559</v>
      </c>
      <c r="C1367" s="64">
        <v>45748.340277777781</v>
      </c>
      <c r="D1367" s="48" t="s">
        <v>952</v>
      </c>
      <c r="E1367" s="48">
        <v>138249</v>
      </c>
      <c r="F1367" s="48" t="s">
        <v>754</v>
      </c>
      <c r="G1367" s="48" t="s">
        <v>755</v>
      </c>
      <c r="H1367" s="48" t="s">
        <v>766</v>
      </c>
      <c r="I1367" s="48">
        <v>0</v>
      </c>
      <c r="J1367" s="48">
        <v>1</v>
      </c>
      <c r="K1367" s="48" t="s">
        <v>6594</v>
      </c>
      <c r="L1367" s="71">
        <v>45748.411805555559</v>
      </c>
      <c r="M1367" s="48">
        <v>-1</v>
      </c>
      <c r="N1367" s="48">
        <v>1</v>
      </c>
      <c r="P1367" s="65">
        <f>2</f>
        <v>2</v>
      </c>
      <c r="Q1367" s="65">
        <f>COUNTIFS($O$1:O1367,base_seller!$O1367)</f>
        <v>0</v>
      </c>
      <c r="R1367" s="65" t="str">
        <f>IF(O1367="","",IF(OR(base_seller!$Q1367&gt;base_seller!$P1367,base_seller!$Q1367="0"),"Não","Sim"))</f>
        <v/>
      </c>
      <c r="S1367" s="65" t="str">
        <f>base_seller!$E1367&amp;base_seller!$K1367</f>
        <v>1382492025-04</v>
      </c>
      <c r="T1367" s="65">
        <f>COUNTIFS($S$1:S1367,base_seller!$S1367)</f>
        <v>1</v>
      </c>
      <c r="U1367" s="65" t="str">
        <f t="shared" ref="U1367:U1405" si="46">IF(T1367&lt;4,"Range 1",IF(T1367&lt;7,"Range 2",IF(T1367&lt;10,"Range 3","Range 4")))</f>
        <v>Range 1</v>
      </c>
    </row>
    <row r="1368" spans="1:21" x14ac:dyDescent="0.25">
      <c r="A1368" s="64">
        <v>45748</v>
      </c>
      <c r="B1368" s="64">
        <v>45748.352777777778</v>
      </c>
      <c r="C1368" s="64">
        <v>45748.373611111107</v>
      </c>
      <c r="D1368" s="48" t="s">
        <v>952</v>
      </c>
      <c r="E1368" s="48">
        <v>139209</v>
      </c>
      <c r="F1368" s="48" t="s">
        <v>754</v>
      </c>
      <c r="G1368" s="48" t="s">
        <v>755</v>
      </c>
      <c r="H1368" s="48" t="s">
        <v>761</v>
      </c>
      <c r="I1368" s="48">
        <v>1</v>
      </c>
      <c r="J1368" s="48">
        <v>1</v>
      </c>
      <c r="K1368" s="48" t="s">
        <v>6594</v>
      </c>
      <c r="L1368" s="71">
        <v>45749.352777777778</v>
      </c>
      <c r="M1368" s="48">
        <v>-1</v>
      </c>
      <c r="N1368" s="48">
        <v>1</v>
      </c>
      <c r="P1368" s="65">
        <f>2</f>
        <v>2</v>
      </c>
      <c r="Q1368" s="65">
        <f>COUNTIFS($O$1:O1368,base_seller!$O1368)</f>
        <v>0</v>
      </c>
      <c r="R1368" s="65" t="str">
        <f>IF(O1368="","",IF(OR(base_seller!$Q1368&gt;base_seller!$P1368,base_seller!$Q1368="0"),"Não","Sim"))</f>
        <v/>
      </c>
      <c r="S1368" s="65" t="str">
        <f>base_seller!$E1368&amp;base_seller!$K1368</f>
        <v>1392092025-04</v>
      </c>
      <c r="T1368" s="65">
        <f>COUNTIFS($S$1:S1368,base_seller!$S1368)</f>
        <v>1</v>
      </c>
      <c r="U1368" s="65" t="str">
        <f t="shared" si="46"/>
        <v>Range 1</v>
      </c>
    </row>
    <row r="1369" spans="1:21" x14ac:dyDescent="0.25">
      <c r="A1369" s="64">
        <v>45748</v>
      </c>
      <c r="B1369" s="64">
        <v>45748.357638888891</v>
      </c>
      <c r="C1369" s="64">
        <v>45748.373611111107</v>
      </c>
      <c r="D1369" s="48" t="s">
        <v>952</v>
      </c>
      <c r="E1369" s="48">
        <v>139219</v>
      </c>
      <c r="F1369" s="48" t="s">
        <v>754</v>
      </c>
      <c r="G1369" s="48" t="s">
        <v>755</v>
      </c>
      <c r="H1369" s="48" t="s">
        <v>761</v>
      </c>
      <c r="I1369" s="48">
        <v>1</v>
      </c>
      <c r="J1369" s="48">
        <v>1</v>
      </c>
      <c r="K1369" s="48" t="s">
        <v>6594</v>
      </c>
      <c r="L1369" s="71">
        <v>45749.357638888891</v>
      </c>
      <c r="M1369" s="48">
        <v>-1</v>
      </c>
      <c r="N1369" s="48">
        <v>1</v>
      </c>
      <c r="P1369" s="65">
        <f>2</f>
        <v>2</v>
      </c>
      <c r="Q1369" s="65">
        <f>COUNTIFS($O$1:O1369,base_seller!$O1369)</f>
        <v>0</v>
      </c>
      <c r="R1369" s="65" t="str">
        <f>IF(O1369="","",IF(OR(base_seller!$Q1369&gt;base_seller!$P1369,base_seller!$Q1369="0"),"Não","Sim"))</f>
        <v/>
      </c>
      <c r="S1369" s="65" t="str">
        <f>base_seller!$E1369&amp;base_seller!$K1369</f>
        <v>1392192025-04</v>
      </c>
      <c r="T1369" s="65">
        <f>COUNTIFS($S$1:S1369,base_seller!$S1369)</f>
        <v>1</v>
      </c>
      <c r="U1369" s="65" t="str">
        <f t="shared" si="46"/>
        <v>Range 1</v>
      </c>
    </row>
    <row r="1370" spans="1:21" x14ac:dyDescent="0.25">
      <c r="A1370" s="64">
        <v>45748</v>
      </c>
      <c r="B1370" s="64">
        <v>45748.356249999997</v>
      </c>
      <c r="C1370" s="64">
        <v>45748.374305555553</v>
      </c>
      <c r="D1370" s="48" t="s">
        <v>952</v>
      </c>
      <c r="E1370" s="48">
        <v>139214</v>
      </c>
      <c r="F1370" s="48" t="s">
        <v>754</v>
      </c>
      <c r="G1370" s="48" t="s">
        <v>755</v>
      </c>
      <c r="H1370" s="48" t="s">
        <v>752</v>
      </c>
      <c r="I1370" s="48">
        <v>1</v>
      </c>
      <c r="J1370" s="48">
        <v>1</v>
      </c>
      <c r="K1370" s="48" t="s">
        <v>6594</v>
      </c>
      <c r="L1370" s="71">
        <v>45749.356249999997</v>
      </c>
      <c r="M1370" s="48">
        <v>-1</v>
      </c>
      <c r="N1370" s="48">
        <v>1</v>
      </c>
      <c r="P1370" s="65">
        <f>2</f>
        <v>2</v>
      </c>
      <c r="Q1370" s="65">
        <f>COUNTIFS($O$1:O1370,base_seller!$O1370)</f>
        <v>0</v>
      </c>
      <c r="R1370" s="65" t="str">
        <f>IF(O1370="","",IF(OR(base_seller!$Q1370&gt;base_seller!$P1370,base_seller!$Q1370="0"),"Não","Sim"))</f>
        <v/>
      </c>
      <c r="S1370" s="65" t="str">
        <f>base_seller!$E1370&amp;base_seller!$K1370</f>
        <v>1392142025-04</v>
      </c>
      <c r="T1370" s="65">
        <f>COUNTIFS($S$1:S1370,base_seller!$S1370)</f>
        <v>1</v>
      </c>
      <c r="U1370" s="65" t="str">
        <f t="shared" si="46"/>
        <v>Range 1</v>
      </c>
    </row>
    <row r="1371" spans="1:21" x14ac:dyDescent="0.25">
      <c r="A1371" s="64">
        <v>45748</v>
      </c>
      <c r="B1371" s="64">
        <v>45748.368055555547</v>
      </c>
      <c r="C1371" s="64">
        <v>45748.375</v>
      </c>
      <c r="D1371" s="48" t="s">
        <v>952</v>
      </c>
      <c r="E1371" s="48">
        <v>139229</v>
      </c>
      <c r="F1371" s="48" t="s">
        <v>754</v>
      </c>
      <c r="G1371" s="48" t="s">
        <v>755</v>
      </c>
      <c r="H1371" s="48" t="s">
        <v>5840</v>
      </c>
      <c r="I1371" s="48">
        <v>1</v>
      </c>
      <c r="J1371" s="48">
        <v>1</v>
      </c>
      <c r="K1371" s="48" t="s">
        <v>6594</v>
      </c>
      <c r="L1371" s="71">
        <v>45749.368055555547</v>
      </c>
      <c r="M1371" s="48">
        <v>-1</v>
      </c>
      <c r="N1371" s="48">
        <v>1</v>
      </c>
      <c r="P1371" s="65">
        <f>2</f>
        <v>2</v>
      </c>
      <c r="Q1371" s="65">
        <f>COUNTIFS($O$1:O1371,base_seller!$O1371)</f>
        <v>0</v>
      </c>
      <c r="R1371" s="65" t="str">
        <f>IF(O1371="","",IF(OR(base_seller!$Q1371&gt;base_seller!$P1371,base_seller!$Q1371="0"),"Não","Sim"))</f>
        <v/>
      </c>
      <c r="S1371" s="65" t="str">
        <f>base_seller!$E1371&amp;base_seller!$K1371</f>
        <v>1392292025-04</v>
      </c>
      <c r="T1371" s="65">
        <f>COUNTIFS($S$1:S1371,base_seller!$S1371)</f>
        <v>1</v>
      </c>
      <c r="U1371" s="65" t="str">
        <f t="shared" si="46"/>
        <v>Range 1</v>
      </c>
    </row>
    <row r="1372" spans="1:21" x14ac:dyDescent="0.25">
      <c r="A1372" s="64">
        <v>45748</v>
      </c>
      <c r="B1372" s="64">
        <v>45748.381249999999</v>
      </c>
      <c r="C1372" s="64">
        <v>45748.400694444441</v>
      </c>
      <c r="D1372" s="48" t="s">
        <v>952</v>
      </c>
      <c r="E1372" s="48">
        <v>139239</v>
      </c>
      <c r="F1372" s="48" t="s">
        <v>754</v>
      </c>
      <c r="G1372" s="48" t="s">
        <v>755</v>
      </c>
      <c r="H1372" s="48" t="s">
        <v>766</v>
      </c>
      <c r="I1372" s="48">
        <v>1</v>
      </c>
      <c r="J1372" s="48">
        <v>1</v>
      </c>
      <c r="K1372" s="48" t="s">
        <v>6594</v>
      </c>
      <c r="L1372" s="71">
        <v>45749.381249999999</v>
      </c>
      <c r="M1372" s="48">
        <v>-1</v>
      </c>
      <c r="N1372" s="48">
        <v>1</v>
      </c>
      <c r="P1372" s="65">
        <f>2</f>
        <v>2</v>
      </c>
      <c r="Q1372" s="65">
        <f>COUNTIFS($O$1:O1372,base_seller!$O1372)</f>
        <v>0</v>
      </c>
      <c r="R1372" s="65" t="str">
        <f>IF(O1372="","",IF(OR(base_seller!$Q1372&gt;base_seller!$P1372,base_seller!$Q1372="0"),"Não","Sim"))</f>
        <v/>
      </c>
      <c r="S1372" s="65" t="str">
        <f>base_seller!$E1372&amp;base_seller!$K1372</f>
        <v>1392392025-04</v>
      </c>
      <c r="T1372" s="65">
        <f>COUNTIFS($S$1:S1372,base_seller!$S1372)</f>
        <v>1</v>
      </c>
      <c r="U1372" s="65" t="str">
        <f t="shared" si="46"/>
        <v>Range 1</v>
      </c>
    </row>
    <row r="1373" spans="1:21" x14ac:dyDescent="0.25">
      <c r="A1373" s="64">
        <v>45748</v>
      </c>
      <c r="B1373" s="64">
        <v>45748.392361111109</v>
      </c>
      <c r="C1373" s="64">
        <v>45748.402083333327</v>
      </c>
      <c r="D1373" s="48" t="s">
        <v>952</v>
      </c>
      <c r="E1373" s="48">
        <v>139254</v>
      </c>
      <c r="F1373" s="48" t="s">
        <v>46</v>
      </c>
      <c r="G1373" s="48" t="s">
        <v>36</v>
      </c>
      <c r="H1373" s="48" t="s">
        <v>5840</v>
      </c>
      <c r="I1373" s="48">
        <v>1</v>
      </c>
      <c r="J1373" s="48">
        <v>1</v>
      </c>
      <c r="K1373" s="48" t="s">
        <v>6594</v>
      </c>
      <c r="L1373" s="71">
        <v>45749.392361111109</v>
      </c>
      <c r="M1373" s="48">
        <v>-1</v>
      </c>
      <c r="N1373" s="48">
        <v>1</v>
      </c>
      <c r="O1373" s="48" t="s">
        <v>6582</v>
      </c>
      <c r="P1373" s="65">
        <f>2</f>
        <v>2</v>
      </c>
      <c r="Q1373" s="65">
        <f>COUNTIFS($O$1:O1373,base_seller!$O1373)</f>
        <v>1</v>
      </c>
      <c r="R1373" s="65" t="str">
        <f>IF(O1373="","",IF(OR(base_seller!$Q1373&gt;base_seller!$P1373,base_seller!$Q1373="0"),"Não","Sim"))</f>
        <v>Sim</v>
      </c>
      <c r="S1373" s="65" t="str">
        <f>base_seller!$E1373&amp;base_seller!$K1373</f>
        <v>1392542025-04</v>
      </c>
      <c r="T1373" s="65">
        <f>COUNTIFS($S$1:S1373,base_seller!$S1373)</f>
        <v>1</v>
      </c>
      <c r="U1373" s="65" t="str">
        <f t="shared" si="46"/>
        <v>Range 1</v>
      </c>
    </row>
    <row r="1374" spans="1:21" x14ac:dyDescent="0.25">
      <c r="A1374" s="64">
        <v>45748</v>
      </c>
      <c r="B1374" s="64">
        <v>45748.37777777778</v>
      </c>
      <c r="C1374" s="64">
        <v>45748.402777777781</v>
      </c>
      <c r="D1374" s="48" t="s">
        <v>952</v>
      </c>
      <c r="E1374" s="48">
        <v>139237</v>
      </c>
      <c r="F1374" s="48" t="s">
        <v>754</v>
      </c>
      <c r="G1374" s="48" t="s">
        <v>755</v>
      </c>
      <c r="H1374" s="48" t="s">
        <v>766</v>
      </c>
      <c r="I1374" s="48">
        <v>1</v>
      </c>
      <c r="J1374" s="48">
        <v>1</v>
      </c>
      <c r="K1374" s="48" t="s">
        <v>6594</v>
      </c>
      <c r="L1374" s="71">
        <v>45749.37777777778</v>
      </c>
      <c r="M1374" s="48">
        <v>-1</v>
      </c>
      <c r="N1374" s="48">
        <v>1</v>
      </c>
      <c r="P1374" s="65">
        <f>2</f>
        <v>2</v>
      </c>
      <c r="Q1374" s="65">
        <f>COUNTIFS($O$1:O1374,base_seller!$O1374)</f>
        <v>0</v>
      </c>
      <c r="R1374" s="65" t="str">
        <f>IF(O1374="","",IF(OR(base_seller!$Q1374&gt;base_seller!$P1374,base_seller!$Q1374="0"),"Não","Sim"))</f>
        <v/>
      </c>
      <c r="S1374" s="65" t="str">
        <f>base_seller!$E1374&amp;base_seller!$K1374</f>
        <v>1392372025-04</v>
      </c>
      <c r="T1374" s="65">
        <f>COUNTIFS($S$1:S1374,base_seller!$S1374)</f>
        <v>1</v>
      </c>
      <c r="U1374" s="65" t="str">
        <f t="shared" si="46"/>
        <v>Range 1</v>
      </c>
    </row>
    <row r="1375" spans="1:21" x14ac:dyDescent="0.25">
      <c r="A1375" s="64">
        <v>45748</v>
      </c>
      <c r="B1375" s="64">
        <v>45748.4</v>
      </c>
      <c r="C1375" s="64">
        <v>45748.404166666667</v>
      </c>
      <c r="D1375" s="48" t="s">
        <v>952</v>
      </c>
      <c r="E1375" s="48">
        <v>139264</v>
      </c>
      <c r="F1375" s="48" t="s">
        <v>46</v>
      </c>
      <c r="G1375" s="48" t="s">
        <v>36</v>
      </c>
      <c r="H1375" s="48" t="s">
        <v>752</v>
      </c>
      <c r="I1375" s="48">
        <v>1</v>
      </c>
      <c r="J1375" s="48">
        <v>1</v>
      </c>
      <c r="K1375" s="48" t="s">
        <v>6594</v>
      </c>
      <c r="L1375" s="71">
        <v>45749.4</v>
      </c>
      <c r="M1375" s="48">
        <v>-1</v>
      </c>
      <c r="N1375" s="48">
        <v>1</v>
      </c>
      <c r="O1375" s="48" t="s">
        <v>6583</v>
      </c>
      <c r="P1375" s="65">
        <f>2</f>
        <v>2</v>
      </c>
      <c r="Q1375" s="65">
        <f>COUNTIFS($O$1:O1375,base_seller!$O1375)</f>
        <v>1</v>
      </c>
      <c r="R1375" s="65" t="str">
        <f>IF(O1375="","",IF(OR(base_seller!$Q1375&gt;base_seller!$P1375,base_seller!$Q1375="0"),"Não","Sim"))</f>
        <v>Sim</v>
      </c>
      <c r="S1375" s="65" t="str">
        <f>base_seller!$E1375&amp;base_seller!$K1375</f>
        <v>1392642025-04</v>
      </c>
      <c r="T1375" s="65">
        <f>COUNTIFS($S$1:S1375,base_seller!$S1375)</f>
        <v>1</v>
      </c>
      <c r="U1375" s="65" t="str">
        <f t="shared" si="46"/>
        <v>Range 1</v>
      </c>
    </row>
    <row r="1376" spans="1:21" x14ac:dyDescent="0.25">
      <c r="A1376" s="64">
        <v>45748</v>
      </c>
      <c r="B1376" s="64">
        <v>45748.386111111111</v>
      </c>
      <c r="C1376" s="64">
        <v>45748.404861111107</v>
      </c>
      <c r="D1376" s="48" t="s">
        <v>952</v>
      </c>
      <c r="E1376" s="48">
        <v>139245</v>
      </c>
      <c r="F1376" s="48" t="s">
        <v>754</v>
      </c>
      <c r="G1376" s="48" t="s">
        <v>755</v>
      </c>
      <c r="H1376" s="48" t="s">
        <v>760</v>
      </c>
      <c r="I1376" s="48">
        <v>1</v>
      </c>
      <c r="J1376" s="48">
        <v>1</v>
      </c>
      <c r="K1376" s="48" t="s">
        <v>6594</v>
      </c>
      <c r="L1376" s="71">
        <v>45749.386111111111</v>
      </c>
      <c r="M1376" s="48">
        <v>-1</v>
      </c>
      <c r="N1376" s="48">
        <v>1</v>
      </c>
      <c r="P1376" s="65">
        <f>2</f>
        <v>2</v>
      </c>
      <c r="Q1376" s="65">
        <f>COUNTIFS($O$1:O1376,base_seller!$O1376)</f>
        <v>0</v>
      </c>
      <c r="R1376" s="65" t="str">
        <f>IF(O1376="","",IF(OR(base_seller!$Q1376&gt;base_seller!$P1376,base_seller!$Q1376="0"),"Não","Sim"))</f>
        <v/>
      </c>
      <c r="S1376" s="65" t="str">
        <f>base_seller!$E1376&amp;base_seller!$K1376</f>
        <v>1392452025-04</v>
      </c>
      <c r="T1376" s="65">
        <f>COUNTIFS($S$1:S1376,base_seller!$S1376)</f>
        <v>1</v>
      </c>
      <c r="U1376" s="65" t="str">
        <f t="shared" si="46"/>
        <v>Range 1</v>
      </c>
    </row>
    <row r="1377" spans="1:21" x14ac:dyDescent="0.25">
      <c r="A1377" s="64">
        <v>45748</v>
      </c>
      <c r="B1377" s="64">
        <v>45748.415277777778</v>
      </c>
      <c r="C1377" s="64">
        <v>45748.425000000003</v>
      </c>
      <c r="D1377" s="48" t="s">
        <v>952</v>
      </c>
      <c r="E1377" s="48">
        <v>139293</v>
      </c>
      <c r="F1377" s="48" t="s">
        <v>46</v>
      </c>
      <c r="G1377" s="48" t="s">
        <v>36</v>
      </c>
      <c r="H1377" s="48" t="s">
        <v>765</v>
      </c>
      <c r="I1377" s="48">
        <v>1</v>
      </c>
      <c r="J1377" s="48">
        <v>1</v>
      </c>
      <c r="K1377" s="48" t="s">
        <v>6594</v>
      </c>
      <c r="L1377" s="71">
        <v>45749.415277777778</v>
      </c>
      <c r="M1377" s="48">
        <v>-1</v>
      </c>
      <c r="N1377" s="48">
        <v>1</v>
      </c>
      <c r="O1377" s="48" t="s">
        <v>6584</v>
      </c>
      <c r="P1377" s="65">
        <f>2</f>
        <v>2</v>
      </c>
      <c r="Q1377" s="65">
        <f>COUNTIFS($O$1:O1377,base_seller!$O1377)</f>
        <v>1</v>
      </c>
      <c r="R1377" s="65" t="str">
        <f>IF(O1377="","",IF(OR(base_seller!$Q1377&gt;base_seller!$P1377,base_seller!$Q1377="0"),"Não","Sim"))</f>
        <v>Sim</v>
      </c>
      <c r="S1377" s="65" t="str">
        <f>base_seller!$E1377&amp;base_seller!$K1377</f>
        <v>1392932025-04</v>
      </c>
      <c r="T1377" s="65">
        <f>COUNTIFS($S$1:S1377,base_seller!$S1377)</f>
        <v>1</v>
      </c>
      <c r="U1377" s="65" t="str">
        <f t="shared" si="46"/>
        <v>Range 1</v>
      </c>
    </row>
    <row r="1378" spans="1:21" x14ac:dyDescent="0.25">
      <c r="A1378" s="64">
        <v>45748</v>
      </c>
      <c r="B1378" s="64">
        <v>45748.406944444447</v>
      </c>
      <c r="C1378" s="64">
        <v>45748.425694444442</v>
      </c>
      <c r="D1378" s="48" t="s">
        <v>952</v>
      </c>
      <c r="E1378" s="48">
        <v>139276</v>
      </c>
      <c r="F1378" s="48" t="s">
        <v>754</v>
      </c>
      <c r="G1378" s="48" t="s">
        <v>755</v>
      </c>
      <c r="H1378" s="48" t="s">
        <v>5840</v>
      </c>
      <c r="I1378" s="48">
        <v>1</v>
      </c>
      <c r="J1378" s="48">
        <v>1</v>
      </c>
      <c r="K1378" s="48" t="s">
        <v>6594</v>
      </c>
      <c r="L1378" s="71">
        <v>45749.406944444447</v>
      </c>
      <c r="M1378" s="48">
        <v>-1</v>
      </c>
      <c r="N1378" s="48">
        <v>1</v>
      </c>
      <c r="P1378" s="65">
        <f>2</f>
        <v>2</v>
      </c>
      <c r="Q1378" s="65">
        <f>COUNTIFS($O$1:O1378,base_seller!$O1378)</f>
        <v>0</v>
      </c>
      <c r="R1378" s="65" t="str">
        <f>IF(O1378="","",IF(OR(base_seller!$Q1378&gt;base_seller!$P1378,base_seller!$Q1378="0"),"Não","Sim"))</f>
        <v/>
      </c>
      <c r="S1378" s="65" t="str">
        <f>base_seller!$E1378&amp;base_seller!$K1378</f>
        <v>1392762025-04</v>
      </c>
      <c r="T1378" s="65">
        <f>COUNTIFS($S$1:S1378,base_seller!$S1378)</f>
        <v>1</v>
      </c>
      <c r="U1378" s="65" t="str">
        <f t="shared" si="46"/>
        <v>Range 1</v>
      </c>
    </row>
    <row r="1379" spans="1:21" x14ac:dyDescent="0.25">
      <c r="A1379" s="64">
        <v>45748</v>
      </c>
      <c r="B1379" s="64">
        <v>45748.454861111109</v>
      </c>
      <c r="C1379" s="64">
        <v>45748.464583333327</v>
      </c>
      <c r="D1379" s="48" t="s">
        <v>952</v>
      </c>
      <c r="E1379" s="48">
        <v>139345</v>
      </c>
      <c r="F1379" s="48" t="s">
        <v>754</v>
      </c>
      <c r="G1379" s="48" t="s">
        <v>755</v>
      </c>
      <c r="H1379" s="48" t="s">
        <v>752</v>
      </c>
      <c r="I1379" s="48">
        <v>1</v>
      </c>
      <c r="J1379" s="48">
        <v>1</v>
      </c>
      <c r="K1379" s="48" t="s">
        <v>6594</v>
      </c>
      <c r="L1379" s="71">
        <v>45749.454861111109</v>
      </c>
      <c r="M1379" s="48">
        <v>-1</v>
      </c>
      <c r="N1379" s="48">
        <v>1</v>
      </c>
      <c r="P1379" s="65">
        <f>2</f>
        <v>2</v>
      </c>
      <c r="Q1379" s="65">
        <f>COUNTIFS($O$1:O1379,base_seller!$O1379)</f>
        <v>0</v>
      </c>
      <c r="R1379" s="65" t="str">
        <f>IF(O1379="","",IF(OR(base_seller!$Q1379&gt;base_seller!$P1379,base_seller!$Q1379="0"),"Não","Sim"))</f>
        <v/>
      </c>
      <c r="S1379" s="65" t="str">
        <f>base_seller!$E1379&amp;base_seller!$K1379</f>
        <v>1393452025-04</v>
      </c>
      <c r="T1379" s="65">
        <f>COUNTIFS($S$1:S1379,base_seller!$S1379)</f>
        <v>1</v>
      </c>
      <c r="U1379" s="65" t="str">
        <f t="shared" si="46"/>
        <v>Range 1</v>
      </c>
    </row>
    <row r="1380" spans="1:21" x14ac:dyDescent="0.25">
      <c r="A1380" s="64">
        <v>45748</v>
      </c>
      <c r="B1380" s="64">
        <v>45748.469444444447</v>
      </c>
      <c r="C1380" s="64">
        <v>45748.490277777782</v>
      </c>
      <c r="D1380" s="48" t="s">
        <v>952</v>
      </c>
      <c r="E1380" s="48">
        <v>139362</v>
      </c>
      <c r="F1380" s="48" t="s">
        <v>754</v>
      </c>
      <c r="G1380" s="48" t="s">
        <v>755</v>
      </c>
      <c r="H1380" s="48" t="s">
        <v>760</v>
      </c>
      <c r="I1380" s="48">
        <v>1</v>
      </c>
      <c r="J1380" s="48">
        <v>1</v>
      </c>
      <c r="K1380" s="48" t="s">
        <v>6594</v>
      </c>
      <c r="L1380" s="71">
        <v>45749.469444444447</v>
      </c>
      <c r="M1380" s="48">
        <v>-1</v>
      </c>
      <c r="N1380" s="48">
        <v>1</v>
      </c>
      <c r="P1380" s="65">
        <f>2</f>
        <v>2</v>
      </c>
      <c r="Q1380" s="65">
        <f>COUNTIFS($O$1:O1380,base_seller!$O1380)</f>
        <v>0</v>
      </c>
      <c r="R1380" s="65" t="str">
        <f>IF(O1380="","",IF(OR(base_seller!$Q1380&gt;base_seller!$P1380,base_seller!$Q1380="0"),"Não","Sim"))</f>
        <v/>
      </c>
      <c r="S1380" s="65" t="str">
        <f>base_seller!$E1380&amp;base_seller!$K1380</f>
        <v>1393622025-04</v>
      </c>
      <c r="T1380" s="65">
        <f>COUNTIFS($S$1:S1380,base_seller!$S1380)</f>
        <v>1</v>
      </c>
      <c r="U1380" s="65" t="str">
        <f t="shared" si="46"/>
        <v>Range 1</v>
      </c>
    </row>
    <row r="1381" spans="1:21" x14ac:dyDescent="0.25">
      <c r="A1381" s="64">
        <v>45748</v>
      </c>
      <c r="B1381" s="64">
        <v>45748.486111111109</v>
      </c>
      <c r="C1381" s="64">
        <v>45748.490972222222</v>
      </c>
      <c r="D1381" s="48" t="s">
        <v>952</v>
      </c>
      <c r="E1381" s="48">
        <v>139382</v>
      </c>
      <c r="F1381" s="48" t="s">
        <v>754</v>
      </c>
      <c r="G1381" s="48" t="s">
        <v>755</v>
      </c>
      <c r="H1381" s="48" t="s">
        <v>5840</v>
      </c>
      <c r="I1381" s="48">
        <v>1</v>
      </c>
      <c r="J1381" s="48">
        <v>1</v>
      </c>
      <c r="K1381" s="48" t="s">
        <v>6594</v>
      </c>
      <c r="L1381" s="71">
        <v>45749.486111111109</v>
      </c>
      <c r="M1381" s="48">
        <v>-1</v>
      </c>
      <c r="N1381" s="48">
        <v>1</v>
      </c>
      <c r="P1381" s="65">
        <f>2</f>
        <v>2</v>
      </c>
      <c r="Q1381" s="65">
        <f>COUNTIFS($O$1:O1381,base_seller!$O1381)</f>
        <v>0</v>
      </c>
      <c r="R1381" s="65" t="str">
        <f>IF(O1381="","",IF(OR(base_seller!$Q1381&gt;base_seller!$P1381,base_seller!$Q1381="0"),"Não","Sim"))</f>
        <v/>
      </c>
      <c r="S1381" s="65" t="str">
        <f>base_seller!$E1381&amp;base_seller!$K1381</f>
        <v>1393822025-04</v>
      </c>
      <c r="T1381" s="65">
        <f>COUNTIFS($S$1:S1381,base_seller!$S1381)</f>
        <v>1</v>
      </c>
      <c r="U1381" s="65" t="str">
        <f t="shared" si="46"/>
        <v>Range 1</v>
      </c>
    </row>
    <row r="1382" spans="1:21" x14ac:dyDescent="0.25">
      <c r="A1382" s="64">
        <v>45748</v>
      </c>
      <c r="B1382" s="64">
        <v>45748.487500000003</v>
      </c>
      <c r="C1382" s="64">
        <v>45748.491666666669</v>
      </c>
      <c r="D1382" s="48" t="s">
        <v>952</v>
      </c>
      <c r="E1382" s="48">
        <v>139387</v>
      </c>
      <c r="F1382" s="48" t="s">
        <v>754</v>
      </c>
      <c r="G1382" s="48" t="s">
        <v>755</v>
      </c>
      <c r="H1382" s="48" t="s">
        <v>768</v>
      </c>
      <c r="I1382" s="48">
        <v>1</v>
      </c>
      <c r="J1382" s="48">
        <v>1</v>
      </c>
      <c r="K1382" s="48" t="s">
        <v>6594</v>
      </c>
      <c r="L1382" s="71">
        <v>45749.487500000003</v>
      </c>
      <c r="M1382" s="48">
        <v>-1</v>
      </c>
      <c r="N1382" s="48">
        <v>1</v>
      </c>
      <c r="P1382" s="65">
        <f>2</f>
        <v>2</v>
      </c>
      <c r="Q1382" s="65">
        <f>COUNTIFS($O$1:O1382,base_seller!$O1382)</f>
        <v>0</v>
      </c>
      <c r="R1382" s="65" t="str">
        <f>IF(O1382="","",IF(OR(base_seller!$Q1382&gt;base_seller!$P1382,base_seller!$Q1382="0"),"Não","Sim"))</f>
        <v/>
      </c>
      <c r="S1382" s="65" t="str">
        <f>base_seller!$E1382&amp;base_seller!$K1382</f>
        <v>1393872025-04</v>
      </c>
      <c r="T1382" s="65">
        <f>COUNTIFS($S$1:S1382,base_seller!$S1382)</f>
        <v>1</v>
      </c>
      <c r="U1382" s="65" t="str">
        <f t="shared" si="46"/>
        <v>Range 1</v>
      </c>
    </row>
    <row r="1383" spans="1:21" x14ac:dyDescent="0.25">
      <c r="A1383" s="64">
        <v>45748</v>
      </c>
      <c r="B1383" s="64">
        <v>45748.467361111107</v>
      </c>
      <c r="C1383" s="64">
        <v>45748.493055555547</v>
      </c>
      <c r="D1383" s="48" t="s">
        <v>952</v>
      </c>
      <c r="E1383" s="48">
        <v>139359</v>
      </c>
      <c r="F1383" s="48" t="s">
        <v>716</v>
      </c>
      <c r="G1383" s="48" t="s">
        <v>36</v>
      </c>
      <c r="H1383" s="48" t="s">
        <v>757</v>
      </c>
      <c r="I1383" s="48">
        <v>1</v>
      </c>
      <c r="J1383" s="48">
        <v>1</v>
      </c>
      <c r="K1383" s="48" t="s">
        <v>6594</v>
      </c>
      <c r="L1383" s="71">
        <v>45749.467361111107</v>
      </c>
      <c r="M1383" s="48">
        <v>-1</v>
      </c>
      <c r="N1383" s="48">
        <v>1</v>
      </c>
      <c r="O1383" s="48" t="s">
        <v>6585</v>
      </c>
      <c r="P1383" s="65">
        <f>2</f>
        <v>2</v>
      </c>
      <c r="Q1383" s="65">
        <f>COUNTIFS($O$1:O1383,base_seller!$O1383)</f>
        <v>1</v>
      </c>
      <c r="R1383" s="65" t="str">
        <f>IF(O1383="","",IF(OR(base_seller!$Q1383&gt;base_seller!$P1383,base_seller!$Q1383="0"),"Não","Sim"))</f>
        <v>Sim</v>
      </c>
      <c r="S1383" s="65" t="str">
        <f>base_seller!$E1383&amp;base_seller!$K1383</f>
        <v>1393592025-04</v>
      </c>
      <c r="T1383" s="65">
        <f>COUNTIFS($S$1:S1383,base_seller!$S1383)</f>
        <v>1</v>
      </c>
      <c r="U1383" s="65" t="str">
        <f t="shared" si="46"/>
        <v>Range 1</v>
      </c>
    </row>
    <row r="1384" spans="1:21" x14ac:dyDescent="0.25">
      <c r="A1384" s="64">
        <v>45748</v>
      </c>
      <c r="B1384" s="64">
        <v>45748.493750000001</v>
      </c>
      <c r="C1384" s="64">
        <v>45748.521527777782</v>
      </c>
      <c r="D1384" s="48" t="s">
        <v>952</v>
      </c>
      <c r="E1384" s="48">
        <v>139393</v>
      </c>
      <c r="F1384" s="48" t="s">
        <v>46</v>
      </c>
      <c r="G1384" s="48" t="s">
        <v>36</v>
      </c>
      <c r="H1384" s="48" t="s">
        <v>752</v>
      </c>
      <c r="I1384" s="48">
        <v>1</v>
      </c>
      <c r="J1384" s="48">
        <v>1</v>
      </c>
      <c r="K1384" s="48" t="s">
        <v>6594</v>
      </c>
      <c r="L1384" s="71">
        <v>45749.493750000001</v>
      </c>
      <c r="M1384" s="48">
        <v>-1</v>
      </c>
      <c r="N1384" s="48">
        <v>1</v>
      </c>
      <c r="O1384" s="48" t="s">
        <v>6586</v>
      </c>
      <c r="P1384" s="65">
        <f>2</f>
        <v>2</v>
      </c>
      <c r="Q1384" s="65">
        <f>COUNTIFS($O$1:O1384,base_seller!$O1384)</f>
        <v>1</v>
      </c>
      <c r="R1384" s="65" t="str">
        <f>IF(O1384="","",IF(OR(base_seller!$Q1384&gt;base_seller!$P1384,base_seller!$Q1384="0"),"Não","Sim"))</f>
        <v>Sim</v>
      </c>
      <c r="S1384" s="65" t="str">
        <f>base_seller!$E1384&amp;base_seller!$K1384</f>
        <v>1393932025-04</v>
      </c>
      <c r="T1384" s="65">
        <f>COUNTIFS($S$1:S1384,base_seller!$S1384)</f>
        <v>1</v>
      </c>
      <c r="U1384" s="65" t="str">
        <f t="shared" si="46"/>
        <v>Range 1</v>
      </c>
    </row>
    <row r="1385" spans="1:21" x14ac:dyDescent="0.25">
      <c r="A1385" s="64">
        <v>45748</v>
      </c>
      <c r="B1385" s="64">
        <v>45748.5</v>
      </c>
      <c r="C1385" s="64">
        <v>45748.522222222222</v>
      </c>
      <c r="D1385" s="48" t="s">
        <v>952</v>
      </c>
      <c r="E1385" s="48">
        <v>139398</v>
      </c>
      <c r="F1385" s="48" t="s">
        <v>754</v>
      </c>
      <c r="G1385" s="48" t="s">
        <v>755</v>
      </c>
      <c r="H1385" s="48" t="s">
        <v>766</v>
      </c>
      <c r="I1385" s="48">
        <v>1</v>
      </c>
      <c r="J1385" s="48">
        <v>1</v>
      </c>
      <c r="K1385" s="48" t="s">
        <v>6594</v>
      </c>
      <c r="L1385" s="71">
        <v>45749.5</v>
      </c>
      <c r="M1385" s="48">
        <v>-1</v>
      </c>
      <c r="N1385" s="48">
        <v>1</v>
      </c>
      <c r="P1385" s="65">
        <f>2</f>
        <v>2</v>
      </c>
      <c r="Q1385" s="65">
        <f>COUNTIFS($O$1:O1385,base_seller!$O1385)</f>
        <v>0</v>
      </c>
      <c r="R1385" s="65" t="str">
        <f>IF(O1385="","",IF(OR(base_seller!$Q1385&gt;base_seller!$P1385,base_seller!$Q1385="0"),"Não","Sim"))</f>
        <v/>
      </c>
      <c r="S1385" s="65" t="str">
        <f>base_seller!$E1385&amp;base_seller!$K1385</f>
        <v>1393982025-04</v>
      </c>
      <c r="T1385" s="65">
        <f>COUNTIFS($S$1:S1385,base_seller!$S1385)</f>
        <v>1</v>
      </c>
      <c r="U1385" s="65" t="str">
        <f t="shared" si="46"/>
        <v>Range 1</v>
      </c>
    </row>
    <row r="1386" spans="1:21" x14ac:dyDescent="0.25">
      <c r="A1386" s="64">
        <v>45748</v>
      </c>
      <c r="B1386" s="64">
        <v>45748.505555555559</v>
      </c>
      <c r="C1386" s="64">
        <v>45748.523611111108</v>
      </c>
      <c r="D1386" s="48" t="s">
        <v>952</v>
      </c>
      <c r="E1386" s="48">
        <v>139409</v>
      </c>
      <c r="F1386" s="48" t="s">
        <v>754</v>
      </c>
      <c r="G1386" s="48" t="s">
        <v>755</v>
      </c>
      <c r="H1386" s="48" t="s">
        <v>768</v>
      </c>
      <c r="I1386" s="48">
        <v>1</v>
      </c>
      <c r="J1386" s="48">
        <v>1</v>
      </c>
      <c r="K1386" s="48" t="s">
        <v>6594</v>
      </c>
      <c r="L1386" s="71">
        <v>45749.505555555559</v>
      </c>
      <c r="M1386" s="48">
        <v>-1</v>
      </c>
      <c r="N1386" s="48">
        <v>1</v>
      </c>
      <c r="P1386" s="65">
        <f>2</f>
        <v>2</v>
      </c>
      <c r="Q1386" s="65">
        <f>COUNTIFS($O$1:O1386,base_seller!$O1386)</f>
        <v>0</v>
      </c>
      <c r="R1386" s="65" t="str">
        <f>IF(O1386="","",IF(OR(base_seller!$Q1386&gt;base_seller!$P1386,base_seller!$Q1386="0"),"Não","Sim"))</f>
        <v/>
      </c>
      <c r="S1386" s="65" t="str">
        <f>base_seller!$E1386&amp;base_seller!$K1386</f>
        <v>1394092025-04</v>
      </c>
      <c r="T1386" s="65">
        <f>COUNTIFS($S$1:S1386,base_seller!$S1386)</f>
        <v>1</v>
      </c>
      <c r="U1386" s="65" t="str">
        <f t="shared" si="46"/>
        <v>Range 1</v>
      </c>
    </row>
    <row r="1387" spans="1:21" x14ac:dyDescent="0.25">
      <c r="A1387" s="64">
        <v>45748</v>
      </c>
      <c r="B1387" s="64">
        <v>45748.520833333343</v>
      </c>
      <c r="C1387" s="64">
        <v>45748.524305555547</v>
      </c>
      <c r="D1387" s="48" t="s">
        <v>952</v>
      </c>
      <c r="E1387" s="48">
        <v>139428</v>
      </c>
      <c r="F1387" s="48" t="s">
        <v>716</v>
      </c>
      <c r="G1387" s="48" t="s">
        <v>36</v>
      </c>
      <c r="H1387" s="48" t="s">
        <v>758</v>
      </c>
      <c r="I1387" s="48">
        <v>1</v>
      </c>
      <c r="J1387" s="48">
        <v>1</v>
      </c>
      <c r="K1387" s="48" t="s">
        <v>6594</v>
      </c>
      <c r="L1387" s="71">
        <v>45749.520833333343</v>
      </c>
      <c r="M1387" s="48">
        <v>-1</v>
      </c>
      <c r="N1387" s="48">
        <v>1</v>
      </c>
      <c r="O1387" s="48" t="s">
        <v>6587</v>
      </c>
      <c r="P1387" s="65">
        <f>2</f>
        <v>2</v>
      </c>
      <c r="Q1387" s="65">
        <f>COUNTIFS($O$1:O1387,base_seller!$O1387)</f>
        <v>1</v>
      </c>
      <c r="R1387" s="65" t="str">
        <f>IF(O1387="","",IF(OR(base_seller!$Q1387&gt;base_seller!$P1387,base_seller!$Q1387="0"),"Não","Sim"))</f>
        <v>Sim</v>
      </c>
      <c r="S1387" s="65" t="str">
        <f>base_seller!$E1387&amp;base_seller!$K1387</f>
        <v>1394282025-04</v>
      </c>
      <c r="T1387" s="65">
        <f>COUNTIFS($S$1:S1387,base_seller!$S1387)</f>
        <v>1</v>
      </c>
      <c r="U1387" s="65" t="str">
        <f t="shared" si="46"/>
        <v>Range 1</v>
      </c>
    </row>
    <row r="1388" spans="1:21" x14ac:dyDescent="0.25">
      <c r="A1388" s="64">
        <v>45748</v>
      </c>
      <c r="B1388" s="64">
        <v>45748.521527777782</v>
      </c>
      <c r="C1388" s="64">
        <v>45748.525694444441</v>
      </c>
      <c r="D1388" s="48" t="s">
        <v>952</v>
      </c>
      <c r="E1388" s="48">
        <v>139431</v>
      </c>
      <c r="F1388" s="48" t="s">
        <v>754</v>
      </c>
      <c r="G1388" s="48" t="s">
        <v>755</v>
      </c>
      <c r="H1388" s="48" t="s">
        <v>755</v>
      </c>
      <c r="I1388" s="48">
        <v>1</v>
      </c>
      <c r="J1388" s="48">
        <v>1</v>
      </c>
      <c r="K1388" s="48" t="s">
        <v>6594</v>
      </c>
      <c r="L1388" s="71">
        <v>45749.521527777782</v>
      </c>
      <c r="M1388" s="48">
        <v>-1</v>
      </c>
      <c r="N1388" s="48">
        <v>1</v>
      </c>
      <c r="P1388" s="65">
        <f>2</f>
        <v>2</v>
      </c>
      <c r="Q1388" s="65">
        <f>COUNTIFS($O$1:O1388,base_seller!$O1388)</f>
        <v>0</v>
      </c>
      <c r="R1388" s="65" t="str">
        <f>IF(O1388="","",IF(OR(base_seller!$Q1388&gt;base_seller!$P1388,base_seller!$Q1388="0"),"Não","Sim"))</f>
        <v/>
      </c>
      <c r="S1388" s="65" t="str">
        <f>base_seller!$E1388&amp;base_seller!$K1388</f>
        <v>1394312025-04</v>
      </c>
      <c r="T1388" s="65">
        <f>COUNTIFS($S$1:S1388,base_seller!$S1388)</f>
        <v>1</v>
      </c>
      <c r="U1388" s="65" t="str">
        <f t="shared" si="46"/>
        <v>Range 1</v>
      </c>
    </row>
    <row r="1389" spans="1:21" x14ac:dyDescent="0.25">
      <c r="A1389" s="64">
        <v>45748</v>
      </c>
      <c r="B1389" s="64">
        <v>45748.55</v>
      </c>
      <c r="C1389" s="64">
        <v>45748.564583333333</v>
      </c>
      <c r="D1389" s="48" t="s">
        <v>952</v>
      </c>
      <c r="E1389" s="48">
        <v>139483</v>
      </c>
      <c r="F1389" s="48" t="s">
        <v>754</v>
      </c>
      <c r="G1389" s="48" t="s">
        <v>755</v>
      </c>
      <c r="H1389" s="48" t="s">
        <v>755</v>
      </c>
      <c r="I1389" s="48">
        <v>1</v>
      </c>
      <c r="J1389" s="48">
        <v>1</v>
      </c>
      <c r="K1389" s="48" t="s">
        <v>6594</v>
      </c>
      <c r="L1389" s="71">
        <v>45749.55</v>
      </c>
      <c r="M1389" s="48">
        <v>-1</v>
      </c>
      <c r="N1389" s="48">
        <v>1</v>
      </c>
      <c r="P1389" s="65">
        <f>2</f>
        <v>2</v>
      </c>
      <c r="Q1389" s="65">
        <f>COUNTIFS($O$1:O1389,base_seller!$O1389)</f>
        <v>0</v>
      </c>
      <c r="R1389" s="65" t="str">
        <f>IF(O1389="","",IF(OR(base_seller!$Q1389&gt;base_seller!$P1389,base_seller!$Q1389="0"),"Não","Sim"))</f>
        <v/>
      </c>
      <c r="S1389" s="65" t="str">
        <f>base_seller!$E1389&amp;base_seller!$K1389</f>
        <v>1394832025-04</v>
      </c>
      <c r="T1389" s="65">
        <f>COUNTIFS($S$1:S1389,base_seller!$S1389)</f>
        <v>1</v>
      </c>
      <c r="U1389" s="65" t="str">
        <f t="shared" si="46"/>
        <v>Range 1</v>
      </c>
    </row>
    <row r="1390" spans="1:21" x14ac:dyDescent="0.25">
      <c r="A1390" s="64">
        <v>45748</v>
      </c>
      <c r="B1390" s="64">
        <v>45748.581250000003</v>
      </c>
      <c r="C1390" s="64">
        <v>45748.584027777782</v>
      </c>
      <c r="D1390" s="48" t="s">
        <v>952</v>
      </c>
      <c r="E1390" s="48">
        <v>139669</v>
      </c>
      <c r="F1390" s="48" t="s">
        <v>754</v>
      </c>
      <c r="G1390" s="48" t="s">
        <v>755</v>
      </c>
      <c r="H1390" s="48" t="s">
        <v>766</v>
      </c>
      <c r="I1390" s="48">
        <v>1</v>
      </c>
      <c r="J1390" s="48">
        <v>1</v>
      </c>
      <c r="K1390" s="48" t="s">
        <v>6594</v>
      </c>
      <c r="L1390" s="71">
        <v>45749.581250000003</v>
      </c>
      <c r="M1390" s="48">
        <v>-1</v>
      </c>
      <c r="N1390" s="48">
        <v>1</v>
      </c>
      <c r="P1390" s="65">
        <f>2</f>
        <v>2</v>
      </c>
      <c r="Q1390" s="65">
        <f>COUNTIFS($O$1:O1390,base_seller!$O1390)</f>
        <v>0</v>
      </c>
      <c r="R1390" s="65" t="str">
        <f>IF(O1390="","",IF(OR(base_seller!$Q1390&gt;base_seller!$P1390,base_seller!$Q1390="0"),"Não","Sim"))</f>
        <v/>
      </c>
      <c r="S1390" s="65" t="str">
        <f>base_seller!$E1390&amp;base_seller!$K1390</f>
        <v>1396692025-04</v>
      </c>
      <c r="T1390" s="65">
        <f>COUNTIFS($S$1:S1390,base_seller!$S1390)</f>
        <v>1</v>
      </c>
      <c r="U1390" s="65" t="str">
        <f t="shared" si="46"/>
        <v>Range 1</v>
      </c>
    </row>
    <row r="1391" spans="1:21" x14ac:dyDescent="0.25">
      <c r="A1391" s="64">
        <v>45748</v>
      </c>
      <c r="B1391" s="64">
        <v>45748.42291666667</v>
      </c>
      <c r="C1391" s="64">
        <v>45748.589583333327</v>
      </c>
      <c r="D1391" s="48" t="s">
        <v>951</v>
      </c>
      <c r="E1391" s="48">
        <v>138995</v>
      </c>
      <c r="F1391" s="48" t="s">
        <v>754</v>
      </c>
      <c r="G1391" s="48" t="s">
        <v>755</v>
      </c>
      <c r="H1391" s="48" t="s">
        <v>755</v>
      </c>
      <c r="I1391" s="48">
        <v>1</v>
      </c>
      <c r="J1391" s="48">
        <v>1</v>
      </c>
      <c r="K1391" s="48" t="s">
        <v>6594</v>
      </c>
      <c r="L1391" s="71">
        <v>45749.42291666667</v>
      </c>
      <c r="M1391" s="48">
        <v>-1</v>
      </c>
      <c r="N1391" s="48">
        <v>1</v>
      </c>
      <c r="P1391" s="65">
        <f>2</f>
        <v>2</v>
      </c>
      <c r="Q1391" s="65">
        <f>COUNTIFS($O$1:O1391,base_seller!$O1391)</f>
        <v>0</v>
      </c>
      <c r="R1391" s="65" t="str">
        <f>IF(O1391="","",IF(OR(base_seller!$Q1391&gt;base_seller!$P1391,base_seller!$Q1391="0"),"Não","Sim"))</f>
        <v/>
      </c>
      <c r="S1391" s="65" t="str">
        <f>base_seller!$E1391&amp;base_seller!$K1391</f>
        <v>1389952025-04</v>
      </c>
      <c r="T1391" s="65">
        <f>COUNTIFS($S$1:S1391,base_seller!$S1391)</f>
        <v>1</v>
      </c>
      <c r="U1391" s="65" t="str">
        <f t="shared" si="46"/>
        <v>Range 1</v>
      </c>
    </row>
    <row r="1392" spans="1:21" x14ac:dyDescent="0.25">
      <c r="A1392" s="64">
        <v>45748</v>
      </c>
      <c r="B1392" s="64">
        <v>45748.585416666669</v>
      </c>
      <c r="C1392" s="64">
        <v>45748.63958333333</v>
      </c>
      <c r="D1392" s="48" t="s">
        <v>951</v>
      </c>
      <c r="E1392" s="48">
        <v>139682</v>
      </c>
      <c r="F1392" s="48" t="s">
        <v>754</v>
      </c>
      <c r="G1392" s="48" t="s">
        <v>755</v>
      </c>
      <c r="H1392" s="48" t="s">
        <v>755</v>
      </c>
      <c r="I1392" s="48">
        <v>1</v>
      </c>
      <c r="J1392" s="48">
        <v>1</v>
      </c>
      <c r="K1392" s="48" t="s">
        <v>6594</v>
      </c>
      <c r="L1392" s="71">
        <v>45749.585416666669</v>
      </c>
      <c r="M1392" s="48">
        <v>-1</v>
      </c>
      <c r="N1392" s="48">
        <v>1</v>
      </c>
      <c r="P1392" s="65">
        <f>2</f>
        <v>2</v>
      </c>
      <c r="Q1392" s="65">
        <f>COUNTIFS($O$1:O1392,base_seller!$O1392)</f>
        <v>0</v>
      </c>
      <c r="R1392" s="65" t="str">
        <f>IF(O1392="","",IF(OR(base_seller!$Q1392&gt;base_seller!$P1392,base_seller!$Q1392="0"),"Não","Sim"))</f>
        <v/>
      </c>
      <c r="S1392" s="65" t="str">
        <f>base_seller!$E1392&amp;base_seller!$K1392</f>
        <v>1396822025-04</v>
      </c>
      <c r="T1392" s="65">
        <f>COUNTIFS($S$1:S1392,base_seller!$S1392)</f>
        <v>1</v>
      </c>
      <c r="U1392" s="65" t="str">
        <f t="shared" si="46"/>
        <v>Range 1</v>
      </c>
    </row>
    <row r="1393" spans="1:21" x14ac:dyDescent="0.25">
      <c r="A1393" s="64">
        <v>45748</v>
      </c>
      <c r="B1393" s="64">
        <v>45748.515972222223</v>
      </c>
      <c r="C1393" s="64">
        <v>45748.640972222223</v>
      </c>
      <c r="D1393" s="48" t="s">
        <v>951</v>
      </c>
      <c r="E1393" s="48">
        <v>135559</v>
      </c>
      <c r="F1393" s="48" t="s">
        <v>46</v>
      </c>
      <c r="G1393" s="48" t="s">
        <v>6231</v>
      </c>
      <c r="H1393" s="48" t="s">
        <v>764</v>
      </c>
      <c r="I1393" s="48">
        <v>1</v>
      </c>
      <c r="J1393" s="48">
        <v>1</v>
      </c>
      <c r="K1393" s="48" t="s">
        <v>6594</v>
      </c>
      <c r="L1393" s="71">
        <v>45749.515972222223</v>
      </c>
      <c r="M1393" s="48">
        <v>-1</v>
      </c>
      <c r="N1393" s="48">
        <v>1</v>
      </c>
      <c r="P1393" s="65">
        <f>2</f>
        <v>2</v>
      </c>
      <c r="Q1393" s="65">
        <f>COUNTIFS($O$1:O1393,base_seller!$O1393)</f>
        <v>0</v>
      </c>
      <c r="R1393" s="65" t="str">
        <f>IF(O1393="","",IF(OR(base_seller!$Q1393&gt;base_seller!$P1393,base_seller!$Q1393="0"),"Não","Sim"))</f>
        <v/>
      </c>
      <c r="S1393" s="65" t="str">
        <f>base_seller!$E1393&amp;base_seller!$K1393</f>
        <v>1355592025-04</v>
      </c>
      <c r="T1393" s="65">
        <f>COUNTIFS($S$1:S1393,base_seller!$S1393)</f>
        <v>1</v>
      </c>
      <c r="U1393" s="65" t="str">
        <f t="shared" si="46"/>
        <v>Range 1</v>
      </c>
    </row>
    <row r="1394" spans="1:21" x14ac:dyDescent="0.25">
      <c r="A1394" s="64">
        <v>45748</v>
      </c>
      <c r="B1394" s="64">
        <v>45748.590277777781</v>
      </c>
      <c r="C1394" s="64">
        <v>45748.642361111109</v>
      </c>
      <c r="D1394" s="48" t="s">
        <v>951</v>
      </c>
      <c r="E1394" s="48">
        <v>139695</v>
      </c>
      <c r="F1394" s="48" t="s">
        <v>46</v>
      </c>
      <c r="G1394" s="48" t="s">
        <v>36</v>
      </c>
      <c r="H1394" s="48" t="s">
        <v>764</v>
      </c>
      <c r="I1394" s="48">
        <v>1</v>
      </c>
      <c r="J1394" s="48">
        <v>1</v>
      </c>
      <c r="K1394" s="48" t="s">
        <v>6594</v>
      </c>
      <c r="L1394" s="71">
        <v>45749.590277777781</v>
      </c>
      <c r="M1394" s="48">
        <v>-1</v>
      </c>
      <c r="N1394" s="48">
        <v>1</v>
      </c>
      <c r="O1394" s="48" t="s">
        <v>6588</v>
      </c>
      <c r="P1394" s="65">
        <f>2</f>
        <v>2</v>
      </c>
      <c r="Q1394" s="65">
        <f>COUNTIFS($O$1:O1394,base_seller!$O1394)</f>
        <v>1</v>
      </c>
      <c r="R1394" s="65" t="str">
        <f>IF(O1394="","",IF(OR(base_seller!$Q1394&gt;base_seller!$P1394,base_seller!$Q1394="0"),"Não","Sim"))</f>
        <v>Sim</v>
      </c>
      <c r="S1394" s="65" t="str">
        <f>base_seller!$E1394&amp;base_seller!$K1394</f>
        <v>1396952025-04</v>
      </c>
      <c r="T1394" s="65">
        <f>COUNTIFS($S$1:S1394,base_seller!$S1394)</f>
        <v>1</v>
      </c>
      <c r="U1394" s="65" t="str">
        <f t="shared" si="46"/>
        <v>Range 1</v>
      </c>
    </row>
    <row r="1395" spans="1:21" x14ac:dyDescent="0.25">
      <c r="A1395" s="64">
        <v>45748</v>
      </c>
      <c r="B1395" s="64">
        <v>45748.601388888892</v>
      </c>
      <c r="C1395" s="64">
        <v>45748.645138888889</v>
      </c>
      <c r="D1395" s="48" t="s">
        <v>951</v>
      </c>
      <c r="E1395" s="48">
        <v>139715</v>
      </c>
      <c r="F1395" s="48" t="s">
        <v>46</v>
      </c>
      <c r="G1395" s="48" t="s">
        <v>36</v>
      </c>
      <c r="H1395" s="48" t="s">
        <v>752</v>
      </c>
      <c r="I1395" s="48">
        <v>1</v>
      </c>
      <c r="J1395" s="48">
        <v>1</v>
      </c>
      <c r="K1395" s="48" t="s">
        <v>6594</v>
      </c>
      <c r="L1395" s="71">
        <v>45749.601388888892</v>
      </c>
      <c r="M1395" s="48">
        <v>-1</v>
      </c>
      <c r="N1395" s="48">
        <v>1</v>
      </c>
      <c r="O1395" s="48" t="s">
        <v>6589</v>
      </c>
      <c r="P1395" s="65">
        <f>2</f>
        <v>2</v>
      </c>
      <c r="Q1395" s="65">
        <f>COUNTIFS($O$1:O1395,base_seller!$O1395)</f>
        <v>1</v>
      </c>
      <c r="R1395" s="65" t="str">
        <f>IF(O1395="","",IF(OR(base_seller!$Q1395&gt;base_seller!$P1395,base_seller!$Q1395="0"),"Não","Sim"))</f>
        <v>Sim</v>
      </c>
      <c r="S1395" s="65" t="str">
        <f>base_seller!$E1395&amp;base_seller!$K1395</f>
        <v>1397152025-04</v>
      </c>
      <c r="T1395" s="65">
        <f>COUNTIFS($S$1:S1395,base_seller!$S1395)</f>
        <v>1</v>
      </c>
      <c r="U1395" s="65" t="str">
        <f t="shared" si="46"/>
        <v>Range 1</v>
      </c>
    </row>
    <row r="1396" spans="1:21" x14ac:dyDescent="0.25">
      <c r="A1396" s="64">
        <v>45748</v>
      </c>
      <c r="B1396" s="64">
        <v>45748.604166666657</v>
      </c>
      <c r="C1396" s="64">
        <v>45748.647916666669</v>
      </c>
      <c r="D1396" s="48" t="s">
        <v>951</v>
      </c>
      <c r="E1396" s="48">
        <v>139725</v>
      </c>
      <c r="F1396" s="48" t="s">
        <v>46</v>
      </c>
      <c r="G1396" s="48" t="s">
        <v>36</v>
      </c>
      <c r="H1396" s="48" t="s">
        <v>759</v>
      </c>
      <c r="I1396" s="48">
        <v>1</v>
      </c>
      <c r="J1396" s="48">
        <v>1</v>
      </c>
      <c r="K1396" s="48" t="s">
        <v>6594</v>
      </c>
      <c r="L1396" s="71">
        <v>45749.604166666657</v>
      </c>
      <c r="M1396" s="48">
        <v>-1</v>
      </c>
      <c r="N1396" s="48">
        <v>1</v>
      </c>
      <c r="O1396" s="48" t="s">
        <v>6590</v>
      </c>
      <c r="P1396" s="65">
        <f>2</f>
        <v>2</v>
      </c>
      <c r="Q1396" s="65">
        <f>COUNTIFS($O$1:O1396,base_seller!$O1396)</f>
        <v>1</v>
      </c>
      <c r="R1396" s="65" t="str">
        <f>IF(O1396="","",IF(OR(base_seller!$Q1396&gt;base_seller!$P1396,base_seller!$Q1396="0"),"Não","Sim"))</f>
        <v>Sim</v>
      </c>
      <c r="S1396" s="65" t="str">
        <f>base_seller!$E1396&amp;base_seller!$K1396</f>
        <v>1397252025-04</v>
      </c>
      <c r="T1396" s="65">
        <f>COUNTIFS($S$1:S1396,base_seller!$S1396)</f>
        <v>1</v>
      </c>
      <c r="U1396" s="65" t="str">
        <f t="shared" si="46"/>
        <v>Range 1</v>
      </c>
    </row>
    <row r="1397" spans="1:21" x14ac:dyDescent="0.25">
      <c r="A1397" s="64">
        <v>45748</v>
      </c>
      <c r="B1397" s="64">
        <v>45748.643750000003</v>
      </c>
      <c r="C1397" s="64">
        <v>45748.649305555547</v>
      </c>
      <c r="D1397" s="48" t="s">
        <v>951</v>
      </c>
      <c r="E1397" s="48">
        <v>139781</v>
      </c>
      <c r="F1397" s="48" t="s">
        <v>754</v>
      </c>
      <c r="G1397" s="48" t="s">
        <v>755</v>
      </c>
      <c r="H1397" s="48" t="s">
        <v>755</v>
      </c>
      <c r="I1397" s="48">
        <v>1</v>
      </c>
      <c r="J1397" s="48">
        <v>1</v>
      </c>
      <c r="K1397" s="48" t="s">
        <v>6594</v>
      </c>
      <c r="L1397" s="71">
        <v>45749.643750000003</v>
      </c>
      <c r="M1397" s="48">
        <v>-1</v>
      </c>
      <c r="N1397" s="48">
        <v>1</v>
      </c>
      <c r="P1397" s="65">
        <f>2</f>
        <v>2</v>
      </c>
      <c r="Q1397" s="65">
        <f>COUNTIFS($O$1:O1397,base_seller!$O1397)</f>
        <v>0</v>
      </c>
      <c r="R1397" s="65" t="str">
        <f>IF(O1397="","",IF(OR(base_seller!$Q1397&gt;base_seller!$P1397,base_seller!$Q1397="0"),"Não","Sim"))</f>
        <v/>
      </c>
      <c r="S1397" s="65" t="str">
        <f>base_seller!$E1397&amp;base_seller!$K1397</f>
        <v>1397812025-04</v>
      </c>
      <c r="T1397" s="65">
        <f>COUNTIFS($S$1:S1397,base_seller!$S1397)</f>
        <v>1</v>
      </c>
      <c r="U1397" s="65" t="str">
        <f t="shared" si="46"/>
        <v>Range 1</v>
      </c>
    </row>
    <row r="1398" spans="1:21" x14ac:dyDescent="0.25">
      <c r="A1398" s="64">
        <v>45748</v>
      </c>
      <c r="B1398" s="64">
        <v>45748.648611111108</v>
      </c>
      <c r="C1398" s="64">
        <v>45748.650694444441</v>
      </c>
      <c r="D1398" s="48" t="s">
        <v>951</v>
      </c>
      <c r="E1398" s="48">
        <v>139790</v>
      </c>
      <c r="F1398" s="48" t="s">
        <v>754</v>
      </c>
      <c r="G1398" s="48" t="s">
        <v>755</v>
      </c>
      <c r="H1398" s="48" t="s">
        <v>755</v>
      </c>
      <c r="I1398" s="48">
        <v>1</v>
      </c>
      <c r="J1398" s="48">
        <v>1</v>
      </c>
      <c r="K1398" s="48" t="s">
        <v>6594</v>
      </c>
      <c r="L1398" s="71">
        <v>45749.648611111108</v>
      </c>
      <c r="M1398" s="48">
        <v>-1</v>
      </c>
      <c r="N1398" s="48">
        <v>1</v>
      </c>
      <c r="P1398" s="65">
        <f>2</f>
        <v>2</v>
      </c>
      <c r="Q1398" s="65">
        <f>COUNTIFS($O$1:O1398,base_seller!$O1398)</f>
        <v>0</v>
      </c>
      <c r="R1398" s="65" t="str">
        <f>IF(O1398="","",IF(OR(base_seller!$Q1398&gt;base_seller!$P1398,base_seller!$Q1398="0"),"Não","Sim"))</f>
        <v/>
      </c>
      <c r="S1398" s="65" t="str">
        <f>base_seller!$E1398&amp;base_seller!$K1398</f>
        <v>1397902025-04</v>
      </c>
      <c r="T1398" s="65">
        <f>COUNTIFS($S$1:S1398,base_seller!$S1398)</f>
        <v>1</v>
      </c>
      <c r="U1398" s="65" t="str">
        <f t="shared" si="46"/>
        <v>Range 1</v>
      </c>
    </row>
    <row r="1399" spans="1:21" x14ac:dyDescent="0.25">
      <c r="A1399" s="64">
        <v>45748</v>
      </c>
      <c r="B1399" s="64">
        <v>45748.650694444441</v>
      </c>
      <c r="C1399" s="64">
        <v>45748.699305555558</v>
      </c>
      <c r="D1399" s="48" t="s">
        <v>951</v>
      </c>
      <c r="E1399" s="48">
        <v>139796</v>
      </c>
      <c r="F1399" s="48" t="s">
        <v>754</v>
      </c>
      <c r="G1399" s="48" t="s">
        <v>755</v>
      </c>
      <c r="H1399" s="48" t="s">
        <v>755</v>
      </c>
      <c r="I1399" s="48">
        <v>1</v>
      </c>
      <c r="J1399" s="48">
        <v>1</v>
      </c>
      <c r="K1399" s="48" t="s">
        <v>6594</v>
      </c>
      <c r="L1399" s="71">
        <v>45749.650694444441</v>
      </c>
      <c r="M1399" s="48">
        <v>-1</v>
      </c>
      <c r="N1399" s="48">
        <v>1</v>
      </c>
      <c r="P1399" s="65">
        <f>2</f>
        <v>2</v>
      </c>
      <c r="Q1399" s="65">
        <f>COUNTIFS($O$1:O1399,base_seller!$O1399)</f>
        <v>0</v>
      </c>
      <c r="R1399" s="65" t="str">
        <f>IF(O1399="","",IF(OR(base_seller!$Q1399&gt;base_seller!$P1399,base_seller!$Q1399="0"),"Não","Sim"))</f>
        <v/>
      </c>
      <c r="S1399" s="65" t="str">
        <f>base_seller!$E1399&amp;base_seller!$K1399</f>
        <v>1397962025-04</v>
      </c>
      <c r="T1399" s="65">
        <f>COUNTIFS($S$1:S1399,base_seller!$S1399)</f>
        <v>1</v>
      </c>
      <c r="U1399" s="65" t="str">
        <f t="shared" si="46"/>
        <v>Range 1</v>
      </c>
    </row>
    <row r="1400" spans="1:21" x14ac:dyDescent="0.25">
      <c r="A1400" s="64">
        <v>45748</v>
      </c>
      <c r="B1400" s="64">
        <v>45748.677777777782</v>
      </c>
      <c r="C1400" s="64">
        <v>45748.701388888891</v>
      </c>
      <c r="D1400" s="48" t="s">
        <v>951</v>
      </c>
      <c r="E1400" s="48">
        <v>139843</v>
      </c>
      <c r="F1400" s="48" t="s">
        <v>46</v>
      </c>
      <c r="G1400" s="48" t="s">
        <v>36</v>
      </c>
      <c r="H1400" s="48" t="s">
        <v>767</v>
      </c>
      <c r="I1400" s="48">
        <v>1</v>
      </c>
      <c r="J1400" s="48">
        <v>1</v>
      </c>
      <c r="K1400" s="48" t="s">
        <v>6594</v>
      </c>
      <c r="L1400" s="71">
        <v>45749.677777777782</v>
      </c>
      <c r="M1400" s="48">
        <v>-1</v>
      </c>
      <c r="N1400" s="48">
        <v>1</v>
      </c>
      <c r="O1400" s="48" t="s">
        <v>6591</v>
      </c>
      <c r="P1400" s="65">
        <f>2</f>
        <v>2</v>
      </c>
      <c r="Q1400" s="65">
        <f>COUNTIFS($O$1:O1400,base_seller!$O1400)</f>
        <v>1</v>
      </c>
      <c r="R1400" s="65" t="str">
        <f>IF(O1400="","",IF(OR(base_seller!$Q1400&gt;base_seller!$P1400,base_seller!$Q1400="0"),"Não","Sim"))</f>
        <v>Sim</v>
      </c>
      <c r="S1400" s="65" t="str">
        <f>base_seller!$E1400&amp;base_seller!$K1400</f>
        <v>1398432025-04</v>
      </c>
      <c r="T1400" s="65">
        <f>COUNTIFS($S$1:S1400,base_seller!$S1400)</f>
        <v>1</v>
      </c>
      <c r="U1400" s="65" t="str">
        <f t="shared" si="46"/>
        <v>Range 1</v>
      </c>
    </row>
    <row r="1401" spans="1:21" x14ac:dyDescent="0.25">
      <c r="A1401" s="64">
        <v>45748</v>
      </c>
      <c r="B1401" s="64">
        <v>45748.681944444441</v>
      </c>
      <c r="C1401" s="64">
        <v>45748.703472222223</v>
      </c>
      <c r="D1401" s="48" t="s">
        <v>951</v>
      </c>
      <c r="E1401" s="48">
        <v>139847</v>
      </c>
      <c r="F1401" s="48" t="s">
        <v>754</v>
      </c>
      <c r="G1401" s="48" t="s">
        <v>755</v>
      </c>
      <c r="H1401" s="48" t="s">
        <v>755</v>
      </c>
      <c r="I1401" s="48">
        <v>1</v>
      </c>
      <c r="J1401" s="48">
        <v>1</v>
      </c>
      <c r="K1401" s="48" t="s">
        <v>6594</v>
      </c>
      <c r="L1401" s="71">
        <v>45749.681944444441</v>
      </c>
      <c r="M1401" s="48">
        <v>-1</v>
      </c>
      <c r="N1401" s="48">
        <v>1</v>
      </c>
      <c r="P1401" s="65">
        <f>2</f>
        <v>2</v>
      </c>
      <c r="Q1401" s="65">
        <f>COUNTIFS($O$1:O1401,base_seller!$O1401)</f>
        <v>0</v>
      </c>
      <c r="R1401" s="65" t="str">
        <f>IF(O1401="","",IF(OR(base_seller!$Q1401&gt;base_seller!$P1401,base_seller!$Q1401="0"),"Não","Sim"))</f>
        <v/>
      </c>
      <c r="S1401" s="65" t="str">
        <f>base_seller!$E1401&amp;base_seller!$K1401</f>
        <v>1398472025-04</v>
      </c>
      <c r="T1401" s="65">
        <f>COUNTIFS($S$1:S1401,base_seller!$S1401)</f>
        <v>1</v>
      </c>
      <c r="U1401" s="65" t="str">
        <f t="shared" si="46"/>
        <v>Range 1</v>
      </c>
    </row>
    <row r="1402" spans="1:21" x14ac:dyDescent="0.25">
      <c r="A1402" s="64">
        <v>45748</v>
      </c>
      <c r="B1402" s="64">
        <v>45748.695833333331</v>
      </c>
      <c r="C1402" s="64">
        <v>45748.706250000003</v>
      </c>
      <c r="D1402" s="48" t="s">
        <v>951</v>
      </c>
      <c r="E1402" s="48">
        <v>139871</v>
      </c>
      <c r="F1402" s="48" t="s">
        <v>46</v>
      </c>
      <c r="G1402" s="48" t="s">
        <v>36</v>
      </c>
      <c r="H1402" s="48" t="s">
        <v>752</v>
      </c>
      <c r="I1402" s="48">
        <v>1</v>
      </c>
      <c r="J1402" s="48">
        <v>1</v>
      </c>
      <c r="K1402" s="48" t="s">
        <v>6594</v>
      </c>
      <c r="L1402" s="71">
        <v>45749.695833333331</v>
      </c>
      <c r="M1402" s="48">
        <v>-1</v>
      </c>
      <c r="N1402" s="48">
        <v>1</v>
      </c>
      <c r="O1402" s="48" t="s">
        <v>6592</v>
      </c>
      <c r="P1402" s="65">
        <f>2</f>
        <v>2</v>
      </c>
      <c r="Q1402" s="65">
        <f>COUNTIFS($O$1:O1402,base_seller!$O1402)</f>
        <v>1</v>
      </c>
      <c r="R1402" s="65" t="str">
        <f>IF(O1402="","",IF(OR(base_seller!$Q1402&gt;base_seller!$P1402,base_seller!$Q1402="0"),"Não","Sim"))</f>
        <v>Sim</v>
      </c>
      <c r="S1402" s="65" t="str">
        <f>base_seller!$E1402&amp;base_seller!$K1402</f>
        <v>1398712025-04</v>
      </c>
      <c r="T1402" s="65">
        <f>COUNTIFS($S$1:S1402,base_seller!$S1402)</f>
        <v>1</v>
      </c>
      <c r="U1402" s="65" t="str">
        <f t="shared" si="46"/>
        <v>Range 1</v>
      </c>
    </row>
    <row r="1403" spans="1:21" x14ac:dyDescent="0.25">
      <c r="A1403" s="64">
        <v>45748</v>
      </c>
      <c r="B1403" s="64">
        <v>45748.7</v>
      </c>
      <c r="C1403" s="64">
        <v>45748.709722222222</v>
      </c>
      <c r="D1403" s="48" t="s">
        <v>951</v>
      </c>
      <c r="E1403" s="48">
        <v>139877</v>
      </c>
      <c r="F1403" s="48" t="s">
        <v>46</v>
      </c>
      <c r="G1403" s="48" t="s">
        <v>36</v>
      </c>
      <c r="H1403" s="48" t="s">
        <v>752</v>
      </c>
      <c r="I1403" s="48">
        <v>1</v>
      </c>
      <c r="J1403" s="48">
        <v>1</v>
      </c>
      <c r="K1403" s="48" t="s">
        <v>6594</v>
      </c>
      <c r="L1403" s="71">
        <v>45749.7</v>
      </c>
      <c r="M1403" s="48">
        <v>-1</v>
      </c>
      <c r="N1403" s="48">
        <v>1</v>
      </c>
      <c r="O1403" s="48" t="s">
        <v>6593</v>
      </c>
      <c r="P1403" s="65">
        <f>2</f>
        <v>2</v>
      </c>
      <c r="Q1403" s="65">
        <f>COUNTIFS($O$1:O1403,base_seller!$O1403)</f>
        <v>1</v>
      </c>
      <c r="R1403" s="65" t="str">
        <f>IF(O1403="","",IF(OR(base_seller!$Q1403&gt;base_seller!$P1403,base_seller!$Q1403="0"),"Não","Sim"))</f>
        <v>Sim</v>
      </c>
      <c r="S1403" s="65" t="str">
        <f>base_seller!$E1403&amp;base_seller!$K1403</f>
        <v>1398772025-04</v>
      </c>
      <c r="T1403" s="65">
        <f>COUNTIFS($S$1:S1403,base_seller!$S1403)</f>
        <v>1</v>
      </c>
      <c r="U1403" s="65" t="str">
        <f t="shared" si="46"/>
        <v>Range 1</v>
      </c>
    </row>
    <row r="1404" spans="1:21" x14ac:dyDescent="0.25">
      <c r="A1404" s="64">
        <v>45748</v>
      </c>
      <c r="B1404" s="64">
        <v>45748.710416666669</v>
      </c>
      <c r="C1404" s="64">
        <v>45748.727083333331</v>
      </c>
      <c r="D1404" s="48" t="s">
        <v>951</v>
      </c>
      <c r="E1404" s="48">
        <v>139886</v>
      </c>
      <c r="F1404" s="48" t="s">
        <v>754</v>
      </c>
      <c r="G1404" s="48" t="s">
        <v>755</v>
      </c>
      <c r="H1404" s="48" t="s">
        <v>752</v>
      </c>
      <c r="I1404" s="48">
        <v>1</v>
      </c>
      <c r="J1404" s="48">
        <v>1</v>
      </c>
      <c r="K1404" s="48" t="s">
        <v>6594</v>
      </c>
      <c r="L1404" s="71">
        <v>45749.710416666669</v>
      </c>
      <c r="M1404" s="48">
        <v>-1</v>
      </c>
      <c r="N1404" s="48">
        <v>1</v>
      </c>
      <c r="P1404" s="65">
        <f>2</f>
        <v>2</v>
      </c>
      <c r="Q1404" s="65">
        <f>COUNTIFS($O$1:O1404,base_seller!$O1404)</f>
        <v>0</v>
      </c>
      <c r="R1404" s="65" t="str">
        <f>IF(O1404="","",IF(OR(base_seller!$Q1404&gt;base_seller!$P1404,base_seller!$Q1404="0"),"Não","Sim"))</f>
        <v/>
      </c>
      <c r="S1404" s="65" t="str">
        <f>base_seller!$E1404&amp;base_seller!$K1404</f>
        <v>1398862025-04</v>
      </c>
      <c r="T1404" s="65">
        <f>COUNTIFS($S$1:S1404,base_seller!$S1404)</f>
        <v>1</v>
      </c>
      <c r="U1404" s="65" t="str">
        <f t="shared" si="46"/>
        <v>Range 1</v>
      </c>
    </row>
    <row r="1405" spans="1:21" x14ac:dyDescent="0.25">
      <c r="A1405" s="64">
        <v>45748</v>
      </c>
      <c r="B1405" s="64">
        <v>45748.842361111107</v>
      </c>
      <c r="C1405" s="64">
        <v>45748.759027777778</v>
      </c>
      <c r="D1405" s="48" t="s">
        <v>951</v>
      </c>
      <c r="E1405" s="48">
        <v>138868</v>
      </c>
      <c r="F1405" s="48" t="s">
        <v>754</v>
      </c>
      <c r="G1405" s="48" t="s">
        <v>755</v>
      </c>
      <c r="H1405" s="48" t="s">
        <v>755</v>
      </c>
      <c r="I1405" s="48">
        <v>1</v>
      </c>
      <c r="J1405" s="48">
        <v>1</v>
      </c>
      <c r="K1405" s="48" t="s">
        <v>6594</v>
      </c>
      <c r="L1405" s="71">
        <v>45749.842361111107</v>
      </c>
      <c r="M1405" s="48">
        <v>-2</v>
      </c>
      <c r="N1405" s="48">
        <v>1</v>
      </c>
      <c r="P1405" s="65">
        <f>2</f>
        <v>2</v>
      </c>
      <c r="Q1405" s="65">
        <f>COUNTIFS($O$1:O1405,base_seller!$O1405)</f>
        <v>0</v>
      </c>
      <c r="R1405" s="65" t="str">
        <f>IF(O1405="","",IF(OR(base_seller!$Q1405&gt;base_seller!$P1405,base_seller!$Q1405="0"),"Não","Sim"))</f>
        <v/>
      </c>
      <c r="S1405" s="65" t="str">
        <f>base_seller!$E1405&amp;base_seller!$K1405</f>
        <v>1388682025-04</v>
      </c>
      <c r="T1405" s="65">
        <f>COUNTIFS($S$1:S1405,base_seller!$S1405)</f>
        <v>1</v>
      </c>
      <c r="U1405" s="65" t="str">
        <f t="shared" si="46"/>
        <v>Range 1</v>
      </c>
    </row>
    <row r="1406" spans="1:21" x14ac:dyDescent="0.25">
      <c r="A1406" s="64">
        <v>45749</v>
      </c>
      <c r="B1406" s="64">
        <v>45748.886111111111</v>
      </c>
      <c r="C1406" s="64">
        <v>45749.336805555547</v>
      </c>
      <c r="D1406" s="48" t="s">
        <v>952</v>
      </c>
      <c r="E1406" s="48">
        <v>139978</v>
      </c>
      <c r="F1406" s="48" t="s">
        <v>754</v>
      </c>
      <c r="G1406" s="48" t="s">
        <v>755</v>
      </c>
      <c r="H1406" s="48" t="s">
        <v>752</v>
      </c>
      <c r="I1406" s="48">
        <v>1</v>
      </c>
      <c r="J1406" s="48">
        <v>1</v>
      </c>
      <c r="K1406" s="48" t="s">
        <v>6594</v>
      </c>
      <c r="L1406" s="71">
        <v>45749.886111111111</v>
      </c>
      <c r="M1406" s="48">
        <v>-1</v>
      </c>
      <c r="N1406" s="48">
        <v>1</v>
      </c>
      <c r="P1406" s="65">
        <f>2</f>
        <v>2</v>
      </c>
      <c r="Q1406" s="65">
        <f>COUNTIFS($O$1:O1406,base_seller!$O1406)</f>
        <v>0</v>
      </c>
      <c r="R1406" s="65" t="str">
        <f>IF(O1406="","",IF(OR(base_seller!$Q1406&gt;base_seller!$P1406,base_seller!$Q1406="0"),"Não","Sim"))</f>
        <v/>
      </c>
      <c r="S1406" s="65" t="str">
        <f>base_seller!$E1406&amp;base_seller!$K1406</f>
        <v>1399782025-04</v>
      </c>
      <c r="T1406" s="65">
        <f>COUNTIFS($S$1:S1406,base_seller!$S1406)</f>
        <v>1</v>
      </c>
      <c r="U1406" s="65" t="str">
        <f t="shared" ref="U1406:U1419" si="47">IF(T1406&lt;4,"Range 1",IF(T1406&lt;7,"Range 2",IF(T1406&lt;10,"Range 3","Range 4")))</f>
        <v>Range 1</v>
      </c>
    </row>
    <row r="1407" spans="1:21" x14ac:dyDescent="0.25">
      <c r="A1407" s="64">
        <v>45749</v>
      </c>
      <c r="B1407" s="64">
        <v>45749.30972222222</v>
      </c>
      <c r="C1407" s="64">
        <v>45749.338194444441</v>
      </c>
      <c r="D1407" s="48" t="s">
        <v>952</v>
      </c>
      <c r="E1407" s="48">
        <v>140000</v>
      </c>
      <c r="F1407" s="48" t="s">
        <v>46</v>
      </c>
      <c r="G1407" s="48" t="s">
        <v>755</v>
      </c>
      <c r="H1407" s="48" t="s">
        <v>752</v>
      </c>
      <c r="I1407" s="48">
        <v>2</v>
      </c>
      <c r="J1407" s="48">
        <v>1</v>
      </c>
      <c r="K1407" s="48" t="s">
        <v>6594</v>
      </c>
      <c r="L1407" s="71">
        <v>45750.30972222222</v>
      </c>
      <c r="M1407" s="48">
        <v>-1</v>
      </c>
      <c r="N1407" s="48">
        <v>1</v>
      </c>
      <c r="P1407" s="65">
        <f>2</f>
        <v>2</v>
      </c>
      <c r="Q1407" s="65">
        <f>COUNTIFS($O$1:O1407,base_seller!$O1407)</f>
        <v>0</v>
      </c>
      <c r="R1407" s="65" t="str">
        <f>IF(O1407="","",IF(OR(base_seller!$Q1407&gt;base_seller!$P1407,base_seller!$Q1407="0"),"Não","Sim"))</f>
        <v/>
      </c>
      <c r="S1407" s="65" t="str">
        <f>base_seller!$E1407&amp;base_seller!$K1407</f>
        <v>1400002025-04</v>
      </c>
      <c r="T1407" s="65">
        <f>COUNTIFS($S$1:S1407,base_seller!$S1407)</f>
        <v>1</v>
      </c>
      <c r="U1407" s="65" t="str">
        <f t="shared" si="47"/>
        <v>Range 1</v>
      </c>
    </row>
    <row r="1408" spans="1:21" x14ac:dyDescent="0.25">
      <c r="A1408" s="64">
        <v>45749</v>
      </c>
      <c r="B1408" s="64">
        <v>45749.362500000003</v>
      </c>
      <c r="C1408" s="64">
        <v>45749.42083333333</v>
      </c>
      <c r="D1408" s="48" t="s">
        <v>952</v>
      </c>
      <c r="E1408" s="48">
        <v>140017</v>
      </c>
      <c r="F1408" s="48" t="s">
        <v>754</v>
      </c>
      <c r="G1408" s="48" t="s">
        <v>755</v>
      </c>
      <c r="H1408" s="48" t="s">
        <v>759</v>
      </c>
      <c r="I1408" s="48">
        <v>2</v>
      </c>
      <c r="J1408" s="48">
        <v>1</v>
      </c>
      <c r="K1408" s="48" t="s">
        <v>6594</v>
      </c>
      <c r="L1408" s="71">
        <v>45750.362500000003</v>
      </c>
      <c r="M1408" s="48">
        <v>-1</v>
      </c>
      <c r="N1408" s="48">
        <v>1</v>
      </c>
      <c r="P1408" s="65">
        <f>2</f>
        <v>2</v>
      </c>
      <c r="Q1408" s="65">
        <f>COUNTIFS($O$1:O1408,base_seller!$O1408)</f>
        <v>0</v>
      </c>
      <c r="R1408" s="65" t="str">
        <f>IF(O1408="","",IF(OR(base_seller!$Q1408&gt;base_seller!$P1408,base_seller!$Q1408="0"),"Não","Sim"))</f>
        <v/>
      </c>
      <c r="S1408" s="65" t="str">
        <f>base_seller!$E1408&amp;base_seller!$K1408</f>
        <v>1400172025-04</v>
      </c>
      <c r="T1408" s="65">
        <f>COUNTIFS($S$1:S1408,base_seller!$S1408)</f>
        <v>1</v>
      </c>
      <c r="U1408" s="65" t="str">
        <f t="shared" si="47"/>
        <v>Range 1</v>
      </c>
    </row>
    <row r="1409" spans="1:21" x14ac:dyDescent="0.25">
      <c r="A1409" s="64">
        <v>45749</v>
      </c>
      <c r="B1409" s="64">
        <v>45749.404861111107</v>
      </c>
      <c r="C1409" s="64">
        <v>45749.423611111109</v>
      </c>
      <c r="D1409" s="48" t="s">
        <v>952</v>
      </c>
      <c r="E1409" s="48">
        <v>140071</v>
      </c>
      <c r="F1409" s="48" t="s">
        <v>46</v>
      </c>
      <c r="G1409" s="48" t="s">
        <v>36</v>
      </c>
      <c r="H1409" s="48" t="s">
        <v>757</v>
      </c>
      <c r="I1409" s="48">
        <v>2</v>
      </c>
      <c r="J1409" s="48">
        <v>1</v>
      </c>
      <c r="K1409" s="48" t="s">
        <v>6594</v>
      </c>
      <c r="L1409" s="71">
        <v>45750.404861111107</v>
      </c>
      <c r="M1409" s="48">
        <v>-1</v>
      </c>
      <c r="N1409" s="48">
        <v>1</v>
      </c>
      <c r="O1409" s="48" t="s">
        <v>6595</v>
      </c>
      <c r="P1409" s="65">
        <f>2</f>
        <v>2</v>
      </c>
      <c r="Q1409" s="65">
        <f>COUNTIFS($O$1:O1409,base_seller!$O1409)</f>
        <v>1</v>
      </c>
      <c r="R1409" s="65" t="str">
        <f>IF(O1409="","",IF(OR(base_seller!$Q1409&gt;base_seller!$P1409,base_seller!$Q1409="0"),"Não","Sim"))</f>
        <v>Sim</v>
      </c>
      <c r="S1409" s="65" t="str">
        <f>base_seller!$E1409&amp;base_seller!$K1409</f>
        <v>1400712025-04</v>
      </c>
      <c r="T1409" s="65">
        <f>COUNTIFS($S$1:S1409,base_seller!$S1409)</f>
        <v>1</v>
      </c>
      <c r="U1409" s="65" t="str">
        <f t="shared" si="47"/>
        <v>Range 1</v>
      </c>
    </row>
    <row r="1410" spans="1:21" x14ac:dyDescent="0.25">
      <c r="A1410" s="64">
        <v>45749</v>
      </c>
      <c r="B1410" s="64">
        <v>45749.465277777781</v>
      </c>
      <c r="C1410" s="64">
        <v>45749.468055555553</v>
      </c>
      <c r="D1410" s="48" t="s">
        <v>952</v>
      </c>
      <c r="E1410" s="48">
        <v>140155</v>
      </c>
      <c r="F1410" s="48" t="s">
        <v>754</v>
      </c>
      <c r="G1410" s="48" t="s">
        <v>755</v>
      </c>
      <c r="H1410" s="48" t="s">
        <v>5840</v>
      </c>
      <c r="I1410" s="48">
        <v>2</v>
      </c>
      <c r="J1410" s="48">
        <v>1</v>
      </c>
      <c r="K1410" s="48" t="s">
        <v>6594</v>
      </c>
      <c r="L1410" s="71">
        <v>45750.465277777781</v>
      </c>
      <c r="M1410" s="48">
        <v>-1</v>
      </c>
      <c r="N1410" s="48">
        <v>1</v>
      </c>
      <c r="P1410" s="65">
        <f>2</f>
        <v>2</v>
      </c>
      <c r="Q1410" s="65">
        <f>COUNTIFS($O$1:O1410,base_seller!$O1410)</f>
        <v>0</v>
      </c>
      <c r="R1410" s="65" t="str">
        <f>IF(O1410="","",IF(OR(base_seller!$Q1410&gt;base_seller!$P1410,base_seller!$Q1410="0"),"Não","Sim"))</f>
        <v/>
      </c>
      <c r="S1410" s="65" t="str">
        <f>base_seller!$E1410&amp;base_seller!$K1410</f>
        <v>1401552025-04</v>
      </c>
      <c r="T1410" s="65">
        <f>COUNTIFS($S$1:S1410,base_seller!$S1410)</f>
        <v>1</v>
      </c>
      <c r="U1410" s="65" t="str">
        <f t="shared" si="47"/>
        <v>Range 1</v>
      </c>
    </row>
    <row r="1411" spans="1:21" x14ac:dyDescent="0.25">
      <c r="A1411" s="64">
        <v>45749</v>
      </c>
      <c r="B1411" s="64">
        <v>45749.488194444442</v>
      </c>
      <c r="C1411" s="64">
        <v>45749.492361111108</v>
      </c>
      <c r="D1411" s="48" t="s">
        <v>952</v>
      </c>
      <c r="E1411" s="48">
        <v>140179</v>
      </c>
      <c r="F1411" s="48" t="s">
        <v>754</v>
      </c>
      <c r="G1411" s="48" t="s">
        <v>755</v>
      </c>
      <c r="H1411" s="48" t="s">
        <v>766</v>
      </c>
      <c r="I1411" s="48">
        <v>2</v>
      </c>
      <c r="J1411" s="48">
        <v>1</v>
      </c>
      <c r="K1411" s="48" t="s">
        <v>6594</v>
      </c>
      <c r="L1411" s="71">
        <v>45750.488194444442</v>
      </c>
      <c r="M1411" s="48">
        <v>-1</v>
      </c>
      <c r="N1411" s="48">
        <v>1</v>
      </c>
      <c r="P1411" s="65">
        <f>2</f>
        <v>2</v>
      </c>
      <c r="Q1411" s="65">
        <f>COUNTIFS($O$1:O1411,base_seller!$O1411)</f>
        <v>0</v>
      </c>
      <c r="R1411" s="65" t="str">
        <f>IF(O1411="","",IF(OR(base_seller!$Q1411&gt;base_seller!$P1411,base_seller!$Q1411="0"),"Não","Sim"))</f>
        <v/>
      </c>
      <c r="S1411" s="65" t="str">
        <f>base_seller!$E1411&amp;base_seller!$K1411</f>
        <v>1401792025-04</v>
      </c>
      <c r="T1411" s="65">
        <f>COUNTIFS($S$1:S1411,base_seller!$S1411)</f>
        <v>1</v>
      </c>
      <c r="U1411" s="65" t="str">
        <f t="shared" si="47"/>
        <v>Range 1</v>
      </c>
    </row>
    <row r="1412" spans="1:21" x14ac:dyDescent="0.25">
      <c r="A1412" s="64">
        <v>45749</v>
      </c>
      <c r="B1412" s="64">
        <v>45749.558333333327</v>
      </c>
      <c r="C1412" s="64">
        <v>45749.561111111107</v>
      </c>
      <c r="D1412" s="48" t="s">
        <v>952</v>
      </c>
      <c r="E1412" s="48">
        <v>140290</v>
      </c>
      <c r="F1412" s="48" t="s">
        <v>754</v>
      </c>
      <c r="G1412" s="48" t="s">
        <v>755</v>
      </c>
      <c r="H1412" s="48" t="s">
        <v>794</v>
      </c>
      <c r="I1412" s="48">
        <v>2</v>
      </c>
      <c r="J1412" s="48">
        <v>1</v>
      </c>
      <c r="K1412" s="48" t="s">
        <v>6594</v>
      </c>
      <c r="L1412" s="71">
        <v>45750.558333333327</v>
      </c>
      <c r="M1412" s="48">
        <v>-1</v>
      </c>
      <c r="N1412" s="48">
        <v>1</v>
      </c>
      <c r="P1412" s="65">
        <f>2</f>
        <v>2</v>
      </c>
      <c r="Q1412" s="65">
        <f>COUNTIFS($O$1:O1412,base_seller!$O1412)</f>
        <v>0</v>
      </c>
      <c r="R1412" s="65" t="str">
        <f>IF(O1412="","",IF(OR(base_seller!$Q1412&gt;base_seller!$P1412,base_seller!$Q1412="0"),"Não","Sim"))</f>
        <v/>
      </c>
      <c r="S1412" s="65" t="str">
        <f>base_seller!$E1412&amp;base_seller!$K1412</f>
        <v>1402902025-04</v>
      </c>
      <c r="T1412" s="65">
        <f>COUNTIFS($S$1:S1412,base_seller!$S1412)</f>
        <v>1</v>
      </c>
      <c r="U1412" s="65" t="str">
        <f t="shared" si="47"/>
        <v>Range 1</v>
      </c>
    </row>
    <row r="1413" spans="1:21" x14ac:dyDescent="0.25">
      <c r="A1413" s="64">
        <v>45749</v>
      </c>
      <c r="B1413" s="64">
        <v>45747.723611111112</v>
      </c>
      <c r="C1413" s="64">
        <v>45749.723611111112</v>
      </c>
      <c r="D1413" s="48" t="s">
        <v>951</v>
      </c>
      <c r="E1413" s="48">
        <v>139052</v>
      </c>
      <c r="F1413" s="48" t="s">
        <v>716</v>
      </c>
      <c r="G1413" s="48" t="s">
        <v>6231</v>
      </c>
      <c r="H1413" s="48" t="s">
        <v>756</v>
      </c>
      <c r="I1413" s="48">
        <v>0</v>
      </c>
      <c r="J1413" s="48">
        <v>1</v>
      </c>
      <c r="K1413" s="48" t="s">
        <v>6594</v>
      </c>
      <c r="L1413" s="71">
        <v>45748.723611111112</v>
      </c>
      <c r="M1413" s="48">
        <v>1</v>
      </c>
      <c r="N1413" s="48">
        <v>0</v>
      </c>
      <c r="P1413" s="65">
        <f>2</f>
        <v>2</v>
      </c>
      <c r="Q1413" s="65">
        <f>COUNTIFS($O$1:O1413,base_seller!$O1413)</f>
        <v>0</v>
      </c>
      <c r="R1413" s="65" t="str">
        <f>IF(O1413="","",IF(OR(base_seller!$Q1413&gt;base_seller!$P1413,base_seller!$Q1413="0"),"Não","Sim"))</f>
        <v/>
      </c>
      <c r="S1413" s="65" t="str">
        <f>base_seller!$E1413&amp;base_seller!$K1413</f>
        <v>1390522025-04</v>
      </c>
      <c r="T1413" s="65">
        <f>COUNTIFS($S$1:S1413,base_seller!$S1413)</f>
        <v>1</v>
      </c>
      <c r="U1413" s="65" t="str">
        <f t="shared" si="47"/>
        <v>Range 1</v>
      </c>
    </row>
    <row r="1414" spans="1:21" x14ac:dyDescent="0.25">
      <c r="A1414" s="64">
        <v>45749</v>
      </c>
      <c r="B1414" s="64">
        <v>45749.563888888893</v>
      </c>
      <c r="C1414" s="64">
        <v>45749.640277777777</v>
      </c>
      <c r="D1414" s="48" t="s">
        <v>951</v>
      </c>
      <c r="E1414" s="48">
        <v>140301</v>
      </c>
      <c r="F1414" s="48" t="s">
        <v>754</v>
      </c>
      <c r="G1414" s="48" t="s">
        <v>755</v>
      </c>
      <c r="H1414" s="48" t="s">
        <v>755</v>
      </c>
      <c r="I1414" s="48">
        <v>2</v>
      </c>
      <c r="J1414" s="48">
        <v>1</v>
      </c>
      <c r="K1414" s="48" t="s">
        <v>6594</v>
      </c>
      <c r="L1414" s="71">
        <v>45750.563888888893</v>
      </c>
      <c r="M1414" s="48">
        <v>-1</v>
      </c>
      <c r="N1414" s="48">
        <v>1</v>
      </c>
      <c r="P1414" s="65">
        <f>2</f>
        <v>2</v>
      </c>
      <c r="Q1414" s="65">
        <f>COUNTIFS($O$1:O1414,base_seller!$O1414)</f>
        <v>0</v>
      </c>
      <c r="R1414" s="65" t="str">
        <f>IF(O1414="","",IF(OR(base_seller!$Q1414&gt;base_seller!$P1414,base_seller!$Q1414="0"),"Não","Sim"))</f>
        <v/>
      </c>
      <c r="S1414" s="65" t="str">
        <f>base_seller!$E1414&amp;base_seller!$K1414</f>
        <v>1403012025-04</v>
      </c>
      <c r="T1414" s="65">
        <f>COUNTIFS($S$1:S1414,base_seller!$S1414)</f>
        <v>1</v>
      </c>
      <c r="U1414" s="65" t="str">
        <f t="shared" si="47"/>
        <v>Range 1</v>
      </c>
    </row>
    <row r="1415" spans="1:21" x14ac:dyDescent="0.25">
      <c r="A1415" s="64">
        <v>45749</v>
      </c>
      <c r="B1415" s="64">
        <v>45749.60833333333</v>
      </c>
      <c r="C1415" s="64">
        <v>45749.644444444442</v>
      </c>
      <c r="D1415" s="48" t="s">
        <v>951</v>
      </c>
      <c r="E1415" s="48">
        <v>140387</v>
      </c>
      <c r="F1415" s="48" t="s">
        <v>46</v>
      </c>
      <c r="G1415" s="48" t="s">
        <v>36</v>
      </c>
      <c r="H1415" s="48" t="s">
        <v>752</v>
      </c>
      <c r="I1415" s="48">
        <v>2</v>
      </c>
      <c r="J1415" s="48">
        <v>1</v>
      </c>
      <c r="K1415" s="48" t="s">
        <v>6594</v>
      </c>
      <c r="L1415" s="71">
        <v>45750.60833333333</v>
      </c>
      <c r="M1415" s="48">
        <v>-1</v>
      </c>
      <c r="N1415" s="48">
        <v>1</v>
      </c>
      <c r="O1415" s="48" t="s">
        <v>6596</v>
      </c>
      <c r="P1415" s="65">
        <f>2</f>
        <v>2</v>
      </c>
      <c r="Q1415" s="65">
        <f>COUNTIFS($O$1:O1415,base_seller!$O1415)</f>
        <v>1</v>
      </c>
      <c r="R1415" s="65" t="str">
        <f>IF(O1415="","",IF(OR(base_seller!$Q1415&gt;base_seller!$P1415,base_seller!$Q1415="0"),"Não","Sim"))</f>
        <v>Sim</v>
      </c>
      <c r="S1415" s="65" t="str">
        <f>base_seller!$E1415&amp;base_seller!$K1415</f>
        <v>1403872025-04</v>
      </c>
      <c r="T1415" s="65">
        <f>COUNTIFS($S$1:S1415,base_seller!$S1415)</f>
        <v>1</v>
      </c>
      <c r="U1415" s="65" t="str">
        <f t="shared" si="47"/>
        <v>Range 1</v>
      </c>
    </row>
    <row r="1416" spans="1:21" x14ac:dyDescent="0.25">
      <c r="A1416" s="64">
        <v>45749</v>
      </c>
      <c r="B1416" s="64">
        <v>45749.615972222222</v>
      </c>
      <c r="C1416" s="64">
        <v>45749.665277777778</v>
      </c>
      <c r="D1416" s="48" t="s">
        <v>951</v>
      </c>
      <c r="E1416" s="48">
        <v>140398</v>
      </c>
      <c r="F1416" s="48" t="s">
        <v>46</v>
      </c>
      <c r="G1416" s="48" t="s">
        <v>36</v>
      </c>
      <c r="H1416" s="48" t="s">
        <v>760</v>
      </c>
      <c r="I1416" s="48">
        <v>2</v>
      </c>
      <c r="J1416" s="48">
        <v>1</v>
      </c>
      <c r="K1416" s="48" t="s">
        <v>6594</v>
      </c>
      <c r="L1416" s="71">
        <v>45750.615972222222</v>
      </c>
      <c r="M1416" s="48">
        <v>-1</v>
      </c>
      <c r="N1416" s="48">
        <v>1</v>
      </c>
      <c r="O1416" s="48" t="s">
        <v>6597</v>
      </c>
      <c r="P1416" s="65">
        <f>2</f>
        <v>2</v>
      </c>
      <c r="Q1416" s="65">
        <f>COUNTIFS($O$1:O1416,base_seller!$O1416)</f>
        <v>1</v>
      </c>
      <c r="R1416" s="65" t="str">
        <f>IF(O1416="","",IF(OR(base_seller!$Q1416&gt;base_seller!$P1416,base_seller!$Q1416="0"),"Não","Sim"))</f>
        <v>Sim</v>
      </c>
      <c r="S1416" s="65" t="str">
        <f>base_seller!$E1416&amp;base_seller!$K1416</f>
        <v>1403982025-04</v>
      </c>
      <c r="T1416" s="65">
        <f>COUNTIFS($S$1:S1416,base_seller!$S1416)</f>
        <v>1</v>
      </c>
      <c r="U1416" s="65" t="str">
        <f t="shared" si="47"/>
        <v>Range 1</v>
      </c>
    </row>
    <row r="1417" spans="1:21" x14ac:dyDescent="0.25">
      <c r="A1417" s="64">
        <v>45749</v>
      </c>
      <c r="B1417" s="64">
        <v>45749.659722222219</v>
      </c>
      <c r="C1417" s="64">
        <v>45749.69027777778</v>
      </c>
      <c r="D1417" s="48" t="s">
        <v>951</v>
      </c>
      <c r="E1417" s="48">
        <v>140541</v>
      </c>
      <c r="F1417" s="48" t="s">
        <v>46</v>
      </c>
      <c r="G1417" s="48" t="s">
        <v>36</v>
      </c>
      <c r="H1417" s="48" t="s">
        <v>752</v>
      </c>
      <c r="I1417" s="48">
        <v>2</v>
      </c>
      <c r="J1417" s="48">
        <v>1</v>
      </c>
      <c r="K1417" s="48" t="s">
        <v>6594</v>
      </c>
      <c r="L1417" s="71">
        <v>45750.659722222219</v>
      </c>
      <c r="M1417" s="48">
        <v>-1</v>
      </c>
      <c r="N1417" s="48">
        <v>1</v>
      </c>
      <c r="O1417" s="48" t="s">
        <v>6598</v>
      </c>
      <c r="P1417" s="65">
        <f>2</f>
        <v>2</v>
      </c>
      <c r="Q1417" s="65">
        <f>COUNTIFS($O$1:O1417,base_seller!$O1417)</f>
        <v>1</v>
      </c>
      <c r="R1417" s="65" t="str">
        <f>IF(O1417="","",IF(OR(base_seller!$Q1417&gt;base_seller!$P1417,base_seller!$Q1417="0"),"Não","Sim"))</f>
        <v>Sim</v>
      </c>
      <c r="S1417" s="65" t="str">
        <f>base_seller!$E1417&amp;base_seller!$K1417</f>
        <v>1405412025-04</v>
      </c>
      <c r="T1417" s="65">
        <f>COUNTIFS($S$1:S1417,base_seller!$S1417)</f>
        <v>1</v>
      </c>
      <c r="U1417" s="65" t="str">
        <f t="shared" si="47"/>
        <v>Range 1</v>
      </c>
    </row>
    <row r="1418" spans="1:21" x14ac:dyDescent="0.25">
      <c r="A1418" s="64">
        <v>45749</v>
      </c>
      <c r="B1418" s="64">
        <v>45749.688888888893</v>
      </c>
      <c r="C1418" s="64">
        <v>45749.693055555559</v>
      </c>
      <c r="D1418" s="48" t="s">
        <v>951</v>
      </c>
      <c r="E1418" s="48">
        <v>140581</v>
      </c>
      <c r="F1418" s="48" t="s">
        <v>46</v>
      </c>
      <c r="G1418" s="48" t="s">
        <v>36</v>
      </c>
      <c r="H1418" s="48" t="s">
        <v>757</v>
      </c>
      <c r="I1418" s="48">
        <v>2</v>
      </c>
      <c r="J1418" s="48">
        <v>1</v>
      </c>
      <c r="K1418" s="48" t="s">
        <v>6594</v>
      </c>
      <c r="L1418" s="71">
        <v>45750.688888888893</v>
      </c>
      <c r="M1418" s="48">
        <v>-1</v>
      </c>
      <c r="N1418" s="48">
        <v>1</v>
      </c>
      <c r="O1418" s="48" t="s">
        <v>6599</v>
      </c>
      <c r="P1418" s="65">
        <f>2</f>
        <v>2</v>
      </c>
      <c r="Q1418" s="65">
        <f>COUNTIFS($O$1:O1418,base_seller!$O1418)</f>
        <v>1</v>
      </c>
      <c r="R1418" s="65" t="str">
        <f>IF(O1418="","",IF(OR(base_seller!$Q1418&gt;base_seller!$P1418,base_seller!$Q1418="0"),"Não","Sim"))</f>
        <v>Sim</v>
      </c>
      <c r="S1418" s="65" t="str">
        <f>base_seller!$E1418&amp;base_seller!$K1418</f>
        <v>1405812025-04</v>
      </c>
      <c r="T1418" s="65">
        <f>COUNTIFS($S$1:S1418,base_seller!$S1418)</f>
        <v>1</v>
      </c>
      <c r="U1418" s="65" t="str">
        <f t="shared" si="47"/>
        <v>Range 1</v>
      </c>
    </row>
    <row r="1419" spans="1:21" x14ac:dyDescent="0.25">
      <c r="A1419" s="64">
        <v>45749</v>
      </c>
      <c r="B1419" s="64">
        <v>45749.700694444437</v>
      </c>
      <c r="C1419" s="64">
        <v>45749.748611111107</v>
      </c>
      <c r="D1419" s="48" t="s">
        <v>951</v>
      </c>
      <c r="E1419" s="48">
        <v>140608</v>
      </c>
      <c r="F1419" s="48" t="s">
        <v>754</v>
      </c>
      <c r="G1419" s="48" t="s">
        <v>755</v>
      </c>
      <c r="H1419" s="48" t="s">
        <v>755</v>
      </c>
      <c r="I1419" s="48">
        <v>2</v>
      </c>
      <c r="J1419" s="48">
        <v>1</v>
      </c>
      <c r="K1419" s="48" t="s">
        <v>6594</v>
      </c>
      <c r="L1419" s="71">
        <v>45750.700694444437</v>
      </c>
      <c r="M1419" s="48">
        <v>-1</v>
      </c>
      <c r="N1419" s="48">
        <v>1</v>
      </c>
      <c r="P1419" s="65">
        <f>2</f>
        <v>2</v>
      </c>
      <c r="Q1419" s="65">
        <f>COUNTIFS($O$1:O1419,base_seller!$O1419)</f>
        <v>0</v>
      </c>
      <c r="R1419" s="65" t="str">
        <f>IF(O1419="","",IF(OR(base_seller!$Q1419&gt;base_seller!$P1419,base_seller!$Q1419="0"),"Não","Sim"))</f>
        <v/>
      </c>
      <c r="S1419" s="65" t="str">
        <f>base_seller!$E1419&amp;base_seller!$K1419</f>
        <v>1406082025-04</v>
      </c>
      <c r="T1419" s="65">
        <f>COUNTIFS($S$1:S1419,base_seller!$S1419)</f>
        <v>1</v>
      </c>
      <c r="U1419" s="65" t="str">
        <f t="shared" si="47"/>
        <v>Range 1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b a d 4 f 8 a - a b f f - 4 5 0 3 - b e 9 8 - 6 c d d 2 0 e f 9 1 7 f "   x m l n s = " h t t p : / / s c h e m a s . m i c r o s o f t . c o m / D a t a M a s h u p " > A A A A A B U D A A B Q S w M E F A A C A A g A V W s N W f b N q H + l A A A A 9 g A A A B I A H A B D b 2 5 m a W c v U G F j a 2 F n Z S 5 4 b W w g o h g A K K A U A A A A A A A A A A A A A A A A A A A A A A A A A A A A h Y / R C o I w G I V f R X b v N i d B y O + E u k 2 I g u h 2 z K U j n e J m 8 9 2 6 6 J F 6 h Y y y u u v y n P M d O O d + v U E 2 N n V w U b 3 V r U l R h C k K l J F t o U 2 Z o s G d w i X K O G y F P I t S B R N s b D J a n a L K u S 4 h x H u P f Y z b v i S M 0 o g c 8 8 1 e V q o R o T b W C S M V + r S K / y 3 E 4 f A a w x m O 4 g g v K M M U y G x C r s 0 X Y N P e Z / p j w n q o 3 d A r 3 r l w t Q M y S y D v D / w B U E s D B B Q A A g A I A F V r D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V a w 1 Z K I p H u A 4 A A A A R A A A A E w A c A E Z v c m 1 1 b G F z L 1 N l Y 3 R p b 2 4 x L m 0 g o h g A K K A U A A A A A A A A A A A A A A A A A A A A A A A A A A A A K 0 5 N L s n M z 1 M I h t C G 1 g B Q S w E C L Q A U A A I A C A B V a w 1 Z 9 s 2 o f 6 U A A A D 2 A A A A E g A A A A A A A A A A A A A A A A A A A A A A Q 2 9 u Z m l n L 1 B h Y 2 t h Z 2 U u e G 1 s U E s B A i 0 A F A A C A A g A V W s N W Q / K 6 a u k A A A A 6 Q A A A B M A A A A A A A A A A A A A A A A A 8 Q A A A F t D b 2 5 0 Z W 5 0 X 1 R 5 c G V z X S 5 4 b W x Q S w E C L Q A U A A I A C A B V a w 1 Z K I p H u A 4 A A A A R A A A A E w A A A A A A A A A A A A A A A A D i A Q A A R m 9 y b X V s Y X M v U 2 V j d G l v b j E u b V B L B Q Y A A A A A A w A D A M I A A A A 9 A g A A A A A R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m Y W x z Z T w v R m l y Z X d h b G x F b m F i b G V k P j w v U G V y b W l z c 2 l v b k x p c 3 Q + 9 Q E A A A A A A A D T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R Q U F B Q U F B Q U F D W X Y 1 R n A 2 W E R a U 2 J a Z X h j e H J R V 0 g z Q 1 V O d m J u T j F i S F J o Y 3 d B Q U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D p / 5 q R i i K R 6 O g 7 R a / f t S G A A A A A A I A A A A A A A N m A A D A A A A A E A A A A J G G G n I v i 7 2 y J i k + A o J + F 2 M A A A A A B I A A A K A A A A A Q A A A A z G 8 Q P Z z E I 9 h O L E x M G X y 2 G V A A A A A g A o R r 5 V U 0 S J L 0 n A R L l d 0 4 W j C Z m Q X w p D S N m N Q L P S H B F Q t V z p a D 3 + T z N v Z Q M n q j C S V e n L k y t T M W / T Q Z s 8 1 Y I Y N 8 l P Y B P M i g X s F A w O g 5 p A L c P x Q A A A D p g 2 r T w D B h 1 V B g l n F h N 5 s Z u e h Y J g = = < / D a t a M a s h u p > 
</file>

<file path=customXml/itemProps1.xml><?xml version="1.0" encoding="utf-8"?>
<ds:datastoreItem xmlns:ds="http://schemas.openxmlformats.org/officeDocument/2006/customXml" ds:itemID="{AEF84965-D34D-41E0-825B-DE0FC07CA9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LOJAS</vt:lpstr>
      <vt:lpstr>Operadores</vt:lpstr>
      <vt:lpstr>qualidade_resumida</vt:lpstr>
      <vt:lpstr>ABS</vt:lpstr>
      <vt:lpstr>quadro_olist</vt:lpstr>
      <vt:lpstr>lojass</vt:lpstr>
      <vt:lpstr>base_acao_final</vt:lpstr>
      <vt:lpstr>base_fcr</vt:lpstr>
      <vt:lpstr>base_seller</vt:lpstr>
      <vt:lpstr>Planilha1</vt:lpstr>
      <vt:lpstr>base_zendesk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Kauan Pontes</dc:creator>
  <cp:lastModifiedBy>Kauan Pontes</cp:lastModifiedBy>
  <cp:lastPrinted>2024-07-17T11:10:44Z</cp:lastPrinted>
  <dcterms:created xsi:type="dcterms:W3CDTF">2015-06-05T18:17:20Z</dcterms:created>
  <dcterms:modified xsi:type="dcterms:W3CDTF">2025-04-03T13:03:02Z</dcterms:modified>
</cp:coreProperties>
</file>