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Basic Design" sheetId="1" r:id="rId1"/>
    <sheet name="Detailed Design" sheetId="2" r:id="rId2"/>
    <sheet name="Entity Definition" sheetId="3" r:id="rId3"/>
    <sheet name="Program Desig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H23" i="3"/>
  <c r="C33" i="3"/>
  <c r="C32" i="3"/>
  <c r="C31" i="3"/>
  <c r="C30" i="3"/>
  <c r="D28" i="3"/>
  <c r="D7" i="3"/>
  <c r="D21" i="3"/>
  <c r="J7" i="3"/>
  <c r="J21" i="3"/>
  <c r="J28" i="3"/>
  <c r="C26" i="3"/>
  <c r="C25" i="3"/>
  <c r="C24" i="3"/>
  <c r="C23" i="3"/>
  <c r="C19" i="3" l="1"/>
  <c r="C18" i="3"/>
  <c r="C17" i="3"/>
  <c r="C16" i="3"/>
  <c r="C15" i="3"/>
  <c r="C14" i="3"/>
  <c r="C13" i="3"/>
  <c r="C12" i="3"/>
  <c r="C11" i="3"/>
  <c r="C10" i="3"/>
  <c r="C9" i="3"/>
  <c r="C24" i="2" l="1"/>
  <c r="C27" i="2"/>
  <c r="C26" i="2"/>
  <c r="C25" i="2"/>
  <c r="C23" i="2"/>
  <c r="C22" i="2"/>
  <c r="C21" i="2"/>
  <c r="C20" i="2"/>
  <c r="C33" i="2"/>
  <c r="C32" i="2"/>
  <c r="C31" i="2"/>
  <c r="C16" i="2"/>
  <c r="C15" i="2"/>
  <c r="C14" i="2"/>
  <c r="C13" i="2"/>
  <c r="C12" i="2"/>
  <c r="C11" i="2"/>
  <c r="C10" i="2"/>
  <c r="C9" i="2"/>
  <c r="C8" i="2"/>
  <c r="A11" i="4" l="1"/>
  <c r="C11" i="4"/>
  <c r="E11" i="4"/>
  <c r="F11" i="4"/>
  <c r="A12" i="4"/>
  <c r="C12" i="4"/>
  <c r="E12" i="4"/>
  <c r="F12" i="4"/>
  <c r="A13" i="4"/>
  <c r="C13" i="4"/>
  <c r="E13" i="4"/>
  <c r="F13" i="4"/>
  <c r="A10" i="4"/>
  <c r="C10" i="4"/>
  <c r="E10" i="4"/>
  <c r="F10" i="4"/>
  <c r="D89" i="2"/>
  <c r="D84" i="2"/>
  <c r="D80" i="2"/>
  <c r="D77" i="2"/>
  <c r="D70" i="2"/>
  <c r="D67" i="2"/>
  <c r="D63" i="2"/>
  <c r="D59" i="2"/>
  <c r="D52" i="2"/>
  <c r="D47" i="2"/>
  <c r="D59" i="4" s="1"/>
  <c r="D43" i="2"/>
  <c r="D46" i="4" s="1"/>
  <c r="D38" i="2"/>
  <c r="D18" i="4" s="1"/>
  <c r="D73" i="4"/>
  <c r="D74" i="4"/>
  <c r="D75" i="4"/>
  <c r="E75" i="4"/>
  <c r="D60" i="4"/>
  <c r="D61" i="4"/>
  <c r="E61" i="4"/>
  <c r="D62" i="4"/>
  <c r="E62" i="4"/>
  <c r="D47" i="4"/>
  <c r="E47" i="4"/>
  <c r="D48" i="4"/>
  <c r="E48" i="4"/>
  <c r="D19" i="4"/>
  <c r="D20" i="4"/>
  <c r="E20" i="4"/>
  <c r="C15" i="4"/>
  <c r="A15" i="4"/>
  <c r="C8" i="4"/>
  <c r="A8" i="4"/>
  <c r="A6" i="4"/>
  <c r="C6" i="4"/>
  <c r="C72" i="4"/>
  <c r="A72" i="4"/>
  <c r="C58" i="4"/>
  <c r="A58" i="4"/>
  <c r="C45" i="4"/>
  <c r="A45" i="4"/>
  <c r="B44" i="4"/>
  <c r="A44" i="4"/>
  <c r="C17" i="4"/>
  <c r="A17" i="4"/>
  <c r="B16" i="4"/>
  <c r="A16" i="4"/>
  <c r="D4" i="4"/>
  <c r="A4" i="4"/>
  <c r="D3" i="4"/>
  <c r="A3" i="4"/>
  <c r="D2" i="4"/>
  <c r="A2" i="4"/>
  <c r="D1" i="4"/>
  <c r="A1" i="4"/>
  <c r="E67" i="2"/>
  <c r="C66" i="2"/>
  <c r="A66" i="2"/>
  <c r="J20" i="2" s="1"/>
  <c r="E78" i="2"/>
  <c r="E77" i="2"/>
  <c r="C76" i="2"/>
  <c r="A76" i="2"/>
  <c r="J9" i="2" s="1"/>
  <c r="A69" i="2"/>
  <c r="J27" i="2" s="1"/>
  <c r="A62" i="2"/>
  <c r="J24" i="2" s="1"/>
  <c r="A58" i="2"/>
  <c r="J21" i="2" s="1"/>
  <c r="A57" i="2"/>
  <c r="A88" i="2"/>
  <c r="J33" i="2" s="1"/>
  <c r="A87" i="2"/>
  <c r="A83" i="2"/>
  <c r="J32" i="2" s="1"/>
  <c r="A79" i="2"/>
  <c r="J31" i="2" s="1"/>
  <c r="A75" i="2"/>
  <c r="A51" i="2"/>
  <c r="J16" i="2" s="1"/>
  <c r="J13" i="4" s="1"/>
  <c r="A46" i="2"/>
  <c r="J15" i="2" s="1"/>
  <c r="J12" i="4" s="1"/>
  <c r="A42" i="2"/>
  <c r="J10" i="2" s="1"/>
  <c r="J11" i="4" s="1"/>
  <c r="A41" i="2"/>
  <c r="A37" i="2"/>
  <c r="J8" i="2" s="1"/>
  <c r="J10" i="4" s="1"/>
  <c r="A36" i="2"/>
  <c r="B36" i="2"/>
  <c r="E71" i="2" l="1"/>
  <c r="E70" i="2"/>
  <c r="E64" i="2"/>
  <c r="E63" i="2"/>
  <c r="E59" i="2"/>
  <c r="E89" i="2"/>
  <c r="E85" i="2"/>
  <c r="E84" i="2"/>
  <c r="E81" i="2"/>
  <c r="E80" i="2"/>
  <c r="E53" i="2"/>
  <c r="E74" i="4" s="1"/>
  <c r="E52" i="2"/>
  <c r="E73" i="4" s="1"/>
  <c r="E48" i="2"/>
  <c r="E60" i="4" s="1"/>
  <c r="E47" i="2"/>
  <c r="E59" i="4" s="1"/>
  <c r="E43" i="2"/>
  <c r="E46" i="4" s="1"/>
  <c r="E39" i="2"/>
  <c r="E19" i="4" s="1"/>
  <c r="E38" i="2"/>
  <c r="E18" i="4" s="1"/>
  <c r="D4" i="3" l="1"/>
  <c r="A4" i="3"/>
  <c r="D3" i="3"/>
  <c r="A3" i="3"/>
  <c r="D2" i="3"/>
  <c r="A2" i="3"/>
  <c r="D1" i="3"/>
  <c r="A1" i="3"/>
  <c r="D1" i="2" l="1"/>
  <c r="D2" i="2"/>
  <c r="D3" i="2"/>
  <c r="D4" i="2"/>
  <c r="A1" i="2"/>
  <c r="A2" i="2"/>
  <c r="A3" i="2"/>
  <c r="A4" i="2"/>
  <c r="C58" i="2"/>
  <c r="C62" i="2"/>
  <c r="C69" i="2"/>
  <c r="B57" i="2"/>
  <c r="C88" i="2"/>
  <c r="B87" i="2"/>
  <c r="C79" i="2"/>
  <c r="C83" i="2"/>
  <c r="B75" i="2"/>
  <c r="C42" i="2"/>
  <c r="C46" i="2"/>
  <c r="C51" i="2"/>
  <c r="B41" i="2"/>
  <c r="C37" i="2"/>
</calcChain>
</file>

<file path=xl/sharedStrings.xml><?xml version="1.0" encoding="utf-8"?>
<sst xmlns="http://schemas.openxmlformats.org/spreadsheetml/2006/main" count="513" uniqueCount="249">
  <si>
    <t>Requirement</t>
  </si>
  <si>
    <t>User registration.</t>
  </si>
  <si>
    <t>Registered user can request token</t>
  </si>
  <si>
    <t>Everyone can register with email</t>
  </si>
  <si>
    <t>Admin can remove user</t>
  </si>
  <si>
    <t>Request data set version with token</t>
  </si>
  <si>
    <t>Request the whole data set with token</t>
  </si>
  <si>
    <t>ProjectID</t>
  </si>
  <si>
    <t>Project Name</t>
  </si>
  <si>
    <t>Start Date</t>
  </si>
  <si>
    <t>Owner</t>
  </si>
  <si>
    <t>KaungYeeHein@gmail.com</t>
  </si>
  <si>
    <t>Version</t>
  </si>
  <si>
    <t>0.1.0</t>
  </si>
  <si>
    <t>0.2.0</t>
  </si>
  <si>
    <t>Everyone can request both Myanmar, Japanese and English language one by one.</t>
  </si>
  <si>
    <t>Request with Myanmar (unicode) or Japanese or English words</t>
  </si>
  <si>
    <t>Format</t>
  </si>
  <si>
    <t>GET</t>
  </si>
  <si>
    <t>POST</t>
  </si>
  <si>
    <t>DELETE</t>
  </si>
  <si>
    <t>Response</t>
  </si>
  <si>
    <t>T1</t>
  </si>
  <si>
    <t>int</t>
  </si>
  <si>
    <t>T1C1</t>
  </si>
  <si>
    <t>T1C2</t>
  </si>
  <si>
    <t>String</t>
  </si>
  <si>
    <t>T1C3</t>
  </si>
  <si>
    <t>T1C4</t>
  </si>
  <si>
    <t>T1C5</t>
  </si>
  <si>
    <t>T1C6</t>
  </si>
  <si>
    <r>
      <t xml:space="preserve">adj-i: adjective (i-keiyoushi)
adj-na: adjective (na-keiyoushi)
adv: adverb (fukushi)
</t>
    </r>
    <r>
      <rPr>
        <strike/>
        <sz val="11"/>
        <color theme="1"/>
        <rFont val="Calibri"/>
        <family val="2"/>
        <scheme val="minor"/>
      </rPr>
      <t>aux: auxiliary</t>
    </r>
    <r>
      <rPr>
        <sz val="11"/>
        <color theme="1"/>
        <rFont val="Calibri"/>
        <family val="2"/>
        <scheme val="minor"/>
      </rPr>
      <t xml:space="preserve">
conj: conjunction (ketsuzokushi)
ctr: counter
int: interjection (kandoushi)
n: noun (meishi)
num: numeric
pn: pronoun (dai-meishi)
pref: prefix
prt: particle (joshi)
suf: suffix
v1: group 1 verb (doushi group 1)
v2: group 2 verb (doushi group 2)
v3: group 3 verb (doushi group 3)</t>
    </r>
  </si>
  <si>
    <t>T1C7</t>
  </si>
  <si>
    <t>T1C8</t>
  </si>
  <si>
    <t>N1: JLPT N1
N2: JLPT N2
N3: JLPT N3
N4: JLPT N4
N5: JLPT N5</t>
  </si>
  <si>
    <t>T1C9</t>
  </si>
  <si>
    <t>T1C10</t>
  </si>
  <si>
    <t>T1C11</t>
  </si>
  <si>
    <t>date</t>
  </si>
  <si>
    <t>delete</t>
  </si>
  <si>
    <t>boolean</t>
  </si>
  <si>
    <t>0: Active
1: Deleted</t>
  </si>
  <si>
    <t>Table Name:</t>
  </si>
  <si>
    <t>T2</t>
  </si>
  <si>
    <t>T2C1</t>
  </si>
  <si>
    <t>T2C2</t>
  </si>
  <si>
    <t>TINYINT</t>
  </si>
  <si>
    <t>INT</t>
  </si>
  <si>
    <t>No</t>
  </si>
  <si>
    <t>Name</t>
  </si>
  <si>
    <t>OB_Type</t>
  </si>
  <si>
    <t>DB_Type</t>
  </si>
  <si>
    <t>Size</t>
  </si>
  <si>
    <t>Description</t>
  </si>
  <si>
    <t>VARCHAR</t>
  </si>
  <si>
    <t>BINARY</t>
  </si>
  <si>
    <t>Key</t>
  </si>
  <si>
    <t>PK</t>
  </si>
  <si>
    <t>IDX</t>
  </si>
  <si>
    <t>T2C3</t>
  </si>
  <si>
    <t>T3</t>
  </si>
  <si>
    <t>T3C1</t>
  </si>
  <si>
    <t>T3C2</t>
  </si>
  <si>
    <t>T3C3</t>
  </si>
  <si>
    <t>T3C4</t>
  </si>
  <si>
    <t>T2C4</t>
  </si>
  <si>
    <t>Parameter</t>
  </si>
  <si>
    <t>Structure</t>
  </si>
  <si>
    <t>token=xxxxx</t>
  </si>
  <si>
    <t>{
  "email":"xxxxx",
  "name":"xxxxx",
  "phone":"xxxxx"
}</t>
  </si>
  <si>
    <t>registed</t>
  </si>
  <si>
    <t>public</t>
  </si>
  <si>
    <t>admin</t>
  </si>
  <si>
    <t>Request with advance search</t>
  </si>
  <si>
    <t>Admin can list all user</t>
  </si>
  <si>
    <t>T4</t>
  </si>
  <si>
    <t>registered_user</t>
  </si>
  <si>
    <t>T4C1</t>
  </si>
  <si>
    <t>email</t>
  </si>
  <si>
    <t>phone</t>
  </si>
  <si>
    <t>user_obj</t>
  </si>
  <si>
    <t>[
  {user_obj},
  {user_obj}
]</t>
  </si>
  <si>
    <t>name</t>
  </si>
  <si>
    <t>token</t>
  </si>
  <si>
    <t>T4C2</t>
  </si>
  <si>
    <t>T4C3</t>
  </si>
  <si>
    <t>T4C4</t>
  </si>
  <si>
    <t>T4C5</t>
  </si>
  <si>
    <t>T4C6</t>
  </si>
  <si>
    <t>T5</t>
  </si>
  <si>
    <t>sys_info</t>
  </si>
  <si>
    <t>UN</t>
  </si>
  <si>
    <t>T5C1</t>
  </si>
  <si>
    <t>T5C2</t>
  </si>
  <si>
    <t>T5C3</t>
  </si>
  <si>
    <t>T5C4</t>
  </si>
  <si>
    <t>value</t>
  </si>
  <si>
    <t>role</t>
  </si>
  <si>
    <t>T4C7</t>
  </si>
  <si>
    <t>1: Registered User
2: Admin User</t>
  </si>
  <si>
    <t>T4C8</t>
  </si>
  <si>
    <t>count</t>
  </si>
  <si>
    <t>long</t>
  </si>
  <si>
    <t>LARGEINT</t>
  </si>
  <si>
    <t>Publish data set</t>
  </si>
  <si>
    <t>Admin user can update data set.</t>
  </si>
  <si>
    <t>0.3.0</t>
  </si>
  <si>
    <t>Method</t>
  </si>
  <si>
    <t>Path</t>
  </si>
  <si>
    <t>Access</t>
  </si>
  <si>
    <t>Task</t>
  </si>
  <si>
    <t>Module:</t>
  </si>
  <si>
    <t>publish_date="yyyy/MM/dd hh:mm" 
vocabulary_count="1111"
shutdown_flag="0":online|"1":offline
shutdown_message="xxxxx"</t>
  </si>
  <si>
    <t>else</t>
  </si>
  <si>
    <t>{
  "result":"OK"|"NG",
  "message":"xxxxx"
}</t>
  </si>
  <si>
    <t>1.2</t>
  </si>
  <si>
    <t>1.3</t>
  </si>
  <si>
    <t>1.4</t>
  </si>
  <si>
    <t>1.5</t>
  </si>
  <si>
    <t>2</t>
  </si>
  <si>
    <t>1.6</t>
  </si>
  <si>
    <t>1</t>
  </si>
  <si>
    <t>if sby is "kana"</t>
  </si>
  <si>
    <t>if sby is "romaji"</t>
  </si>
  <si>
    <t>if sby is "kanji"</t>
  </si>
  <si>
    <t>if sby is "mm"</t>
  </si>
  <si>
    <t>if sby is "en"</t>
  </si>
  <si>
    <t>if data is not empty</t>
  </si>
  <si>
    <t>if obj.kana is equal db.kana and obj.kanji is equal db.kanji</t>
  </si>
  <si>
    <t>return result is "OK" and message is "register successful"</t>
  </si>
  <si>
    <t>return result is "NG" and message is "empty object"</t>
  </si>
  <si>
    <t>1.1</t>
  </si>
  <si>
    <t>return result is "NG" and message is "already exist"</t>
  </si>
  <si>
    <t>1.7</t>
  </si>
  <si>
    <t>add to vocabulary_jp, vocabulary_mm and vocabulary_en</t>
  </si>
  <si>
    <t>Not Null</t>
  </si>
  <si>
    <t>Not Null
Min 1
Max 50</t>
  </si>
  <si>
    <t>Validation</t>
  </si>
  <si>
    <t>Not Null
Full 2</t>
  </si>
  <si>
    <t>Min 1
Max 255</t>
  </si>
  <si>
    <t>Not Null
Date</t>
  </si>
  <si>
    <t>Not Null
Min 5
Max 255
Email</t>
  </si>
  <si>
    <t>Not Null
Min 5
Max 255</t>
  </si>
  <si>
    <t>Not Null
Full 1</t>
  </si>
  <si>
    <t>return result is "NG" and message is "not found"</t>
  </si>
  <si>
    <t>get data from vocabulary_jp where jp.wid equal in.wid</t>
  </si>
  <si>
    <t>if data not empty</t>
  </si>
  <si>
    <t>if query is not empty and sby is not empty</t>
  </si>
  <si>
    <t>update to vocabulary_jp, vocabulary_mm and vocabulary_en</t>
  </si>
  <si>
    <t>if wid is not null</t>
  </si>
  <si>
    <t>remove to vocabulary_jp, vocabulary_mm and vocabulary_en</t>
  </si>
  <si>
    <t>phrase_obj</t>
  </si>
  <si>
    <t>return HttpStatus.NO_CONTENT</t>
  </si>
  <si>
    <t>return HttpStatus.OK and data</t>
  </si>
  <si>
    <t>kotoba-api</t>
  </si>
  <si>
    <t>/user</t>
  </si>
  <si>
    <t>/kotaba</t>
  </si>
  <si>
    <t>kotoba_obj</t>
  </si>
  <si>
    <t>{
  "id":"xxxxx",
  "email":"xxxxx",
  "name":"xxxxx",
  "phone":"xxxxx",
  "token":"xxxxx"
}</t>
  </si>
  <si>
    <t>{
    "id":"xxxx",
    "name":"xxxxx",
    "sample":"xxxxx"
}</t>
  </si>
  <si>
    <t>id</t>
  </si>
  <si>
    <t>Japan Kotoba</t>
  </si>
  <si>
    <t>Java Version</t>
  </si>
  <si>
    <t>Apache Maven</t>
  </si>
  <si>
    <t>3.5.0</t>
  </si>
  <si>
    <t>1.8.0_60</t>
  </si>
  <si>
    <t>32 bit</t>
  </si>
  <si>
    <t>Apache Tomcat</t>
  </si>
  <si>
    <t>8.0.44</t>
  </si>
  <si>
    <t>Spring Tool Suite</t>
  </si>
  <si>
    <t>5.5.41</t>
  </si>
  <si>
    <t>MySQL Workbench</t>
  </si>
  <si>
    <t>6.3.9</t>
  </si>
  <si>
    <t>64 bit</t>
  </si>
  <si>
    <t>6.3.4</t>
  </si>
  <si>
    <t>3.8.4.RELEASE</t>
  </si>
  <si>
    <t>MySQL Community Server</t>
  </si>
  <si>
    <t>MyBatipse (Eclipse plugin)</t>
  </si>
  <si>
    <t>1.1.0</t>
  </si>
  <si>
    <t>MyBatis Generator (Eclipse plugin)</t>
  </si>
  <si>
    <t>1.3.5</t>
  </si>
  <si>
    <t>Development Enviroment Requirement</t>
  </si>
  <si>
    <t>Application Requirement</t>
  </si>
  <si>
    <t>springframework</t>
  </si>
  <si>
    <t>4.3.9.RELEASE</t>
  </si>
  <si>
    <t>log4j</t>
  </si>
  <si>
    <t>1.2.17</t>
  </si>
  <si>
    <t>mysql-connector-java</t>
  </si>
  <si>
    <t>mybatis</t>
  </si>
  <si>
    <t>3.4.4</t>
  </si>
  <si>
    <t>mybatis-spring</t>
  </si>
  <si>
    <t>1.3.1</t>
  </si>
  <si>
    <t>javax.servlet-api</t>
  </si>
  <si>
    <t>3.1.0</t>
  </si>
  <si>
    <t>javax.servlet.jsp-api</t>
  </si>
  <si>
    <t>2.3.1</t>
  </si>
  <si>
    <t>jstl</t>
  </si>
  <si>
    <t>Dynamic Web Module</t>
  </si>
  <si>
    <t>Dependency Version</t>
  </si>
  <si>
    <t>PUT</t>
  </si>
  <si>
    <t>x</t>
  </si>
  <si>
    <t>/sys</t>
  </si>
  <si>
    <t>* Bulk update kotoba</t>
  </si>
  <si>
    <t>* Delete all kotoba</t>
  </si>
  <si>
    <t>* Get kotoba list by query
q=xxx
by=kana|romaji|kanji|mm|en</t>
  </si>
  <si>
    <t>* Get kotoba list by other
level=1|2|3|4|5
chapter=1|2|3…
type=i-adj|na-adj|n|v1|v2|v3…
token=xxxxx</t>
  </si>
  <si>
    <t>* Get a kotoba by id</t>
  </si>
  <si>
    <t>* Delete a kotoba by id</t>
  </si>
  <si>
    <t>Description/Parameter</t>
  </si>
  <si>
    <t>* Get all user list</t>
  </si>
  <si>
    <t>* Bulk update user</t>
  </si>
  <si>
    <t>* Delete all user</t>
  </si>
  <si>
    <t>* Get a user by id</t>
  </si>
  <si>
    <t>* Update a user by id</t>
  </si>
  <si>
    <t>* Delete a user by id</t>
  </si>
  <si>
    <t>Register a new word</t>
  </si>
  <si>
    <t>Update a word</t>
  </si>
  <si>
    <t>Remove a word</t>
  </si>
  <si>
    <t>5.1.42 =&gt; 5.1.35</t>
  </si>
  <si>
    <t>* Add a new kotoba
{kotoba_obj}</t>
  </si>
  <si>
    <t>HttpStatus.OK|HttpStatus.NO_CONTENT
[{kotoba_obj},{kotoba_obj}]</t>
  </si>
  <si>
    <t>{kotoba_obj}</t>
  </si>
  <si>
    <t>[
  {kotoba_obj},
  {kotoba_obj}
]</t>
  </si>
  <si>
    <t>Registered user can request the whole kotoba set.</t>
  </si>
  <si>
    <t>if kotoba_obj is not empty</t>
  </si>
  <si>
    <t>if kotoba_obj is not null and wid is not null</t>
  </si>
  <si>
    <t>* Update a kotoba by id
{kotoba_obj}</t>
  </si>
  <si>
    <t>* Add a new user
{user_obj}</t>
  </si>
  <si>
    <t>Not Null
Min 1
Max 45</t>
  </si>
  <si>
    <t>Not Null
Min 1
Max 100</t>
  </si>
  <si>
    <t>Min 1
Max 45</t>
  </si>
  <si>
    <t>1: Chapter 1
2: Chapter 2
...
999: Chapter 999</t>
  </si>
  <si>
    <t>{
  "id":xxxxx,
  "kana":"xxxxx",
  "romaji":"xxxxx",
  "kanji":"xxxxx",
  "level":"xx",
  "chapter":xx,
  "type":"xxxxx",
  "sample":"xxxxx",
  "mm":[
    {phrase_obj},
    {phrase_obj}
  ],
  "en":[
    {phrase_obj},
    {phrase_obj}
  ]
 }</t>
  </si>
  <si>
    <t>Not Null
Min 1
Max 10</t>
  </si>
  <si>
    <t>Auto Increment</t>
  </si>
  <si>
    <t>*UTF-8</t>
  </si>
  <si>
    <t>Integer
Min 1
Max 999</t>
  </si>
  <si>
    <t>TIMESTAMP</t>
  </si>
  <si>
    <t>Not Null
Integer
Min 0
Max 1</t>
  </si>
  <si>
    <t>Date</t>
  </si>
  <si>
    <t>PK
FK</t>
  </si>
  <si>
    <t>Code</t>
  </si>
  <si>
    <t>ktb</t>
  </si>
  <si>
    <t xml:space="preserve">get data from ktb_kotoba_jp </t>
  </si>
  <si>
    <t>where ktb_jp_kanji like q%</t>
  </si>
  <si>
    <t>where ktb_jp_romaji like insensitive q%</t>
  </si>
  <si>
    <t>where ktb_jp_kana like q%</t>
  </si>
  <si>
    <t>where ktb_mm_name like q%</t>
  </si>
  <si>
    <t>where ktb_en_name like insensitive q%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</si>
</sst>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1" xfId="0" applyFill="1" applyBorder="1" applyAlignment="1">
      <alignment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0" xfId="0" applyFill="1" applyBorder="1" applyAlignment="1">
      <alignment horizontal="left" vertical="top" indent="1"/>
    </xf>
    <xf numFmtId="0" fontId="0" fillId="0" borderId="2" xfId="0" applyFill="1" applyBorder="1" applyAlignment="1">
      <alignment horizontal="left" vertical="top" indent="2"/>
    </xf>
    <xf numFmtId="0" fontId="0" fillId="0" borderId="2" xfId="0" applyFill="1" applyBorder="1" applyAlignment="1">
      <alignment horizontal="left" vertical="top" indent="4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 indent="2"/>
    </xf>
    <xf numFmtId="49" fontId="0" fillId="0" borderId="1" xfId="0" applyNumberFormat="1" applyFill="1" applyBorder="1" applyAlignment="1">
      <alignment horizontal="left" vertical="top" indent="4"/>
    </xf>
    <xf numFmtId="0" fontId="0" fillId="0" borderId="0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indent="2"/>
    </xf>
    <xf numFmtId="0" fontId="0" fillId="0" borderId="3" xfId="0" applyFill="1" applyBorder="1" applyAlignment="1">
      <alignment horizontal="left" vertical="top" indent="4"/>
    </xf>
    <xf numFmtId="0" fontId="0" fillId="0" borderId="1" xfId="0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8" borderId="3" xfId="0" applyFill="1" applyBorder="1" applyAlignment="1">
      <alignment vertical="top"/>
    </xf>
    <xf numFmtId="0" fontId="0" fillId="8" borderId="4" xfId="0" applyFill="1" applyBorder="1" applyAlignment="1">
      <alignment horizontal="center" vertical="top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  <xf numFmtId="14" fontId="1" fillId="2" borderId="1" xfId="1" applyNumberForma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14" fontId="1" fillId="2" borderId="2" xfId="1" applyNumberFormat="1" applyFill="1" applyBorder="1" applyAlignment="1">
      <alignment horizontal="left" vertical="top"/>
    </xf>
    <xf numFmtId="14" fontId="1" fillId="2" borderId="3" xfId="1" applyNumberFormat="1" applyFill="1" applyBorder="1" applyAlignment="1">
      <alignment horizontal="left" vertical="top"/>
    </xf>
    <xf numFmtId="14" fontId="1" fillId="2" borderId="4" xfId="1" applyNumberFormat="1" applyFill="1" applyBorder="1" applyAlignment="1">
      <alignment horizontal="left" vertical="top"/>
    </xf>
    <xf numFmtId="14" fontId="0" fillId="2" borderId="2" xfId="0" applyNumberFormat="1" applyFill="1" applyBorder="1" applyAlignment="1">
      <alignment horizontal="left" vertical="top"/>
    </xf>
    <xf numFmtId="14" fontId="0" fillId="2" borderId="3" xfId="0" applyNumberFormat="1" applyFill="1" applyBorder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49" fontId="0" fillId="0" borderId="13" xfId="0" applyNumberFormat="1" applyFill="1" applyBorder="1" applyAlignment="1">
      <alignment horizontal="left" vertical="top"/>
    </xf>
    <xf numFmtId="49" fontId="0" fillId="0" borderId="14" xfId="0" applyNumberFormat="1" applyFill="1" applyBorder="1" applyAlignment="1">
      <alignment horizontal="left" vertical="top"/>
    </xf>
    <xf numFmtId="49" fontId="0" fillId="0" borderId="12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ungYeeHei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aungYeeHei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ungYeeHein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aungYeeHe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sqref="A1:C1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" style="1" customWidth="1"/>
    <col min="11" max="16384" width="9.140625" style="1"/>
  </cols>
  <sheetData>
    <row r="1" spans="1:10" x14ac:dyDescent="0.25">
      <c r="A1" s="82" t="s">
        <v>7</v>
      </c>
      <c r="B1" s="82"/>
      <c r="C1" s="82"/>
      <c r="D1" s="82" t="s">
        <v>154</v>
      </c>
      <c r="E1" s="82"/>
      <c r="F1" s="82"/>
      <c r="G1" s="82"/>
      <c r="H1" s="82"/>
      <c r="I1" s="82"/>
      <c r="J1" s="82"/>
    </row>
    <row r="2" spans="1:10" x14ac:dyDescent="0.25">
      <c r="A2" s="82" t="s">
        <v>8</v>
      </c>
      <c r="B2" s="82"/>
      <c r="C2" s="82"/>
      <c r="D2" s="82" t="s">
        <v>161</v>
      </c>
      <c r="E2" s="82"/>
      <c r="F2" s="82"/>
      <c r="G2" s="82"/>
      <c r="H2" s="82"/>
      <c r="I2" s="82"/>
      <c r="J2" s="82"/>
    </row>
    <row r="3" spans="1:10" x14ac:dyDescent="0.25">
      <c r="A3" s="82" t="s">
        <v>9</v>
      </c>
      <c r="B3" s="82"/>
      <c r="C3" s="82"/>
      <c r="D3" s="85">
        <v>42864</v>
      </c>
      <c r="E3" s="85"/>
      <c r="F3" s="85"/>
      <c r="G3" s="85"/>
      <c r="H3" s="85"/>
      <c r="I3" s="85"/>
      <c r="J3" s="85"/>
    </row>
    <row r="4" spans="1:10" x14ac:dyDescent="0.25">
      <c r="A4" s="82" t="s">
        <v>10</v>
      </c>
      <c r="B4" s="82"/>
      <c r="C4" s="82"/>
      <c r="D4" s="86" t="s">
        <v>11</v>
      </c>
      <c r="E4" s="86"/>
      <c r="F4" s="86"/>
      <c r="G4" s="86"/>
      <c r="H4" s="86"/>
      <c r="I4" s="86"/>
      <c r="J4" s="86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82" t="s">
        <v>0</v>
      </c>
      <c r="B6" s="82"/>
      <c r="C6" s="82"/>
      <c r="D6" s="82"/>
      <c r="E6" s="82"/>
      <c r="F6" s="82"/>
      <c r="G6" s="82"/>
      <c r="H6" s="82"/>
      <c r="I6" s="82"/>
      <c r="J6" s="82"/>
    </row>
    <row r="7" spans="1:10" x14ac:dyDescent="0.25">
      <c r="A7" s="3">
        <v>1</v>
      </c>
      <c r="B7" s="79" t="s">
        <v>15</v>
      </c>
      <c r="C7" s="83"/>
      <c r="D7" s="83"/>
      <c r="E7" s="83"/>
      <c r="F7" s="83"/>
      <c r="G7" s="83"/>
      <c r="H7" s="83"/>
      <c r="I7" s="83"/>
      <c r="J7" s="84"/>
    </row>
    <row r="8" spans="1:10" x14ac:dyDescent="0.25">
      <c r="A8" s="3">
        <v>1.1000000000000001</v>
      </c>
      <c r="B8" s="32" t="s">
        <v>13</v>
      </c>
      <c r="C8" s="79" t="s">
        <v>16</v>
      </c>
      <c r="D8" s="83"/>
      <c r="E8" s="83"/>
      <c r="F8" s="83"/>
      <c r="G8" s="83"/>
      <c r="H8" s="83"/>
      <c r="I8" s="83"/>
      <c r="J8" s="84"/>
    </row>
    <row r="9" spans="1:10" x14ac:dyDescent="0.25">
      <c r="A9" s="3">
        <v>2</v>
      </c>
      <c r="B9" s="79" t="s">
        <v>223</v>
      </c>
      <c r="C9" s="83"/>
      <c r="D9" s="83"/>
      <c r="E9" s="83"/>
      <c r="F9" s="83"/>
      <c r="G9" s="83"/>
      <c r="H9" s="83"/>
      <c r="I9" s="83"/>
      <c r="J9" s="84"/>
    </row>
    <row r="10" spans="1:10" x14ac:dyDescent="0.25">
      <c r="A10" s="14">
        <v>2.1</v>
      </c>
      <c r="B10" s="34" t="s">
        <v>106</v>
      </c>
      <c r="C10" s="15" t="s">
        <v>73</v>
      </c>
      <c r="D10" s="15"/>
      <c r="E10" s="15"/>
      <c r="F10" s="15"/>
      <c r="G10" s="15"/>
      <c r="H10" s="15"/>
      <c r="I10" s="15"/>
      <c r="J10" s="16"/>
    </row>
    <row r="11" spans="1:10" x14ac:dyDescent="0.25">
      <c r="A11" s="3">
        <v>2.2000000000000002</v>
      </c>
      <c r="B11" s="34" t="s">
        <v>106</v>
      </c>
      <c r="C11" s="79" t="s">
        <v>5</v>
      </c>
      <c r="D11" s="80"/>
      <c r="E11" s="80"/>
      <c r="F11" s="80"/>
      <c r="G11" s="80"/>
      <c r="H11" s="80"/>
      <c r="I11" s="80"/>
      <c r="J11" s="81"/>
    </row>
    <row r="12" spans="1:10" x14ac:dyDescent="0.25">
      <c r="A12" s="3">
        <v>2.2999999999999998</v>
      </c>
      <c r="B12" s="34" t="s">
        <v>106</v>
      </c>
      <c r="C12" s="79" t="s">
        <v>6</v>
      </c>
      <c r="D12" s="80"/>
      <c r="E12" s="80"/>
      <c r="F12" s="80"/>
      <c r="G12" s="80"/>
      <c r="H12" s="80"/>
      <c r="I12" s="80"/>
      <c r="J12" s="81"/>
    </row>
    <row r="13" spans="1:10" x14ac:dyDescent="0.25">
      <c r="A13" s="3">
        <v>3</v>
      </c>
      <c r="B13" s="79" t="s">
        <v>105</v>
      </c>
      <c r="C13" s="80"/>
      <c r="D13" s="80"/>
      <c r="E13" s="80"/>
      <c r="F13" s="80"/>
      <c r="G13" s="80"/>
      <c r="H13" s="80"/>
      <c r="I13" s="80"/>
      <c r="J13" s="81"/>
    </row>
    <row r="14" spans="1:10" x14ac:dyDescent="0.25">
      <c r="A14" s="3">
        <v>3.1</v>
      </c>
      <c r="B14" s="32" t="s">
        <v>13</v>
      </c>
      <c r="C14" s="79" t="s">
        <v>215</v>
      </c>
      <c r="D14" s="80"/>
      <c r="E14" s="80"/>
      <c r="F14" s="80"/>
      <c r="G14" s="80"/>
      <c r="H14" s="80"/>
      <c r="I14" s="80"/>
      <c r="J14" s="81"/>
    </row>
    <row r="15" spans="1:10" x14ac:dyDescent="0.25">
      <c r="A15" s="3">
        <v>3.2</v>
      </c>
      <c r="B15" s="32" t="s">
        <v>13</v>
      </c>
      <c r="C15" s="79" t="s">
        <v>216</v>
      </c>
      <c r="D15" s="80"/>
      <c r="E15" s="80"/>
      <c r="F15" s="80"/>
      <c r="G15" s="80"/>
      <c r="H15" s="80"/>
      <c r="I15" s="80"/>
      <c r="J15" s="81"/>
    </row>
    <row r="16" spans="1:10" x14ac:dyDescent="0.25">
      <c r="A16" s="3">
        <v>3.3</v>
      </c>
      <c r="B16" s="32" t="s">
        <v>13</v>
      </c>
      <c r="C16" s="79" t="s">
        <v>217</v>
      </c>
      <c r="D16" s="80"/>
      <c r="E16" s="80"/>
      <c r="F16" s="80"/>
      <c r="G16" s="80"/>
      <c r="H16" s="80"/>
      <c r="I16" s="80"/>
      <c r="J16" s="81"/>
    </row>
    <row r="17" spans="1:10" x14ac:dyDescent="0.25">
      <c r="A17" s="3">
        <v>3.4</v>
      </c>
      <c r="B17" s="34" t="s">
        <v>106</v>
      </c>
      <c r="C17" s="79" t="s">
        <v>104</v>
      </c>
      <c r="D17" s="80"/>
      <c r="E17" s="80"/>
      <c r="F17" s="80"/>
      <c r="G17" s="80"/>
      <c r="H17" s="80"/>
      <c r="I17" s="80"/>
      <c r="J17" s="81"/>
    </row>
    <row r="18" spans="1:10" x14ac:dyDescent="0.25">
      <c r="A18" s="3">
        <v>4</v>
      </c>
      <c r="B18" s="79" t="s">
        <v>1</v>
      </c>
      <c r="C18" s="80"/>
      <c r="D18" s="80"/>
      <c r="E18" s="80"/>
      <c r="F18" s="80"/>
      <c r="G18" s="80"/>
      <c r="H18" s="80"/>
      <c r="I18" s="80"/>
      <c r="J18" s="81"/>
    </row>
    <row r="19" spans="1:10" x14ac:dyDescent="0.25">
      <c r="A19" s="3">
        <v>4.0999999999999996</v>
      </c>
      <c r="B19" s="33" t="s">
        <v>14</v>
      </c>
      <c r="C19" s="79" t="s">
        <v>3</v>
      </c>
      <c r="D19" s="80"/>
      <c r="E19" s="80"/>
      <c r="F19" s="80"/>
      <c r="G19" s="80"/>
      <c r="H19" s="80"/>
      <c r="I19" s="80"/>
      <c r="J19" s="81"/>
    </row>
    <row r="20" spans="1:10" x14ac:dyDescent="0.25">
      <c r="A20" s="3">
        <v>4.2</v>
      </c>
      <c r="B20" s="33" t="s">
        <v>14</v>
      </c>
      <c r="C20" s="79" t="s">
        <v>2</v>
      </c>
      <c r="D20" s="80"/>
      <c r="E20" s="80"/>
      <c r="F20" s="80"/>
      <c r="G20" s="80"/>
      <c r="H20" s="80"/>
      <c r="I20" s="80"/>
      <c r="J20" s="81"/>
    </row>
    <row r="21" spans="1:10" x14ac:dyDescent="0.25">
      <c r="A21" s="14">
        <v>4.3</v>
      </c>
      <c r="B21" s="33" t="s">
        <v>14</v>
      </c>
      <c r="C21" s="11" t="s">
        <v>74</v>
      </c>
      <c r="D21" s="12"/>
      <c r="E21" s="12"/>
      <c r="F21" s="12"/>
      <c r="G21" s="12"/>
      <c r="H21" s="12"/>
      <c r="I21" s="12"/>
      <c r="J21" s="13"/>
    </row>
    <row r="22" spans="1:10" x14ac:dyDescent="0.25">
      <c r="A22" s="14">
        <v>4.4000000000000004</v>
      </c>
      <c r="B22" s="33" t="s">
        <v>14</v>
      </c>
      <c r="C22" s="79" t="s">
        <v>4</v>
      </c>
      <c r="D22" s="80"/>
      <c r="E22" s="80"/>
      <c r="F22" s="80"/>
      <c r="G22" s="80"/>
      <c r="H22" s="80"/>
      <c r="I22" s="80"/>
      <c r="J22" s="81"/>
    </row>
  </sheetData>
  <mergeCells count="23">
    <mergeCell ref="C12:J12"/>
    <mergeCell ref="B13:J13"/>
    <mergeCell ref="C14:J14"/>
    <mergeCell ref="C15:J15"/>
    <mergeCell ref="C22:J22"/>
    <mergeCell ref="C16:J16"/>
    <mergeCell ref="C17:J17"/>
    <mergeCell ref="B18:J18"/>
    <mergeCell ref="C19:J19"/>
    <mergeCell ref="C20:J20"/>
    <mergeCell ref="A1:C1"/>
    <mergeCell ref="A2:C2"/>
    <mergeCell ref="A3:C3"/>
    <mergeCell ref="A4:C4"/>
    <mergeCell ref="D1:J1"/>
    <mergeCell ref="D2:J2"/>
    <mergeCell ref="D3:J3"/>
    <mergeCell ref="D4:J4"/>
    <mergeCell ref="C11:J11"/>
    <mergeCell ref="A6:J6"/>
    <mergeCell ref="B7:J7"/>
    <mergeCell ref="C8:J8"/>
    <mergeCell ref="B9:J9"/>
  </mergeCells>
  <hyperlinks>
    <hyperlink ref="D4" r:id="rId1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showGridLines="0" topLeftCell="A4" workbookViewId="0">
      <selection activeCell="J10" sqref="J10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.28515625" style="1" customWidth="1"/>
    <col min="11" max="16384" width="9.140625" style="1"/>
  </cols>
  <sheetData>
    <row r="1" spans="1:10" x14ac:dyDescent="0.25">
      <c r="A1" s="98" t="str">
        <f>'Basic Design'!A1</f>
        <v>ProjectID</v>
      </c>
      <c r="B1" s="99"/>
      <c r="C1" s="100"/>
      <c r="D1" s="98" t="str">
        <f>'Basic Design'!D1</f>
        <v>kotoba-api</v>
      </c>
      <c r="E1" s="99"/>
      <c r="F1" s="99"/>
      <c r="G1" s="99"/>
      <c r="H1" s="99"/>
      <c r="I1" s="99"/>
      <c r="J1" s="100"/>
    </row>
    <row r="2" spans="1:10" x14ac:dyDescent="0.25">
      <c r="A2" s="98" t="str">
        <f>'Basic Design'!A2</f>
        <v>Project Name</v>
      </c>
      <c r="B2" s="99"/>
      <c r="C2" s="100"/>
      <c r="D2" s="98" t="str">
        <f>'Basic Design'!D2</f>
        <v>Japan Kotoba</v>
      </c>
      <c r="E2" s="99"/>
      <c r="F2" s="99"/>
      <c r="G2" s="99"/>
      <c r="H2" s="99"/>
      <c r="I2" s="99"/>
      <c r="J2" s="100"/>
    </row>
    <row r="3" spans="1:10" x14ac:dyDescent="0.25">
      <c r="A3" s="98" t="str">
        <f>'Basic Design'!A3</f>
        <v>Start Date</v>
      </c>
      <c r="B3" s="99"/>
      <c r="C3" s="100"/>
      <c r="D3" s="112">
        <f>'Basic Design'!D3</f>
        <v>42864</v>
      </c>
      <c r="E3" s="113"/>
      <c r="F3" s="113"/>
      <c r="G3" s="113"/>
      <c r="H3" s="113"/>
      <c r="I3" s="113"/>
      <c r="J3" s="114"/>
    </row>
    <row r="4" spans="1:10" x14ac:dyDescent="0.25">
      <c r="A4" s="98" t="str">
        <f>'Basic Design'!A4</f>
        <v>Owner</v>
      </c>
      <c r="B4" s="99"/>
      <c r="C4" s="100"/>
      <c r="D4" s="109" t="str">
        <f>'Basic Design'!D4</f>
        <v>KaungYeeHein@gmail.com</v>
      </c>
      <c r="E4" s="110"/>
      <c r="F4" s="110"/>
      <c r="G4" s="110"/>
      <c r="H4" s="110"/>
      <c r="I4" s="110"/>
      <c r="J4" s="111"/>
    </row>
    <row r="6" spans="1:10" x14ac:dyDescent="0.25">
      <c r="A6" s="91" t="s">
        <v>111</v>
      </c>
      <c r="B6" s="91"/>
      <c r="C6" s="91" t="s">
        <v>156</v>
      </c>
      <c r="D6" s="91"/>
      <c r="E6" s="91"/>
      <c r="F6" s="91"/>
      <c r="G6" s="91"/>
      <c r="H6" s="91"/>
      <c r="I6" s="91"/>
      <c r="J6" s="91"/>
    </row>
    <row r="7" spans="1:10" ht="15" customHeight="1" x14ac:dyDescent="0.25">
      <c r="A7" s="104" t="s">
        <v>107</v>
      </c>
      <c r="B7" s="105"/>
      <c r="C7" s="104" t="s">
        <v>108</v>
      </c>
      <c r="D7" s="105"/>
      <c r="E7" s="36" t="s">
        <v>109</v>
      </c>
      <c r="F7" s="106" t="s">
        <v>208</v>
      </c>
      <c r="G7" s="106"/>
      <c r="H7" s="106"/>
      <c r="I7" s="106"/>
      <c r="J7" s="37" t="s">
        <v>110</v>
      </c>
    </row>
    <row r="8" spans="1:10" ht="51" customHeight="1" x14ac:dyDescent="0.25">
      <c r="A8" s="87" t="s">
        <v>18</v>
      </c>
      <c r="B8" s="81"/>
      <c r="C8" s="87" t="str">
        <f>C$6</f>
        <v>/kotaba</v>
      </c>
      <c r="D8" s="81"/>
      <c r="E8" s="20" t="s">
        <v>71</v>
      </c>
      <c r="F8" s="103" t="s">
        <v>204</v>
      </c>
      <c r="G8" s="103"/>
      <c r="H8" s="103"/>
      <c r="I8" s="103"/>
      <c r="J8" s="28">
        <f>A37</f>
        <v>1.1000000000000001</v>
      </c>
    </row>
    <row r="9" spans="1:10" ht="81.75" customHeight="1" x14ac:dyDescent="0.25">
      <c r="A9" s="87" t="s">
        <v>18</v>
      </c>
      <c r="B9" s="81"/>
      <c r="C9" s="87" t="str">
        <f>C$6</f>
        <v>/kotaba</v>
      </c>
      <c r="D9" s="81"/>
      <c r="E9" s="20" t="s">
        <v>70</v>
      </c>
      <c r="F9" s="103" t="s">
        <v>205</v>
      </c>
      <c r="G9" s="103"/>
      <c r="H9" s="103"/>
      <c r="I9" s="103"/>
      <c r="J9" s="28">
        <f>A76</f>
        <v>2.1</v>
      </c>
    </row>
    <row r="10" spans="1:10" ht="31.5" customHeight="1" x14ac:dyDescent="0.25">
      <c r="A10" s="87" t="s">
        <v>19</v>
      </c>
      <c r="B10" s="81"/>
      <c r="C10" s="87" t="str">
        <f>C$6</f>
        <v>/kotaba</v>
      </c>
      <c r="D10" s="81"/>
      <c r="E10" s="21" t="s">
        <v>72</v>
      </c>
      <c r="F10" s="103" t="s">
        <v>219</v>
      </c>
      <c r="G10" s="91"/>
      <c r="H10" s="91"/>
      <c r="I10" s="91"/>
      <c r="J10" s="29">
        <f>A42</f>
        <v>3.1</v>
      </c>
    </row>
    <row r="11" spans="1:10" x14ac:dyDescent="0.25">
      <c r="A11" s="88" t="s">
        <v>199</v>
      </c>
      <c r="B11" s="89"/>
      <c r="C11" s="88" t="str">
        <f>C$6</f>
        <v>/kotaba</v>
      </c>
      <c r="D11" s="89"/>
      <c r="E11" s="72" t="s">
        <v>200</v>
      </c>
      <c r="F11" s="90" t="s">
        <v>202</v>
      </c>
      <c r="G11" s="90"/>
      <c r="H11" s="90"/>
      <c r="I11" s="90"/>
      <c r="J11" s="73" t="s">
        <v>200</v>
      </c>
    </row>
    <row r="12" spans="1:10" x14ac:dyDescent="0.25">
      <c r="A12" s="88" t="s">
        <v>20</v>
      </c>
      <c r="B12" s="89"/>
      <c r="C12" s="88" t="str">
        <f>C$6</f>
        <v>/kotaba</v>
      </c>
      <c r="D12" s="89"/>
      <c r="E12" s="72" t="s">
        <v>200</v>
      </c>
      <c r="F12" s="90" t="s">
        <v>203</v>
      </c>
      <c r="G12" s="90"/>
      <c r="H12" s="90"/>
      <c r="I12" s="90"/>
      <c r="J12" s="73" t="s">
        <v>200</v>
      </c>
    </row>
    <row r="13" spans="1:10" x14ac:dyDescent="0.25">
      <c r="A13" s="88" t="s">
        <v>18</v>
      </c>
      <c r="B13" s="89"/>
      <c r="C13" s="88" t="str">
        <f>C$6&amp;"/{id}"</f>
        <v>/kotaba/{id}</v>
      </c>
      <c r="D13" s="89"/>
      <c r="E13" s="72" t="s">
        <v>200</v>
      </c>
      <c r="F13" s="90" t="s">
        <v>206</v>
      </c>
      <c r="G13" s="90"/>
      <c r="H13" s="90"/>
      <c r="I13" s="90"/>
      <c r="J13" s="73" t="s">
        <v>200</v>
      </c>
    </row>
    <row r="14" spans="1:10" x14ac:dyDescent="0.25">
      <c r="A14" s="88" t="s">
        <v>19</v>
      </c>
      <c r="B14" s="89"/>
      <c r="C14" s="88" t="str">
        <f>C$6&amp;"/{id}"</f>
        <v>/kotaba/{id}</v>
      </c>
      <c r="D14" s="89"/>
      <c r="E14" s="72" t="s">
        <v>200</v>
      </c>
      <c r="F14" s="90" t="s">
        <v>200</v>
      </c>
      <c r="G14" s="90"/>
      <c r="H14" s="90"/>
      <c r="I14" s="90"/>
      <c r="J14" s="73" t="s">
        <v>200</v>
      </c>
    </row>
    <row r="15" spans="1:10" ht="32.25" customHeight="1" x14ac:dyDescent="0.25">
      <c r="A15" s="87" t="s">
        <v>199</v>
      </c>
      <c r="B15" s="81"/>
      <c r="C15" s="87" t="str">
        <f>C$6&amp;"/{id}"</f>
        <v>/kotaba/{id}</v>
      </c>
      <c r="D15" s="81"/>
      <c r="E15" s="21" t="s">
        <v>72</v>
      </c>
      <c r="F15" s="103" t="s">
        <v>226</v>
      </c>
      <c r="G15" s="91"/>
      <c r="H15" s="91"/>
      <c r="I15" s="91"/>
      <c r="J15" s="29">
        <f>A46</f>
        <v>3.2</v>
      </c>
    </row>
    <row r="16" spans="1:10" x14ac:dyDescent="0.25">
      <c r="A16" s="87" t="s">
        <v>20</v>
      </c>
      <c r="B16" s="81"/>
      <c r="C16" s="87" t="str">
        <f>C$6&amp;"/{id}"</f>
        <v>/kotaba/{id}</v>
      </c>
      <c r="D16" s="81"/>
      <c r="E16" s="21" t="s">
        <v>72</v>
      </c>
      <c r="F16" s="91" t="s">
        <v>207</v>
      </c>
      <c r="G16" s="91"/>
      <c r="H16" s="91"/>
      <c r="I16" s="91"/>
      <c r="J16" s="29">
        <f>A51</f>
        <v>3.3</v>
      </c>
    </row>
    <row r="17" spans="1:10" x14ac:dyDescent="0.25">
      <c r="J17" s="30"/>
    </row>
    <row r="18" spans="1:10" x14ac:dyDescent="0.25">
      <c r="A18" s="91" t="s">
        <v>111</v>
      </c>
      <c r="B18" s="91"/>
      <c r="C18" s="91" t="s">
        <v>155</v>
      </c>
      <c r="D18" s="91"/>
      <c r="E18" s="91"/>
      <c r="F18" s="91"/>
      <c r="G18" s="91"/>
      <c r="H18" s="91"/>
      <c r="I18" s="91"/>
      <c r="J18" s="91"/>
    </row>
    <row r="19" spans="1:10" ht="15" customHeight="1" x14ac:dyDescent="0.25">
      <c r="A19" s="104" t="s">
        <v>107</v>
      </c>
      <c r="B19" s="105"/>
      <c r="C19" s="104" t="s">
        <v>108</v>
      </c>
      <c r="D19" s="105"/>
      <c r="E19" s="36" t="s">
        <v>109</v>
      </c>
      <c r="F19" s="106" t="s">
        <v>208</v>
      </c>
      <c r="G19" s="106"/>
      <c r="H19" s="106"/>
      <c r="I19" s="106"/>
      <c r="J19" s="37" t="s">
        <v>110</v>
      </c>
    </row>
    <row r="20" spans="1:10" x14ac:dyDescent="0.25">
      <c r="A20" s="87" t="s">
        <v>18</v>
      </c>
      <c r="B20" s="81"/>
      <c r="C20" s="87" t="str">
        <f>C$18</f>
        <v>/user</v>
      </c>
      <c r="D20" s="81"/>
      <c r="E20" s="22" t="s">
        <v>72</v>
      </c>
      <c r="F20" s="103" t="s">
        <v>209</v>
      </c>
      <c r="G20" s="103"/>
      <c r="H20" s="103"/>
      <c r="I20" s="103"/>
      <c r="J20" s="28">
        <f>A66</f>
        <v>4.3</v>
      </c>
    </row>
    <row r="21" spans="1:10" ht="31.5" customHeight="1" x14ac:dyDescent="0.25">
      <c r="A21" s="87" t="s">
        <v>19</v>
      </c>
      <c r="B21" s="81"/>
      <c r="C21" s="87" t="str">
        <f>C$18</f>
        <v>/user</v>
      </c>
      <c r="D21" s="81"/>
      <c r="E21" s="21" t="s">
        <v>71</v>
      </c>
      <c r="F21" s="103" t="s">
        <v>227</v>
      </c>
      <c r="G21" s="91"/>
      <c r="H21" s="91"/>
      <c r="I21" s="91"/>
      <c r="J21" s="29">
        <f>A58</f>
        <v>4.0999999999999996</v>
      </c>
    </row>
    <row r="22" spans="1:10" x14ac:dyDescent="0.25">
      <c r="A22" s="88" t="s">
        <v>199</v>
      </c>
      <c r="B22" s="89"/>
      <c r="C22" s="88" t="str">
        <f>C$18</f>
        <v>/user</v>
      </c>
      <c r="D22" s="89"/>
      <c r="E22" s="72" t="s">
        <v>200</v>
      </c>
      <c r="F22" s="90" t="s">
        <v>210</v>
      </c>
      <c r="G22" s="90"/>
      <c r="H22" s="90"/>
      <c r="I22" s="90"/>
      <c r="J22" s="73" t="s">
        <v>200</v>
      </c>
    </row>
    <row r="23" spans="1:10" x14ac:dyDescent="0.25">
      <c r="A23" s="88" t="s">
        <v>20</v>
      </c>
      <c r="B23" s="89"/>
      <c r="C23" s="88" t="str">
        <f>C$18</f>
        <v>/user</v>
      </c>
      <c r="D23" s="89"/>
      <c r="E23" s="72" t="s">
        <v>200</v>
      </c>
      <c r="F23" s="90" t="s">
        <v>211</v>
      </c>
      <c r="G23" s="90"/>
      <c r="H23" s="90"/>
      <c r="I23" s="90"/>
      <c r="J23" s="73" t="s">
        <v>200</v>
      </c>
    </row>
    <row r="24" spans="1:10" ht="15" customHeight="1" x14ac:dyDescent="0.25">
      <c r="A24" s="79" t="s">
        <v>18</v>
      </c>
      <c r="B24" s="84"/>
      <c r="C24" s="79" t="str">
        <f>C$18&amp;"/{id}"</f>
        <v>/user/{id}</v>
      </c>
      <c r="D24" s="84"/>
      <c r="E24" s="74" t="s">
        <v>71</v>
      </c>
      <c r="F24" s="102" t="s">
        <v>212</v>
      </c>
      <c r="G24" s="102"/>
      <c r="H24" s="102"/>
      <c r="I24" s="102"/>
      <c r="J24" s="75">
        <f>A62</f>
        <v>4.2</v>
      </c>
    </row>
    <row r="25" spans="1:10" x14ac:dyDescent="0.25">
      <c r="A25" s="88" t="s">
        <v>19</v>
      </c>
      <c r="B25" s="89"/>
      <c r="C25" s="88" t="str">
        <f>C$18&amp;"/{id}"</f>
        <v>/user/{id}</v>
      </c>
      <c r="D25" s="89"/>
      <c r="E25" s="72" t="s">
        <v>200</v>
      </c>
      <c r="F25" s="90" t="s">
        <v>200</v>
      </c>
      <c r="G25" s="90"/>
      <c r="H25" s="90"/>
      <c r="I25" s="90"/>
      <c r="J25" s="73" t="s">
        <v>200</v>
      </c>
    </row>
    <row r="26" spans="1:10" x14ac:dyDescent="0.25">
      <c r="A26" s="88" t="s">
        <v>199</v>
      </c>
      <c r="B26" s="89"/>
      <c r="C26" s="88" t="str">
        <f>C$18&amp;"/{id}"</f>
        <v>/user/{id}</v>
      </c>
      <c r="D26" s="89"/>
      <c r="E26" s="72" t="s">
        <v>200</v>
      </c>
      <c r="F26" s="90" t="s">
        <v>213</v>
      </c>
      <c r="G26" s="90"/>
      <c r="H26" s="90"/>
      <c r="I26" s="90"/>
      <c r="J26" s="73" t="s">
        <v>200</v>
      </c>
    </row>
    <row r="27" spans="1:10" ht="15" customHeight="1" x14ac:dyDescent="0.25">
      <c r="A27" s="87" t="s">
        <v>20</v>
      </c>
      <c r="B27" s="81"/>
      <c r="C27" s="87" t="str">
        <f>C$18&amp;"/{id}"</f>
        <v>/user/{id}</v>
      </c>
      <c r="D27" s="81"/>
      <c r="E27" s="21" t="s">
        <v>72</v>
      </c>
      <c r="F27" s="103" t="s">
        <v>214</v>
      </c>
      <c r="G27" s="103"/>
      <c r="H27" s="103"/>
      <c r="I27" s="103"/>
      <c r="J27" s="28">
        <f>A69</f>
        <v>4.4000000000000004</v>
      </c>
    </row>
    <row r="29" spans="1:10" x14ac:dyDescent="0.25">
      <c r="A29" s="91" t="s">
        <v>111</v>
      </c>
      <c r="B29" s="91"/>
      <c r="C29" s="91" t="s">
        <v>201</v>
      </c>
      <c r="D29" s="91"/>
      <c r="E29" s="91"/>
      <c r="F29" s="91"/>
      <c r="G29" s="91"/>
      <c r="H29" s="91"/>
      <c r="I29" s="91"/>
      <c r="J29" s="91"/>
    </row>
    <row r="30" spans="1:10" ht="15" customHeight="1" x14ac:dyDescent="0.25">
      <c r="A30" s="104" t="s">
        <v>107</v>
      </c>
      <c r="B30" s="105"/>
      <c r="C30" s="104" t="s">
        <v>108</v>
      </c>
      <c r="D30" s="105"/>
      <c r="E30" s="36" t="s">
        <v>109</v>
      </c>
      <c r="F30" s="106" t="s">
        <v>208</v>
      </c>
      <c r="G30" s="106"/>
      <c r="H30" s="106"/>
      <c r="I30" s="106"/>
      <c r="J30" s="37" t="s">
        <v>110</v>
      </c>
    </row>
    <row r="31" spans="1:10" x14ac:dyDescent="0.25">
      <c r="A31" s="87" t="s">
        <v>18</v>
      </c>
      <c r="B31" s="81"/>
      <c r="C31" s="87" t="str">
        <f>C$29&amp;"/version"</f>
        <v>/sys/version</v>
      </c>
      <c r="D31" s="81"/>
      <c r="E31" s="21" t="s">
        <v>70</v>
      </c>
      <c r="F31" s="91" t="s">
        <v>68</v>
      </c>
      <c r="G31" s="91"/>
      <c r="H31" s="91"/>
      <c r="I31" s="91"/>
      <c r="J31" s="29">
        <f>A79</f>
        <v>2.2000000000000002</v>
      </c>
    </row>
    <row r="32" spans="1:10" x14ac:dyDescent="0.25">
      <c r="A32" s="87" t="s">
        <v>18</v>
      </c>
      <c r="B32" s="81"/>
      <c r="C32" s="87" t="str">
        <f>C$29&amp;"/dataset"</f>
        <v>/sys/dataset</v>
      </c>
      <c r="D32" s="81"/>
      <c r="E32" s="21" t="s">
        <v>70</v>
      </c>
      <c r="F32" s="91" t="s">
        <v>68</v>
      </c>
      <c r="G32" s="91"/>
      <c r="H32" s="91"/>
      <c r="I32" s="91"/>
      <c r="J32" s="29">
        <f>A83</f>
        <v>2.2999999999999998</v>
      </c>
    </row>
    <row r="33" spans="1:10" x14ac:dyDescent="0.25">
      <c r="A33" s="87" t="s">
        <v>18</v>
      </c>
      <c r="B33" s="81"/>
      <c r="C33" s="87" t="str">
        <f>C$29&amp;"/publish"</f>
        <v>/sys/publish</v>
      </c>
      <c r="D33" s="81"/>
      <c r="E33" s="21" t="s">
        <v>72</v>
      </c>
      <c r="F33" s="91"/>
      <c r="G33" s="91"/>
      <c r="H33" s="91"/>
      <c r="I33" s="91"/>
      <c r="J33" s="29">
        <f>A88</f>
        <v>3.4</v>
      </c>
    </row>
    <row r="34" spans="1:10" x14ac:dyDescent="0.25">
      <c r="A34" s="58"/>
      <c r="B34" s="58"/>
      <c r="C34" s="58"/>
      <c r="D34" s="58"/>
      <c r="E34" s="21"/>
      <c r="F34" s="58"/>
      <c r="G34" s="58"/>
      <c r="H34" s="58"/>
      <c r="I34" s="58"/>
      <c r="J34" s="71"/>
    </row>
    <row r="35" spans="1:10" x14ac:dyDescent="0.25">
      <c r="A35" s="107" t="s">
        <v>12</v>
      </c>
      <c r="B35" s="108"/>
      <c r="C35" s="79" t="s">
        <v>13</v>
      </c>
      <c r="D35" s="83"/>
      <c r="E35" s="83"/>
      <c r="F35" s="83"/>
      <c r="G35" s="83"/>
      <c r="H35" s="83"/>
      <c r="I35" s="83"/>
      <c r="J35" s="84"/>
    </row>
    <row r="36" spans="1:10" x14ac:dyDescent="0.25">
      <c r="A36" s="6">
        <f>'Basic Design'!A7</f>
        <v>1</v>
      </c>
      <c r="B36" s="98" t="str">
        <f>'Basic Design'!B7</f>
        <v>Everyone can request both Myanmar, Japanese and English language one by one.</v>
      </c>
      <c r="C36" s="99"/>
      <c r="D36" s="99"/>
      <c r="E36" s="99"/>
      <c r="F36" s="99"/>
      <c r="G36" s="99"/>
      <c r="H36" s="99"/>
      <c r="I36" s="99"/>
      <c r="J36" s="100"/>
    </row>
    <row r="37" spans="1:10" x14ac:dyDescent="0.25">
      <c r="A37" s="92">
        <f>'Basic Design'!A8</f>
        <v>1.1000000000000001</v>
      </c>
      <c r="B37" s="93"/>
      <c r="C37" s="98" t="str">
        <f>'Basic Design'!C8</f>
        <v>Request with Myanmar (unicode) or Japanese or English words</v>
      </c>
      <c r="D37" s="99"/>
      <c r="E37" s="99"/>
      <c r="F37" s="99"/>
      <c r="G37" s="99"/>
      <c r="H37" s="99"/>
      <c r="I37" s="99"/>
      <c r="J37" s="100"/>
    </row>
    <row r="38" spans="1:10" x14ac:dyDescent="0.25">
      <c r="A38" s="94"/>
      <c r="B38" s="95"/>
      <c r="C38" s="6"/>
      <c r="D38" s="9" t="str">
        <f>A8</f>
        <v>GET</v>
      </c>
      <c r="E38" s="79" t="str">
        <f>C8</f>
        <v>/kotaba</v>
      </c>
      <c r="F38" s="83"/>
      <c r="G38" s="83"/>
      <c r="H38" s="83"/>
      <c r="I38" s="83"/>
      <c r="J38" s="84"/>
    </row>
    <row r="39" spans="1:10" ht="50.25" customHeight="1" x14ac:dyDescent="0.25">
      <c r="A39" s="94"/>
      <c r="B39" s="95"/>
      <c r="C39" s="6"/>
      <c r="D39" s="9" t="s">
        <v>66</v>
      </c>
      <c r="E39" s="101" t="str">
        <f>F8</f>
        <v>* Get kotoba list by query
q=xxx
by=kana|romaji|kanji|mm|en</v>
      </c>
      <c r="F39" s="83"/>
      <c r="G39" s="83"/>
      <c r="H39" s="83"/>
      <c r="I39" s="83"/>
      <c r="J39" s="84"/>
    </row>
    <row r="40" spans="1:10" ht="33.75" customHeight="1" x14ac:dyDescent="0.25">
      <c r="A40" s="96"/>
      <c r="B40" s="97"/>
      <c r="C40" s="6"/>
      <c r="D40" s="9" t="s">
        <v>21</v>
      </c>
      <c r="E40" s="101" t="s">
        <v>220</v>
      </c>
      <c r="F40" s="83"/>
      <c r="G40" s="83"/>
      <c r="H40" s="83"/>
      <c r="I40" s="83"/>
      <c r="J40" s="84"/>
    </row>
    <row r="41" spans="1:10" x14ac:dyDescent="0.25">
      <c r="A41" s="6">
        <f>'Basic Design'!A13</f>
        <v>3</v>
      </c>
      <c r="B41" s="98" t="str">
        <f>'Basic Design'!$B$13</f>
        <v>Admin user can update data set.</v>
      </c>
      <c r="C41" s="99"/>
      <c r="D41" s="99"/>
      <c r="E41" s="99"/>
      <c r="F41" s="99"/>
      <c r="G41" s="99"/>
      <c r="H41" s="99"/>
      <c r="I41" s="99"/>
      <c r="J41" s="100"/>
    </row>
    <row r="42" spans="1:10" x14ac:dyDescent="0.25">
      <c r="A42" s="92">
        <f>'Basic Design'!A14</f>
        <v>3.1</v>
      </c>
      <c r="B42" s="93"/>
      <c r="C42" s="98" t="str">
        <f>'Basic Design'!C14</f>
        <v>Register a new word</v>
      </c>
      <c r="D42" s="99"/>
      <c r="E42" s="99"/>
      <c r="F42" s="99"/>
      <c r="G42" s="99"/>
      <c r="H42" s="99"/>
      <c r="I42" s="99"/>
      <c r="J42" s="100"/>
    </row>
    <row r="43" spans="1:10" x14ac:dyDescent="0.25">
      <c r="A43" s="94"/>
      <c r="B43" s="95"/>
      <c r="C43" s="6"/>
      <c r="D43" s="9" t="str">
        <f>A10</f>
        <v>POST</v>
      </c>
      <c r="E43" s="79" t="str">
        <f>C10</f>
        <v>/kotaba</v>
      </c>
      <c r="F43" s="83"/>
      <c r="G43" s="83"/>
      <c r="H43" s="83"/>
      <c r="I43" s="83"/>
      <c r="J43" s="84"/>
    </row>
    <row r="44" spans="1:10" x14ac:dyDescent="0.25">
      <c r="A44" s="94"/>
      <c r="B44" s="95"/>
      <c r="C44" s="6"/>
      <c r="D44" s="9" t="s">
        <v>17</v>
      </c>
      <c r="E44" s="101" t="s">
        <v>221</v>
      </c>
      <c r="F44" s="83"/>
      <c r="G44" s="83"/>
      <c r="H44" s="83"/>
      <c r="I44" s="83"/>
      <c r="J44" s="84"/>
    </row>
    <row r="45" spans="1:10" ht="60.75" customHeight="1" x14ac:dyDescent="0.25">
      <c r="A45" s="96"/>
      <c r="B45" s="97"/>
      <c r="C45" s="6"/>
      <c r="D45" s="9" t="s">
        <v>21</v>
      </c>
      <c r="E45" s="101" t="s">
        <v>114</v>
      </c>
      <c r="F45" s="83"/>
      <c r="G45" s="83"/>
      <c r="H45" s="83"/>
      <c r="I45" s="83"/>
      <c r="J45" s="84"/>
    </row>
    <row r="46" spans="1:10" x14ac:dyDescent="0.25">
      <c r="A46" s="92">
        <f>'Basic Design'!A15</f>
        <v>3.2</v>
      </c>
      <c r="B46" s="93"/>
      <c r="C46" s="98" t="str">
        <f>'Basic Design'!C15</f>
        <v>Update a word</v>
      </c>
      <c r="D46" s="99"/>
      <c r="E46" s="99"/>
      <c r="F46" s="99"/>
      <c r="G46" s="99"/>
      <c r="H46" s="99"/>
      <c r="I46" s="99"/>
      <c r="J46" s="100"/>
    </row>
    <row r="47" spans="1:10" x14ac:dyDescent="0.25">
      <c r="A47" s="94"/>
      <c r="B47" s="95"/>
      <c r="C47" s="6"/>
      <c r="D47" s="9" t="str">
        <f>A15</f>
        <v>PUT</v>
      </c>
      <c r="E47" s="79" t="str">
        <f>C15</f>
        <v>/kotaba/{id}</v>
      </c>
      <c r="F47" s="83"/>
      <c r="G47" s="83"/>
      <c r="H47" s="83"/>
      <c r="I47" s="83"/>
      <c r="J47" s="84"/>
    </row>
    <row r="48" spans="1:10" x14ac:dyDescent="0.25">
      <c r="A48" s="94"/>
      <c r="B48" s="95"/>
      <c r="C48" s="6"/>
      <c r="D48" s="9" t="s">
        <v>66</v>
      </c>
      <c r="E48" s="101" t="str">
        <f>F15</f>
        <v>* Update a kotoba by id
{kotoba_obj}</v>
      </c>
      <c r="F48" s="83"/>
      <c r="G48" s="83"/>
      <c r="H48" s="83"/>
      <c r="I48" s="83"/>
      <c r="J48" s="84"/>
    </row>
    <row r="49" spans="1:10" x14ac:dyDescent="0.25">
      <c r="A49" s="94"/>
      <c r="B49" s="95"/>
      <c r="C49" s="6"/>
      <c r="D49" s="9" t="s">
        <v>17</v>
      </c>
      <c r="E49" s="101" t="s">
        <v>221</v>
      </c>
      <c r="F49" s="83"/>
      <c r="G49" s="83"/>
      <c r="H49" s="83"/>
      <c r="I49" s="83"/>
      <c r="J49" s="84"/>
    </row>
    <row r="50" spans="1:10" ht="65.25" customHeight="1" x14ac:dyDescent="0.25">
      <c r="A50" s="96"/>
      <c r="B50" s="97"/>
      <c r="C50" s="6"/>
      <c r="D50" s="9" t="s">
        <v>21</v>
      </c>
      <c r="E50" s="101" t="s">
        <v>114</v>
      </c>
      <c r="F50" s="83"/>
      <c r="G50" s="83"/>
      <c r="H50" s="83"/>
      <c r="I50" s="83"/>
      <c r="J50" s="84"/>
    </row>
    <row r="51" spans="1:10" x14ac:dyDescent="0.25">
      <c r="A51" s="92">
        <f>'Basic Design'!A16</f>
        <v>3.3</v>
      </c>
      <c r="B51" s="93"/>
      <c r="C51" s="98" t="str">
        <f>'Basic Design'!C16</f>
        <v>Remove a word</v>
      </c>
      <c r="D51" s="99"/>
      <c r="E51" s="99"/>
      <c r="F51" s="99"/>
      <c r="G51" s="99"/>
      <c r="H51" s="99"/>
      <c r="I51" s="99"/>
      <c r="J51" s="100"/>
    </row>
    <row r="52" spans="1:10" x14ac:dyDescent="0.25">
      <c r="A52" s="94"/>
      <c r="B52" s="95"/>
      <c r="C52" s="6"/>
      <c r="D52" s="9" t="str">
        <f>A16</f>
        <v>DELETE</v>
      </c>
      <c r="E52" s="102" t="str">
        <f>C16</f>
        <v>/kotaba/{id}</v>
      </c>
      <c r="F52" s="102"/>
      <c r="G52" s="102"/>
      <c r="H52" s="102"/>
      <c r="I52" s="102"/>
      <c r="J52" s="102"/>
    </row>
    <row r="53" spans="1:10" x14ac:dyDescent="0.25">
      <c r="A53" s="94"/>
      <c r="B53" s="95"/>
      <c r="C53" s="6"/>
      <c r="D53" s="9" t="s">
        <v>66</v>
      </c>
      <c r="E53" s="101" t="str">
        <f>F16</f>
        <v>* Delete a kotoba by id</v>
      </c>
      <c r="F53" s="83"/>
      <c r="G53" s="83"/>
      <c r="H53" s="83"/>
      <c r="I53" s="83"/>
      <c r="J53" s="84"/>
    </row>
    <row r="54" spans="1:10" ht="61.5" customHeight="1" x14ac:dyDescent="0.25">
      <c r="A54" s="96"/>
      <c r="B54" s="97"/>
      <c r="C54" s="6"/>
      <c r="D54" s="9" t="s">
        <v>21</v>
      </c>
      <c r="E54" s="101" t="s">
        <v>114</v>
      </c>
      <c r="F54" s="83"/>
      <c r="G54" s="83"/>
      <c r="H54" s="83"/>
      <c r="I54" s="83"/>
      <c r="J54" s="8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107" t="s">
        <v>12</v>
      </c>
      <c r="B56" s="108"/>
      <c r="C56" s="102" t="s">
        <v>14</v>
      </c>
      <c r="D56" s="102"/>
      <c r="E56" s="102"/>
      <c r="F56" s="102"/>
      <c r="G56" s="102"/>
      <c r="H56" s="102"/>
      <c r="I56" s="102"/>
      <c r="J56" s="102"/>
    </row>
    <row r="57" spans="1:10" x14ac:dyDescent="0.25">
      <c r="A57" s="6">
        <f>'Basic Design'!A18</f>
        <v>4</v>
      </c>
      <c r="B57" s="98" t="str">
        <f>'Basic Design'!$B$18</f>
        <v>User registration.</v>
      </c>
      <c r="C57" s="99"/>
      <c r="D57" s="99"/>
      <c r="E57" s="99"/>
      <c r="F57" s="99"/>
      <c r="G57" s="99"/>
      <c r="H57" s="99"/>
      <c r="I57" s="99"/>
      <c r="J57" s="100"/>
    </row>
    <row r="58" spans="1:10" x14ac:dyDescent="0.25">
      <c r="A58" s="92">
        <f>'Basic Design'!A19</f>
        <v>4.0999999999999996</v>
      </c>
      <c r="B58" s="93"/>
      <c r="C58" s="98" t="str">
        <f>'Basic Design'!C19</f>
        <v>Everyone can register with email</v>
      </c>
      <c r="D58" s="99"/>
      <c r="E58" s="99"/>
      <c r="F58" s="99"/>
      <c r="G58" s="99"/>
      <c r="H58" s="99"/>
      <c r="I58" s="99"/>
      <c r="J58" s="100"/>
    </row>
    <row r="59" spans="1:10" x14ac:dyDescent="0.25">
      <c r="A59" s="94"/>
      <c r="B59" s="95"/>
      <c r="C59" s="6"/>
      <c r="D59" s="9" t="str">
        <f>A21</f>
        <v>POST</v>
      </c>
      <c r="E59" s="79" t="str">
        <f>C21</f>
        <v>/user</v>
      </c>
      <c r="F59" s="83"/>
      <c r="G59" s="83"/>
      <c r="H59" s="83"/>
      <c r="I59" s="83"/>
      <c r="J59" s="84"/>
    </row>
    <row r="60" spans="1:10" ht="80.25" customHeight="1" x14ac:dyDescent="0.25">
      <c r="A60" s="94"/>
      <c r="B60" s="95"/>
      <c r="C60" s="6"/>
      <c r="D60" s="9" t="s">
        <v>17</v>
      </c>
      <c r="E60" s="101" t="s">
        <v>69</v>
      </c>
      <c r="F60" s="83"/>
      <c r="G60" s="83"/>
      <c r="H60" s="83"/>
      <c r="I60" s="83"/>
      <c r="J60" s="84"/>
    </row>
    <row r="61" spans="1:10" ht="61.5" customHeight="1" x14ac:dyDescent="0.25">
      <c r="A61" s="96"/>
      <c r="B61" s="97"/>
      <c r="C61" s="6"/>
      <c r="D61" s="9" t="s">
        <v>21</v>
      </c>
      <c r="E61" s="101" t="s">
        <v>114</v>
      </c>
      <c r="F61" s="83"/>
      <c r="G61" s="83"/>
      <c r="H61" s="83"/>
      <c r="I61" s="83"/>
      <c r="J61" s="84"/>
    </row>
    <row r="62" spans="1:10" x14ac:dyDescent="0.25">
      <c r="A62" s="92">
        <f>'Basic Design'!A20</f>
        <v>4.2</v>
      </c>
      <c r="B62" s="93"/>
      <c r="C62" s="98" t="str">
        <f>'Basic Design'!C20</f>
        <v>Registered user can request token</v>
      </c>
      <c r="D62" s="99"/>
      <c r="E62" s="99"/>
      <c r="F62" s="99"/>
      <c r="G62" s="99"/>
      <c r="H62" s="99"/>
      <c r="I62" s="99"/>
      <c r="J62" s="100"/>
    </row>
    <row r="63" spans="1:10" x14ac:dyDescent="0.25">
      <c r="A63" s="94"/>
      <c r="B63" s="95"/>
      <c r="C63" s="6"/>
      <c r="D63" s="9" t="str">
        <f>A24</f>
        <v>GET</v>
      </c>
      <c r="E63" s="79" t="str">
        <f>C24</f>
        <v>/user/{id}</v>
      </c>
      <c r="F63" s="83"/>
      <c r="G63" s="83"/>
      <c r="H63" s="83"/>
      <c r="I63" s="83"/>
      <c r="J63" s="84"/>
    </row>
    <row r="64" spans="1:10" x14ac:dyDescent="0.25">
      <c r="A64" s="94"/>
      <c r="B64" s="95"/>
      <c r="C64" s="6"/>
      <c r="D64" s="9" t="s">
        <v>66</v>
      </c>
      <c r="E64" s="5" t="str">
        <f>F24</f>
        <v>* Get a user by id</v>
      </c>
      <c r="F64" s="7"/>
      <c r="G64" s="7"/>
      <c r="H64" s="7"/>
      <c r="I64" s="7"/>
      <c r="J64" s="8"/>
    </row>
    <row r="65" spans="1:10" ht="63" customHeight="1" x14ac:dyDescent="0.25">
      <c r="A65" s="96"/>
      <c r="B65" s="97"/>
      <c r="C65" s="6"/>
      <c r="D65" s="9" t="s">
        <v>21</v>
      </c>
      <c r="E65" s="101" t="s">
        <v>114</v>
      </c>
      <c r="F65" s="83"/>
      <c r="G65" s="83"/>
      <c r="H65" s="83"/>
      <c r="I65" s="83"/>
      <c r="J65" s="84"/>
    </row>
    <row r="66" spans="1:10" x14ac:dyDescent="0.25">
      <c r="A66" s="92">
        <f>'Basic Design'!A21</f>
        <v>4.3</v>
      </c>
      <c r="B66" s="93"/>
      <c r="C66" s="98" t="str">
        <f>'Basic Design'!C21</f>
        <v>Admin can list all user</v>
      </c>
      <c r="D66" s="99"/>
      <c r="E66" s="99"/>
      <c r="F66" s="99"/>
      <c r="G66" s="99"/>
      <c r="H66" s="99"/>
      <c r="I66" s="99"/>
      <c r="J66" s="100"/>
    </row>
    <row r="67" spans="1:10" x14ac:dyDescent="0.25">
      <c r="A67" s="94"/>
      <c r="B67" s="95"/>
      <c r="C67" s="14"/>
      <c r="D67" s="18" t="str">
        <f>A20</f>
        <v>GET</v>
      </c>
      <c r="E67" s="79" t="str">
        <f>C20</f>
        <v>/user</v>
      </c>
      <c r="F67" s="83"/>
      <c r="G67" s="83"/>
      <c r="H67" s="83"/>
      <c r="I67" s="83"/>
      <c r="J67" s="84"/>
    </row>
    <row r="68" spans="1:10" ht="62.25" customHeight="1" x14ac:dyDescent="0.25">
      <c r="A68" s="96"/>
      <c r="B68" s="97"/>
      <c r="C68" s="14"/>
      <c r="D68" s="18" t="s">
        <v>21</v>
      </c>
      <c r="E68" s="101" t="s">
        <v>81</v>
      </c>
      <c r="F68" s="83"/>
      <c r="G68" s="83"/>
      <c r="H68" s="83"/>
      <c r="I68" s="83"/>
      <c r="J68" s="84"/>
    </row>
    <row r="69" spans="1:10" x14ac:dyDescent="0.25">
      <c r="A69" s="92">
        <f>'Basic Design'!A22</f>
        <v>4.4000000000000004</v>
      </c>
      <c r="B69" s="93"/>
      <c r="C69" s="98" t="str">
        <f>'Basic Design'!C22</f>
        <v>Admin can remove user</v>
      </c>
      <c r="D69" s="99"/>
      <c r="E69" s="99"/>
      <c r="F69" s="99"/>
      <c r="G69" s="99"/>
      <c r="H69" s="99"/>
      <c r="I69" s="99"/>
      <c r="J69" s="100"/>
    </row>
    <row r="70" spans="1:10" x14ac:dyDescent="0.25">
      <c r="A70" s="94"/>
      <c r="B70" s="95"/>
      <c r="C70" s="6"/>
      <c r="D70" s="9" t="str">
        <f>A27</f>
        <v>DELETE</v>
      </c>
      <c r="E70" s="79" t="str">
        <f>C27</f>
        <v>/user/{id}</v>
      </c>
      <c r="F70" s="83"/>
      <c r="G70" s="83"/>
      <c r="H70" s="83"/>
      <c r="I70" s="83"/>
      <c r="J70" s="84"/>
    </row>
    <row r="71" spans="1:10" x14ac:dyDescent="0.25">
      <c r="A71" s="94"/>
      <c r="B71" s="95"/>
      <c r="C71" s="6"/>
      <c r="D71" s="9" t="s">
        <v>66</v>
      </c>
      <c r="E71" s="5" t="str">
        <f>F27</f>
        <v>* Delete a user by id</v>
      </c>
      <c r="F71" s="7"/>
      <c r="G71" s="7"/>
      <c r="H71" s="7"/>
      <c r="I71" s="7"/>
      <c r="J71" s="8"/>
    </row>
    <row r="72" spans="1:10" ht="66.75" customHeight="1" x14ac:dyDescent="0.25">
      <c r="A72" s="96"/>
      <c r="B72" s="97"/>
      <c r="C72" s="6"/>
      <c r="D72" s="9" t="s">
        <v>21</v>
      </c>
      <c r="E72" s="101" t="s">
        <v>114</v>
      </c>
      <c r="F72" s="83"/>
      <c r="G72" s="83"/>
      <c r="H72" s="83"/>
      <c r="I72" s="83"/>
      <c r="J72" s="84"/>
    </row>
    <row r="73" spans="1:10" x14ac:dyDescent="0.25">
      <c r="A73" s="39"/>
      <c r="B73" s="40"/>
      <c r="C73" s="39"/>
      <c r="D73" s="39"/>
      <c r="E73" s="40"/>
      <c r="F73" s="39"/>
      <c r="G73" s="39"/>
      <c r="H73" s="39"/>
      <c r="I73" s="39"/>
      <c r="J73" s="39"/>
    </row>
    <row r="74" spans="1:10" x14ac:dyDescent="0.25">
      <c r="A74" s="107" t="s">
        <v>12</v>
      </c>
      <c r="B74" s="108"/>
      <c r="C74" s="102" t="s">
        <v>106</v>
      </c>
      <c r="D74" s="102"/>
      <c r="E74" s="102"/>
      <c r="F74" s="102"/>
      <c r="G74" s="102"/>
      <c r="H74" s="102"/>
      <c r="I74" s="102"/>
      <c r="J74" s="102"/>
    </row>
    <row r="75" spans="1:10" x14ac:dyDescent="0.25">
      <c r="A75" s="6">
        <f>'Basic Design'!A9</f>
        <v>2</v>
      </c>
      <c r="B75" s="98" t="str">
        <f>'Basic Design'!$B$9</f>
        <v>Registered user can request the whole kotoba set.</v>
      </c>
      <c r="C75" s="99"/>
      <c r="D75" s="99"/>
      <c r="E75" s="99"/>
      <c r="F75" s="99"/>
      <c r="G75" s="99"/>
      <c r="H75" s="99"/>
      <c r="I75" s="99"/>
      <c r="J75" s="100"/>
    </row>
    <row r="76" spans="1:10" x14ac:dyDescent="0.25">
      <c r="A76" s="92">
        <f>'Basic Design'!A10</f>
        <v>2.1</v>
      </c>
      <c r="B76" s="93"/>
      <c r="C76" s="98" t="str">
        <f>'Basic Design'!C10</f>
        <v>Request with advance search</v>
      </c>
      <c r="D76" s="99"/>
      <c r="E76" s="99"/>
      <c r="F76" s="99"/>
      <c r="G76" s="99"/>
      <c r="H76" s="99"/>
      <c r="I76" s="99"/>
      <c r="J76" s="100"/>
    </row>
    <row r="77" spans="1:10" x14ac:dyDescent="0.25">
      <c r="A77" s="94"/>
      <c r="B77" s="95"/>
      <c r="C77" s="14"/>
      <c r="D77" s="18" t="str">
        <f>A9</f>
        <v>GET</v>
      </c>
      <c r="E77" s="79" t="str">
        <f>C9</f>
        <v>/kotaba</v>
      </c>
      <c r="F77" s="83"/>
      <c r="G77" s="83"/>
      <c r="H77" s="83"/>
      <c r="I77" s="83"/>
      <c r="J77" s="84"/>
    </row>
    <row r="78" spans="1:10" ht="63" customHeight="1" x14ac:dyDescent="0.25">
      <c r="A78" s="96"/>
      <c r="B78" s="97"/>
      <c r="C78" s="14"/>
      <c r="D78" s="18" t="s">
        <v>66</v>
      </c>
      <c r="E78" s="101" t="str">
        <f>F9</f>
        <v>* Get kotoba list by other
level=1|2|3|4|5
chapter=1|2|3…
type=i-adj|na-adj|n|v1|v2|v3…
token=xxxxx</v>
      </c>
      <c r="F78" s="116"/>
      <c r="G78" s="116"/>
      <c r="H78" s="116"/>
      <c r="I78" s="116"/>
      <c r="J78" s="117"/>
    </row>
    <row r="79" spans="1:10" x14ac:dyDescent="0.25">
      <c r="A79" s="92">
        <f>'Basic Design'!A11</f>
        <v>2.2000000000000002</v>
      </c>
      <c r="B79" s="93"/>
      <c r="C79" s="98" t="str">
        <f>'Basic Design'!C11</f>
        <v>Request data set version with token</v>
      </c>
      <c r="D79" s="99"/>
      <c r="E79" s="99"/>
      <c r="F79" s="99"/>
      <c r="G79" s="99"/>
      <c r="H79" s="99"/>
      <c r="I79" s="99"/>
      <c r="J79" s="100"/>
    </row>
    <row r="80" spans="1:10" x14ac:dyDescent="0.25">
      <c r="A80" s="94"/>
      <c r="B80" s="95"/>
      <c r="C80" s="6"/>
      <c r="D80" s="9" t="str">
        <f>A31</f>
        <v>GET</v>
      </c>
      <c r="E80" s="79" t="str">
        <f>C31</f>
        <v>/sys/version</v>
      </c>
      <c r="F80" s="83"/>
      <c r="G80" s="83"/>
      <c r="H80" s="83"/>
      <c r="I80" s="83"/>
      <c r="J80" s="84"/>
    </row>
    <row r="81" spans="1:10" x14ac:dyDescent="0.25">
      <c r="A81" s="94"/>
      <c r="B81" s="95"/>
      <c r="C81" s="6"/>
      <c r="D81" s="9" t="s">
        <v>66</v>
      </c>
      <c r="E81" s="79" t="str">
        <f>F31</f>
        <v>token=xxxxx</v>
      </c>
      <c r="F81" s="83"/>
      <c r="G81" s="83"/>
      <c r="H81" s="83"/>
      <c r="I81" s="83"/>
      <c r="J81" s="84"/>
    </row>
    <row r="82" spans="1:10" ht="63" customHeight="1" x14ac:dyDescent="0.25">
      <c r="A82" s="96"/>
      <c r="B82" s="97"/>
      <c r="C82" s="6"/>
      <c r="D82" s="9" t="s">
        <v>21</v>
      </c>
      <c r="E82" s="101" t="s">
        <v>114</v>
      </c>
      <c r="F82" s="83"/>
      <c r="G82" s="83"/>
      <c r="H82" s="83"/>
      <c r="I82" s="83"/>
      <c r="J82" s="84"/>
    </row>
    <row r="83" spans="1:10" x14ac:dyDescent="0.25">
      <c r="A83" s="92">
        <f>'Basic Design'!A12</f>
        <v>2.2999999999999998</v>
      </c>
      <c r="B83" s="93"/>
      <c r="C83" s="98" t="str">
        <f>'Basic Design'!C12</f>
        <v>Request the whole data set with token</v>
      </c>
      <c r="D83" s="99"/>
      <c r="E83" s="99"/>
      <c r="F83" s="99"/>
      <c r="G83" s="99"/>
      <c r="H83" s="99"/>
      <c r="I83" s="99"/>
      <c r="J83" s="100"/>
    </row>
    <row r="84" spans="1:10" x14ac:dyDescent="0.25">
      <c r="A84" s="94"/>
      <c r="B84" s="95"/>
      <c r="C84" s="6"/>
      <c r="D84" s="9" t="str">
        <f>A32</f>
        <v>GET</v>
      </c>
      <c r="E84" s="79" t="str">
        <f>C32</f>
        <v>/sys/dataset</v>
      </c>
      <c r="F84" s="83"/>
      <c r="G84" s="83"/>
      <c r="H84" s="83"/>
      <c r="I84" s="83"/>
      <c r="J84" s="84"/>
    </row>
    <row r="85" spans="1:10" x14ac:dyDescent="0.25">
      <c r="A85" s="94"/>
      <c r="B85" s="95"/>
      <c r="C85" s="6"/>
      <c r="D85" s="9" t="s">
        <v>66</v>
      </c>
      <c r="E85" s="79" t="str">
        <f>F32</f>
        <v>token=xxxxx</v>
      </c>
      <c r="F85" s="83"/>
      <c r="G85" s="83"/>
      <c r="H85" s="83"/>
      <c r="I85" s="83"/>
      <c r="J85" s="84"/>
    </row>
    <row r="86" spans="1:10" ht="62.25" customHeight="1" x14ac:dyDescent="0.25">
      <c r="A86" s="96"/>
      <c r="B86" s="97"/>
      <c r="C86" s="6"/>
      <c r="D86" s="9" t="s">
        <v>21</v>
      </c>
      <c r="E86" s="101" t="s">
        <v>222</v>
      </c>
      <c r="F86" s="83"/>
      <c r="G86" s="83"/>
      <c r="H86" s="83"/>
      <c r="I86" s="83"/>
      <c r="J86" s="84"/>
    </row>
    <row r="87" spans="1:10" x14ac:dyDescent="0.25">
      <c r="A87" s="6">
        <f>'Basic Design'!A13</f>
        <v>3</v>
      </c>
      <c r="B87" s="98" t="str">
        <f>'Basic Design'!$B$13</f>
        <v>Admin user can update data set.</v>
      </c>
      <c r="C87" s="99"/>
      <c r="D87" s="99"/>
      <c r="E87" s="99"/>
      <c r="F87" s="99"/>
      <c r="G87" s="99"/>
      <c r="H87" s="99"/>
      <c r="I87" s="99"/>
      <c r="J87" s="100"/>
    </row>
    <row r="88" spans="1:10" x14ac:dyDescent="0.25">
      <c r="A88" s="92">
        <f>'Basic Design'!A17</f>
        <v>3.4</v>
      </c>
      <c r="B88" s="93"/>
      <c r="C88" s="98" t="str">
        <f>'Basic Design'!$C$17</f>
        <v>Publish data set</v>
      </c>
      <c r="D88" s="99"/>
      <c r="E88" s="99"/>
      <c r="F88" s="99"/>
      <c r="G88" s="99"/>
      <c r="H88" s="99"/>
      <c r="I88" s="99"/>
      <c r="J88" s="100"/>
    </row>
    <row r="89" spans="1:10" x14ac:dyDescent="0.25">
      <c r="A89" s="94"/>
      <c r="B89" s="95"/>
      <c r="C89" s="6"/>
      <c r="D89" s="9" t="str">
        <f>A33</f>
        <v>GET</v>
      </c>
      <c r="E89" s="79" t="str">
        <f>C33</f>
        <v>/sys/publish</v>
      </c>
      <c r="F89" s="83"/>
      <c r="G89" s="83"/>
      <c r="H89" s="83"/>
      <c r="I89" s="83"/>
      <c r="J89" s="84"/>
    </row>
    <row r="90" spans="1:10" ht="63" customHeight="1" x14ac:dyDescent="0.25">
      <c r="A90" s="96"/>
      <c r="B90" s="97"/>
      <c r="C90" s="6"/>
      <c r="D90" s="9" t="s">
        <v>21</v>
      </c>
      <c r="E90" s="101" t="s">
        <v>114</v>
      </c>
      <c r="F90" s="83"/>
      <c r="G90" s="83"/>
      <c r="H90" s="83"/>
      <c r="I90" s="83"/>
      <c r="J90" s="84"/>
    </row>
    <row r="92" spans="1:10" x14ac:dyDescent="0.25">
      <c r="A92" s="38" t="s">
        <v>48</v>
      </c>
      <c r="B92" s="104" t="s">
        <v>49</v>
      </c>
      <c r="C92" s="105"/>
      <c r="D92" s="104" t="s">
        <v>67</v>
      </c>
      <c r="E92" s="115"/>
      <c r="F92" s="115"/>
      <c r="G92" s="115"/>
      <c r="H92" s="115"/>
      <c r="I92" s="115"/>
      <c r="J92" s="105"/>
    </row>
    <row r="93" spans="1:10" ht="276.75" customHeight="1" x14ac:dyDescent="0.25">
      <c r="A93" s="10">
        <v>1</v>
      </c>
      <c r="B93" s="91" t="s">
        <v>157</v>
      </c>
      <c r="C93" s="91"/>
      <c r="D93" s="103" t="s">
        <v>232</v>
      </c>
      <c r="E93" s="103"/>
      <c r="F93" s="103"/>
      <c r="G93" s="103"/>
      <c r="H93" s="103"/>
      <c r="I93" s="103"/>
      <c r="J93" s="103"/>
    </row>
    <row r="94" spans="1:10" ht="81" customHeight="1" x14ac:dyDescent="0.25">
      <c r="A94" s="54">
        <v>2</v>
      </c>
      <c r="B94" s="91" t="s">
        <v>151</v>
      </c>
      <c r="C94" s="91"/>
      <c r="D94" s="103" t="s">
        <v>159</v>
      </c>
      <c r="E94" s="103"/>
      <c r="F94" s="103"/>
      <c r="G94" s="103"/>
      <c r="H94" s="103"/>
      <c r="I94" s="103"/>
      <c r="J94" s="103"/>
    </row>
    <row r="95" spans="1:10" ht="109.5" customHeight="1" x14ac:dyDescent="0.25">
      <c r="A95" s="17">
        <v>3</v>
      </c>
      <c r="B95" s="91" t="s">
        <v>80</v>
      </c>
      <c r="C95" s="91"/>
      <c r="D95" s="103" t="s">
        <v>158</v>
      </c>
      <c r="E95" s="103"/>
      <c r="F95" s="103"/>
      <c r="G95" s="103"/>
      <c r="H95" s="103"/>
      <c r="I95" s="103"/>
      <c r="J95" s="103"/>
    </row>
    <row r="97" spans="1:10" x14ac:dyDescent="0.25">
      <c r="A97" s="1" t="s">
        <v>198</v>
      </c>
    </row>
    <row r="99" spans="1:10" x14ac:dyDescent="0.25">
      <c r="A99" s="55" t="s">
        <v>181</v>
      </c>
      <c r="B99" s="56"/>
      <c r="C99" s="56"/>
      <c r="D99" s="56"/>
      <c r="E99" s="56"/>
      <c r="F99" s="56"/>
      <c r="G99" s="56"/>
      <c r="H99" s="56"/>
      <c r="I99" s="56"/>
      <c r="J99" s="57"/>
    </row>
    <row r="100" spans="1:10" x14ac:dyDescent="0.25">
      <c r="A100" s="68">
        <v>1</v>
      </c>
      <c r="B100" s="59" t="s">
        <v>162</v>
      </c>
      <c r="C100" s="60"/>
      <c r="D100" s="60"/>
      <c r="E100" s="60"/>
      <c r="F100" s="61"/>
      <c r="G100" s="59" t="s">
        <v>165</v>
      </c>
      <c r="H100" s="61"/>
      <c r="I100" s="59" t="s">
        <v>166</v>
      </c>
      <c r="J100" s="61"/>
    </row>
    <row r="101" spans="1:10" x14ac:dyDescent="0.25">
      <c r="A101" s="69">
        <v>2</v>
      </c>
      <c r="B101" s="62" t="s">
        <v>163</v>
      </c>
      <c r="C101" s="63"/>
      <c r="D101" s="63"/>
      <c r="E101" s="63"/>
      <c r="F101" s="64"/>
      <c r="G101" s="62" t="s">
        <v>164</v>
      </c>
      <c r="H101" s="64"/>
      <c r="I101" s="62" t="s">
        <v>166</v>
      </c>
      <c r="J101" s="64"/>
    </row>
    <row r="102" spans="1:10" x14ac:dyDescent="0.25">
      <c r="A102" s="69">
        <v>3</v>
      </c>
      <c r="B102" s="62" t="s">
        <v>167</v>
      </c>
      <c r="C102" s="63"/>
      <c r="D102" s="63"/>
      <c r="E102" s="63"/>
      <c r="F102" s="64"/>
      <c r="G102" s="62" t="s">
        <v>168</v>
      </c>
      <c r="H102" s="64"/>
      <c r="I102" s="62" t="s">
        <v>166</v>
      </c>
      <c r="J102" s="64"/>
    </row>
    <row r="103" spans="1:10" x14ac:dyDescent="0.25">
      <c r="A103" s="69">
        <v>4</v>
      </c>
      <c r="B103" s="62" t="s">
        <v>169</v>
      </c>
      <c r="C103" s="63"/>
      <c r="D103" s="63"/>
      <c r="E103" s="63"/>
      <c r="F103" s="64"/>
      <c r="G103" s="62" t="s">
        <v>175</v>
      </c>
      <c r="H103" s="64"/>
      <c r="I103" s="62" t="s">
        <v>166</v>
      </c>
      <c r="J103" s="64"/>
    </row>
    <row r="104" spans="1:10" x14ac:dyDescent="0.25">
      <c r="A104" s="69">
        <v>5</v>
      </c>
      <c r="B104" s="62" t="s">
        <v>176</v>
      </c>
      <c r="C104" s="63"/>
      <c r="D104" s="63"/>
      <c r="E104" s="63"/>
      <c r="F104" s="64"/>
      <c r="G104" s="62" t="s">
        <v>170</v>
      </c>
      <c r="H104" s="64"/>
      <c r="I104" s="62" t="s">
        <v>166</v>
      </c>
      <c r="J104" s="64"/>
    </row>
    <row r="105" spans="1:10" x14ac:dyDescent="0.25">
      <c r="A105" s="69">
        <v>6</v>
      </c>
      <c r="B105" s="62" t="s">
        <v>171</v>
      </c>
      <c r="C105" s="63"/>
      <c r="D105" s="63"/>
      <c r="E105" s="63"/>
      <c r="F105" s="64"/>
      <c r="G105" s="62" t="s">
        <v>174</v>
      </c>
      <c r="H105" s="64"/>
      <c r="I105" s="62" t="s">
        <v>166</v>
      </c>
      <c r="J105" s="64"/>
    </row>
    <row r="106" spans="1:10" x14ac:dyDescent="0.25">
      <c r="A106" s="69">
        <v>7</v>
      </c>
      <c r="B106" s="62" t="s">
        <v>171</v>
      </c>
      <c r="C106" s="63"/>
      <c r="D106" s="63"/>
      <c r="E106" s="63"/>
      <c r="F106" s="64"/>
      <c r="G106" s="62" t="s">
        <v>172</v>
      </c>
      <c r="H106" s="64"/>
      <c r="I106" s="62" t="s">
        <v>173</v>
      </c>
      <c r="J106" s="64"/>
    </row>
    <row r="107" spans="1:10" x14ac:dyDescent="0.25">
      <c r="A107" s="69">
        <v>8</v>
      </c>
      <c r="B107" s="62" t="s">
        <v>177</v>
      </c>
      <c r="C107" s="63"/>
      <c r="D107" s="63"/>
      <c r="E107" s="63"/>
      <c r="F107" s="64"/>
      <c r="G107" s="62" t="s">
        <v>178</v>
      </c>
      <c r="H107" s="64"/>
      <c r="I107" s="62" t="s">
        <v>166</v>
      </c>
      <c r="J107" s="64"/>
    </row>
    <row r="108" spans="1:10" x14ac:dyDescent="0.25">
      <c r="A108" s="70">
        <v>9</v>
      </c>
      <c r="B108" s="65" t="s">
        <v>179</v>
      </c>
      <c r="C108" s="66"/>
      <c r="D108" s="66"/>
      <c r="E108" s="66"/>
      <c r="F108" s="67"/>
      <c r="G108" s="65" t="s">
        <v>180</v>
      </c>
      <c r="H108" s="67"/>
      <c r="I108" s="65" t="s">
        <v>166</v>
      </c>
      <c r="J108" s="67"/>
    </row>
    <row r="110" spans="1:10" x14ac:dyDescent="0.25">
      <c r="A110" s="55" t="s">
        <v>182</v>
      </c>
      <c r="B110" s="56"/>
      <c r="C110" s="56"/>
      <c r="D110" s="56"/>
      <c r="E110" s="56"/>
      <c r="F110" s="56"/>
      <c r="G110" s="56"/>
      <c r="H110" s="56"/>
      <c r="I110" s="56"/>
      <c r="J110" s="57"/>
    </row>
    <row r="111" spans="1:10" x14ac:dyDescent="0.25">
      <c r="A111" s="68">
        <v>1</v>
      </c>
      <c r="B111" s="59" t="s">
        <v>197</v>
      </c>
      <c r="C111" s="60"/>
      <c r="D111" s="60"/>
      <c r="E111" s="60"/>
      <c r="F111" s="61"/>
      <c r="G111" s="59">
        <v>3.1</v>
      </c>
      <c r="H111" s="60"/>
      <c r="I111" s="60"/>
      <c r="J111" s="61"/>
    </row>
    <row r="112" spans="1:10" x14ac:dyDescent="0.25">
      <c r="A112" s="69">
        <v>2</v>
      </c>
      <c r="B112" s="62" t="s">
        <v>183</v>
      </c>
      <c r="C112" s="63"/>
      <c r="D112" s="63"/>
      <c r="E112" s="63"/>
      <c r="F112" s="64"/>
      <c r="G112" s="62" t="s">
        <v>184</v>
      </c>
      <c r="H112" s="63"/>
      <c r="I112" s="63"/>
      <c r="J112" s="64"/>
    </row>
    <row r="113" spans="1:10" x14ac:dyDescent="0.25">
      <c r="A113" s="69">
        <v>3</v>
      </c>
      <c r="B113" s="62" t="s">
        <v>185</v>
      </c>
      <c r="C113" s="63"/>
      <c r="D113" s="63"/>
      <c r="E113" s="63"/>
      <c r="F113" s="64"/>
      <c r="G113" s="62" t="s">
        <v>186</v>
      </c>
      <c r="H113" s="63"/>
      <c r="I113" s="63"/>
      <c r="J113" s="64"/>
    </row>
    <row r="114" spans="1:10" x14ac:dyDescent="0.25">
      <c r="A114" s="69">
        <v>4</v>
      </c>
      <c r="B114" s="62" t="s">
        <v>187</v>
      </c>
      <c r="C114" s="63"/>
      <c r="D114" s="63"/>
      <c r="E114" s="63"/>
      <c r="F114" s="64"/>
      <c r="G114" s="62" t="s">
        <v>218</v>
      </c>
      <c r="H114" s="63"/>
      <c r="I114" s="63"/>
      <c r="J114" s="64"/>
    </row>
    <row r="115" spans="1:10" x14ac:dyDescent="0.25">
      <c r="A115" s="69">
        <v>5</v>
      </c>
      <c r="B115" s="62" t="s">
        <v>188</v>
      </c>
      <c r="C115" s="63"/>
      <c r="D115" s="63"/>
      <c r="E115" s="63"/>
      <c r="F115" s="64"/>
      <c r="G115" s="62" t="s">
        <v>189</v>
      </c>
      <c r="H115" s="63"/>
      <c r="I115" s="63"/>
      <c r="J115" s="64"/>
    </row>
    <row r="116" spans="1:10" x14ac:dyDescent="0.25">
      <c r="A116" s="69">
        <v>6</v>
      </c>
      <c r="B116" s="62" t="s">
        <v>190</v>
      </c>
      <c r="C116" s="63"/>
      <c r="D116" s="63"/>
      <c r="E116" s="63"/>
      <c r="F116" s="64"/>
      <c r="G116" s="62" t="s">
        <v>191</v>
      </c>
      <c r="H116" s="63"/>
      <c r="I116" s="63"/>
      <c r="J116" s="64"/>
    </row>
    <row r="117" spans="1:10" x14ac:dyDescent="0.25">
      <c r="A117" s="69">
        <v>7</v>
      </c>
      <c r="B117" s="62" t="s">
        <v>192</v>
      </c>
      <c r="C117" s="63"/>
      <c r="D117" s="63"/>
      <c r="E117" s="63"/>
      <c r="F117" s="64"/>
      <c r="G117" s="62" t="s">
        <v>193</v>
      </c>
      <c r="H117" s="63"/>
      <c r="I117" s="63"/>
      <c r="J117" s="64"/>
    </row>
    <row r="118" spans="1:10" x14ac:dyDescent="0.25">
      <c r="A118" s="69">
        <v>8</v>
      </c>
      <c r="B118" s="62" t="s">
        <v>194</v>
      </c>
      <c r="C118" s="63"/>
      <c r="D118" s="63"/>
      <c r="E118" s="63"/>
      <c r="F118" s="64"/>
      <c r="G118" s="62" t="s">
        <v>195</v>
      </c>
      <c r="H118" s="63"/>
      <c r="I118" s="63"/>
      <c r="J118" s="64"/>
    </row>
    <row r="119" spans="1:10" x14ac:dyDescent="0.25">
      <c r="A119" s="70">
        <v>9</v>
      </c>
      <c r="B119" s="65" t="s">
        <v>196</v>
      </c>
      <c r="C119" s="66"/>
      <c r="D119" s="66"/>
      <c r="E119" s="66"/>
      <c r="F119" s="67"/>
      <c r="G119" s="65">
        <v>1.2</v>
      </c>
      <c r="H119" s="66"/>
      <c r="I119" s="66"/>
      <c r="J119" s="67"/>
    </row>
  </sheetData>
  <mergeCells count="158">
    <mergeCell ref="A26:B26"/>
    <mergeCell ref="E90:J90"/>
    <mergeCell ref="B57:J57"/>
    <mergeCell ref="C58:J58"/>
    <mergeCell ref="A88:B90"/>
    <mergeCell ref="A58:B61"/>
    <mergeCell ref="E59:J59"/>
    <mergeCell ref="E60:J60"/>
    <mergeCell ref="E61:J61"/>
    <mergeCell ref="C83:J83"/>
    <mergeCell ref="E84:J84"/>
    <mergeCell ref="E85:J85"/>
    <mergeCell ref="B87:J87"/>
    <mergeCell ref="C26:D26"/>
    <mergeCell ref="F26:I26"/>
    <mergeCell ref="B94:C94"/>
    <mergeCell ref="D94:J94"/>
    <mergeCell ref="C33:D33"/>
    <mergeCell ref="A33:B33"/>
    <mergeCell ref="A21:B21"/>
    <mergeCell ref="C21:D21"/>
    <mergeCell ref="C24:D24"/>
    <mergeCell ref="A24:B24"/>
    <mergeCell ref="A27:B27"/>
    <mergeCell ref="C27:D27"/>
    <mergeCell ref="E53:J53"/>
    <mergeCell ref="E78:J78"/>
    <mergeCell ref="E86:J86"/>
    <mergeCell ref="A62:B65"/>
    <mergeCell ref="E82:J82"/>
    <mergeCell ref="C62:J62"/>
    <mergeCell ref="E63:J63"/>
    <mergeCell ref="C88:J88"/>
    <mergeCell ref="E89:J89"/>
    <mergeCell ref="A29:B29"/>
    <mergeCell ref="C29:J29"/>
    <mergeCell ref="A30:B30"/>
    <mergeCell ref="C30:D30"/>
    <mergeCell ref="F30:I30"/>
    <mergeCell ref="A8:B8"/>
    <mergeCell ref="C8:D8"/>
    <mergeCell ref="A10:B10"/>
    <mergeCell ref="C10:D10"/>
    <mergeCell ref="A69:B72"/>
    <mergeCell ref="E39:J39"/>
    <mergeCell ref="E40:J40"/>
    <mergeCell ref="E65:J65"/>
    <mergeCell ref="C69:J69"/>
    <mergeCell ref="E70:J70"/>
    <mergeCell ref="E72:J72"/>
    <mergeCell ref="A42:B45"/>
    <mergeCell ref="A46:B50"/>
    <mergeCell ref="A51:B54"/>
    <mergeCell ref="E38:J38"/>
    <mergeCell ref="E48:J48"/>
    <mergeCell ref="C31:D31"/>
    <mergeCell ref="A31:B31"/>
    <mergeCell ref="A32:B32"/>
    <mergeCell ref="C32:D32"/>
    <mergeCell ref="C15:D15"/>
    <mergeCell ref="A15:B15"/>
    <mergeCell ref="A16:B16"/>
    <mergeCell ref="C16:D16"/>
    <mergeCell ref="A1:C1"/>
    <mergeCell ref="A2:C2"/>
    <mergeCell ref="A3:C3"/>
    <mergeCell ref="A4:C4"/>
    <mergeCell ref="D4:J4"/>
    <mergeCell ref="D3:J3"/>
    <mergeCell ref="D2:J2"/>
    <mergeCell ref="D1:J1"/>
    <mergeCell ref="D93:J93"/>
    <mergeCell ref="B93:C93"/>
    <mergeCell ref="D92:J92"/>
    <mergeCell ref="C35:J35"/>
    <mergeCell ref="B36:J36"/>
    <mergeCell ref="C37:J37"/>
    <mergeCell ref="B41:J41"/>
    <mergeCell ref="C42:J42"/>
    <mergeCell ref="E43:J43"/>
    <mergeCell ref="E44:J44"/>
    <mergeCell ref="E45:J45"/>
    <mergeCell ref="C46:J46"/>
    <mergeCell ref="E47:J47"/>
    <mergeCell ref="E49:J49"/>
    <mergeCell ref="B75:J75"/>
    <mergeCell ref="C79:J79"/>
    <mergeCell ref="B95:C95"/>
    <mergeCell ref="D95:J95"/>
    <mergeCell ref="C74:J74"/>
    <mergeCell ref="A7:B7"/>
    <mergeCell ref="C7:D7"/>
    <mergeCell ref="F7:I7"/>
    <mergeCell ref="A74:B74"/>
    <mergeCell ref="A56:B56"/>
    <mergeCell ref="A35:B35"/>
    <mergeCell ref="A19:B19"/>
    <mergeCell ref="C19:D19"/>
    <mergeCell ref="F19:I19"/>
    <mergeCell ref="B92:C92"/>
    <mergeCell ref="A37:B40"/>
    <mergeCell ref="F8:I8"/>
    <mergeCell ref="F9:I9"/>
    <mergeCell ref="F31:I31"/>
    <mergeCell ref="F32:I32"/>
    <mergeCell ref="F33:I33"/>
    <mergeCell ref="F10:I10"/>
    <mergeCell ref="F15:I15"/>
    <mergeCell ref="F16:I16"/>
    <mergeCell ref="F20:I20"/>
    <mergeCell ref="A9:B9"/>
    <mergeCell ref="A6:B6"/>
    <mergeCell ref="C6:J6"/>
    <mergeCell ref="A18:B18"/>
    <mergeCell ref="C18:J18"/>
    <mergeCell ref="A79:B82"/>
    <mergeCell ref="A83:B86"/>
    <mergeCell ref="A66:B68"/>
    <mergeCell ref="C66:J66"/>
    <mergeCell ref="E67:J67"/>
    <mergeCell ref="E68:J68"/>
    <mergeCell ref="C9:D9"/>
    <mergeCell ref="C76:J76"/>
    <mergeCell ref="E77:J77"/>
    <mergeCell ref="F24:I24"/>
    <mergeCell ref="F21:I21"/>
    <mergeCell ref="F27:I27"/>
    <mergeCell ref="A76:B78"/>
    <mergeCell ref="E80:J80"/>
    <mergeCell ref="E81:J81"/>
    <mergeCell ref="E50:J50"/>
    <mergeCell ref="C51:J51"/>
    <mergeCell ref="E52:J52"/>
    <mergeCell ref="E54:J54"/>
    <mergeCell ref="C56:J56"/>
    <mergeCell ref="A13:B13"/>
    <mergeCell ref="C13:D13"/>
    <mergeCell ref="F13:I13"/>
    <mergeCell ref="A14:B14"/>
    <mergeCell ref="C14:D14"/>
    <mergeCell ref="F14:I14"/>
    <mergeCell ref="A11:B11"/>
    <mergeCell ref="C11:D11"/>
    <mergeCell ref="F11:I11"/>
    <mergeCell ref="A12:B12"/>
    <mergeCell ref="C12:D12"/>
    <mergeCell ref="F12:I12"/>
    <mergeCell ref="A20:B20"/>
    <mergeCell ref="C20:D20"/>
    <mergeCell ref="A22:B22"/>
    <mergeCell ref="C22:D22"/>
    <mergeCell ref="F22:I22"/>
    <mergeCell ref="A23:B23"/>
    <mergeCell ref="C23:D23"/>
    <mergeCell ref="F23:I23"/>
    <mergeCell ref="A25:B25"/>
    <mergeCell ref="C25:D25"/>
    <mergeCell ref="F25:I25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5" manualBreakCount="5">
    <brk id="34" max="16383" man="1"/>
    <brk id="55" max="16383" man="1"/>
    <brk id="73" max="16383" man="1"/>
    <brk id="91" max="16383" man="1"/>
    <brk id="9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workbookViewId="0">
      <selection activeCell="H30" sqref="H30:J30"/>
    </sheetView>
  </sheetViews>
  <sheetFormatPr defaultRowHeight="15" x14ac:dyDescent="0.25"/>
  <cols>
    <col min="1" max="1" width="6.140625" style="1" bestFit="1" customWidth="1"/>
    <col min="2" max="2" width="5.5703125" style="1" customWidth="1"/>
    <col min="3" max="3" width="11.85546875" style="1" bestFit="1" customWidth="1"/>
    <col min="4" max="4" width="9.7109375" style="1" bestFit="1" customWidth="1"/>
    <col min="5" max="5" width="9.85546875" style="1" bestFit="1" customWidth="1"/>
    <col min="6" max="6" width="4.5703125" style="1" bestFit="1" customWidth="1"/>
    <col min="7" max="7" width="8.5703125" style="1" customWidth="1"/>
    <col min="8" max="8" width="9.140625" style="1"/>
    <col min="9" max="9" width="9.140625" style="1" customWidth="1"/>
    <col min="10" max="10" width="11.42578125" style="1" customWidth="1"/>
    <col min="11" max="16384" width="9.140625" style="1"/>
  </cols>
  <sheetData>
    <row r="1" spans="1:10" x14ac:dyDescent="0.25">
      <c r="A1" s="98" t="str">
        <f>'Basic Design'!A1</f>
        <v>ProjectID</v>
      </c>
      <c r="B1" s="99"/>
      <c r="C1" s="100"/>
      <c r="D1" s="98" t="str">
        <f>'Basic Design'!D1</f>
        <v>kotoba-api</v>
      </c>
      <c r="E1" s="99"/>
      <c r="F1" s="99"/>
      <c r="G1" s="99"/>
      <c r="H1" s="99"/>
      <c r="I1" s="99"/>
      <c r="J1" s="100"/>
    </row>
    <row r="2" spans="1:10" x14ac:dyDescent="0.25">
      <c r="A2" s="98" t="str">
        <f>'Basic Design'!A2</f>
        <v>Project Name</v>
      </c>
      <c r="B2" s="99"/>
      <c r="C2" s="100"/>
      <c r="D2" s="98" t="str">
        <f>'Basic Design'!D2</f>
        <v>Japan Kotoba</v>
      </c>
      <c r="E2" s="99"/>
      <c r="F2" s="99"/>
      <c r="G2" s="99"/>
      <c r="H2" s="99"/>
      <c r="I2" s="99"/>
      <c r="J2" s="100"/>
    </row>
    <row r="3" spans="1:10" x14ac:dyDescent="0.25">
      <c r="A3" s="98" t="str">
        <f>'Basic Design'!A3</f>
        <v>Start Date</v>
      </c>
      <c r="B3" s="99"/>
      <c r="C3" s="100"/>
      <c r="D3" s="112">
        <f>'Basic Design'!D3</f>
        <v>42864</v>
      </c>
      <c r="E3" s="113"/>
      <c r="F3" s="113"/>
      <c r="G3" s="113"/>
      <c r="H3" s="113"/>
      <c r="I3" s="113"/>
      <c r="J3" s="114"/>
    </row>
    <row r="4" spans="1:10" x14ac:dyDescent="0.25">
      <c r="A4" s="98" t="str">
        <f>'Basic Design'!A4</f>
        <v>Owner</v>
      </c>
      <c r="B4" s="99"/>
      <c r="C4" s="100"/>
      <c r="D4" s="109" t="str">
        <f>'Basic Design'!D4</f>
        <v>KaungYeeHein@gmail.com</v>
      </c>
      <c r="E4" s="110"/>
      <c r="F4" s="110"/>
      <c r="G4" s="110"/>
      <c r="H4" s="110"/>
      <c r="I4" s="110"/>
      <c r="J4" s="111"/>
    </row>
    <row r="5" spans="1:10" x14ac:dyDescent="0.25">
      <c r="A5" s="118" t="s">
        <v>241</v>
      </c>
      <c r="B5" s="119"/>
      <c r="C5" s="120"/>
      <c r="D5" s="118" t="s">
        <v>242</v>
      </c>
      <c r="E5" s="119"/>
      <c r="F5" s="119"/>
      <c r="G5" s="119"/>
      <c r="H5" s="119"/>
      <c r="I5" s="119"/>
      <c r="J5" s="120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1" t="s">
        <v>22</v>
      </c>
      <c r="B7" s="1" t="s">
        <v>42</v>
      </c>
      <c r="D7" s="1" t="str">
        <f>$D$5&amp;"_kotoba_jp"</f>
        <v>ktb_kotoba_jp</v>
      </c>
      <c r="J7" s="78" t="str">
        <f>$D$5&amp;"_jp"</f>
        <v>ktb_jp</v>
      </c>
    </row>
    <row r="8" spans="1:10" x14ac:dyDescent="0.25">
      <c r="A8" s="38" t="s">
        <v>48</v>
      </c>
      <c r="B8" s="38" t="s">
        <v>56</v>
      </c>
      <c r="C8" s="38" t="s">
        <v>49</v>
      </c>
      <c r="D8" s="38" t="s">
        <v>50</v>
      </c>
      <c r="E8" s="38" t="s">
        <v>51</v>
      </c>
      <c r="F8" s="38" t="s">
        <v>52</v>
      </c>
      <c r="G8" s="35" t="s">
        <v>137</v>
      </c>
      <c r="H8" s="104" t="s">
        <v>53</v>
      </c>
      <c r="I8" s="115"/>
      <c r="J8" s="105"/>
    </row>
    <row r="9" spans="1:10" x14ac:dyDescent="0.25">
      <c r="A9" s="76" t="s">
        <v>24</v>
      </c>
      <c r="B9" s="76" t="s">
        <v>57</v>
      </c>
      <c r="C9" s="76" t="str">
        <f>$J$7&amp;"_id"</f>
        <v>ktb_jp_id</v>
      </c>
      <c r="D9" s="76" t="s">
        <v>23</v>
      </c>
      <c r="E9" s="76" t="s">
        <v>47</v>
      </c>
      <c r="F9" s="76"/>
      <c r="G9" s="77" t="s">
        <v>135</v>
      </c>
      <c r="H9" s="121" t="s">
        <v>234</v>
      </c>
      <c r="I9" s="122"/>
      <c r="J9" s="123"/>
    </row>
    <row r="10" spans="1:10" ht="45" x14ac:dyDescent="0.25">
      <c r="A10" s="76" t="s">
        <v>25</v>
      </c>
      <c r="B10" s="76" t="s">
        <v>58</v>
      </c>
      <c r="C10" s="76" t="str">
        <f>$J$7&amp;"_kana"</f>
        <v>ktb_jp_kana</v>
      </c>
      <c r="D10" s="76" t="s">
        <v>26</v>
      </c>
      <c r="E10" s="76" t="s">
        <v>54</v>
      </c>
      <c r="F10" s="76">
        <v>45</v>
      </c>
      <c r="G10" s="77" t="s">
        <v>228</v>
      </c>
      <c r="H10" s="121" t="s">
        <v>235</v>
      </c>
      <c r="I10" s="122"/>
      <c r="J10" s="123"/>
    </row>
    <row r="11" spans="1:10" ht="45" x14ac:dyDescent="0.25">
      <c r="A11" s="76" t="s">
        <v>27</v>
      </c>
      <c r="B11" s="76" t="s">
        <v>58</v>
      </c>
      <c r="C11" s="76" t="str">
        <f>$J$7&amp;"_romaji"</f>
        <v>ktb_jp_romaji</v>
      </c>
      <c r="D11" s="76" t="s">
        <v>26</v>
      </c>
      <c r="E11" s="76" t="s">
        <v>54</v>
      </c>
      <c r="F11" s="76">
        <v>100</v>
      </c>
      <c r="G11" s="77" t="s">
        <v>229</v>
      </c>
      <c r="H11" s="121"/>
      <c r="I11" s="122"/>
      <c r="J11" s="123"/>
    </row>
    <row r="12" spans="1:10" ht="30" x14ac:dyDescent="0.25">
      <c r="A12" s="76" t="s">
        <v>28</v>
      </c>
      <c r="B12" s="76" t="s">
        <v>58</v>
      </c>
      <c r="C12" s="76" t="str">
        <f>$J$7&amp;"_kanji"</f>
        <v>ktb_jp_kanji</v>
      </c>
      <c r="D12" s="76" t="s">
        <v>26</v>
      </c>
      <c r="E12" s="76" t="s">
        <v>54</v>
      </c>
      <c r="F12" s="76">
        <v>45</v>
      </c>
      <c r="G12" s="77" t="s">
        <v>230</v>
      </c>
      <c r="H12" s="121" t="s">
        <v>235</v>
      </c>
      <c r="I12" s="122"/>
      <c r="J12" s="123"/>
    </row>
    <row r="13" spans="1:10" ht="79.5" customHeight="1" x14ac:dyDescent="0.25">
      <c r="A13" s="76" t="s">
        <v>29</v>
      </c>
      <c r="B13" s="76"/>
      <c r="C13" s="76" t="str">
        <f>$J$7&amp;"_level"</f>
        <v>ktb_jp_level</v>
      </c>
      <c r="D13" s="76" t="s">
        <v>26</v>
      </c>
      <c r="E13" s="76" t="s">
        <v>54</v>
      </c>
      <c r="F13" s="76">
        <v>2</v>
      </c>
      <c r="G13" s="77" t="s">
        <v>138</v>
      </c>
      <c r="H13" s="121" t="s">
        <v>34</v>
      </c>
      <c r="I13" s="122"/>
      <c r="J13" s="123"/>
    </row>
    <row r="14" spans="1:10" ht="63.75" customHeight="1" x14ac:dyDescent="0.25">
      <c r="A14" s="76" t="s">
        <v>30</v>
      </c>
      <c r="B14" s="76"/>
      <c r="C14" s="76" t="str">
        <f>$J$7&amp;"_chapter"</f>
        <v>ktb_jp_chapter</v>
      </c>
      <c r="D14" s="76" t="s">
        <v>23</v>
      </c>
      <c r="E14" s="76" t="s">
        <v>46</v>
      </c>
      <c r="F14" s="76">
        <v>3</v>
      </c>
      <c r="G14" s="77" t="s">
        <v>236</v>
      </c>
      <c r="H14" s="121" t="s">
        <v>231</v>
      </c>
      <c r="I14" s="122"/>
      <c r="J14" s="123"/>
    </row>
    <row r="15" spans="1:10" ht="243.75" customHeight="1" x14ac:dyDescent="0.25">
      <c r="A15" s="76" t="s">
        <v>32</v>
      </c>
      <c r="B15" s="76"/>
      <c r="C15" s="76" t="str">
        <f>$J$7&amp;"_type"</f>
        <v>ktb_jp_type</v>
      </c>
      <c r="D15" s="76" t="s">
        <v>26</v>
      </c>
      <c r="E15" s="76" t="s">
        <v>54</v>
      </c>
      <c r="F15" s="76">
        <v>10</v>
      </c>
      <c r="G15" s="77" t="s">
        <v>233</v>
      </c>
      <c r="H15" s="121" t="s">
        <v>31</v>
      </c>
      <c r="I15" s="122"/>
      <c r="J15" s="123"/>
    </row>
    <row r="16" spans="1:10" ht="30" x14ac:dyDescent="0.25">
      <c r="A16" s="76" t="s">
        <v>33</v>
      </c>
      <c r="B16" s="76"/>
      <c r="C16" s="76" t="str">
        <f>$J$7&amp;"_sample"</f>
        <v>ktb_jp_sample</v>
      </c>
      <c r="D16" s="76" t="s">
        <v>26</v>
      </c>
      <c r="E16" s="76" t="s">
        <v>54</v>
      </c>
      <c r="F16" s="76">
        <v>255</v>
      </c>
      <c r="G16" s="77" t="s">
        <v>139</v>
      </c>
      <c r="H16" s="121" t="s">
        <v>235</v>
      </c>
      <c r="I16" s="122"/>
      <c r="J16" s="123"/>
    </row>
    <row r="17" spans="1:10" ht="30" x14ac:dyDescent="0.25">
      <c r="A17" s="76" t="s">
        <v>35</v>
      </c>
      <c r="B17" s="76"/>
      <c r="C17" s="76" t="str">
        <f>$J$7&amp;"_create_date"</f>
        <v>ktb_jp_create_date</v>
      </c>
      <c r="D17" s="76" t="s">
        <v>38</v>
      </c>
      <c r="E17" s="76" t="s">
        <v>237</v>
      </c>
      <c r="F17" s="76"/>
      <c r="G17" s="77" t="s">
        <v>140</v>
      </c>
      <c r="H17" s="121"/>
      <c r="I17" s="122"/>
      <c r="J17" s="123"/>
    </row>
    <row r="18" spans="1:10" ht="30" x14ac:dyDescent="0.25">
      <c r="A18" s="76" t="s">
        <v>36</v>
      </c>
      <c r="B18" s="76"/>
      <c r="C18" s="76" t="str">
        <f>$J$7&amp;"_update_date"</f>
        <v>ktb_jp_update_date</v>
      </c>
      <c r="D18" s="76" t="s">
        <v>38</v>
      </c>
      <c r="E18" s="76" t="s">
        <v>237</v>
      </c>
      <c r="F18" s="76"/>
      <c r="G18" s="77" t="s">
        <v>239</v>
      </c>
      <c r="H18" s="121"/>
      <c r="I18" s="122"/>
      <c r="J18" s="123"/>
    </row>
    <row r="19" spans="1:10" ht="63" customHeight="1" x14ac:dyDescent="0.25">
      <c r="A19" s="76" t="s">
        <v>37</v>
      </c>
      <c r="B19" s="76"/>
      <c r="C19" s="76" t="str">
        <f>$J$7&amp;"_delete_flag"</f>
        <v>ktb_jp_delete_flag</v>
      </c>
      <c r="D19" s="76" t="s">
        <v>40</v>
      </c>
      <c r="E19" s="76" t="s">
        <v>46</v>
      </c>
      <c r="F19" s="76">
        <v>1</v>
      </c>
      <c r="G19" s="77" t="s">
        <v>238</v>
      </c>
      <c r="H19" s="121" t="s">
        <v>41</v>
      </c>
      <c r="I19" s="122"/>
      <c r="J19" s="123"/>
    </row>
    <row r="21" spans="1:10" x14ac:dyDescent="0.25">
      <c r="A21" s="1" t="s">
        <v>43</v>
      </c>
      <c r="B21" s="1" t="s">
        <v>42</v>
      </c>
      <c r="D21" s="1" t="str">
        <f>$D$5&amp;"_kotoba_mm"</f>
        <v>ktb_kotoba_mm</v>
      </c>
      <c r="J21" s="78" t="str">
        <f>$D$5&amp;"_mm"</f>
        <v>ktb_mm</v>
      </c>
    </row>
    <row r="22" spans="1:10" x14ac:dyDescent="0.25">
      <c r="A22" s="38" t="s">
        <v>48</v>
      </c>
      <c r="B22" s="38" t="s">
        <v>56</v>
      </c>
      <c r="C22" s="38" t="s">
        <v>49</v>
      </c>
      <c r="D22" s="38" t="s">
        <v>50</v>
      </c>
      <c r="E22" s="38" t="s">
        <v>51</v>
      </c>
      <c r="F22" s="38" t="s">
        <v>52</v>
      </c>
      <c r="G22" s="35" t="s">
        <v>137</v>
      </c>
      <c r="H22" s="104" t="s">
        <v>53</v>
      </c>
      <c r="I22" s="115"/>
      <c r="J22" s="105"/>
    </row>
    <row r="23" spans="1:10" ht="30" x14ac:dyDescent="0.25">
      <c r="A23" s="76" t="s">
        <v>44</v>
      </c>
      <c r="B23" s="76" t="s">
        <v>240</v>
      </c>
      <c r="C23" s="76" t="str">
        <f>$J$21&amp;"_id"</f>
        <v>ktb_mm_id</v>
      </c>
      <c r="D23" s="76" t="s">
        <v>23</v>
      </c>
      <c r="E23" s="76" t="s">
        <v>47</v>
      </c>
      <c r="F23" s="76"/>
      <c r="G23" s="77" t="s">
        <v>135</v>
      </c>
      <c r="H23" s="121" t="str">
        <f>"Ref: "&amp;$C$9</f>
        <v>Ref: ktb_jp_id</v>
      </c>
      <c r="I23" s="122"/>
      <c r="J23" s="123"/>
    </row>
    <row r="24" spans="1:10" ht="45" x14ac:dyDescent="0.25">
      <c r="A24" s="76" t="s">
        <v>45</v>
      </c>
      <c r="B24" s="76" t="s">
        <v>57</v>
      </c>
      <c r="C24" s="76" t="str">
        <f>$J$21&amp;"_name"</f>
        <v>ktb_mm_name</v>
      </c>
      <c r="D24" s="76" t="s">
        <v>26</v>
      </c>
      <c r="E24" s="76" t="s">
        <v>54</v>
      </c>
      <c r="F24" s="76">
        <v>100</v>
      </c>
      <c r="G24" s="77" t="s">
        <v>229</v>
      </c>
      <c r="H24" s="121" t="s">
        <v>235</v>
      </c>
      <c r="I24" s="122"/>
      <c r="J24" s="123"/>
    </row>
    <row r="25" spans="1:10" ht="30" x14ac:dyDescent="0.25">
      <c r="A25" s="76" t="s">
        <v>59</v>
      </c>
      <c r="B25" s="76"/>
      <c r="C25" s="76" t="str">
        <f>$J$21&amp;"_sample"</f>
        <v>ktb_mm_sample</v>
      </c>
      <c r="D25" s="76" t="s">
        <v>26</v>
      </c>
      <c r="E25" s="76" t="s">
        <v>54</v>
      </c>
      <c r="F25" s="76">
        <v>255</v>
      </c>
      <c r="G25" s="77" t="s">
        <v>139</v>
      </c>
      <c r="H25" s="121" t="s">
        <v>235</v>
      </c>
      <c r="I25" s="122"/>
      <c r="J25" s="123"/>
    </row>
    <row r="26" spans="1:10" ht="63" customHeight="1" x14ac:dyDescent="0.25">
      <c r="A26" s="76" t="s">
        <v>65</v>
      </c>
      <c r="B26" s="76"/>
      <c r="C26" s="76" t="str">
        <f>$J$21&amp;"_delete_flag"</f>
        <v>ktb_mm_delete_flag</v>
      </c>
      <c r="D26" s="76" t="s">
        <v>40</v>
      </c>
      <c r="E26" s="76" t="s">
        <v>46</v>
      </c>
      <c r="F26" s="76">
        <v>1</v>
      </c>
      <c r="G26" s="77" t="s">
        <v>238</v>
      </c>
      <c r="H26" s="121" t="s">
        <v>41</v>
      </c>
      <c r="I26" s="122"/>
      <c r="J26" s="123"/>
    </row>
    <row r="28" spans="1:10" x14ac:dyDescent="0.25">
      <c r="A28" s="1" t="s">
        <v>60</v>
      </c>
      <c r="B28" s="1" t="s">
        <v>42</v>
      </c>
      <c r="D28" s="1" t="str">
        <f>$D$5&amp;"_kotoba_en"</f>
        <v>ktb_kotoba_en</v>
      </c>
      <c r="J28" s="78" t="str">
        <f>$D$5&amp;"_en"</f>
        <v>ktb_en</v>
      </c>
    </row>
    <row r="29" spans="1:10" x14ac:dyDescent="0.25">
      <c r="A29" s="38" t="s">
        <v>48</v>
      </c>
      <c r="B29" s="38" t="s">
        <v>56</v>
      </c>
      <c r="C29" s="38" t="s">
        <v>49</v>
      </c>
      <c r="D29" s="38" t="s">
        <v>50</v>
      </c>
      <c r="E29" s="38" t="s">
        <v>51</v>
      </c>
      <c r="F29" s="38" t="s">
        <v>52</v>
      </c>
      <c r="G29" s="35" t="s">
        <v>137</v>
      </c>
      <c r="H29" s="104" t="s">
        <v>53</v>
      </c>
      <c r="I29" s="115"/>
      <c r="J29" s="105"/>
    </row>
    <row r="30" spans="1:10" ht="30" customHeight="1" x14ac:dyDescent="0.25">
      <c r="A30" s="76" t="s">
        <v>61</v>
      </c>
      <c r="B30" s="76" t="s">
        <v>240</v>
      </c>
      <c r="C30" s="76" t="str">
        <f>$J$28&amp;"_id"</f>
        <v>ktb_en_id</v>
      </c>
      <c r="D30" s="76" t="s">
        <v>23</v>
      </c>
      <c r="E30" s="76" t="s">
        <v>47</v>
      </c>
      <c r="F30" s="76"/>
      <c r="G30" s="77" t="s">
        <v>135</v>
      </c>
      <c r="H30" s="121" t="str">
        <f>"Ref: "&amp;$C$9</f>
        <v>Ref: ktb_jp_id</v>
      </c>
      <c r="I30" s="122"/>
      <c r="J30" s="123"/>
    </row>
    <row r="31" spans="1:10" ht="45" x14ac:dyDescent="0.25">
      <c r="A31" s="76" t="s">
        <v>62</v>
      </c>
      <c r="B31" s="76" t="s">
        <v>57</v>
      </c>
      <c r="C31" s="76" t="str">
        <f>$J$28&amp;"_name"</f>
        <v>ktb_en_name</v>
      </c>
      <c r="D31" s="76" t="s">
        <v>26</v>
      </c>
      <c r="E31" s="76" t="s">
        <v>54</v>
      </c>
      <c r="F31" s="76">
        <v>100</v>
      </c>
      <c r="G31" s="77" t="s">
        <v>229</v>
      </c>
      <c r="H31" s="121" t="s">
        <v>235</v>
      </c>
      <c r="I31" s="122"/>
      <c r="J31" s="123"/>
    </row>
    <row r="32" spans="1:10" ht="30" x14ac:dyDescent="0.25">
      <c r="A32" s="76" t="s">
        <v>63</v>
      </c>
      <c r="B32" s="76"/>
      <c r="C32" s="76" t="str">
        <f>$J$28&amp;"_sample"</f>
        <v>ktb_en_sample</v>
      </c>
      <c r="D32" s="76" t="s">
        <v>26</v>
      </c>
      <c r="E32" s="76" t="s">
        <v>54</v>
      </c>
      <c r="F32" s="76">
        <v>255</v>
      </c>
      <c r="G32" s="77" t="s">
        <v>139</v>
      </c>
      <c r="H32" s="121" t="s">
        <v>235</v>
      </c>
      <c r="I32" s="122"/>
      <c r="J32" s="123"/>
    </row>
    <row r="33" spans="1:10" ht="60.75" customHeight="1" x14ac:dyDescent="0.25">
      <c r="A33" s="76" t="s">
        <v>64</v>
      </c>
      <c r="B33" s="76"/>
      <c r="C33" s="76" t="str">
        <f>$J$28&amp;"_delete_flag"</f>
        <v>ktb_en_delete_flag</v>
      </c>
      <c r="D33" s="76" t="s">
        <v>40</v>
      </c>
      <c r="E33" s="76" t="s">
        <v>46</v>
      </c>
      <c r="F33" s="76">
        <v>1</v>
      </c>
      <c r="G33" s="77" t="s">
        <v>238</v>
      </c>
      <c r="H33" s="121" t="s">
        <v>41</v>
      </c>
      <c r="I33" s="122"/>
      <c r="J33" s="123"/>
    </row>
    <row r="35" spans="1:10" x14ac:dyDescent="0.25">
      <c r="A35" s="1" t="s">
        <v>75</v>
      </c>
      <c r="B35" s="1" t="s">
        <v>42</v>
      </c>
      <c r="D35" s="1" t="s">
        <v>76</v>
      </c>
    </row>
    <row r="36" spans="1:10" x14ac:dyDescent="0.25">
      <c r="A36" s="38" t="s">
        <v>48</v>
      </c>
      <c r="B36" s="38" t="s">
        <v>56</v>
      </c>
      <c r="C36" s="38" t="s">
        <v>49</v>
      </c>
      <c r="D36" s="38" t="s">
        <v>50</v>
      </c>
      <c r="E36" s="38" t="s">
        <v>51</v>
      </c>
      <c r="F36" s="38" t="s">
        <v>52</v>
      </c>
      <c r="G36" s="35" t="s">
        <v>137</v>
      </c>
      <c r="H36" s="104" t="s">
        <v>53</v>
      </c>
      <c r="I36" s="115"/>
      <c r="J36" s="105"/>
    </row>
    <row r="37" spans="1:10" x14ac:dyDescent="0.25">
      <c r="A37" s="17" t="s">
        <v>77</v>
      </c>
      <c r="B37" s="17" t="s">
        <v>57</v>
      </c>
      <c r="C37" s="17" t="s">
        <v>160</v>
      </c>
      <c r="D37" s="17" t="s">
        <v>23</v>
      </c>
      <c r="E37" s="17" t="s">
        <v>47</v>
      </c>
      <c r="F37" s="17"/>
      <c r="G37" s="26" t="s">
        <v>135</v>
      </c>
      <c r="H37" s="87"/>
      <c r="I37" s="80"/>
      <c r="J37" s="81"/>
    </row>
    <row r="38" spans="1:10" ht="60" x14ac:dyDescent="0.25">
      <c r="A38" s="17" t="s">
        <v>84</v>
      </c>
      <c r="B38" s="17" t="s">
        <v>91</v>
      </c>
      <c r="C38" s="17" t="s">
        <v>78</v>
      </c>
      <c r="D38" s="17" t="s">
        <v>26</v>
      </c>
      <c r="E38" s="17" t="s">
        <v>54</v>
      </c>
      <c r="F38" s="17">
        <v>255</v>
      </c>
      <c r="G38" s="27" t="s">
        <v>141</v>
      </c>
      <c r="H38" s="87"/>
      <c r="I38" s="80"/>
      <c r="J38" s="81"/>
    </row>
    <row r="39" spans="1:10" ht="45" x14ac:dyDescent="0.25">
      <c r="A39" s="17" t="s">
        <v>85</v>
      </c>
      <c r="B39" s="17"/>
      <c r="C39" s="17" t="s">
        <v>82</v>
      </c>
      <c r="D39" s="17" t="s">
        <v>26</v>
      </c>
      <c r="E39" s="17" t="s">
        <v>54</v>
      </c>
      <c r="F39" s="17">
        <v>255</v>
      </c>
      <c r="G39" s="27" t="s">
        <v>142</v>
      </c>
      <c r="H39" s="87"/>
      <c r="I39" s="80"/>
      <c r="J39" s="81"/>
    </row>
    <row r="40" spans="1:10" ht="45" x14ac:dyDescent="0.25">
      <c r="A40" s="17" t="s">
        <v>86</v>
      </c>
      <c r="B40" s="17"/>
      <c r="C40" s="17" t="s">
        <v>79</v>
      </c>
      <c r="D40" s="17" t="s">
        <v>26</v>
      </c>
      <c r="E40" s="17" t="s">
        <v>54</v>
      </c>
      <c r="F40" s="17">
        <v>255</v>
      </c>
      <c r="G40" s="27" t="s">
        <v>142</v>
      </c>
      <c r="H40" s="121"/>
      <c r="I40" s="122"/>
      <c r="J40" s="123"/>
    </row>
    <row r="41" spans="1:10" ht="45" x14ac:dyDescent="0.25">
      <c r="A41" s="17" t="s">
        <v>87</v>
      </c>
      <c r="B41" s="17"/>
      <c r="C41" s="17" t="s">
        <v>83</v>
      </c>
      <c r="D41" s="17" t="s">
        <v>26</v>
      </c>
      <c r="E41" s="17" t="s">
        <v>54</v>
      </c>
      <c r="F41" s="17">
        <v>255</v>
      </c>
      <c r="G41" s="27" t="s">
        <v>142</v>
      </c>
      <c r="H41" s="87"/>
      <c r="I41" s="80"/>
      <c r="J41" s="81"/>
    </row>
    <row r="42" spans="1:10" x14ac:dyDescent="0.25">
      <c r="A42" s="17" t="s">
        <v>88</v>
      </c>
      <c r="B42" s="17"/>
      <c r="C42" s="17" t="s">
        <v>101</v>
      </c>
      <c r="D42" s="17" t="s">
        <v>102</v>
      </c>
      <c r="E42" s="17" t="s">
        <v>103</v>
      </c>
      <c r="F42" s="17"/>
      <c r="G42" s="26" t="s">
        <v>135</v>
      </c>
      <c r="H42" s="19"/>
      <c r="I42" s="12"/>
      <c r="J42" s="13"/>
    </row>
    <row r="43" spans="1:10" ht="33" customHeight="1" x14ac:dyDescent="0.25">
      <c r="A43" s="17" t="s">
        <v>98</v>
      </c>
      <c r="B43" s="17"/>
      <c r="C43" s="17" t="s">
        <v>97</v>
      </c>
      <c r="D43" s="17" t="s">
        <v>23</v>
      </c>
      <c r="E43" s="17" t="s">
        <v>46</v>
      </c>
      <c r="F43" s="17"/>
      <c r="G43" s="27" t="s">
        <v>143</v>
      </c>
      <c r="H43" s="121" t="s">
        <v>99</v>
      </c>
      <c r="I43" s="122"/>
      <c r="J43" s="123"/>
    </row>
    <row r="44" spans="1:10" x14ac:dyDescent="0.25">
      <c r="A44" s="17" t="s">
        <v>100</v>
      </c>
      <c r="B44" s="17"/>
      <c r="C44" s="17" t="s">
        <v>39</v>
      </c>
      <c r="D44" s="17" t="s">
        <v>40</v>
      </c>
      <c r="E44" s="17" t="s">
        <v>55</v>
      </c>
      <c r="F44" s="17">
        <v>1</v>
      </c>
      <c r="G44" s="26" t="s">
        <v>135</v>
      </c>
      <c r="H44" s="121" t="s">
        <v>41</v>
      </c>
      <c r="I44" s="122"/>
      <c r="J44" s="123"/>
    </row>
    <row r="46" spans="1:10" x14ac:dyDescent="0.25">
      <c r="A46" s="1" t="s">
        <v>89</v>
      </c>
      <c r="B46" s="1" t="s">
        <v>42</v>
      </c>
      <c r="D46" s="1" t="s">
        <v>90</v>
      </c>
    </row>
    <row r="47" spans="1:10" x14ac:dyDescent="0.25">
      <c r="A47" s="38" t="s">
        <v>48</v>
      </c>
      <c r="B47" s="38" t="s">
        <v>56</v>
      </c>
      <c r="C47" s="38" t="s">
        <v>49</v>
      </c>
      <c r="D47" s="38" t="s">
        <v>50</v>
      </c>
      <c r="E47" s="38" t="s">
        <v>51</v>
      </c>
      <c r="F47" s="38" t="s">
        <v>52</v>
      </c>
      <c r="G47" s="35" t="s">
        <v>137</v>
      </c>
      <c r="H47" s="104" t="s">
        <v>53</v>
      </c>
      <c r="I47" s="115"/>
      <c r="J47" s="105"/>
    </row>
    <row r="48" spans="1:10" x14ac:dyDescent="0.25">
      <c r="A48" s="17" t="s">
        <v>92</v>
      </c>
      <c r="B48" s="17" t="s">
        <v>57</v>
      </c>
      <c r="C48" s="17" t="s">
        <v>160</v>
      </c>
      <c r="D48" s="17" t="s">
        <v>23</v>
      </c>
      <c r="E48" s="17" t="s">
        <v>47</v>
      </c>
      <c r="F48" s="17"/>
      <c r="G48" s="26" t="s">
        <v>135</v>
      </c>
      <c r="H48" s="87"/>
      <c r="I48" s="80"/>
      <c r="J48" s="81"/>
    </row>
    <row r="49" spans="1:10" ht="95.25" customHeight="1" x14ac:dyDescent="0.25">
      <c r="A49" s="17" t="s">
        <v>93</v>
      </c>
      <c r="B49" s="17" t="s">
        <v>91</v>
      </c>
      <c r="C49" s="17" t="s">
        <v>82</v>
      </c>
      <c r="D49" s="17" t="s">
        <v>26</v>
      </c>
      <c r="E49" s="17" t="s">
        <v>54</v>
      </c>
      <c r="F49" s="17">
        <v>20</v>
      </c>
      <c r="G49" s="27" t="s">
        <v>136</v>
      </c>
      <c r="H49" s="121" t="s">
        <v>112</v>
      </c>
      <c r="I49" s="80"/>
      <c r="J49" s="81"/>
    </row>
    <row r="50" spans="1:10" ht="45" x14ac:dyDescent="0.25">
      <c r="A50" s="17" t="s">
        <v>94</v>
      </c>
      <c r="B50" s="17"/>
      <c r="C50" s="17" t="s">
        <v>96</v>
      </c>
      <c r="D50" s="17" t="s">
        <v>26</v>
      </c>
      <c r="E50" s="17" t="s">
        <v>54</v>
      </c>
      <c r="F50" s="17">
        <v>50</v>
      </c>
      <c r="G50" s="27" t="s">
        <v>136</v>
      </c>
      <c r="H50" s="87"/>
      <c r="I50" s="80"/>
      <c r="J50" s="81"/>
    </row>
    <row r="51" spans="1:10" x14ac:dyDescent="0.25">
      <c r="A51" s="17" t="s">
        <v>95</v>
      </c>
      <c r="B51" s="17"/>
      <c r="C51" s="17" t="s">
        <v>39</v>
      </c>
      <c r="D51" s="17" t="s">
        <v>40</v>
      </c>
      <c r="E51" s="17" t="s">
        <v>55</v>
      </c>
      <c r="F51" s="17">
        <v>1</v>
      </c>
      <c r="G51" s="26" t="s">
        <v>135</v>
      </c>
      <c r="H51" s="121" t="s">
        <v>41</v>
      </c>
      <c r="I51" s="122"/>
      <c r="J51" s="123"/>
    </row>
  </sheetData>
  <mergeCells count="45">
    <mergeCell ref="H22:J22"/>
    <mergeCell ref="H25:J25"/>
    <mergeCell ref="H13:J13"/>
    <mergeCell ref="H12:J12"/>
    <mergeCell ref="H11:J11"/>
    <mergeCell ref="H24:J24"/>
    <mergeCell ref="H19:J19"/>
    <mergeCell ref="H30:J30"/>
    <mergeCell ref="H31:J31"/>
    <mergeCell ref="H32:J32"/>
    <mergeCell ref="A4:C4"/>
    <mergeCell ref="D4:J4"/>
    <mergeCell ref="H29:J29"/>
    <mergeCell ref="H26:J26"/>
    <mergeCell ref="H10:J10"/>
    <mergeCell ref="H9:J9"/>
    <mergeCell ref="H16:J16"/>
    <mergeCell ref="H17:J17"/>
    <mergeCell ref="H18:J18"/>
    <mergeCell ref="H23:J23"/>
    <mergeCell ref="H15:J15"/>
    <mergeCell ref="H14:J14"/>
    <mergeCell ref="H8:J8"/>
    <mergeCell ref="A1:C1"/>
    <mergeCell ref="D1:J1"/>
    <mergeCell ref="A2:C2"/>
    <mergeCell ref="D2:J2"/>
    <mergeCell ref="A3:C3"/>
    <mergeCell ref="D3:J3"/>
    <mergeCell ref="A5:C5"/>
    <mergeCell ref="D5:J5"/>
    <mergeCell ref="H50:J50"/>
    <mergeCell ref="H51:J51"/>
    <mergeCell ref="H43:J43"/>
    <mergeCell ref="H41:J41"/>
    <mergeCell ref="H44:J44"/>
    <mergeCell ref="H47:J47"/>
    <mergeCell ref="H48:J48"/>
    <mergeCell ref="H49:J49"/>
    <mergeCell ref="H36:J36"/>
    <mergeCell ref="H37:J37"/>
    <mergeCell ref="H38:J38"/>
    <mergeCell ref="H39:J39"/>
    <mergeCell ref="H40:J40"/>
    <mergeCell ref="H33:J33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showGridLines="0" tabSelected="1" topLeftCell="A19" workbookViewId="0">
      <selection activeCell="I37" sqref="I37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.28515625" style="1" customWidth="1"/>
    <col min="11" max="16384" width="9.140625" style="1"/>
  </cols>
  <sheetData>
    <row r="1" spans="1:10" x14ac:dyDescent="0.25">
      <c r="A1" s="98" t="str">
        <f>'Basic Design'!A1</f>
        <v>ProjectID</v>
      </c>
      <c r="B1" s="99"/>
      <c r="C1" s="100"/>
      <c r="D1" s="98" t="str">
        <f>'Basic Design'!D1</f>
        <v>kotoba-api</v>
      </c>
      <c r="E1" s="99"/>
      <c r="F1" s="99"/>
      <c r="G1" s="99"/>
      <c r="H1" s="99"/>
      <c r="I1" s="99"/>
      <c r="J1" s="100"/>
    </row>
    <row r="2" spans="1:10" x14ac:dyDescent="0.25">
      <c r="A2" s="98" t="str">
        <f>'Basic Design'!A2</f>
        <v>Project Name</v>
      </c>
      <c r="B2" s="99"/>
      <c r="C2" s="100"/>
      <c r="D2" s="98" t="str">
        <f>'Basic Design'!D2</f>
        <v>Japan Kotoba</v>
      </c>
      <c r="E2" s="99"/>
      <c r="F2" s="99"/>
      <c r="G2" s="99"/>
      <c r="H2" s="99"/>
      <c r="I2" s="99"/>
      <c r="J2" s="100"/>
    </row>
    <row r="3" spans="1:10" x14ac:dyDescent="0.25">
      <c r="A3" s="98" t="str">
        <f>'Basic Design'!A3</f>
        <v>Start Date</v>
      </c>
      <c r="B3" s="99"/>
      <c r="C3" s="100"/>
      <c r="D3" s="112">
        <f>'Basic Design'!D3</f>
        <v>42864</v>
      </c>
      <c r="E3" s="113"/>
      <c r="F3" s="113"/>
      <c r="G3" s="113"/>
      <c r="H3" s="113"/>
      <c r="I3" s="113"/>
      <c r="J3" s="114"/>
    </row>
    <row r="4" spans="1:10" x14ac:dyDescent="0.25">
      <c r="A4" s="98" t="str">
        <f>'Basic Design'!A4</f>
        <v>Owner</v>
      </c>
      <c r="B4" s="99"/>
      <c r="C4" s="100"/>
      <c r="D4" s="109" t="str">
        <f>'Basic Design'!D4</f>
        <v>KaungYeeHein@gmail.com</v>
      </c>
      <c r="E4" s="110"/>
      <c r="F4" s="110"/>
      <c r="G4" s="110"/>
      <c r="H4" s="110"/>
      <c r="I4" s="110"/>
      <c r="J4" s="111"/>
    </row>
    <row r="6" spans="1:10" x14ac:dyDescent="0.25">
      <c r="A6" s="91" t="str">
        <f>'Detailed Design'!$A$35</f>
        <v>Version</v>
      </c>
      <c r="B6" s="91"/>
      <c r="C6" s="91" t="str">
        <f>'Detailed Design'!$C$35</f>
        <v>0.1.0</v>
      </c>
      <c r="D6" s="91"/>
      <c r="E6" s="91"/>
      <c r="F6" s="91"/>
      <c r="G6" s="91"/>
      <c r="H6" s="91"/>
      <c r="I6" s="91"/>
      <c r="J6" s="91"/>
    </row>
    <row r="7" spans="1:10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91" t="str">
        <f>'Detailed Design'!$A$6</f>
        <v>Module:</v>
      </c>
      <c r="B8" s="91"/>
      <c r="C8" s="91" t="str">
        <f>'Detailed Design'!$C$6</f>
        <v>/kotaba</v>
      </c>
      <c r="D8" s="91"/>
      <c r="E8" s="91"/>
      <c r="F8" s="91"/>
      <c r="G8" s="91"/>
      <c r="H8" s="91"/>
      <c r="I8" s="91"/>
      <c r="J8" s="91"/>
    </row>
    <row r="9" spans="1:10" ht="15" customHeight="1" x14ac:dyDescent="0.25">
      <c r="A9" s="104" t="s">
        <v>107</v>
      </c>
      <c r="B9" s="105"/>
      <c r="C9" s="104" t="s">
        <v>108</v>
      </c>
      <c r="D9" s="105"/>
      <c r="E9" s="36" t="s">
        <v>109</v>
      </c>
      <c r="F9" s="106" t="s">
        <v>66</v>
      </c>
      <c r="G9" s="106"/>
      <c r="H9" s="106"/>
      <c r="I9" s="106"/>
      <c r="J9" s="37" t="s">
        <v>110</v>
      </c>
    </row>
    <row r="10" spans="1:10" ht="48" customHeight="1" x14ac:dyDescent="0.25">
      <c r="A10" s="87" t="str">
        <f>'Detailed Design'!A8</f>
        <v>GET</v>
      </c>
      <c r="B10" s="81"/>
      <c r="C10" s="87" t="str">
        <f>'Detailed Design'!C8</f>
        <v>/kotaba</v>
      </c>
      <c r="D10" s="81"/>
      <c r="E10" s="20" t="str">
        <f>'Detailed Design'!E8</f>
        <v>public</v>
      </c>
      <c r="F10" s="103" t="str">
        <f>'Detailed Design'!F8</f>
        <v>* Get kotoba list by query
q=xxx
by=kana|romaji|kanji|mm|en</v>
      </c>
      <c r="G10" s="103"/>
      <c r="H10" s="103"/>
      <c r="I10" s="103"/>
      <c r="J10" s="28">
        <f>'Detailed Design'!J8</f>
        <v>1.1000000000000001</v>
      </c>
    </row>
    <row r="11" spans="1:10" ht="32.25" customHeight="1" x14ac:dyDescent="0.25">
      <c r="A11" s="87" t="str">
        <f>'Detailed Design'!A10</f>
        <v>POST</v>
      </c>
      <c r="B11" s="81"/>
      <c r="C11" s="87" t="str">
        <f>'Detailed Design'!C10</f>
        <v>/kotaba</v>
      </c>
      <c r="D11" s="81"/>
      <c r="E11" s="21" t="str">
        <f>'Detailed Design'!E10</f>
        <v>admin</v>
      </c>
      <c r="F11" s="131" t="str">
        <f>'Detailed Design'!F10</f>
        <v>* Add a new kotoba
{kotoba_obj}</v>
      </c>
      <c r="G11" s="131"/>
      <c r="H11" s="131"/>
      <c r="I11" s="131"/>
      <c r="J11" s="29">
        <f>'Detailed Design'!J10</f>
        <v>3.1</v>
      </c>
    </row>
    <row r="12" spans="1:10" ht="31.5" customHeight="1" x14ac:dyDescent="0.25">
      <c r="A12" s="87" t="str">
        <f>'Detailed Design'!A15</f>
        <v>PUT</v>
      </c>
      <c r="B12" s="81"/>
      <c r="C12" s="87" t="str">
        <f>'Detailed Design'!C15</f>
        <v>/kotaba/{id}</v>
      </c>
      <c r="D12" s="81"/>
      <c r="E12" s="21" t="str">
        <f>'Detailed Design'!E15</f>
        <v>admin</v>
      </c>
      <c r="F12" s="103" t="str">
        <f>'Detailed Design'!F15</f>
        <v>* Update a kotoba by id
{kotoba_obj}</v>
      </c>
      <c r="G12" s="103"/>
      <c r="H12" s="103"/>
      <c r="I12" s="103"/>
      <c r="J12" s="29">
        <f>'Detailed Design'!J15</f>
        <v>3.2</v>
      </c>
    </row>
    <row r="13" spans="1:10" x14ac:dyDescent="0.25">
      <c r="A13" s="87" t="str">
        <f>'Detailed Design'!A16</f>
        <v>DELETE</v>
      </c>
      <c r="B13" s="81"/>
      <c r="C13" s="87" t="str">
        <f>'Detailed Design'!C16</f>
        <v>/kotaba/{id}</v>
      </c>
      <c r="D13" s="81"/>
      <c r="E13" s="21" t="str">
        <f>'Detailed Design'!E16</f>
        <v>admin</v>
      </c>
      <c r="F13" s="103" t="str">
        <f>'Detailed Design'!F16</f>
        <v>* Delete a kotoba by id</v>
      </c>
      <c r="G13" s="103"/>
      <c r="H13" s="103"/>
      <c r="I13" s="103"/>
      <c r="J13" s="29">
        <f>'Detailed Design'!J16</f>
        <v>3.3</v>
      </c>
    </row>
    <row r="14" spans="1:10" x14ac:dyDescent="0.25">
      <c r="J14" s="30"/>
    </row>
    <row r="15" spans="1:10" x14ac:dyDescent="0.25">
      <c r="A15" s="91" t="str">
        <f>'Detailed Design'!$A$35</f>
        <v>Version</v>
      </c>
      <c r="B15" s="91"/>
      <c r="C15" s="91" t="str">
        <f>'Detailed Design'!$C$35</f>
        <v>0.1.0</v>
      </c>
      <c r="D15" s="91"/>
      <c r="E15" s="91"/>
      <c r="F15" s="91"/>
      <c r="G15" s="91"/>
      <c r="H15" s="91"/>
      <c r="I15" s="91"/>
      <c r="J15" s="91"/>
    </row>
    <row r="16" spans="1:10" x14ac:dyDescent="0.25">
      <c r="A16" s="14">
        <f>'Basic Design'!A7</f>
        <v>1</v>
      </c>
      <c r="B16" s="98" t="str">
        <f>'Basic Design'!B7</f>
        <v>Everyone can request both Myanmar, Japanese and English language one by one.</v>
      </c>
      <c r="C16" s="99"/>
      <c r="D16" s="99"/>
      <c r="E16" s="99"/>
      <c r="F16" s="99"/>
      <c r="G16" s="99"/>
      <c r="H16" s="99"/>
      <c r="I16" s="99"/>
      <c r="J16" s="100"/>
    </row>
    <row r="17" spans="1:10" x14ac:dyDescent="0.25">
      <c r="A17" s="82">
        <f>'Basic Design'!A8</f>
        <v>1.1000000000000001</v>
      </c>
      <c r="B17" s="82"/>
      <c r="C17" s="98" t="str">
        <f>'Basic Design'!C8</f>
        <v>Request with Myanmar (unicode) or Japanese or English words</v>
      </c>
      <c r="D17" s="99"/>
      <c r="E17" s="99"/>
      <c r="F17" s="99"/>
      <c r="G17" s="99"/>
      <c r="H17" s="99"/>
      <c r="I17" s="99"/>
      <c r="J17" s="100"/>
    </row>
    <row r="18" spans="1:10" x14ac:dyDescent="0.25">
      <c r="A18" s="82"/>
      <c r="B18" s="82"/>
      <c r="C18" s="14"/>
      <c r="D18" s="14" t="str">
        <f>'Detailed Design'!D38</f>
        <v>GET</v>
      </c>
      <c r="E18" s="98" t="str">
        <f>'Detailed Design'!E38</f>
        <v>/kotaba</v>
      </c>
      <c r="F18" s="99"/>
      <c r="G18" s="99"/>
      <c r="H18" s="99"/>
      <c r="I18" s="99"/>
      <c r="J18" s="100"/>
    </row>
    <row r="19" spans="1:10" ht="47.25" customHeight="1" x14ac:dyDescent="0.25">
      <c r="A19" s="82"/>
      <c r="B19" s="82"/>
      <c r="C19" s="14"/>
      <c r="D19" s="14" t="str">
        <f>'Detailed Design'!D39</f>
        <v>Parameter</v>
      </c>
      <c r="E19" s="128" t="str">
        <f>'Detailed Design'!E39</f>
        <v>* Get kotoba list by query
q=xxx
by=kana|romaji|kanji|mm|en</v>
      </c>
      <c r="F19" s="99"/>
      <c r="G19" s="99"/>
      <c r="H19" s="99"/>
      <c r="I19" s="99"/>
      <c r="J19" s="100"/>
    </row>
    <row r="20" spans="1:10" ht="34.5" customHeight="1" x14ac:dyDescent="0.25">
      <c r="A20" s="82"/>
      <c r="B20" s="82"/>
      <c r="C20" s="14"/>
      <c r="D20" s="14" t="str">
        <f>'Detailed Design'!D40</f>
        <v>Response</v>
      </c>
      <c r="E20" s="128" t="str">
        <f>'Detailed Design'!E40</f>
        <v>HttpStatus.OK|HttpStatus.NO_CONTENT
[{kotoba_obj},{kotoba_obj}]</v>
      </c>
      <c r="F20" s="99"/>
      <c r="G20" s="99"/>
      <c r="H20" s="99"/>
      <c r="I20" s="99"/>
      <c r="J20" s="100"/>
    </row>
    <row r="21" spans="1:10" x14ac:dyDescent="0.25">
      <c r="A21" s="47"/>
      <c r="B21" s="129">
        <v>1</v>
      </c>
      <c r="C21" s="47"/>
      <c r="D21" s="11" t="s">
        <v>147</v>
      </c>
      <c r="E21" s="41"/>
      <c r="F21" s="41"/>
      <c r="G21" s="41"/>
      <c r="H21" s="41"/>
      <c r="I21" s="41"/>
      <c r="J21" s="42"/>
    </row>
    <row r="22" spans="1:10" x14ac:dyDescent="0.25">
      <c r="A22" s="49"/>
      <c r="B22" s="129"/>
      <c r="C22" s="127">
        <v>1.1000000000000001</v>
      </c>
      <c r="D22" s="45" t="s">
        <v>122</v>
      </c>
      <c r="E22" s="41"/>
      <c r="F22" s="41"/>
      <c r="G22" s="41"/>
      <c r="H22" s="41"/>
      <c r="I22" s="41"/>
      <c r="J22" s="42"/>
    </row>
    <row r="23" spans="1:10" x14ac:dyDescent="0.25">
      <c r="A23" s="50"/>
      <c r="B23" s="129"/>
      <c r="C23" s="127"/>
      <c r="D23" s="46" t="s">
        <v>243</v>
      </c>
      <c r="E23" s="41"/>
      <c r="F23" s="41"/>
      <c r="G23" s="41"/>
      <c r="H23" s="41"/>
      <c r="I23" s="41"/>
      <c r="J23" s="42"/>
    </row>
    <row r="24" spans="1:10" x14ac:dyDescent="0.25">
      <c r="A24" s="50"/>
      <c r="B24" s="129"/>
      <c r="C24" s="127"/>
      <c r="D24" s="46" t="s">
        <v>246</v>
      </c>
      <c r="E24" s="41"/>
      <c r="F24" s="41"/>
      <c r="G24" s="41"/>
      <c r="H24" s="41"/>
      <c r="I24" s="41"/>
      <c r="J24" s="42"/>
    </row>
    <row r="25" spans="1:10" x14ac:dyDescent="0.25">
      <c r="A25" s="49"/>
      <c r="B25" s="129"/>
      <c r="C25" s="127" t="s">
        <v>115</v>
      </c>
      <c r="D25" s="45" t="s">
        <v>123</v>
      </c>
      <c r="E25" s="15"/>
      <c r="F25" s="15"/>
      <c r="G25" s="15"/>
      <c r="H25" s="15"/>
      <c r="I25" s="15"/>
      <c r="J25" s="16"/>
    </row>
    <row r="26" spans="1:10" x14ac:dyDescent="0.25">
      <c r="A26" s="50"/>
      <c r="B26" s="129"/>
      <c r="C26" s="127"/>
      <c r="D26" s="46" t="s">
        <v>243</v>
      </c>
      <c r="E26" s="41"/>
      <c r="F26" s="41"/>
      <c r="G26" s="41"/>
      <c r="H26" s="41"/>
      <c r="I26" s="41"/>
      <c r="J26" s="42"/>
    </row>
    <row r="27" spans="1:10" x14ac:dyDescent="0.25">
      <c r="A27" s="50"/>
      <c r="B27" s="129"/>
      <c r="C27" s="127"/>
      <c r="D27" s="46" t="s">
        <v>245</v>
      </c>
      <c r="E27" s="41"/>
      <c r="F27" s="41"/>
      <c r="G27" s="41"/>
      <c r="H27" s="41"/>
      <c r="I27" s="41"/>
      <c r="J27" s="42"/>
    </row>
    <row r="28" spans="1:10" x14ac:dyDescent="0.25">
      <c r="A28" s="49"/>
      <c r="B28" s="129"/>
      <c r="C28" s="127" t="s">
        <v>116</v>
      </c>
      <c r="D28" s="45" t="s">
        <v>124</v>
      </c>
      <c r="E28" s="15"/>
      <c r="F28" s="15"/>
      <c r="G28" s="15"/>
      <c r="H28" s="15"/>
      <c r="I28" s="15"/>
      <c r="J28" s="16"/>
    </row>
    <row r="29" spans="1:10" x14ac:dyDescent="0.25">
      <c r="A29" s="50"/>
      <c r="B29" s="129"/>
      <c r="C29" s="127"/>
      <c r="D29" s="46" t="s">
        <v>243</v>
      </c>
      <c r="E29" s="15"/>
      <c r="F29" s="15"/>
      <c r="G29" s="15"/>
      <c r="H29" s="15"/>
      <c r="I29" s="15"/>
      <c r="J29" s="16"/>
    </row>
    <row r="30" spans="1:10" x14ac:dyDescent="0.25">
      <c r="A30" s="50"/>
      <c r="B30" s="129"/>
      <c r="C30" s="127"/>
      <c r="D30" s="46" t="s">
        <v>244</v>
      </c>
      <c r="E30" s="41"/>
      <c r="F30" s="41"/>
      <c r="G30" s="41"/>
      <c r="H30" s="41"/>
      <c r="I30" s="41"/>
      <c r="J30" s="42"/>
    </row>
    <row r="31" spans="1:10" x14ac:dyDescent="0.25">
      <c r="A31" s="49"/>
      <c r="B31" s="129"/>
      <c r="C31" s="127" t="s">
        <v>117</v>
      </c>
      <c r="D31" s="45" t="s">
        <v>125</v>
      </c>
      <c r="E31" s="15"/>
      <c r="F31" s="15"/>
      <c r="G31" s="15"/>
      <c r="H31" s="15"/>
      <c r="I31" s="15"/>
      <c r="J31" s="16"/>
    </row>
    <row r="32" spans="1:10" x14ac:dyDescent="0.25">
      <c r="A32" s="50"/>
      <c r="B32" s="129"/>
      <c r="C32" s="127"/>
      <c r="D32" s="46" t="s">
        <v>243</v>
      </c>
      <c r="E32" s="15"/>
      <c r="F32" s="15"/>
      <c r="G32" s="15"/>
      <c r="H32" s="15"/>
      <c r="I32" s="15"/>
      <c r="J32" s="16"/>
    </row>
    <row r="33" spans="1:10" x14ac:dyDescent="0.25">
      <c r="A33" s="50"/>
      <c r="B33" s="129"/>
      <c r="C33" s="127"/>
      <c r="D33" s="46" t="s">
        <v>247</v>
      </c>
      <c r="E33" s="41"/>
      <c r="F33" s="41"/>
      <c r="G33" s="41"/>
      <c r="H33" s="41"/>
      <c r="I33" s="41"/>
      <c r="J33" s="42"/>
    </row>
    <row r="34" spans="1:10" x14ac:dyDescent="0.25">
      <c r="A34" s="49"/>
      <c r="B34" s="129"/>
      <c r="C34" s="127" t="s">
        <v>118</v>
      </c>
      <c r="D34" s="45" t="s">
        <v>126</v>
      </c>
      <c r="E34" s="15"/>
      <c r="F34" s="15"/>
      <c r="G34" s="15"/>
      <c r="H34" s="15"/>
      <c r="I34" s="15"/>
      <c r="J34" s="16"/>
    </row>
    <row r="35" spans="1:10" x14ac:dyDescent="0.25">
      <c r="A35" s="50"/>
      <c r="B35" s="129"/>
      <c r="C35" s="127"/>
      <c r="D35" s="46" t="s">
        <v>243</v>
      </c>
      <c r="E35" s="15"/>
      <c r="F35" s="15"/>
      <c r="G35" s="15"/>
      <c r="H35" s="15"/>
      <c r="I35" s="15"/>
      <c r="J35" s="16"/>
    </row>
    <row r="36" spans="1:10" x14ac:dyDescent="0.25">
      <c r="A36" s="50"/>
      <c r="B36" s="129"/>
      <c r="C36" s="127"/>
      <c r="D36" s="46" t="s">
        <v>248</v>
      </c>
      <c r="E36" s="41"/>
      <c r="F36" s="41"/>
      <c r="G36" s="41"/>
      <c r="H36" s="41"/>
      <c r="I36" s="41"/>
      <c r="J36" s="42"/>
    </row>
    <row r="37" spans="1:10" x14ac:dyDescent="0.25">
      <c r="A37" s="50"/>
      <c r="B37" s="129"/>
      <c r="C37" s="124" t="s">
        <v>120</v>
      </c>
      <c r="D37" s="45" t="s">
        <v>127</v>
      </c>
      <c r="E37" s="41"/>
      <c r="F37" s="41"/>
      <c r="G37" s="41"/>
      <c r="H37" s="41"/>
      <c r="I37" s="41"/>
      <c r="J37" s="42"/>
    </row>
    <row r="38" spans="1:10" x14ac:dyDescent="0.25">
      <c r="A38" s="50"/>
      <c r="B38" s="129"/>
      <c r="C38" s="125"/>
      <c r="D38" s="46" t="s">
        <v>153</v>
      </c>
      <c r="E38" s="41"/>
      <c r="F38" s="41"/>
      <c r="G38" s="41"/>
      <c r="H38" s="41"/>
      <c r="I38" s="41"/>
      <c r="J38" s="42"/>
    </row>
    <row r="39" spans="1:10" x14ac:dyDescent="0.25">
      <c r="A39" s="50"/>
      <c r="B39" s="129"/>
      <c r="C39" s="124" t="s">
        <v>133</v>
      </c>
      <c r="D39" s="45" t="s">
        <v>113</v>
      </c>
      <c r="E39" s="41"/>
      <c r="F39" s="41"/>
      <c r="G39" s="41"/>
      <c r="H39" s="41"/>
      <c r="I39" s="41"/>
      <c r="J39" s="42"/>
    </row>
    <row r="40" spans="1:10" x14ac:dyDescent="0.25">
      <c r="A40" s="49"/>
      <c r="B40" s="129"/>
      <c r="C40" s="125"/>
      <c r="D40" s="53" t="s">
        <v>152</v>
      </c>
      <c r="E40" s="41"/>
      <c r="F40" s="41"/>
      <c r="G40" s="41"/>
      <c r="H40" s="41"/>
      <c r="I40" s="41"/>
      <c r="J40" s="42"/>
    </row>
    <row r="41" spans="1:10" x14ac:dyDescent="0.25">
      <c r="A41" s="47"/>
      <c r="B41" s="127" t="s">
        <v>119</v>
      </c>
      <c r="C41" s="129"/>
      <c r="D41" s="15" t="s">
        <v>113</v>
      </c>
      <c r="E41" s="41"/>
      <c r="F41" s="41"/>
      <c r="G41" s="41"/>
      <c r="H41" s="41"/>
      <c r="I41" s="41"/>
      <c r="J41" s="42"/>
    </row>
    <row r="42" spans="1:10" x14ac:dyDescent="0.25">
      <c r="A42" s="49"/>
      <c r="B42" s="127"/>
      <c r="C42" s="129"/>
      <c r="D42" s="52" t="s">
        <v>152</v>
      </c>
      <c r="E42" s="41"/>
      <c r="F42" s="41"/>
      <c r="G42" s="41"/>
      <c r="H42" s="41"/>
      <c r="I42" s="41"/>
      <c r="J42" s="42"/>
    </row>
    <row r="43" spans="1:10" x14ac:dyDescent="0.25">
      <c r="A43" s="43"/>
      <c r="B43" s="43"/>
      <c r="C43" s="44"/>
      <c r="D43" s="43"/>
      <c r="E43" s="43"/>
      <c r="F43" s="43"/>
      <c r="G43" s="43"/>
      <c r="H43" s="43"/>
      <c r="I43" s="43"/>
      <c r="J43" s="43"/>
    </row>
    <row r="44" spans="1:10" x14ac:dyDescent="0.25">
      <c r="A44" s="14">
        <f>'Basic Design'!A13</f>
        <v>3</v>
      </c>
      <c r="B44" s="82" t="str">
        <f>'Basic Design'!$B$13</f>
        <v>Admin user can update data set.</v>
      </c>
      <c r="C44" s="82"/>
      <c r="D44" s="82"/>
      <c r="E44" s="82"/>
      <c r="F44" s="82"/>
      <c r="G44" s="82"/>
      <c r="H44" s="82"/>
      <c r="I44" s="82"/>
      <c r="J44" s="82"/>
    </row>
    <row r="45" spans="1:10" x14ac:dyDescent="0.25">
      <c r="A45" s="82">
        <f>'Basic Design'!A14</f>
        <v>3.1</v>
      </c>
      <c r="B45" s="82"/>
      <c r="C45" s="82" t="str">
        <f>'Basic Design'!C14</f>
        <v>Register a new word</v>
      </c>
      <c r="D45" s="82"/>
      <c r="E45" s="82"/>
      <c r="F45" s="82"/>
      <c r="G45" s="82"/>
      <c r="H45" s="82"/>
      <c r="I45" s="82"/>
      <c r="J45" s="82"/>
    </row>
    <row r="46" spans="1:10" x14ac:dyDescent="0.25">
      <c r="A46" s="82"/>
      <c r="B46" s="82"/>
      <c r="C46" s="14"/>
      <c r="D46" s="14" t="str">
        <f>'Detailed Design'!D43</f>
        <v>POST</v>
      </c>
      <c r="E46" s="82" t="str">
        <f>'Detailed Design'!E43</f>
        <v>/kotaba</v>
      </c>
      <c r="F46" s="82"/>
      <c r="G46" s="82"/>
      <c r="H46" s="82"/>
      <c r="I46" s="82"/>
      <c r="J46" s="82"/>
    </row>
    <row r="47" spans="1:10" x14ac:dyDescent="0.25">
      <c r="A47" s="82"/>
      <c r="B47" s="82"/>
      <c r="C47" s="14"/>
      <c r="D47" s="14" t="str">
        <f>'Detailed Design'!D44</f>
        <v>Format</v>
      </c>
      <c r="E47" s="130" t="str">
        <f>'Detailed Design'!E44</f>
        <v>{kotoba_obj}</v>
      </c>
      <c r="F47" s="82"/>
      <c r="G47" s="82"/>
      <c r="H47" s="82"/>
      <c r="I47" s="82"/>
      <c r="J47" s="82"/>
    </row>
    <row r="48" spans="1:10" ht="60.75" customHeight="1" x14ac:dyDescent="0.25">
      <c r="A48" s="82"/>
      <c r="B48" s="82"/>
      <c r="C48" s="14"/>
      <c r="D48" s="14" t="str">
        <f>'Detailed Design'!D45</f>
        <v>Response</v>
      </c>
      <c r="E48" s="130" t="str">
        <f>'Detailed Design'!E45</f>
        <v>{
  "result":"OK"|"NG",
  "message":"xxxxx"
}</v>
      </c>
      <c r="F48" s="82"/>
      <c r="G48" s="82"/>
      <c r="H48" s="82"/>
      <c r="I48" s="82"/>
      <c r="J48" s="82"/>
    </row>
    <row r="49" spans="1:10" x14ac:dyDescent="0.25">
      <c r="A49" s="47"/>
      <c r="B49" s="124" t="s">
        <v>121</v>
      </c>
      <c r="C49" s="47"/>
      <c r="D49" s="15" t="s">
        <v>224</v>
      </c>
      <c r="E49" s="31"/>
      <c r="F49" s="15"/>
      <c r="G49" s="15"/>
      <c r="H49" s="15"/>
      <c r="I49" s="15"/>
      <c r="J49" s="16"/>
    </row>
    <row r="50" spans="1:10" x14ac:dyDescent="0.25">
      <c r="A50" s="47"/>
      <c r="B50" s="125"/>
      <c r="C50" s="124" t="s">
        <v>131</v>
      </c>
      <c r="D50" s="52" t="s">
        <v>128</v>
      </c>
      <c r="E50" s="31"/>
      <c r="F50" s="15"/>
      <c r="G50" s="15"/>
      <c r="H50" s="15"/>
      <c r="I50" s="15"/>
      <c r="J50" s="16"/>
    </row>
    <row r="51" spans="1:10" x14ac:dyDescent="0.25">
      <c r="A51" s="47"/>
      <c r="B51" s="125"/>
      <c r="C51" s="126"/>
      <c r="D51" s="53" t="s">
        <v>132</v>
      </c>
      <c r="E51" s="31"/>
      <c r="F51" s="15"/>
      <c r="G51" s="15"/>
      <c r="H51" s="15"/>
      <c r="I51" s="15"/>
      <c r="J51" s="16"/>
    </row>
    <row r="52" spans="1:10" x14ac:dyDescent="0.25">
      <c r="A52" s="47"/>
      <c r="B52" s="125"/>
      <c r="C52" s="124" t="s">
        <v>115</v>
      </c>
      <c r="D52" s="52" t="s">
        <v>113</v>
      </c>
      <c r="E52" s="31"/>
      <c r="F52" s="15"/>
      <c r="G52" s="15"/>
      <c r="H52" s="15"/>
      <c r="I52" s="15"/>
      <c r="J52" s="16"/>
    </row>
    <row r="53" spans="1:10" x14ac:dyDescent="0.25">
      <c r="A53" s="47"/>
      <c r="B53" s="125"/>
      <c r="C53" s="125"/>
      <c r="D53" s="53" t="s">
        <v>134</v>
      </c>
      <c r="E53" s="31"/>
      <c r="F53" s="15"/>
      <c r="G53" s="15"/>
      <c r="H53" s="15"/>
      <c r="I53" s="15"/>
      <c r="J53" s="16"/>
    </row>
    <row r="54" spans="1:10" x14ac:dyDescent="0.25">
      <c r="A54" s="47"/>
      <c r="B54" s="126"/>
      <c r="C54" s="126"/>
      <c r="D54" s="46" t="s">
        <v>129</v>
      </c>
      <c r="E54" s="31"/>
      <c r="F54" s="15"/>
      <c r="G54" s="15"/>
      <c r="H54" s="15"/>
      <c r="I54" s="15"/>
      <c r="J54" s="16"/>
    </row>
    <row r="55" spans="1:10" x14ac:dyDescent="0.25">
      <c r="A55" s="47"/>
      <c r="B55" s="124" t="s">
        <v>119</v>
      </c>
      <c r="C55" s="124"/>
      <c r="D55" s="15" t="s">
        <v>113</v>
      </c>
      <c r="E55" s="31"/>
      <c r="F55" s="15"/>
      <c r="G55" s="15"/>
      <c r="H55" s="15"/>
      <c r="I55" s="15"/>
      <c r="J55" s="16"/>
    </row>
    <row r="56" spans="1:10" x14ac:dyDescent="0.25">
      <c r="A56" s="47"/>
      <c r="B56" s="126"/>
      <c r="C56" s="126"/>
      <c r="D56" s="45" t="s">
        <v>130</v>
      </c>
      <c r="E56" s="31"/>
      <c r="F56" s="15"/>
      <c r="G56" s="15"/>
      <c r="H56" s="15"/>
      <c r="I56" s="15"/>
      <c r="J56" s="16"/>
    </row>
    <row r="57" spans="1:10" x14ac:dyDescent="0.25">
      <c r="A57" s="4"/>
      <c r="B57" s="4"/>
      <c r="C57" s="4"/>
      <c r="D57" s="4"/>
      <c r="E57" s="51"/>
      <c r="F57" s="4"/>
      <c r="G57" s="4"/>
      <c r="H57" s="4"/>
      <c r="I57" s="4"/>
      <c r="J57" s="4"/>
    </row>
    <row r="58" spans="1:10" x14ac:dyDescent="0.25">
      <c r="A58" s="92">
        <f>'Basic Design'!A15</f>
        <v>3.2</v>
      </c>
      <c r="B58" s="93"/>
      <c r="C58" s="98" t="str">
        <f>'Basic Design'!C15</f>
        <v>Update a word</v>
      </c>
      <c r="D58" s="99"/>
      <c r="E58" s="99"/>
      <c r="F58" s="99"/>
      <c r="G58" s="99"/>
      <c r="H58" s="99"/>
      <c r="I58" s="99"/>
      <c r="J58" s="100"/>
    </row>
    <row r="59" spans="1:10" x14ac:dyDescent="0.25">
      <c r="A59" s="94"/>
      <c r="B59" s="95"/>
      <c r="C59" s="14"/>
      <c r="D59" s="14" t="str">
        <f>'Detailed Design'!D47</f>
        <v>PUT</v>
      </c>
      <c r="E59" s="98" t="str">
        <f>'Detailed Design'!E47</f>
        <v>/kotaba/{id}</v>
      </c>
      <c r="F59" s="99"/>
      <c r="G59" s="99"/>
      <c r="H59" s="99"/>
      <c r="I59" s="99"/>
      <c r="J59" s="100"/>
    </row>
    <row r="60" spans="1:10" x14ac:dyDescent="0.25">
      <c r="A60" s="94"/>
      <c r="B60" s="95"/>
      <c r="C60" s="14"/>
      <c r="D60" s="14" t="str">
        <f>'Detailed Design'!D48</f>
        <v>Parameter</v>
      </c>
      <c r="E60" s="128" t="str">
        <f>'Detailed Design'!E48</f>
        <v>* Update a kotoba by id
{kotoba_obj}</v>
      </c>
      <c r="F60" s="99"/>
      <c r="G60" s="99"/>
      <c r="H60" s="99"/>
      <c r="I60" s="99"/>
      <c r="J60" s="100"/>
    </row>
    <row r="61" spans="1:10" x14ac:dyDescent="0.25">
      <c r="A61" s="94"/>
      <c r="B61" s="95"/>
      <c r="C61" s="14"/>
      <c r="D61" s="14" t="str">
        <f>'Detailed Design'!D49</f>
        <v>Format</v>
      </c>
      <c r="E61" s="128" t="str">
        <f>'Detailed Design'!E49</f>
        <v>{kotoba_obj}</v>
      </c>
      <c r="F61" s="99"/>
      <c r="G61" s="99"/>
      <c r="H61" s="99"/>
      <c r="I61" s="99"/>
      <c r="J61" s="100"/>
    </row>
    <row r="62" spans="1:10" ht="65.25" customHeight="1" x14ac:dyDescent="0.25">
      <c r="A62" s="96"/>
      <c r="B62" s="97"/>
      <c r="C62" s="14"/>
      <c r="D62" s="14" t="str">
        <f>'Detailed Design'!D50</f>
        <v>Response</v>
      </c>
      <c r="E62" s="128" t="str">
        <f>'Detailed Design'!E50</f>
        <v>{
  "result":"OK"|"NG",
  "message":"xxxxx"
}</v>
      </c>
      <c r="F62" s="99"/>
      <c r="G62" s="99"/>
      <c r="H62" s="99"/>
      <c r="I62" s="99"/>
      <c r="J62" s="100"/>
    </row>
    <row r="63" spans="1:10" x14ac:dyDescent="0.25">
      <c r="A63" s="47"/>
      <c r="B63" s="124" t="s">
        <v>121</v>
      </c>
      <c r="C63" s="47"/>
      <c r="D63" s="11" t="s">
        <v>225</v>
      </c>
      <c r="E63" s="31"/>
      <c r="F63" s="15"/>
      <c r="G63" s="15"/>
      <c r="H63" s="15"/>
      <c r="I63" s="15"/>
      <c r="J63" s="16"/>
    </row>
    <row r="64" spans="1:10" x14ac:dyDescent="0.25">
      <c r="A64" s="47"/>
      <c r="B64" s="125"/>
      <c r="C64" s="47" t="s">
        <v>131</v>
      </c>
      <c r="D64" s="45" t="s">
        <v>145</v>
      </c>
      <c r="E64" s="31"/>
      <c r="F64" s="15"/>
      <c r="G64" s="15"/>
      <c r="H64" s="15"/>
      <c r="I64" s="15"/>
      <c r="J64" s="16"/>
    </row>
    <row r="65" spans="1:10" x14ac:dyDescent="0.25">
      <c r="A65" s="47"/>
      <c r="B65" s="125"/>
      <c r="C65" s="124" t="s">
        <v>115</v>
      </c>
      <c r="D65" s="45" t="s">
        <v>146</v>
      </c>
      <c r="E65" s="31"/>
      <c r="F65" s="15"/>
      <c r="G65" s="15"/>
      <c r="H65" s="15"/>
      <c r="I65" s="15"/>
      <c r="J65" s="16"/>
    </row>
    <row r="66" spans="1:10" x14ac:dyDescent="0.25">
      <c r="A66" s="48"/>
      <c r="B66" s="125"/>
      <c r="C66" s="126"/>
      <c r="D66" s="53" t="s">
        <v>148</v>
      </c>
      <c r="E66" s="31"/>
      <c r="F66" s="24"/>
      <c r="G66" s="24"/>
      <c r="H66" s="24"/>
      <c r="I66" s="24"/>
      <c r="J66" s="25"/>
    </row>
    <row r="67" spans="1:10" x14ac:dyDescent="0.25">
      <c r="A67" s="47"/>
      <c r="B67" s="125"/>
      <c r="C67" s="124" t="s">
        <v>116</v>
      </c>
      <c r="D67" s="45" t="s">
        <v>113</v>
      </c>
      <c r="E67" s="31"/>
      <c r="F67" s="15"/>
      <c r="G67" s="15"/>
      <c r="H67" s="15"/>
      <c r="I67" s="15"/>
      <c r="J67" s="16"/>
    </row>
    <row r="68" spans="1:10" x14ac:dyDescent="0.25">
      <c r="A68" s="47"/>
      <c r="B68" s="126"/>
      <c r="C68" s="126"/>
      <c r="D68" s="46" t="s">
        <v>144</v>
      </c>
      <c r="E68" s="31"/>
      <c r="F68" s="15"/>
      <c r="G68" s="15"/>
      <c r="H68" s="15"/>
      <c r="I68" s="15"/>
      <c r="J68" s="16"/>
    </row>
    <row r="69" spans="1:10" x14ac:dyDescent="0.25">
      <c r="A69" s="48"/>
      <c r="B69" s="124" t="s">
        <v>119</v>
      </c>
      <c r="C69" s="124"/>
      <c r="D69" s="24" t="s">
        <v>113</v>
      </c>
      <c r="E69" s="31"/>
      <c r="F69" s="24"/>
      <c r="G69" s="24"/>
      <c r="H69" s="24"/>
      <c r="I69" s="24"/>
      <c r="J69" s="25"/>
    </row>
    <row r="70" spans="1:10" x14ac:dyDescent="0.25">
      <c r="A70" s="48"/>
      <c r="B70" s="126"/>
      <c r="C70" s="126"/>
      <c r="D70" s="45" t="s">
        <v>144</v>
      </c>
      <c r="E70" s="31"/>
      <c r="F70" s="24"/>
      <c r="G70" s="24"/>
      <c r="H70" s="24"/>
      <c r="I70" s="24"/>
      <c r="J70" s="25"/>
    </row>
    <row r="71" spans="1:10" x14ac:dyDescent="0.25">
      <c r="A71" s="4"/>
      <c r="B71" s="4"/>
      <c r="C71" s="4"/>
      <c r="D71" s="4"/>
      <c r="E71" s="51"/>
      <c r="F71" s="4"/>
      <c r="G71" s="4"/>
      <c r="H71" s="4"/>
      <c r="I71" s="4"/>
      <c r="J71" s="4"/>
    </row>
    <row r="72" spans="1:10" x14ac:dyDescent="0.25">
      <c r="A72" s="98">
        <f>'Basic Design'!A16</f>
        <v>3.3</v>
      </c>
      <c r="B72" s="100"/>
      <c r="C72" s="98" t="str">
        <f>'Basic Design'!C16</f>
        <v>Remove a word</v>
      </c>
      <c r="D72" s="99"/>
      <c r="E72" s="99"/>
      <c r="F72" s="99"/>
      <c r="G72" s="99"/>
      <c r="H72" s="99"/>
      <c r="I72" s="99"/>
      <c r="J72" s="100"/>
    </row>
    <row r="73" spans="1:10" x14ac:dyDescent="0.25">
      <c r="A73" s="98"/>
      <c r="B73" s="100"/>
      <c r="C73" s="14"/>
      <c r="D73" s="14" t="str">
        <f>'Detailed Design'!D52</f>
        <v>DELETE</v>
      </c>
      <c r="E73" s="82" t="str">
        <f>'Detailed Design'!E52</f>
        <v>/kotaba/{id}</v>
      </c>
      <c r="F73" s="82"/>
      <c r="G73" s="82"/>
      <c r="H73" s="82"/>
      <c r="I73" s="82"/>
      <c r="J73" s="82"/>
    </row>
    <row r="74" spans="1:10" x14ac:dyDescent="0.25">
      <c r="A74" s="98"/>
      <c r="B74" s="100"/>
      <c r="C74" s="14"/>
      <c r="D74" s="14" t="str">
        <f>'Detailed Design'!D53</f>
        <v>Parameter</v>
      </c>
      <c r="E74" s="128" t="str">
        <f>'Detailed Design'!E53</f>
        <v>* Delete a kotoba by id</v>
      </c>
      <c r="F74" s="99"/>
      <c r="G74" s="99"/>
      <c r="H74" s="99"/>
      <c r="I74" s="99"/>
      <c r="J74" s="100"/>
    </row>
    <row r="75" spans="1:10" ht="61.5" customHeight="1" x14ac:dyDescent="0.25">
      <c r="A75" s="98"/>
      <c r="B75" s="100"/>
      <c r="C75" s="14"/>
      <c r="D75" s="14" t="str">
        <f>'Detailed Design'!D54</f>
        <v>Response</v>
      </c>
      <c r="E75" s="128" t="str">
        <f>'Detailed Design'!E54</f>
        <v>{
  "result":"OK"|"NG",
  "message":"xxxxx"
}</v>
      </c>
      <c r="F75" s="99"/>
      <c r="G75" s="99"/>
      <c r="H75" s="99"/>
      <c r="I75" s="99"/>
      <c r="J75" s="100"/>
    </row>
    <row r="76" spans="1:10" x14ac:dyDescent="0.25">
      <c r="A76" s="48"/>
      <c r="B76" s="124" t="s">
        <v>121</v>
      </c>
      <c r="C76" s="48"/>
      <c r="D76" s="23" t="s">
        <v>149</v>
      </c>
      <c r="E76" s="31"/>
      <c r="F76" s="24"/>
      <c r="G76" s="24"/>
      <c r="H76" s="24"/>
      <c r="I76" s="24"/>
      <c r="J76" s="25"/>
    </row>
    <row r="77" spans="1:10" x14ac:dyDescent="0.25">
      <c r="A77" s="48"/>
      <c r="B77" s="125"/>
      <c r="C77" s="48" t="s">
        <v>131</v>
      </c>
      <c r="D77" s="45" t="s">
        <v>145</v>
      </c>
      <c r="E77" s="31"/>
      <c r="F77" s="24"/>
      <c r="G77" s="24"/>
      <c r="H77" s="24"/>
      <c r="I77" s="24"/>
      <c r="J77" s="25"/>
    </row>
    <row r="78" spans="1:10" x14ac:dyDescent="0.25">
      <c r="A78" s="48"/>
      <c r="B78" s="125"/>
      <c r="C78" s="124" t="s">
        <v>115</v>
      </c>
      <c r="D78" s="45" t="s">
        <v>146</v>
      </c>
      <c r="E78" s="31"/>
      <c r="F78" s="24"/>
      <c r="G78" s="24"/>
      <c r="H78" s="24"/>
      <c r="I78" s="24"/>
      <c r="J78" s="25"/>
    </row>
    <row r="79" spans="1:10" x14ac:dyDescent="0.25">
      <c r="A79" s="48"/>
      <c r="B79" s="125"/>
      <c r="C79" s="126"/>
      <c r="D79" s="53" t="s">
        <v>150</v>
      </c>
      <c r="E79" s="31"/>
      <c r="F79" s="24"/>
      <c r="G79" s="24"/>
      <c r="H79" s="24"/>
      <c r="I79" s="24"/>
      <c r="J79" s="25"/>
    </row>
    <row r="80" spans="1:10" x14ac:dyDescent="0.25">
      <c r="A80" s="48"/>
      <c r="B80" s="125"/>
      <c r="C80" s="124" t="s">
        <v>116</v>
      </c>
      <c r="D80" s="45" t="s">
        <v>113</v>
      </c>
      <c r="E80" s="31"/>
      <c r="F80" s="24"/>
      <c r="G80" s="24"/>
      <c r="H80" s="24"/>
      <c r="I80" s="24"/>
      <c r="J80" s="25"/>
    </row>
    <row r="81" spans="1:10" x14ac:dyDescent="0.25">
      <c r="A81" s="48"/>
      <c r="B81" s="126"/>
      <c r="C81" s="126"/>
      <c r="D81" s="46" t="s">
        <v>144</v>
      </c>
      <c r="E81" s="31"/>
      <c r="F81" s="24"/>
      <c r="G81" s="24"/>
      <c r="H81" s="24"/>
      <c r="I81" s="24"/>
      <c r="J81" s="25"/>
    </row>
    <row r="82" spans="1:10" x14ac:dyDescent="0.25">
      <c r="A82" s="48"/>
      <c r="B82" s="124" t="s">
        <v>119</v>
      </c>
      <c r="C82" s="124"/>
      <c r="D82" s="24" t="s">
        <v>113</v>
      </c>
      <c r="E82" s="31"/>
      <c r="F82" s="24"/>
      <c r="G82" s="24"/>
      <c r="H82" s="24"/>
      <c r="I82" s="24"/>
      <c r="J82" s="25"/>
    </row>
    <row r="83" spans="1:10" x14ac:dyDescent="0.25">
      <c r="A83" s="48"/>
      <c r="B83" s="126"/>
      <c r="C83" s="126"/>
      <c r="D83" s="45" t="s">
        <v>144</v>
      </c>
      <c r="E83" s="31"/>
      <c r="F83" s="24"/>
      <c r="G83" s="24"/>
      <c r="H83" s="24"/>
      <c r="I83" s="24"/>
      <c r="J83" s="25"/>
    </row>
  </sheetData>
  <mergeCells count="77">
    <mergeCell ref="C80:C81"/>
    <mergeCell ref="C11:D11"/>
    <mergeCell ref="F11:I11"/>
    <mergeCell ref="B82:B83"/>
    <mergeCell ref="C82:C83"/>
    <mergeCell ref="B69:B70"/>
    <mergeCell ref="C69:C70"/>
    <mergeCell ref="C67:C68"/>
    <mergeCell ref="B63:B68"/>
    <mergeCell ref="A72:B75"/>
    <mergeCell ref="C72:J72"/>
    <mergeCell ref="E73:J73"/>
    <mergeCell ref="E74:J74"/>
    <mergeCell ref="E75:J75"/>
    <mergeCell ref="C65:C66"/>
    <mergeCell ref="B76:B81"/>
    <mergeCell ref="C78:C79"/>
    <mergeCell ref="A15:B15"/>
    <mergeCell ref="C15:J15"/>
    <mergeCell ref="B16:J16"/>
    <mergeCell ref="A13:B13"/>
    <mergeCell ref="C13:D13"/>
    <mergeCell ref="F13:I13"/>
    <mergeCell ref="E62:J62"/>
    <mergeCell ref="E20:J20"/>
    <mergeCell ref="B44:J44"/>
    <mergeCell ref="A45:B48"/>
    <mergeCell ref="C45:J45"/>
    <mergeCell ref="E46:J46"/>
    <mergeCell ref="E47:J47"/>
    <mergeCell ref="E48:J48"/>
    <mergeCell ref="A17:B20"/>
    <mergeCell ref="F12:I12"/>
    <mergeCell ref="A10:B10"/>
    <mergeCell ref="C10:D10"/>
    <mergeCell ref="F10:I10"/>
    <mergeCell ref="A4:C4"/>
    <mergeCell ref="D4:J4"/>
    <mergeCell ref="A9:B9"/>
    <mergeCell ref="C9:D9"/>
    <mergeCell ref="A12:B12"/>
    <mergeCell ref="C12:D12"/>
    <mergeCell ref="F9:I9"/>
    <mergeCell ref="A6:B6"/>
    <mergeCell ref="A8:B8"/>
    <mergeCell ref="C6:J6"/>
    <mergeCell ref="C8:J8"/>
    <mergeCell ref="A11:B11"/>
    <mergeCell ref="D1:J1"/>
    <mergeCell ref="A2:C2"/>
    <mergeCell ref="D2:J2"/>
    <mergeCell ref="A3:C3"/>
    <mergeCell ref="D3:J3"/>
    <mergeCell ref="A1:C1"/>
    <mergeCell ref="C17:J17"/>
    <mergeCell ref="E18:J18"/>
    <mergeCell ref="E19:J19"/>
    <mergeCell ref="C22:C24"/>
    <mergeCell ref="A58:B62"/>
    <mergeCell ref="C58:J58"/>
    <mergeCell ref="E59:J59"/>
    <mergeCell ref="E60:J60"/>
    <mergeCell ref="E61:J61"/>
    <mergeCell ref="B41:B42"/>
    <mergeCell ref="B21:B40"/>
    <mergeCell ref="C41:C42"/>
    <mergeCell ref="C25:C27"/>
    <mergeCell ref="B55:B56"/>
    <mergeCell ref="B49:B54"/>
    <mergeCell ref="C37:C38"/>
    <mergeCell ref="C39:C40"/>
    <mergeCell ref="C55:C56"/>
    <mergeCell ref="C50:C51"/>
    <mergeCell ref="C52:C54"/>
    <mergeCell ref="C28:C30"/>
    <mergeCell ref="C31:C33"/>
    <mergeCell ref="C34:C36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4" manualBreakCount="4">
    <brk id="14" max="16383" man="1"/>
    <brk id="43" max="16383" man="1"/>
    <brk id="57" max="16383" man="1"/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Design</vt:lpstr>
      <vt:lpstr>Detailed Design</vt:lpstr>
      <vt:lpstr>Entity Definition</vt:lpstr>
      <vt:lpstr>Program Design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2017-07-11T08:26:24Z</dcterms:modified>
</cp:coreProperties>
</file>