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c\"/>
    </mc:Choice>
  </mc:AlternateContent>
  <bookViews>
    <workbookView xWindow="0" yWindow="0" windowWidth="23040" windowHeight="7908"/>
  </bookViews>
  <sheets>
    <sheet name="बाराखडी Mapping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F188" i="1"/>
  <c r="E188" i="1"/>
  <c r="B188" i="1"/>
  <c r="G187" i="1"/>
  <c r="F187" i="1"/>
  <c r="E187" i="1"/>
  <c r="B187" i="1"/>
  <c r="A187" i="1"/>
  <c r="G186" i="1"/>
  <c r="F186" i="1"/>
  <c r="E186" i="1"/>
  <c r="B186" i="1"/>
  <c r="A186" i="1"/>
  <c r="G185" i="1"/>
  <c r="F185" i="1"/>
  <c r="E185" i="1"/>
  <c r="B185" i="1"/>
  <c r="A185" i="1"/>
  <c r="G184" i="1"/>
  <c r="F184" i="1"/>
  <c r="E184" i="1"/>
  <c r="B184" i="1"/>
  <c r="A184" i="1"/>
  <c r="G183" i="1"/>
  <c r="F183" i="1"/>
  <c r="E183" i="1"/>
  <c r="B183" i="1"/>
  <c r="A183" i="1"/>
  <c r="G182" i="1"/>
  <c r="F182" i="1"/>
  <c r="E182" i="1"/>
  <c r="B182" i="1"/>
  <c r="A182" i="1"/>
  <c r="G181" i="1"/>
  <c r="F181" i="1"/>
  <c r="E181" i="1"/>
  <c r="B181" i="1"/>
  <c r="A181" i="1"/>
  <c r="G180" i="1"/>
  <c r="F180" i="1"/>
  <c r="E180" i="1"/>
  <c r="B180" i="1"/>
  <c r="A180" i="1"/>
  <c r="G179" i="1"/>
  <c r="F179" i="1"/>
  <c r="E179" i="1"/>
  <c r="B179" i="1"/>
  <c r="A179" i="1"/>
  <c r="G178" i="1"/>
  <c r="F178" i="1"/>
  <c r="E178" i="1"/>
  <c r="B178" i="1"/>
  <c r="A178" i="1"/>
  <c r="G177" i="1"/>
  <c r="F177" i="1"/>
  <c r="E177" i="1"/>
  <c r="B177" i="1"/>
  <c r="A177" i="1"/>
  <c r="G176" i="1"/>
  <c r="F176" i="1"/>
  <c r="E176" i="1"/>
  <c r="B176" i="1"/>
  <c r="A176" i="1"/>
  <c r="G175" i="1"/>
  <c r="F175" i="1"/>
  <c r="E175" i="1"/>
  <c r="B175" i="1"/>
  <c r="A175" i="1"/>
  <c r="G174" i="1"/>
  <c r="F174" i="1"/>
  <c r="E174" i="1"/>
  <c r="B174" i="1"/>
  <c r="A174" i="1"/>
  <c r="G173" i="1"/>
  <c r="F173" i="1"/>
  <c r="E173" i="1"/>
  <c r="B173" i="1"/>
  <c r="A173" i="1"/>
  <c r="G172" i="1"/>
  <c r="F172" i="1"/>
  <c r="E172" i="1"/>
  <c r="B172" i="1"/>
  <c r="A172" i="1"/>
  <c r="G171" i="1"/>
  <c r="F171" i="1"/>
  <c r="E171" i="1"/>
  <c r="B171" i="1"/>
  <c r="A171" i="1"/>
  <c r="G170" i="1"/>
  <c r="F170" i="1"/>
  <c r="E170" i="1"/>
  <c r="B170" i="1"/>
  <c r="A170" i="1"/>
  <c r="G169" i="1"/>
  <c r="F169" i="1"/>
  <c r="E169" i="1"/>
  <c r="B169" i="1"/>
  <c r="A169" i="1"/>
  <c r="G168" i="1"/>
  <c r="F168" i="1"/>
  <c r="E168" i="1"/>
  <c r="B168" i="1"/>
  <c r="A168" i="1"/>
  <c r="G167" i="1"/>
  <c r="F167" i="1"/>
  <c r="E167" i="1"/>
  <c r="B167" i="1"/>
  <c r="A167" i="1"/>
  <c r="G166" i="1"/>
  <c r="F166" i="1"/>
  <c r="E166" i="1"/>
  <c r="B166" i="1"/>
  <c r="A166" i="1"/>
  <c r="G165" i="1"/>
  <c r="F165" i="1"/>
  <c r="E165" i="1"/>
  <c r="B165" i="1"/>
  <c r="A165" i="1"/>
  <c r="G164" i="1"/>
  <c r="F164" i="1"/>
  <c r="E164" i="1"/>
  <c r="B164" i="1"/>
  <c r="A164" i="1"/>
  <c r="G163" i="1"/>
  <c r="F163" i="1"/>
  <c r="E163" i="1"/>
  <c r="B163" i="1"/>
  <c r="A163" i="1"/>
  <c r="G162" i="1"/>
  <c r="F162" i="1"/>
  <c r="E162" i="1"/>
  <c r="B162" i="1"/>
  <c r="A162" i="1"/>
  <c r="G161" i="1"/>
  <c r="F161" i="1"/>
  <c r="E161" i="1"/>
  <c r="B161" i="1"/>
  <c r="A161" i="1"/>
  <c r="G160" i="1"/>
  <c r="F160" i="1"/>
  <c r="E160" i="1"/>
  <c r="B160" i="1"/>
  <c r="A160" i="1"/>
  <c r="G159" i="1"/>
  <c r="F159" i="1"/>
  <c r="E159" i="1"/>
  <c r="B159" i="1"/>
  <c r="A159" i="1"/>
  <c r="G158" i="1"/>
  <c r="F158" i="1"/>
  <c r="E158" i="1"/>
  <c r="B158" i="1"/>
  <c r="A158" i="1"/>
  <c r="G157" i="1"/>
  <c r="F157" i="1"/>
  <c r="E157" i="1"/>
  <c r="B157" i="1"/>
  <c r="A157" i="1"/>
  <c r="G156" i="1"/>
  <c r="F156" i="1"/>
  <c r="E156" i="1"/>
  <c r="B156" i="1"/>
  <c r="A156" i="1"/>
  <c r="G155" i="1"/>
  <c r="F155" i="1"/>
  <c r="E155" i="1"/>
  <c r="B155" i="1"/>
  <c r="A155" i="1"/>
  <c r="G154" i="1"/>
  <c r="F154" i="1"/>
  <c r="E154" i="1"/>
  <c r="B154" i="1"/>
  <c r="A154" i="1"/>
  <c r="G153" i="1"/>
  <c r="F153" i="1"/>
  <c r="E153" i="1"/>
  <c r="B153" i="1"/>
  <c r="A153" i="1"/>
  <c r="G152" i="1"/>
  <c r="F152" i="1"/>
  <c r="E152" i="1"/>
  <c r="B152" i="1"/>
  <c r="A152" i="1"/>
  <c r="F150" i="1"/>
  <c r="B150" i="1"/>
  <c r="G147" i="1"/>
  <c r="F147" i="1"/>
  <c r="E147" i="1"/>
  <c r="B147" i="1"/>
  <c r="A147" i="1"/>
  <c r="G146" i="1"/>
  <c r="F146" i="1"/>
  <c r="E146" i="1"/>
  <c r="B146" i="1"/>
  <c r="A146" i="1"/>
  <c r="G145" i="1"/>
  <c r="F145" i="1"/>
  <c r="F142" i="1" s="1"/>
  <c r="E145" i="1"/>
  <c r="B145" i="1"/>
  <c r="A145" i="1"/>
  <c r="G144" i="1"/>
  <c r="F144" i="1"/>
  <c r="E144" i="1"/>
  <c r="B144" i="1"/>
  <c r="A144" i="1"/>
  <c r="B142" i="1"/>
  <c r="G138" i="1"/>
  <c r="F138" i="1"/>
  <c r="E138" i="1"/>
  <c r="B138" i="1"/>
  <c r="A138" i="1"/>
  <c r="G137" i="1"/>
  <c r="F137" i="1"/>
  <c r="E137" i="1"/>
  <c r="B137" i="1"/>
  <c r="A137" i="1"/>
  <c r="G136" i="1"/>
  <c r="F136" i="1"/>
  <c r="E136" i="1"/>
  <c r="B136" i="1"/>
  <c r="A136" i="1"/>
  <c r="G135" i="1"/>
  <c r="F135" i="1"/>
  <c r="E135" i="1"/>
  <c r="B135" i="1"/>
  <c r="A135" i="1"/>
  <c r="G134" i="1"/>
  <c r="F134" i="1"/>
  <c r="B134" i="1"/>
  <c r="A134" i="1"/>
  <c r="G133" i="1"/>
  <c r="F133" i="1"/>
  <c r="B133" i="1"/>
  <c r="A133" i="1"/>
  <c r="G132" i="1"/>
  <c r="F132" i="1"/>
  <c r="E132" i="1"/>
  <c r="B132" i="1"/>
  <c r="A132" i="1"/>
  <c r="G131" i="1"/>
  <c r="F131" i="1"/>
  <c r="E131" i="1"/>
  <c r="B131" i="1"/>
  <c r="A131" i="1"/>
  <c r="G130" i="1"/>
  <c r="F130" i="1"/>
  <c r="E130" i="1"/>
  <c r="B130" i="1"/>
  <c r="A130" i="1"/>
  <c r="G129" i="1"/>
  <c r="F129" i="1"/>
  <c r="E129" i="1"/>
  <c r="B129" i="1"/>
  <c r="A129" i="1"/>
  <c r="G128" i="1"/>
  <c r="F128" i="1"/>
  <c r="E128" i="1"/>
  <c r="B128" i="1"/>
  <c r="A128" i="1"/>
  <c r="G127" i="1"/>
  <c r="F127" i="1"/>
  <c r="E127" i="1"/>
  <c r="B127" i="1"/>
  <c r="A127" i="1"/>
  <c r="G126" i="1"/>
  <c r="F126" i="1"/>
  <c r="E126" i="1"/>
  <c r="B126" i="1"/>
  <c r="A126" i="1"/>
  <c r="G125" i="1"/>
  <c r="F125" i="1"/>
  <c r="E125" i="1"/>
  <c r="B125" i="1"/>
  <c r="A125" i="1"/>
  <c r="G124" i="1"/>
  <c r="F124" i="1"/>
  <c r="E124" i="1"/>
  <c r="B124" i="1"/>
  <c r="A124" i="1"/>
  <c r="G123" i="1"/>
  <c r="F123" i="1"/>
  <c r="E123" i="1"/>
  <c r="B123" i="1"/>
  <c r="A123" i="1"/>
  <c r="G122" i="1"/>
  <c r="F122" i="1"/>
  <c r="E122" i="1"/>
  <c r="B122" i="1"/>
  <c r="A122" i="1"/>
  <c r="G121" i="1"/>
  <c r="F121" i="1"/>
  <c r="E121" i="1"/>
  <c r="B121" i="1"/>
  <c r="A121" i="1"/>
  <c r="G120" i="1"/>
  <c r="F120" i="1"/>
  <c r="E120" i="1"/>
  <c r="B120" i="1"/>
  <c r="A120" i="1"/>
  <c r="G119" i="1"/>
  <c r="F119" i="1"/>
  <c r="E119" i="1"/>
  <c r="B119" i="1"/>
  <c r="A119" i="1"/>
  <c r="G118" i="1"/>
  <c r="F118" i="1"/>
  <c r="E118" i="1"/>
  <c r="B118" i="1"/>
  <c r="A118" i="1"/>
  <c r="G117" i="1"/>
  <c r="F117" i="1"/>
  <c r="E117" i="1"/>
  <c r="B117" i="1"/>
  <c r="A117" i="1"/>
  <c r="G116" i="1"/>
  <c r="F116" i="1"/>
  <c r="E116" i="1"/>
  <c r="B116" i="1"/>
  <c r="A116" i="1"/>
  <c r="G115" i="1"/>
  <c r="F115" i="1"/>
  <c r="E115" i="1"/>
  <c r="B115" i="1"/>
  <c r="A115" i="1"/>
  <c r="G114" i="1"/>
  <c r="F114" i="1"/>
  <c r="E114" i="1"/>
  <c r="B114" i="1"/>
  <c r="A114" i="1"/>
  <c r="G113" i="1"/>
  <c r="F113" i="1"/>
  <c r="E113" i="1"/>
  <c r="B113" i="1"/>
  <c r="A113" i="1"/>
  <c r="G112" i="1"/>
  <c r="F112" i="1"/>
  <c r="E112" i="1"/>
  <c r="B112" i="1"/>
  <c r="A112" i="1"/>
  <c r="G111" i="1"/>
  <c r="F111" i="1"/>
  <c r="E111" i="1"/>
  <c r="B111" i="1"/>
  <c r="A111" i="1"/>
  <c r="G110" i="1"/>
  <c r="F110" i="1"/>
  <c r="E110" i="1"/>
  <c r="B110" i="1"/>
  <c r="A110" i="1"/>
  <c r="G109" i="1"/>
  <c r="F109" i="1"/>
  <c r="E109" i="1"/>
  <c r="B109" i="1"/>
  <c r="A109" i="1"/>
  <c r="G108" i="1"/>
  <c r="F108" i="1"/>
  <c r="E108" i="1"/>
  <c r="B108" i="1"/>
  <c r="A108" i="1"/>
  <c r="G107" i="1"/>
  <c r="F107" i="1"/>
  <c r="E107" i="1"/>
  <c r="B107" i="1"/>
  <c r="A107" i="1"/>
  <c r="G106" i="1"/>
  <c r="F106" i="1"/>
  <c r="E106" i="1"/>
  <c r="B106" i="1"/>
  <c r="A106" i="1"/>
  <c r="G105" i="1"/>
  <c r="F105" i="1"/>
  <c r="E105" i="1"/>
  <c r="B105" i="1"/>
  <c r="A105" i="1"/>
  <c r="G104" i="1"/>
  <c r="F104" i="1"/>
  <c r="E104" i="1"/>
  <c r="B104" i="1"/>
  <c r="A104" i="1"/>
  <c r="G103" i="1"/>
  <c r="F103" i="1"/>
  <c r="E103" i="1"/>
  <c r="B103" i="1"/>
  <c r="A103" i="1"/>
  <c r="G102" i="1"/>
  <c r="F102" i="1"/>
  <c r="E102" i="1"/>
  <c r="B102" i="1"/>
  <c r="A102" i="1"/>
  <c r="G95" i="1"/>
  <c r="F95" i="1"/>
  <c r="E95" i="1"/>
  <c r="B95" i="1"/>
  <c r="A95" i="1"/>
  <c r="G94" i="1"/>
  <c r="F94" i="1"/>
  <c r="E94" i="1"/>
  <c r="B94" i="1"/>
  <c r="A94" i="1"/>
  <c r="G93" i="1"/>
  <c r="F93" i="1"/>
  <c r="E93" i="1"/>
  <c r="B93" i="1"/>
  <c r="A93" i="1"/>
  <c r="G92" i="1"/>
  <c r="F92" i="1"/>
  <c r="E92" i="1"/>
  <c r="B92" i="1"/>
  <c r="A92" i="1"/>
  <c r="G91" i="1"/>
  <c r="F91" i="1"/>
  <c r="E91" i="1"/>
  <c r="B91" i="1"/>
  <c r="A91" i="1"/>
  <c r="G90" i="1"/>
  <c r="F90" i="1"/>
  <c r="E90" i="1"/>
  <c r="B90" i="1"/>
  <c r="A90" i="1"/>
  <c r="G89" i="1"/>
  <c r="F89" i="1"/>
  <c r="E89" i="1"/>
  <c r="B89" i="1"/>
  <c r="A89" i="1"/>
  <c r="G88" i="1"/>
  <c r="F88" i="1"/>
  <c r="E88" i="1"/>
  <c r="B88" i="1"/>
  <c r="A88" i="1"/>
  <c r="G87" i="1"/>
  <c r="F87" i="1"/>
  <c r="E87" i="1"/>
  <c r="B87" i="1"/>
  <c r="A87" i="1"/>
  <c r="G86" i="1"/>
  <c r="F86" i="1"/>
  <c r="E86" i="1"/>
  <c r="B86" i="1"/>
  <c r="A86" i="1"/>
  <c r="G85" i="1"/>
  <c r="F85" i="1"/>
  <c r="E85" i="1"/>
  <c r="B85" i="1"/>
  <c r="A85" i="1"/>
  <c r="G84" i="1"/>
  <c r="F84" i="1"/>
  <c r="E84" i="1"/>
  <c r="B84" i="1"/>
  <c r="A84" i="1"/>
  <c r="G83" i="1"/>
  <c r="F83" i="1"/>
  <c r="E83" i="1"/>
  <c r="B83" i="1"/>
  <c r="A83" i="1"/>
  <c r="G82" i="1"/>
  <c r="F82" i="1"/>
  <c r="E82" i="1"/>
  <c r="B82" i="1"/>
  <c r="A82" i="1"/>
  <c r="G81" i="1"/>
  <c r="F81" i="1"/>
  <c r="E81" i="1"/>
  <c r="B81" i="1"/>
  <c r="A81" i="1"/>
  <c r="G80" i="1"/>
  <c r="F80" i="1"/>
  <c r="E80" i="1"/>
  <c r="B80" i="1"/>
  <c r="A80" i="1"/>
  <c r="G79" i="1"/>
  <c r="F79" i="1"/>
  <c r="E79" i="1"/>
  <c r="B79" i="1"/>
  <c r="A79" i="1"/>
  <c r="G78" i="1"/>
  <c r="F78" i="1"/>
  <c r="E78" i="1"/>
  <c r="B78" i="1"/>
  <c r="A78" i="1"/>
  <c r="G77" i="1"/>
  <c r="F77" i="1"/>
  <c r="E77" i="1"/>
  <c r="B77" i="1"/>
  <c r="A77" i="1"/>
  <c r="G76" i="1"/>
  <c r="F76" i="1"/>
  <c r="E76" i="1"/>
  <c r="B76" i="1"/>
  <c r="A76" i="1"/>
  <c r="G75" i="1"/>
  <c r="F75" i="1"/>
  <c r="E75" i="1"/>
  <c r="B75" i="1"/>
  <c r="A75" i="1"/>
  <c r="G74" i="1"/>
  <c r="F74" i="1"/>
  <c r="E74" i="1"/>
  <c r="B74" i="1"/>
  <c r="A74" i="1"/>
  <c r="G73" i="1"/>
  <c r="F73" i="1"/>
  <c r="E73" i="1"/>
  <c r="B73" i="1"/>
  <c r="A73" i="1"/>
  <c r="CE64" i="1"/>
  <c r="CD64" i="1"/>
  <c r="CC64" i="1"/>
  <c r="BX64" i="1"/>
  <c r="CA64" i="1" s="1"/>
  <c r="BW64" i="1"/>
  <c r="BU64" i="1" s="1"/>
  <c r="BV64" i="1"/>
  <c r="BS64" i="1"/>
  <c r="BQ64" i="1"/>
  <c r="BP64" i="1"/>
  <c r="BR64" i="1" s="1"/>
  <c r="BO64" i="1"/>
  <c r="BN64" i="1"/>
  <c r="BM64" i="1"/>
  <c r="BJ64" i="1"/>
  <c r="BH64" i="1"/>
  <c r="BK64" i="1" s="1"/>
  <c r="BF64" i="1"/>
  <c r="BE64" i="1"/>
  <c r="BB64" i="1"/>
  <c r="AZ64" i="1"/>
  <c r="AY64" i="1"/>
  <c r="AX64" i="1"/>
  <c r="AW64" i="1"/>
  <c r="AU64" i="1"/>
  <c r="AT64" i="1"/>
  <c r="AS64" i="1"/>
  <c r="AR64" i="1"/>
  <c r="AQ64" i="1"/>
  <c r="AJ64" i="1"/>
  <c r="AI64" i="1"/>
  <c r="AG64" i="1" s="1"/>
  <c r="AH64" i="1"/>
  <c r="AB64" i="1"/>
  <c r="AE64" i="1" s="1"/>
  <c r="AA64" i="1"/>
  <c r="Z64" i="1" s="1"/>
  <c r="Y64" i="1"/>
  <c r="T64" i="1"/>
  <c r="W64" i="1" s="1"/>
  <c r="S64" i="1"/>
  <c r="Q64" i="1" s="1"/>
  <c r="R64" i="1"/>
  <c r="O64" i="1"/>
  <c r="M64" i="1"/>
  <c r="L64" i="1"/>
  <c r="N64" i="1" s="1"/>
  <c r="K64" i="1"/>
  <c r="J64" i="1"/>
  <c r="I64" i="1"/>
  <c r="G64" i="1"/>
  <c r="F64" i="1"/>
  <c r="E64" i="1"/>
  <c r="B64" i="1"/>
  <c r="A64" i="1"/>
  <c r="CH63" i="1"/>
  <c r="CG63" i="1"/>
  <c r="CF63" i="1"/>
  <c r="CE63" i="1"/>
  <c r="CD63" i="1"/>
  <c r="CC63" i="1" s="1"/>
  <c r="BX63" i="1"/>
  <c r="BW63" i="1"/>
  <c r="BV63" i="1" s="1"/>
  <c r="BU63" i="1"/>
  <c r="BP63" i="1"/>
  <c r="BS63" i="1" s="1"/>
  <c r="BO63" i="1"/>
  <c r="BM63" i="1" s="1"/>
  <c r="BK63" i="1"/>
  <c r="BI63" i="1"/>
  <c r="BH63" i="1"/>
  <c r="BJ63" i="1" s="1"/>
  <c r="BF63" i="1"/>
  <c r="BE63" i="1"/>
  <c r="BC63" i="1"/>
  <c r="BB63" i="1"/>
  <c r="BA63" i="1"/>
  <c r="AZ63" i="1"/>
  <c r="AY63" i="1"/>
  <c r="AX63" i="1" s="1"/>
  <c r="AW63" i="1"/>
  <c r="AU63" i="1"/>
  <c r="AT63" i="1"/>
  <c r="AR63" i="1"/>
  <c r="AS63" i="1" s="1"/>
  <c r="AQ63" i="1"/>
  <c r="AP63" i="1"/>
  <c r="AO63" i="1"/>
  <c r="AM63" i="1"/>
  <c r="AL63" i="1"/>
  <c r="AK63" i="1"/>
  <c r="AJ63" i="1"/>
  <c r="AI63" i="1"/>
  <c r="AC63" i="1"/>
  <c r="AB63" i="1"/>
  <c r="AA63" i="1"/>
  <c r="Y63" i="1" s="1"/>
  <c r="Z63" i="1"/>
  <c r="T63" i="1"/>
  <c r="S63" i="1"/>
  <c r="R63" i="1" s="1"/>
  <c r="Q63" i="1"/>
  <c r="L63" i="1"/>
  <c r="O63" i="1" s="1"/>
  <c r="K63" i="1"/>
  <c r="I63" i="1" s="1"/>
  <c r="G63" i="1"/>
  <c r="F63" i="1"/>
  <c r="E63" i="1"/>
  <c r="B63" i="1"/>
  <c r="A63" i="1"/>
  <c r="CG62" i="1"/>
  <c r="CE62" i="1"/>
  <c r="CF62" i="1" s="1"/>
  <c r="CD62" i="1"/>
  <c r="CC62" i="1"/>
  <c r="BX62" i="1"/>
  <c r="CA62" i="1" s="1"/>
  <c r="BW62" i="1"/>
  <c r="BU62" i="1" s="1"/>
  <c r="BV62" i="1"/>
  <c r="BQ62" i="1"/>
  <c r="BP62" i="1"/>
  <c r="BO62" i="1"/>
  <c r="BN62" i="1" s="1"/>
  <c r="BM62" i="1"/>
  <c r="BH62" i="1"/>
  <c r="BF62" i="1"/>
  <c r="BE62" i="1"/>
  <c r="BB62" i="1"/>
  <c r="AZ62" i="1"/>
  <c r="BC62" i="1" s="1"/>
  <c r="AY62" i="1"/>
  <c r="AX62" i="1"/>
  <c r="AW62" i="1"/>
  <c r="AU62" i="1"/>
  <c r="AT62" i="1"/>
  <c r="AS62" i="1"/>
  <c r="AR62" i="1"/>
  <c r="AQ62" i="1"/>
  <c r="AP62" i="1" s="1"/>
  <c r="AO62" i="1"/>
  <c r="AL62" i="1"/>
  <c r="AJ62" i="1"/>
  <c r="AK62" i="1" s="1"/>
  <c r="AI62" i="1"/>
  <c r="AH62" i="1"/>
  <c r="AG62" i="1"/>
  <c r="AE62" i="1"/>
  <c r="AD62" i="1"/>
  <c r="AC62" i="1"/>
  <c r="AB62" i="1"/>
  <c r="AA62" i="1"/>
  <c r="T62" i="1"/>
  <c r="W62" i="1" s="1"/>
  <c r="S62" i="1"/>
  <c r="Q62" i="1" s="1"/>
  <c r="R62" i="1"/>
  <c r="L62" i="1"/>
  <c r="K62" i="1"/>
  <c r="J62" i="1" s="1"/>
  <c r="I62" i="1"/>
  <c r="G62" i="1"/>
  <c r="F62" i="1"/>
  <c r="E62" i="1"/>
  <c r="B62" i="1"/>
  <c r="A62" i="1"/>
  <c r="CH61" i="1"/>
  <c r="CG61" i="1"/>
  <c r="CF61" i="1"/>
  <c r="CE61" i="1"/>
  <c r="CD61" i="1"/>
  <c r="CC61" i="1" s="1"/>
  <c r="CA61" i="1"/>
  <c r="BZ61" i="1"/>
  <c r="BY61" i="1"/>
  <c r="BX61" i="1"/>
  <c r="BW61" i="1"/>
  <c r="BV61" i="1" s="1"/>
  <c r="BU61" i="1"/>
  <c r="BQ61" i="1"/>
  <c r="BP61" i="1"/>
  <c r="BS61" i="1" s="1"/>
  <c r="BO61" i="1"/>
  <c r="BM61" i="1" s="1"/>
  <c r="BN61" i="1"/>
  <c r="BH61" i="1"/>
  <c r="BJ61" i="1" s="1"/>
  <c r="BF61" i="1"/>
  <c r="BE61" i="1"/>
  <c r="BC61" i="1"/>
  <c r="BA61" i="1"/>
  <c r="AZ61" i="1"/>
  <c r="BB61" i="1" s="1"/>
  <c r="AY61" i="1"/>
  <c r="AX61" i="1" s="1"/>
  <c r="AW61" i="1"/>
  <c r="AR61" i="1"/>
  <c r="AT61" i="1" s="1"/>
  <c r="AQ61" i="1"/>
  <c r="AP61" i="1"/>
  <c r="AO61" i="1"/>
  <c r="AM61" i="1"/>
  <c r="AL61" i="1"/>
  <c r="AK61" i="1"/>
  <c r="AJ61" i="1"/>
  <c r="AI61" i="1"/>
  <c r="AH61" i="1" s="1"/>
  <c r="AB61" i="1"/>
  <c r="AC61" i="1" s="1"/>
  <c r="AA61" i="1"/>
  <c r="Z61" i="1"/>
  <c r="Y61" i="1"/>
  <c r="W61" i="1"/>
  <c r="V61" i="1"/>
  <c r="U61" i="1"/>
  <c r="T61" i="1"/>
  <c r="S61" i="1"/>
  <c r="R61" i="1" s="1"/>
  <c r="L61" i="1"/>
  <c r="O61" i="1" s="1"/>
  <c r="K61" i="1"/>
  <c r="I61" i="1" s="1"/>
  <c r="J61" i="1"/>
  <c r="G61" i="1"/>
  <c r="F61" i="1"/>
  <c r="E61" i="1"/>
  <c r="B61" i="1"/>
  <c r="A61" i="1"/>
  <c r="CG60" i="1"/>
  <c r="CE60" i="1"/>
  <c r="CD60" i="1"/>
  <c r="CC60" i="1"/>
  <c r="BX60" i="1"/>
  <c r="BY60" i="1" s="1"/>
  <c r="BW60" i="1"/>
  <c r="BV60" i="1"/>
  <c r="BU60" i="1"/>
  <c r="BS60" i="1"/>
  <c r="BR60" i="1"/>
  <c r="BQ60" i="1"/>
  <c r="BP60" i="1"/>
  <c r="BO60" i="1"/>
  <c r="BN60" i="1" s="1"/>
  <c r="BJ60" i="1"/>
  <c r="BI60" i="1"/>
  <c r="BH60" i="1"/>
  <c r="BK60" i="1" s="1"/>
  <c r="BG60" i="1"/>
  <c r="BE60" i="1" s="1"/>
  <c r="BF60" i="1"/>
  <c r="AZ60" i="1"/>
  <c r="AX60" i="1"/>
  <c r="AW60" i="1"/>
  <c r="AS60" i="1"/>
  <c r="AR60" i="1"/>
  <c r="AT60" i="1" s="1"/>
  <c r="AQ60" i="1"/>
  <c r="AP60" i="1" s="1"/>
  <c r="AO60" i="1"/>
  <c r="AL60" i="1"/>
  <c r="AJ60" i="1"/>
  <c r="AI60" i="1"/>
  <c r="AH60" i="1"/>
  <c r="AG60" i="1"/>
  <c r="AE60" i="1"/>
  <c r="AD60" i="1"/>
  <c r="AC60" i="1"/>
  <c r="AB60" i="1"/>
  <c r="AA60" i="1"/>
  <c r="Z60" i="1" s="1"/>
  <c r="Y60" i="1"/>
  <c r="W60" i="1"/>
  <c r="V60" i="1"/>
  <c r="T60" i="1"/>
  <c r="U60" i="1" s="1"/>
  <c r="S60" i="1"/>
  <c r="R60" i="1"/>
  <c r="Q60" i="1"/>
  <c r="O60" i="1"/>
  <c r="N60" i="1"/>
  <c r="M60" i="1"/>
  <c r="L60" i="1"/>
  <c r="K60" i="1"/>
  <c r="J60" i="1" s="1"/>
  <c r="I60" i="1"/>
  <c r="G60" i="1"/>
  <c r="F60" i="1"/>
  <c r="E60" i="1"/>
  <c r="B60" i="1"/>
  <c r="A60" i="1"/>
  <c r="CE59" i="1"/>
  <c r="CD59" i="1"/>
  <c r="CC59" i="1" s="1"/>
  <c r="CA59" i="1"/>
  <c r="BZ59" i="1"/>
  <c r="BY59" i="1"/>
  <c r="BX59" i="1"/>
  <c r="BW59" i="1"/>
  <c r="BV59" i="1"/>
  <c r="BU59" i="1"/>
  <c r="BP59" i="1"/>
  <c r="BQ59" i="1" s="1"/>
  <c r="BO59" i="1"/>
  <c r="BN59" i="1"/>
  <c r="BM59" i="1"/>
  <c r="BK59" i="1"/>
  <c r="BJ59" i="1"/>
  <c r="BI59" i="1"/>
  <c r="BH59" i="1"/>
  <c r="BG59" i="1"/>
  <c r="BF59" i="1" s="1"/>
  <c r="BC59" i="1"/>
  <c r="BA59" i="1"/>
  <c r="AZ59" i="1"/>
  <c r="BB59" i="1" s="1"/>
  <c r="AY59" i="1"/>
  <c r="AW59" i="1" s="1"/>
  <c r="AU59" i="1"/>
  <c r="AT59" i="1"/>
  <c r="AS59" i="1"/>
  <c r="AR59" i="1"/>
  <c r="AQ59" i="1"/>
  <c r="AK59" i="1"/>
  <c r="AJ59" i="1"/>
  <c r="AM59" i="1" s="1"/>
  <c r="AI59" i="1"/>
  <c r="AH59" i="1" s="1"/>
  <c r="AG59" i="1"/>
  <c r="AE59" i="1"/>
  <c r="AC59" i="1"/>
  <c r="AB59" i="1"/>
  <c r="AD59" i="1" s="1"/>
  <c r="AA59" i="1"/>
  <c r="Z59" i="1" s="1"/>
  <c r="Y59" i="1"/>
  <c r="V59" i="1"/>
  <c r="T59" i="1"/>
  <c r="U59" i="1" s="1"/>
  <c r="S59" i="1"/>
  <c r="R59" i="1" s="1"/>
  <c r="Q59" i="1"/>
  <c r="O59" i="1"/>
  <c r="N59" i="1"/>
  <c r="M59" i="1"/>
  <c r="L59" i="1"/>
  <c r="K59" i="1"/>
  <c r="J59" i="1" s="1"/>
  <c r="G59" i="1"/>
  <c r="F59" i="1"/>
  <c r="E59" i="1"/>
  <c r="B59" i="1"/>
  <c r="A59" i="1"/>
  <c r="CH58" i="1"/>
  <c r="CE58" i="1"/>
  <c r="CG58" i="1" s="1"/>
  <c r="CD58" i="1"/>
  <c r="CC58" i="1"/>
  <c r="BY58" i="1"/>
  <c r="BX58" i="1"/>
  <c r="BZ58" i="1" s="1"/>
  <c r="BW58" i="1"/>
  <c r="BV58" i="1" s="1"/>
  <c r="BU58" i="1"/>
  <c r="BS58" i="1"/>
  <c r="BR58" i="1"/>
  <c r="BP58" i="1"/>
  <c r="BQ58" i="1" s="1"/>
  <c r="BO58" i="1"/>
  <c r="BK58" i="1"/>
  <c r="BJ58" i="1"/>
  <c r="BI58" i="1"/>
  <c r="BH58" i="1"/>
  <c r="BF58" i="1"/>
  <c r="BE58" i="1"/>
  <c r="BC58" i="1"/>
  <c r="AZ58" i="1"/>
  <c r="BB58" i="1" s="1"/>
  <c r="AY58" i="1"/>
  <c r="AX58" i="1" s="1"/>
  <c r="AW58" i="1"/>
  <c r="AT58" i="1"/>
  <c r="AS58" i="1"/>
  <c r="AR58" i="1"/>
  <c r="AU58" i="1" s="1"/>
  <c r="AQ58" i="1"/>
  <c r="AO58" i="1" s="1"/>
  <c r="AP58" i="1"/>
  <c r="AJ58" i="1"/>
  <c r="AI58" i="1"/>
  <c r="AH58" i="1" s="1"/>
  <c r="AB58" i="1"/>
  <c r="AE58" i="1" s="1"/>
  <c r="AA58" i="1"/>
  <c r="Z58" i="1"/>
  <c r="Y58" i="1"/>
  <c r="T58" i="1"/>
  <c r="V58" i="1" s="1"/>
  <c r="S58" i="1"/>
  <c r="Q58" i="1" s="1"/>
  <c r="R58" i="1"/>
  <c r="O58" i="1"/>
  <c r="N58" i="1"/>
  <c r="L58" i="1"/>
  <c r="M58" i="1" s="1"/>
  <c r="K58" i="1"/>
  <c r="J58" i="1"/>
  <c r="I58" i="1"/>
  <c r="G58" i="1"/>
  <c r="F58" i="1"/>
  <c r="E58" i="1"/>
  <c r="B58" i="1"/>
  <c r="A58" i="1"/>
  <c r="CE57" i="1"/>
  <c r="CD57" i="1"/>
  <c r="CC57" i="1"/>
  <c r="BZ57" i="1"/>
  <c r="BY57" i="1"/>
  <c r="BX57" i="1"/>
  <c r="CA57" i="1" s="1"/>
  <c r="BW57" i="1"/>
  <c r="BV57" i="1" s="1"/>
  <c r="BU57" i="1"/>
  <c r="BQ57" i="1"/>
  <c r="BP57" i="1"/>
  <c r="BR57" i="1" s="1"/>
  <c r="BO57" i="1"/>
  <c r="BN57" i="1" s="1"/>
  <c r="BM57" i="1"/>
  <c r="BK57" i="1"/>
  <c r="BJ57" i="1"/>
  <c r="BH57" i="1"/>
  <c r="BI57" i="1" s="1"/>
  <c r="BG57" i="1"/>
  <c r="BC57" i="1"/>
  <c r="BB57" i="1"/>
  <c r="BA57" i="1"/>
  <c r="AZ57" i="1"/>
  <c r="AX57" i="1"/>
  <c r="AW57" i="1"/>
  <c r="AU57" i="1"/>
  <c r="AR57" i="1"/>
  <c r="AT57" i="1" s="1"/>
  <c r="AQ57" i="1"/>
  <c r="AP57" i="1" s="1"/>
  <c r="AO57" i="1"/>
  <c r="AL57" i="1"/>
  <c r="AK57" i="1"/>
  <c r="AJ57" i="1"/>
  <c r="AM57" i="1" s="1"/>
  <c r="AI57" i="1"/>
  <c r="AG57" i="1" s="1"/>
  <c r="AH57" i="1"/>
  <c r="AD57" i="1"/>
  <c r="AB57" i="1"/>
  <c r="AA57" i="1"/>
  <c r="Z57" i="1" s="1"/>
  <c r="T57" i="1"/>
  <c r="S57" i="1"/>
  <c r="R57" i="1"/>
  <c r="Q57" i="1"/>
  <c r="L57" i="1"/>
  <c r="N57" i="1" s="1"/>
  <c r="K57" i="1"/>
  <c r="I57" i="1" s="1"/>
  <c r="J57" i="1"/>
  <c r="G57" i="1"/>
  <c r="F57" i="1"/>
  <c r="E57" i="1"/>
  <c r="B57" i="1"/>
  <c r="A57" i="1"/>
  <c r="CE56" i="1"/>
  <c r="CD56" i="1"/>
  <c r="CC56" i="1" s="1"/>
  <c r="BY56" i="1"/>
  <c r="BX56" i="1"/>
  <c r="CA56" i="1" s="1"/>
  <c r="BW56" i="1"/>
  <c r="BV56" i="1" s="1"/>
  <c r="BU56" i="1"/>
  <c r="BR56" i="1"/>
  <c r="BP56" i="1"/>
  <c r="BS56" i="1" s="1"/>
  <c r="BO56" i="1"/>
  <c r="BN56" i="1" s="1"/>
  <c r="BM56" i="1"/>
  <c r="BH56" i="1"/>
  <c r="BG56" i="1"/>
  <c r="BF56" i="1"/>
  <c r="BE56" i="1"/>
  <c r="BC56" i="1"/>
  <c r="BB56" i="1"/>
  <c r="AZ56" i="1"/>
  <c r="BA56" i="1" s="1"/>
  <c r="AY56" i="1"/>
  <c r="AW56" i="1" s="1"/>
  <c r="AX56" i="1"/>
  <c r="AU56" i="1"/>
  <c r="AT56" i="1"/>
  <c r="AS56" i="1"/>
  <c r="AR56" i="1"/>
  <c r="AQ56" i="1"/>
  <c r="AP56" i="1"/>
  <c r="AO56" i="1"/>
  <c r="AK56" i="1"/>
  <c r="AJ56" i="1"/>
  <c r="AM56" i="1" s="1"/>
  <c r="AI56" i="1"/>
  <c r="AH56" i="1"/>
  <c r="AG56" i="1"/>
  <c r="AE56" i="1"/>
  <c r="AB56" i="1"/>
  <c r="AA56" i="1"/>
  <c r="Z56" i="1" s="1"/>
  <c r="Y56" i="1"/>
  <c r="V56" i="1"/>
  <c r="U56" i="1"/>
  <c r="T56" i="1"/>
  <c r="W56" i="1" s="1"/>
  <c r="S56" i="1"/>
  <c r="Q56" i="1" s="1"/>
  <c r="R56" i="1"/>
  <c r="L56" i="1"/>
  <c r="K56" i="1"/>
  <c r="G56" i="1"/>
  <c r="F56" i="1"/>
  <c r="E56" i="1"/>
  <c r="B56" i="1"/>
  <c r="A56" i="1"/>
  <c r="CH55" i="1"/>
  <c r="CG55" i="1"/>
  <c r="CF55" i="1"/>
  <c r="CE55" i="1"/>
  <c r="CD55" i="1"/>
  <c r="CC55" i="1"/>
  <c r="BZ55" i="1"/>
  <c r="BY55" i="1"/>
  <c r="BX55" i="1"/>
  <c r="CA55" i="1" s="1"/>
  <c r="BW55" i="1"/>
  <c r="BV55" i="1" s="1"/>
  <c r="BU55" i="1"/>
  <c r="BP55" i="1"/>
  <c r="BO55" i="1"/>
  <c r="BH55" i="1"/>
  <c r="BG55" i="1"/>
  <c r="BF55" i="1"/>
  <c r="BE55" i="1"/>
  <c r="AZ55" i="1"/>
  <c r="AY55" i="1"/>
  <c r="AW55" i="1" s="1"/>
  <c r="AX55" i="1"/>
  <c r="AU55" i="1"/>
  <c r="AS55" i="1"/>
  <c r="AR55" i="1"/>
  <c r="AT55" i="1" s="1"/>
  <c r="AQ55" i="1"/>
  <c r="AP55" i="1"/>
  <c r="AO55" i="1"/>
  <c r="AM55" i="1"/>
  <c r="AJ55" i="1"/>
  <c r="AI55" i="1"/>
  <c r="AE55" i="1"/>
  <c r="AD55" i="1"/>
  <c r="AC55" i="1"/>
  <c r="AB55" i="1"/>
  <c r="AA55" i="1"/>
  <c r="Y55" i="1" s="1"/>
  <c r="Z55" i="1"/>
  <c r="V55" i="1"/>
  <c r="T55" i="1"/>
  <c r="S55" i="1"/>
  <c r="R55" i="1"/>
  <c r="Q55" i="1"/>
  <c r="M55" i="1"/>
  <c r="L55" i="1"/>
  <c r="O55" i="1" s="1"/>
  <c r="K55" i="1"/>
  <c r="G55" i="1"/>
  <c r="F55" i="1"/>
  <c r="E55" i="1"/>
  <c r="B55" i="1"/>
  <c r="A55" i="1"/>
  <c r="CH54" i="1"/>
  <c r="CF54" i="1"/>
  <c r="CE54" i="1"/>
  <c r="CG54" i="1" s="1"/>
  <c r="CD54" i="1"/>
  <c r="CC54" i="1" s="1"/>
  <c r="CA54" i="1"/>
  <c r="BZ54" i="1"/>
  <c r="BY54" i="1"/>
  <c r="BX54" i="1"/>
  <c r="BW54" i="1"/>
  <c r="BV54" i="1" s="1"/>
  <c r="BU54" i="1"/>
  <c r="BS54" i="1"/>
  <c r="BP54" i="1"/>
  <c r="BO54" i="1"/>
  <c r="BN54" i="1"/>
  <c r="BM54" i="1"/>
  <c r="BK54" i="1"/>
  <c r="BJ54" i="1"/>
  <c r="BH54" i="1"/>
  <c r="BI54" i="1" s="1"/>
  <c r="BF54" i="1"/>
  <c r="BE54" i="1"/>
  <c r="BC54" i="1"/>
  <c r="BA54" i="1"/>
  <c r="AZ54" i="1"/>
  <c r="BB54" i="1" s="1"/>
  <c r="AY54" i="1"/>
  <c r="AX54" i="1"/>
  <c r="AW54" i="1"/>
  <c r="AT54" i="1"/>
  <c r="AS54" i="1"/>
  <c r="AR54" i="1"/>
  <c r="AU54" i="1" s="1"/>
  <c r="AQ54" i="1"/>
  <c r="AO54" i="1" s="1"/>
  <c r="AK54" i="1"/>
  <c r="AJ54" i="1"/>
  <c r="AL54" i="1" s="1"/>
  <c r="AI54" i="1"/>
  <c r="AH54" i="1" s="1"/>
  <c r="AE54" i="1"/>
  <c r="AB54" i="1"/>
  <c r="AC54" i="1" s="1"/>
  <c r="AA54" i="1"/>
  <c r="Z54" i="1" s="1"/>
  <c r="W54" i="1"/>
  <c r="V54" i="1"/>
  <c r="U54" i="1"/>
  <c r="T54" i="1"/>
  <c r="S54" i="1"/>
  <c r="R54" i="1"/>
  <c r="Q54" i="1"/>
  <c r="O54" i="1"/>
  <c r="M54" i="1"/>
  <c r="L54" i="1"/>
  <c r="N54" i="1" s="1"/>
  <c r="K54" i="1"/>
  <c r="J54" i="1"/>
  <c r="I54" i="1"/>
  <c r="G54" i="1"/>
  <c r="F54" i="1"/>
  <c r="E54" i="1"/>
  <c r="B54" i="1"/>
  <c r="A54" i="1"/>
  <c r="CE53" i="1"/>
  <c r="CD53" i="1"/>
  <c r="CC53" i="1" s="1"/>
  <c r="BZ53" i="1"/>
  <c r="BX53" i="1"/>
  <c r="BW53" i="1"/>
  <c r="BV53" i="1"/>
  <c r="BU53" i="1"/>
  <c r="BS53" i="1"/>
  <c r="BR53" i="1"/>
  <c r="BQ53" i="1"/>
  <c r="BP53" i="1"/>
  <c r="BO53" i="1"/>
  <c r="BK53" i="1"/>
  <c r="BJ53" i="1"/>
  <c r="BI53" i="1"/>
  <c r="BH53" i="1"/>
  <c r="BF53" i="1"/>
  <c r="BE53" i="1"/>
  <c r="BA53" i="1"/>
  <c r="AZ53" i="1"/>
  <c r="AY53" i="1"/>
  <c r="AU53" i="1"/>
  <c r="AT53" i="1"/>
  <c r="AR53" i="1"/>
  <c r="AS53" i="1" s="1"/>
  <c r="AQ53" i="1"/>
  <c r="AP53" i="1" s="1"/>
  <c r="AO53" i="1"/>
  <c r="AK53" i="1"/>
  <c r="AJ53" i="1"/>
  <c r="AI53" i="1"/>
  <c r="AH53" i="1"/>
  <c r="AG53" i="1"/>
  <c r="AE53" i="1"/>
  <c r="AC53" i="1"/>
  <c r="AB53" i="1"/>
  <c r="AD53" i="1" s="1"/>
  <c r="AA53" i="1"/>
  <c r="Y53" i="1" s="1"/>
  <c r="V53" i="1"/>
  <c r="T53" i="1"/>
  <c r="S53" i="1"/>
  <c r="R53" i="1" s="1"/>
  <c r="O53" i="1"/>
  <c r="N53" i="1"/>
  <c r="M53" i="1"/>
  <c r="L53" i="1"/>
  <c r="K53" i="1"/>
  <c r="I53" i="1" s="1"/>
  <c r="G53" i="1"/>
  <c r="F53" i="1"/>
  <c r="E53" i="1"/>
  <c r="B53" i="1"/>
  <c r="A53" i="1"/>
  <c r="CG52" i="1"/>
  <c r="CE52" i="1"/>
  <c r="CF52" i="1" s="1"/>
  <c r="CD52" i="1"/>
  <c r="CC52" i="1" s="1"/>
  <c r="BY52" i="1"/>
  <c r="BX52" i="1"/>
  <c r="BW52" i="1"/>
  <c r="BV52" i="1" s="1"/>
  <c r="BS52" i="1"/>
  <c r="BP52" i="1"/>
  <c r="BQ52" i="1" s="1"/>
  <c r="BO52" i="1"/>
  <c r="BM52" i="1" s="1"/>
  <c r="BN52" i="1"/>
  <c r="BK52" i="1"/>
  <c r="BJ52" i="1"/>
  <c r="BI52" i="1"/>
  <c r="BH52" i="1"/>
  <c r="BG52" i="1"/>
  <c r="BF52" i="1"/>
  <c r="BE52" i="1"/>
  <c r="AZ52" i="1"/>
  <c r="BB52" i="1" s="1"/>
  <c r="AY52" i="1"/>
  <c r="AX52" i="1"/>
  <c r="AW52" i="1"/>
  <c r="AU52" i="1"/>
  <c r="AT52" i="1"/>
  <c r="AR52" i="1"/>
  <c r="AS52" i="1" s="1"/>
  <c r="AQ52" i="1"/>
  <c r="AM52" i="1"/>
  <c r="AJ52" i="1"/>
  <c r="AL52" i="1" s="1"/>
  <c r="AI52" i="1"/>
  <c r="AG52" i="1" s="1"/>
  <c r="AH52" i="1"/>
  <c r="AB52" i="1"/>
  <c r="AD52" i="1" s="1"/>
  <c r="AA52" i="1"/>
  <c r="Y52" i="1" s="1"/>
  <c r="V52" i="1"/>
  <c r="U52" i="1"/>
  <c r="T52" i="1"/>
  <c r="W52" i="1" s="1"/>
  <c r="S52" i="1"/>
  <c r="R52" i="1" s="1"/>
  <c r="Q52" i="1"/>
  <c r="O52" i="1"/>
  <c r="L52" i="1"/>
  <c r="K52" i="1"/>
  <c r="J52" i="1" s="1"/>
  <c r="G52" i="1"/>
  <c r="F52" i="1"/>
  <c r="E52" i="1"/>
  <c r="B52" i="1"/>
  <c r="A52" i="1"/>
  <c r="CF51" i="1"/>
  <c r="CE51" i="1"/>
  <c r="CG51" i="1" s="1"/>
  <c r="CD51" i="1"/>
  <c r="CC51" i="1" s="1"/>
  <c r="BX51" i="1"/>
  <c r="BZ51" i="1" s="1"/>
  <c r="BW51" i="1"/>
  <c r="BV51" i="1"/>
  <c r="BU51" i="1"/>
  <c r="BR51" i="1"/>
  <c r="BQ51" i="1"/>
  <c r="BP51" i="1"/>
  <c r="BS51" i="1" s="1"/>
  <c r="BO51" i="1"/>
  <c r="BM51" i="1" s="1"/>
  <c r="BN51" i="1"/>
  <c r="BH51" i="1"/>
  <c r="BJ51" i="1" s="1"/>
  <c r="BG51" i="1"/>
  <c r="BF51" i="1" s="1"/>
  <c r="BE51" i="1"/>
  <c r="BC51" i="1"/>
  <c r="AZ51" i="1"/>
  <c r="AY51" i="1"/>
  <c r="AX51" i="1" s="1"/>
  <c r="AU51" i="1"/>
  <c r="AT51" i="1"/>
  <c r="AS51" i="1"/>
  <c r="AR51" i="1"/>
  <c r="AQ51" i="1"/>
  <c r="AP51" i="1"/>
  <c r="AO51" i="1"/>
  <c r="AK51" i="1"/>
  <c r="AJ51" i="1"/>
  <c r="AL51" i="1" s="1"/>
  <c r="AI51" i="1"/>
  <c r="AH51" i="1"/>
  <c r="AG51" i="1"/>
  <c r="AE51" i="1"/>
  <c r="AD51" i="1"/>
  <c r="AB51" i="1"/>
  <c r="AC51" i="1" s="1"/>
  <c r="AA51" i="1"/>
  <c r="W51" i="1"/>
  <c r="V51" i="1"/>
  <c r="U51" i="1"/>
  <c r="T51" i="1"/>
  <c r="S51" i="1"/>
  <c r="Q51" i="1" s="1"/>
  <c r="R51" i="1"/>
  <c r="M51" i="1"/>
  <c r="L51" i="1"/>
  <c r="N51" i="1" s="1"/>
  <c r="K51" i="1"/>
  <c r="I51" i="1" s="1"/>
  <c r="G51" i="1"/>
  <c r="F51" i="1"/>
  <c r="E51" i="1"/>
  <c r="B51" i="1"/>
  <c r="A51" i="1"/>
  <c r="CH50" i="1"/>
  <c r="CG50" i="1"/>
  <c r="CE50" i="1"/>
  <c r="CF50" i="1" s="1"/>
  <c r="CD50" i="1"/>
  <c r="CC50" i="1" s="1"/>
  <c r="CA50" i="1"/>
  <c r="BX50" i="1"/>
  <c r="BZ50" i="1" s="1"/>
  <c r="BW50" i="1"/>
  <c r="BV50" i="1"/>
  <c r="BU50" i="1"/>
  <c r="BQ50" i="1"/>
  <c r="BP50" i="1"/>
  <c r="BS50" i="1" s="1"/>
  <c r="BO50" i="1"/>
  <c r="BN50" i="1" s="1"/>
  <c r="BM50" i="1"/>
  <c r="BK50" i="1"/>
  <c r="BI50" i="1"/>
  <c r="BH50" i="1"/>
  <c r="BJ50" i="1" s="1"/>
  <c r="BG50" i="1"/>
  <c r="BE50" i="1" s="1"/>
  <c r="BF50" i="1"/>
  <c r="AZ50" i="1"/>
  <c r="BA50" i="1" s="1"/>
  <c r="AY50" i="1"/>
  <c r="AW50" i="1" s="1"/>
  <c r="AX50" i="1"/>
  <c r="AT50" i="1"/>
  <c r="AS50" i="1"/>
  <c r="AR50" i="1"/>
  <c r="AU50" i="1" s="1"/>
  <c r="AQ50" i="1"/>
  <c r="AP50" i="1"/>
  <c r="AO50" i="1"/>
  <c r="AM50" i="1"/>
  <c r="AK50" i="1"/>
  <c r="AJ50" i="1"/>
  <c r="AL50" i="1" s="1"/>
  <c r="AI50" i="1"/>
  <c r="AH50" i="1"/>
  <c r="AG50" i="1"/>
  <c r="AB50" i="1"/>
  <c r="AC50" i="1" s="1"/>
  <c r="AA50" i="1"/>
  <c r="Z50" i="1" s="1"/>
  <c r="Y50" i="1"/>
  <c r="W50" i="1"/>
  <c r="V50" i="1"/>
  <c r="U50" i="1"/>
  <c r="T50" i="1"/>
  <c r="S50" i="1"/>
  <c r="Q50" i="1" s="1"/>
  <c r="R50" i="1"/>
  <c r="M50" i="1"/>
  <c r="L50" i="1"/>
  <c r="N50" i="1" s="1"/>
  <c r="K50" i="1"/>
  <c r="J50" i="1"/>
  <c r="I50" i="1"/>
  <c r="G50" i="1"/>
  <c r="F50" i="1"/>
  <c r="E50" i="1"/>
  <c r="B50" i="1"/>
  <c r="A50" i="1"/>
  <c r="CG49" i="1"/>
  <c r="CF49" i="1"/>
  <c r="CE49" i="1"/>
  <c r="CH49" i="1" s="1"/>
  <c r="CD49" i="1"/>
  <c r="CC49" i="1" s="1"/>
  <c r="BZ49" i="1"/>
  <c r="BX49" i="1"/>
  <c r="BY49" i="1" s="1"/>
  <c r="BW49" i="1"/>
  <c r="BV49" i="1" s="1"/>
  <c r="BU49" i="1"/>
  <c r="BS49" i="1"/>
  <c r="BR49" i="1"/>
  <c r="BQ49" i="1"/>
  <c r="BP49" i="1"/>
  <c r="BO49" i="1"/>
  <c r="BM49" i="1" s="1"/>
  <c r="BH49" i="1"/>
  <c r="BK49" i="1" s="1"/>
  <c r="BG49" i="1"/>
  <c r="BF49" i="1"/>
  <c r="BE49" i="1"/>
  <c r="AZ49" i="1"/>
  <c r="BC49" i="1" s="1"/>
  <c r="AY49" i="1"/>
  <c r="AX49" i="1" s="1"/>
  <c r="AW49" i="1"/>
  <c r="AR49" i="1"/>
  <c r="AT49" i="1" s="1"/>
  <c r="AQ49" i="1"/>
  <c r="AO49" i="1" s="1"/>
  <c r="AJ49" i="1"/>
  <c r="AK49" i="1" s="1"/>
  <c r="AI49" i="1"/>
  <c r="AH49" i="1"/>
  <c r="AG49" i="1"/>
  <c r="AD49" i="1"/>
  <c r="AC49" i="1"/>
  <c r="AB49" i="1"/>
  <c r="AE49" i="1" s="1"/>
  <c r="AA49" i="1"/>
  <c r="Y49" i="1" s="1"/>
  <c r="Z49" i="1"/>
  <c r="U49" i="1"/>
  <c r="T49" i="1"/>
  <c r="V49" i="1" s="1"/>
  <c r="S49" i="1"/>
  <c r="R49" i="1"/>
  <c r="Q49" i="1"/>
  <c r="O49" i="1"/>
  <c r="L49" i="1"/>
  <c r="M49" i="1" s="1"/>
  <c r="K49" i="1"/>
  <c r="J49" i="1" s="1"/>
  <c r="G49" i="1"/>
  <c r="F49" i="1"/>
  <c r="E49" i="1"/>
  <c r="B49" i="1"/>
  <c r="A49" i="1"/>
  <c r="CF48" i="1"/>
  <c r="CE48" i="1"/>
  <c r="CG48" i="1" s="1"/>
  <c r="CD48" i="1"/>
  <c r="CC48" i="1"/>
  <c r="BZ48" i="1"/>
  <c r="BY48" i="1"/>
  <c r="BX48" i="1"/>
  <c r="CA48" i="1" s="1"/>
  <c r="BW48" i="1"/>
  <c r="BV48" i="1"/>
  <c r="BU48" i="1"/>
  <c r="BP48" i="1"/>
  <c r="BR48" i="1" s="1"/>
  <c r="BO48" i="1"/>
  <c r="BN48" i="1"/>
  <c r="BM48" i="1"/>
  <c r="BK48" i="1"/>
  <c r="BJ48" i="1"/>
  <c r="BH48" i="1"/>
  <c r="BI48" i="1" s="1"/>
  <c r="BG48" i="1"/>
  <c r="BF48" i="1" s="1"/>
  <c r="BE48" i="1"/>
  <c r="BC48" i="1"/>
  <c r="BB48" i="1"/>
  <c r="BA48" i="1"/>
  <c r="AZ48" i="1"/>
  <c r="AX48" i="1"/>
  <c r="AW48" i="1"/>
  <c r="AR48" i="1"/>
  <c r="AU48" i="1" s="1"/>
  <c r="AQ48" i="1"/>
  <c r="AP48" i="1" s="1"/>
  <c r="AM48" i="1"/>
  <c r="AK48" i="1"/>
  <c r="AJ48" i="1"/>
  <c r="AL48" i="1" s="1"/>
  <c r="AI48" i="1"/>
  <c r="AG48" i="1" s="1"/>
  <c r="AH48" i="1"/>
  <c r="AE48" i="1"/>
  <c r="AD48" i="1"/>
  <c r="AB48" i="1"/>
  <c r="AC48" i="1" s="1"/>
  <c r="AA48" i="1"/>
  <c r="Z48" i="1" s="1"/>
  <c r="V48" i="1"/>
  <c r="U48" i="1"/>
  <c r="T48" i="1"/>
  <c r="W48" i="1" s="1"/>
  <c r="S48" i="1"/>
  <c r="R48" i="1" s="1"/>
  <c r="Q48" i="1"/>
  <c r="L48" i="1"/>
  <c r="N48" i="1" s="1"/>
  <c r="K48" i="1"/>
  <c r="J48" i="1"/>
  <c r="I48" i="1"/>
  <c r="G48" i="1"/>
  <c r="F48" i="1"/>
  <c r="E48" i="1"/>
  <c r="B48" i="1"/>
  <c r="A48" i="1"/>
  <c r="CG47" i="1"/>
  <c r="CF47" i="1"/>
  <c r="CE47" i="1"/>
  <c r="CH47" i="1" s="1"/>
  <c r="CD47" i="1"/>
  <c r="CC47" i="1" s="1"/>
  <c r="CA47" i="1"/>
  <c r="BZ47" i="1"/>
  <c r="BX47" i="1"/>
  <c r="BY47" i="1" s="1"/>
  <c r="BW47" i="1"/>
  <c r="BV47" i="1"/>
  <c r="BU47" i="1"/>
  <c r="BR47" i="1"/>
  <c r="BQ47" i="1"/>
  <c r="BP47" i="1"/>
  <c r="BS47" i="1" s="1"/>
  <c r="BO47" i="1"/>
  <c r="BN47" i="1" s="1"/>
  <c r="BM47" i="1"/>
  <c r="BK47" i="1"/>
  <c r="BI47" i="1"/>
  <c r="BH47" i="1"/>
  <c r="BJ47" i="1" s="1"/>
  <c r="BG47" i="1"/>
  <c r="BF47" i="1"/>
  <c r="BE47" i="1"/>
  <c r="AZ47" i="1"/>
  <c r="BA47" i="1" s="1"/>
  <c r="AY47" i="1"/>
  <c r="AX47" i="1" s="1"/>
  <c r="AU47" i="1"/>
  <c r="AT47" i="1"/>
  <c r="AS47" i="1"/>
  <c r="AR47" i="1"/>
  <c r="AQ47" i="1"/>
  <c r="AO47" i="1" s="1"/>
  <c r="AP47" i="1"/>
  <c r="AJ47" i="1"/>
  <c r="AI47" i="1"/>
  <c r="AH47" i="1"/>
  <c r="AG47" i="1"/>
  <c r="AD47" i="1"/>
  <c r="AC47" i="1"/>
  <c r="AB47" i="1"/>
  <c r="AE47" i="1" s="1"/>
  <c r="AA47" i="1"/>
  <c r="Z47" i="1" s="1"/>
  <c r="Y47" i="1"/>
  <c r="T47" i="1"/>
  <c r="V47" i="1" s="1"/>
  <c r="S47" i="1"/>
  <c r="Q47" i="1" s="1"/>
  <c r="R47" i="1"/>
  <c r="L47" i="1"/>
  <c r="K47" i="1"/>
  <c r="J47" i="1" s="1"/>
  <c r="I47" i="1"/>
  <c r="G47" i="1"/>
  <c r="F47" i="1"/>
  <c r="E47" i="1"/>
  <c r="B47" i="1"/>
  <c r="A47" i="1"/>
  <c r="CH46" i="1"/>
  <c r="CG46" i="1"/>
  <c r="CF46" i="1"/>
  <c r="CE46" i="1"/>
  <c r="CD46" i="1"/>
  <c r="CC46" i="1" s="1"/>
  <c r="BY46" i="1"/>
  <c r="BX46" i="1"/>
  <c r="CA46" i="1" s="1"/>
  <c r="BW46" i="1"/>
  <c r="BV46" i="1" s="1"/>
  <c r="BU46" i="1"/>
  <c r="BS46" i="1"/>
  <c r="BQ46" i="1"/>
  <c r="BP46" i="1"/>
  <c r="BR46" i="1" s="1"/>
  <c r="BO46" i="1"/>
  <c r="BM46" i="1" s="1"/>
  <c r="BN46" i="1"/>
  <c r="BH46" i="1"/>
  <c r="BI46" i="1" s="1"/>
  <c r="BF46" i="1"/>
  <c r="BE46" i="1"/>
  <c r="AZ46" i="1"/>
  <c r="AY46" i="1"/>
  <c r="AX46" i="1"/>
  <c r="AW46" i="1"/>
  <c r="AU46" i="1"/>
  <c r="AT46" i="1"/>
  <c r="AR46" i="1"/>
  <c r="AS46" i="1" s="1"/>
  <c r="AQ46" i="1"/>
  <c r="AP46" i="1" s="1"/>
  <c r="AO46" i="1"/>
  <c r="AM46" i="1"/>
  <c r="AL46" i="1"/>
  <c r="AK46" i="1"/>
  <c r="AJ46" i="1"/>
  <c r="AI46" i="1"/>
  <c r="AD46" i="1"/>
  <c r="AC46" i="1"/>
  <c r="AB46" i="1"/>
  <c r="AE46" i="1" s="1"/>
  <c r="AA46" i="1"/>
  <c r="Z46" i="1"/>
  <c r="Y46" i="1"/>
  <c r="T46" i="1"/>
  <c r="S46" i="1"/>
  <c r="R46" i="1" s="1"/>
  <c r="O46" i="1"/>
  <c r="N46" i="1"/>
  <c r="M46" i="1"/>
  <c r="L46" i="1"/>
  <c r="K46" i="1"/>
  <c r="I46" i="1" s="1"/>
  <c r="J46" i="1"/>
  <c r="G46" i="1"/>
  <c r="F46" i="1"/>
  <c r="E46" i="1"/>
  <c r="B46" i="1"/>
  <c r="A46" i="1"/>
  <c r="CE45" i="1"/>
  <c r="CD45" i="1"/>
  <c r="CC45" i="1" s="1"/>
  <c r="CA45" i="1"/>
  <c r="BZ45" i="1"/>
  <c r="BY45" i="1"/>
  <c r="BX45" i="1"/>
  <c r="BW45" i="1"/>
  <c r="BV45" i="1"/>
  <c r="BU45" i="1"/>
  <c r="BR45" i="1"/>
  <c r="BQ45" i="1"/>
  <c r="BP45" i="1"/>
  <c r="BS45" i="1" s="1"/>
  <c r="BO45" i="1"/>
  <c r="BN45" i="1" s="1"/>
  <c r="BH45" i="1"/>
  <c r="BG45" i="1"/>
  <c r="BE45" i="1" s="1"/>
  <c r="BA45" i="1"/>
  <c r="AZ45" i="1"/>
  <c r="BB45" i="1" s="1"/>
  <c r="AY45" i="1"/>
  <c r="AX45" i="1"/>
  <c r="AW45" i="1"/>
  <c r="AU45" i="1"/>
  <c r="AR45" i="1"/>
  <c r="AQ45" i="1"/>
  <c r="AP45" i="1" s="1"/>
  <c r="AO45" i="1"/>
  <c r="AM45" i="1"/>
  <c r="AL45" i="1"/>
  <c r="AK45" i="1"/>
  <c r="AJ45" i="1"/>
  <c r="AI45" i="1"/>
  <c r="AE45" i="1"/>
  <c r="AD45" i="1"/>
  <c r="AC45" i="1"/>
  <c r="AB45" i="1"/>
  <c r="AA45" i="1"/>
  <c r="Z45" i="1"/>
  <c r="Y45" i="1"/>
  <c r="V45" i="1"/>
  <c r="U45" i="1"/>
  <c r="T45" i="1"/>
  <c r="W45" i="1" s="1"/>
  <c r="S45" i="1"/>
  <c r="R45" i="1" s="1"/>
  <c r="Q45" i="1"/>
  <c r="L45" i="1"/>
  <c r="K45" i="1"/>
  <c r="G45" i="1"/>
  <c r="F45" i="1"/>
  <c r="E45" i="1"/>
  <c r="B45" i="1"/>
  <c r="A45" i="1"/>
  <c r="CE44" i="1"/>
  <c r="CD44" i="1"/>
  <c r="CC44" i="1" s="1"/>
  <c r="CA44" i="1"/>
  <c r="BZ44" i="1"/>
  <c r="BY44" i="1"/>
  <c r="BX44" i="1"/>
  <c r="BW44" i="1"/>
  <c r="BV44" i="1"/>
  <c r="BU44" i="1"/>
  <c r="BQ44" i="1"/>
  <c r="BP44" i="1"/>
  <c r="BS44" i="1" s="1"/>
  <c r="BO44" i="1"/>
  <c r="BN44" i="1" s="1"/>
  <c r="BM44" i="1"/>
  <c r="BI44" i="1"/>
  <c r="BH44" i="1"/>
  <c r="BF44" i="1"/>
  <c r="BE44" i="1"/>
  <c r="BB44" i="1"/>
  <c r="BA44" i="1"/>
  <c r="AZ44" i="1"/>
  <c r="BC44" i="1" s="1"/>
  <c r="AY44" i="1"/>
  <c r="AW44" i="1" s="1"/>
  <c r="AX44" i="1"/>
  <c r="AS44" i="1"/>
  <c r="AR44" i="1"/>
  <c r="AT44" i="1" s="1"/>
  <c r="AQ44" i="1"/>
  <c r="AP44" i="1"/>
  <c r="AO44" i="1"/>
  <c r="AJ44" i="1"/>
  <c r="AM44" i="1" s="1"/>
  <c r="AI44" i="1"/>
  <c r="AH44" i="1" s="1"/>
  <c r="AG44" i="1"/>
  <c r="AE44" i="1"/>
  <c r="AD44" i="1"/>
  <c r="AC44" i="1"/>
  <c r="AB44" i="1"/>
  <c r="AA44" i="1"/>
  <c r="W44" i="1"/>
  <c r="V44" i="1"/>
  <c r="U44" i="1"/>
  <c r="T44" i="1"/>
  <c r="S44" i="1"/>
  <c r="R44" i="1"/>
  <c r="Q44" i="1"/>
  <c r="N44" i="1"/>
  <c r="M44" i="1"/>
  <c r="L44" i="1"/>
  <c r="O44" i="1" s="1"/>
  <c r="K44" i="1"/>
  <c r="J44" i="1" s="1"/>
  <c r="I44" i="1"/>
  <c r="G44" i="1"/>
  <c r="F44" i="1"/>
  <c r="E44" i="1"/>
  <c r="B44" i="1"/>
  <c r="A44" i="1"/>
  <c r="CE43" i="1"/>
  <c r="CD43" i="1"/>
  <c r="CC43" i="1"/>
  <c r="CA43" i="1"/>
  <c r="BZ43" i="1"/>
  <c r="BY43" i="1"/>
  <c r="BX43" i="1"/>
  <c r="BW43" i="1"/>
  <c r="BU43" i="1" s="1"/>
  <c r="BV43" i="1"/>
  <c r="BS43" i="1"/>
  <c r="BR43" i="1"/>
  <c r="BQ43" i="1"/>
  <c r="BP43" i="1"/>
  <c r="BO43" i="1"/>
  <c r="BN43" i="1"/>
  <c r="BM43" i="1"/>
  <c r="BH43" i="1"/>
  <c r="BK43" i="1" s="1"/>
  <c r="BF43" i="1"/>
  <c r="BE43" i="1"/>
  <c r="BB43" i="1"/>
  <c r="AZ43" i="1"/>
  <c r="BA43" i="1" s="1"/>
  <c r="AX43" i="1"/>
  <c r="AW43" i="1"/>
  <c r="AS43" i="1"/>
  <c r="AR43" i="1"/>
  <c r="AQ43" i="1"/>
  <c r="AP43" i="1"/>
  <c r="AO43" i="1"/>
  <c r="AJ43" i="1"/>
  <c r="AI43" i="1"/>
  <c r="AH43" i="1" s="1"/>
  <c r="AG43" i="1"/>
  <c r="AE43" i="1"/>
  <c r="AD43" i="1"/>
  <c r="AC43" i="1"/>
  <c r="AB43" i="1"/>
  <c r="AA43" i="1"/>
  <c r="Y43" i="1" s="1"/>
  <c r="Z43" i="1"/>
  <c r="W43" i="1"/>
  <c r="V43" i="1"/>
  <c r="U43" i="1"/>
  <c r="T43" i="1"/>
  <c r="S43" i="1"/>
  <c r="R43" i="1"/>
  <c r="Q43" i="1"/>
  <c r="L43" i="1"/>
  <c r="O43" i="1" s="1"/>
  <c r="K43" i="1"/>
  <c r="J43" i="1" s="1"/>
  <c r="I43" i="1"/>
  <c r="G43" i="1"/>
  <c r="F43" i="1"/>
  <c r="E43" i="1"/>
  <c r="B43" i="1"/>
  <c r="A43" i="1"/>
  <c r="CF42" i="1"/>
  <c r="CE42" i="1"/>
  <c r="CD42" i="1"/>
  <c r="CC42" i="1"/>
  <c r="CA42" i="1"/>
  <c r="BZ42" i="1"/>
  <c r="BY42" i="1"/>
  <c r="BX42" i="1"/>
  <c r="BW42" i="1"/>
  <c r="BU42" i="1" s="1"/>
  <c r="BS42" i="1"/>
  <c r="BR42" i="1"/>
  <c r="BQ42" i="1"/>
  <c r="BP42" i="1"/>
  <c r="BO42" i="1"/>
  <c r="BN42" i="1"/>
  <c r="BM42" i="1"/>
  <c r="BJ42" i="1"/>
  <c r="BI42" i="1"/>
  <c r="BH42" i="1"/>
  <c r="BK42" i="1" s="1"/>
  <c r="BF42" i="1"/>
  <c r="BE42" i="1"/>
  <c r="AZ42" i="1"/>
  <c r="BA42" i="1" s="1"/>
  <c r="AY42" i="1"/>
  <c r="AW42" i="1" s="1"/>
  <c r="AT42" i="1"/>
  <c r="AS42" i="1"/>
  <c r="AR42" i="1"/>
  <c r="AU42" i="1" s="1"/>
  <c r="AQ42" i="1"/>
  <c r="AP42" i="1" s="1"/>
  <c r="AO42" i="1"/>
  <c r="AK42" i="1"/>
  <c r="AJ42" i="1"/>
  <c r="AI42" i="1"/>
  <c r="AH42" i="1"/>
  <c r="AG42" i="1"/>
  <c r="AE42" i="1"/>
  <c r="AB42" i="1"/>
  <c r="AA42" i="1"/>
  <c r="Z42" i="1" s="1"/>
  <c r="W42" i="1"/>
  <c r="V42" i="1"/>
  <c r="U42" i="1"/>
  <c r="T42" i="1"/>
  <c r="S42" i="1"/>
  <c r="Q42" i="1" s="1"/>
  <c r="O42" i="1"/>
  <c r="N42" i="1"/>
  <c r="M42" i="1"/>
  <c r="L42" i="1"/>
  <c r="K42" i="1"/>
  <c r="J42" i="1"/>
  <c r="I42" i="1"/>
  <c r="G42" i="1"/>
  <c r="F42" i="1"/>
  <c r="E42" i="1"/>
  <c r="B42" i="1"/>
  <c r="A42" i="1"/>
  <c r="CG41" i="1"/>
  <c r="CF41" i="1"/>
  <c r="CE41" i="1"/>
  <c r="CH41" i="1" s="1"/>
  <c r="CD41" i="1"/>
  <c r="CC41" i="1"/>
  <c r="CA41" i="1"/>
  <c r="BX41" i="1"/>
  <c r="BW41" i="1"/>
  <c r="BV41" i="1" s="1"/>
  <c r="BU41" i="1"/>
  <c r="BS41" i="1"/>
  <c r="BR41" i="1"/>
  <c r="BQ41" i="1"/>
  <c r="BP41" i="1"/>
  <c r="BO41" i="1"/>
  <c r="BM41" i="1" s="1"/>
  <c r="BK41" i="1"/>
  <c r="BJ41" i="1"/>
  <c r="BI41" i="1"/>
  <c r="BH41" i="1"/>
  <c r="BG41" i="1"/>
  <c r="BF41" i="1"/>
  <c r="BE41" i="1"/>
  <c r="AZ41" i="1"/>
  <c r="BC41" i="1" s="1"/>
  <c r="AX41" i="1"/>
  <c r="AW41" i="1"/>
  <c r="AT41" i="1"/>
  <c r="AR41" i="1"/>
  <c r="AS41" i="1" s="1"/>
  <c r="AQ41" i="1"/>
  <c r="AO41" i="1" s="1"/>
  <c r="AP41" i="1"/>
  <c r="AL41" i="1"/>
  <c r="AK41" i="1"/>
  <c r="AJ41" i="1"/>
  <c r="AM41" i="1" s="1"/>
  <c r="AI41" i="1"/>
  <c r="AH41" i="1"/>
  <c r="AG41" i="1"/>
  <c r="AB41" i="1"/>
  <c r="AA41" i="1"/>
  <c r="Z41" i="1"/>
  <c r="Y41" i="1"/>
  <c r="T41" i="1"/>
  <c r="S41" i="1"/>
  <c r="R41" i="1" s="1"/>
  <c r="O41" i="1"/>
  <c r="N41" i="1"/>
  <c r="M41" i="1"/>
  <c r="L41" i="1"/>
  <c r="K41" i="1"/>
  <c r="I41" i="1" s="1"/>
  <c r="J41" i="1"/>
  <c r="G41" i="1"/>
  <c r="F41" i="1"/>
  <c r="E41" i="1"/>
  <c r="B41" i="1"/>
  <c r="A41" i="1"/>
  <c r="CE40" i="1"/>
  <c r="CF40" i="1" s="1"/>
  <c r="CD40" i="1"/>
  <c r="CC40" i="1" s="1"/>
  <c r="BX40" i="1"/>
  <c r="BY40" i="1" s="1"/>
  <c r="BW40" i="1"/>
  <c r="BV40" i="1"/>
  <c r="BU40" i="1"/>
  <c r="BS40" i="1"/>
  <c r="BP40" i="1"/>
  <c r="BO40" i="1"/>
  <c r="BN40" i="1" s="1"/>
  <c r="BM40" i="1"/>
  <c r="BK40" i="1"/>
  <c r="BJ40" i="1"/>
  <c r="BI40" i="1"/>
  <c r="BH40" i="1"/>
  <c r="BF40" i="1"/>
  <c r="BE40" i="1"/>
  <c r="AZ40" i="1"/>
  <c r="BC40" i="1" s="1"/>
  <c r="AY40" i="1"/>
  <c r="AX40" i="1" s="1"/>
  <c r="AW40" i="1"/>
  <c r="AS40" i="1"/>
  <c r="AR40" i="1"/>
  <c r="AT40" i="1" s="1"/>
  <c r="AQ40" i="1"/>
  <c r="AM40" i="1"/>
  <c r="AL40" i="1"/>
  <c r="AJ40" i="1"/>
  <c r="AK40" i="1" s="1"/>
  <c r="AI40" i="1"/>
  <c r="AG40" i="1" s="1"/>
  <c r="AD40" i="1"/>
  <c r="AC40" i="1"/>
  <c r="AB40" i="1"/>
  <c r="AE40" i="1" s="1"/>
  <c r="AA40" i="1"/>
  <c r="Y40" i="1" s="1"/>
  <c r="Z40" i="1"/>
  <c r="U40" i="1"/>
  <c r="T40" i="1"/>
  <c r="S40" i="1"/>
  <c r="R40" i="1"/>
  <c r="Q40" i="1"/>
  <c r="L40" i="1"/>
  <c r="O40" i="1" s="1"/>
  <c r="K40" i="1"/>
  <c r="J40" i="1" s="1"/>
  <c r="I40" i="1"/>
  <c r="G40" i="1"/>
  <c r="F40" i="1"/>
  <c r="E40" i="1"/>
  <c r="B40" i="1"/>
  <c r="A40" i="1"/>
  <c r="CH39" i="1"/>
  <c r="CE39" i="1"/>
  <c r="CG39" i="1" s="1"/>
  <c r="CD39" i="1"/>
  <c r="CC39" i="1" s="1"/>
  <c r="CA39" i="1"/>
  <c r="BZ39" i="1"/>
  <c r="BY39" i="1"/>
  <c r="BX39" i="1"/>
  <c r="BW39" i="1"/>
  <c r="BV39" i="1" s="1"/>
  <c r="BP39" i="1"/>
  <c r="BO39" i="1"/>
  <c r="BN39" i="1"/>
  <c r="BM39" i="1"/>
  <c r="BK39" i="1"/>
  <c r="BH39" i="1"/>
  <c r="BF39" i="1"/>
  <c r="BE39" i="1"/>
  <c r="BC39" i="1"/>
  <c r="BB39" i="1"/>
  <c r="BA39" i="1"/>
  <c r="AZ39" i="1"/>
  <c r="AY39" i="1"/>
  <c r="AX39" i="1"/>
  <c r="AW39" i="1"/>
  <c r="AS39" i="1"/>
  <c r="AR39" i="1"/>
  <c r="AU39" i="1" s="1"/>
  <c r="AQ39" i="1"/>
  <c r="AP39" i="1" s="1"/>
  <c r="AO39" i="1"/>
  <c r="AM39" i="1"/>
  <c r="AJ39" i="1"/>
  <c r="AL39" i="1" s="1"/>
  <c r="AI39" i="1"/>
  <c r="AE39" i="1"/>
  <c r="AD39" i="1"/>
  <c r="AB39" i="1"/>
  <c r="AC39" i="1" s="1"/>
  <c r="AA39" i="1"/>
  <c r="Y39" i="1" s="1"/>
  <c r="Z39" i="1"/>
  <c r="W39" i="1"/>
  <c r="V39" i="1"/>
  <c r="U39" i="1"/>
  <c r="T39" i="1"/>
  <c r="S39" i="1"/>
  <c r="R39" i="1" s="1"/>
  <c r="M39" i="1"/>
  <c r="L39" i="1"/>
  <c r="K39" i="1"/>
  <c r="J39" i="1"/>
  <c r="I39" i="1"/>
  <c r="G39" i="1"/>
  <c r="F39" i="1"/>
  <c r="E39" i="1"/>
  <c r="B39" i="1"/>
  <c r="A39" i="1"/>
  <c r="CE38" i="1"/>
  <c r="CH38" i="1" s="1"/>
  <c r="CD38" i="1"/>
  <c r="CC38" i="1" s="1"/>
  <c r="BX38" i="1"/>
  <c r="BY38" i="1" s="1"/>
  <c r="BW38" i="1"/>
  <c r="BU38" i="1" s="1"/>
  <c r="BV38" i="1"/>
  <c r="BS38" i="1"/>
  <c r="BR38" i="1"/>
  <c r="BQ38" i="1"/>
  <c r="BP38" i="1"/>
  <c r="BO38" i="1"/>
  <c r="BM38" i="1" s="1"/>
  <c r="BN38" i="1"/>
  <c r="BI38" i="1"/>
  <c r="BH38" i="1"/>
  <c r="BF38" i="1"/>
  <c r="BE38" i="1"/>
  <c r="BC38" i="1"/>
  <c r="BB38" i="1"/>
  <c r="BA38" i="1"/>
  <c r="AZ38" i="1"/>
  <c r="AX38" i="1"/>
  <c r="AW38" i="1"/>
  <c r="AT38" i="1"/>
  <c r="AS38" i="1"/>
  <c r="AR38" i="1"/>
  <c r="AU38" i="1" s="1"/>
  <c r="AQ38" i="1"/>
  <c r="AP38" i="1" s="1"/>
  <c r="AO38" i="1"/>
  <c r="AM38" i="1"/>
  <c r="AK38" i="1"/>
  <c r="AJ38" i="1"/>
  <c r="AL38" i="1" s="1"/>
  <c r="AI38" i="1"/>
  <c r="AE38" i="1"/>
  <c r="AB38" i="1"/>
  <c r="AC38" i="1" s="1"/>
  <c r="AA38" i="1"/>
  <c r="Y38" i="1" s="1"/>
  <c r="W38" i="1"/>
  <c r="V38" i="1"/>
  <c r="U38" i="1"/>
  <c r="T38" i="1"/>
  <c r="S38" i="1"/>
  <c r="R38" i="1"/>
  <c r="Q38" i="1"/>
  <c r="L38" i="1"/>
  <c r="K38" i="1"/>
  <c r="J38" i="1"/>
  <c r="I38" i="1"/>
  <c r="G38" i="1"/>
  <c r="F38" i="1"/>
  <c r="E38" i="1"/>
  <c r="B38" i="1"/>
  <c r="A38" i="1"/>
  <c r="CF37" i="1"/>
  <c r="CE37" i="1"/>
  <c r="CH37" i="1" s="1"/>
  <c r="CD37" i="1"/>
  <c r="CC37" i="1"/>
  <c r="CA37" i="1"/>
  <c r="BX37" i="1"/>
  <c r="BY37" i="1" s="1"/>
  <c r="BW37" i="1"/>
  <c r="BU37" i="1" s="1"/>
  <c r="BV37" i="1"/>
  <c r="BS37" i="1"/>
  <c r="BR37" i="1"/>
  <c r="BQ37" i="1"/>
  <c r="BP37" i="1"/>
  <c r="BO37" i="1"/>
  <c r="BM37" i="1" s="1"/>
  <c r="BN37" i="1"/>
  <c r="BJ37" i="1"/>
  <c r="BI37" i="1"/>
  <c r="BH37" i="1"/>
  <c r="BK37" i="1" s="1"/>
  <c r="BF37" i="1"/>
  <c r="BE37" i="1"/>
  <c r="BC37" i="1"/>
  <c r="BB37" i="1"/>
  <c r="AZ37" i="1"/>
  <c r="BA37" i="1" s="1"/>
  <c r="AY37" i="1"/>
  <c r="AW37" i="1" s="1"/>
  <c r="AU37" i="1"/>
  <c r="AT37" i="1"/>
  <c r="AS37" i="1"/>
  <c r="AR37" i="1"/>
  <c r="AQ37" i="1"/>
  <c r="AP37" i="1" s="1"/>
  <c r="AO37" i="1"/>
  <c r="AL37" i="1"/>
  <c r="AJ37" i="1"/>
  <c r="AM37" i="1" s="1"/>
  <c r="AI37" i="1"/>
  <c r="AH37" i="1" s="1"/>
  <c r="AC37" i="1"/>
  <c r="AB37" i="1"/>
  <c r="AD37" i="1" s="1"/>
  <c r="AA37" i="1"/>
  <c r="Z37" i="1"/>
  <c r="Y37" i="1"/>
  <c r="W37" i="1"/>
  <c r="V37" i="1"/>
  <c r="T37" i="1"/>
  <c r="U37" i="1" s="1"/>
  <c r="S37" i="1"/>
  <c r="R37" i="1" s="1"/>
  <c r="O37" i="1"/>
  <c r="N37" i="1"/>
  <c r="M37" i="1"/>
  <c r="L37" i="1"/>
  <c r="K37" i="1"/>
  <c r="J37" i="1"/>
  <c r="I37" i="1"/>
  <c r="G37" i="1"/>
  <c r="F37" i="1"/>
  <c r="E37" i="1"/>
  <c r="B37" i="1"/>
  <c r="A37" i="1"/>
  <c r="CG36" i="1"/>
  <c r="CF36" i="1"/>
  <c r="CE36" i="1"/>
  <c r="CH36" i="1" s="1"/>
  <c r="CD36" i="1"/>
  <c r="CC36" i="1"/>
  <c r="CA36" i="1"/>
  <c r="BY36" i="1"/>
  <c r="BX36" i="1"/>
  <c r="BZ36" i="1" s="1"/>
  <c r="BW36" i="1"/>
  <c r="BV36" i="1" s="1"/>
  <c r="BS36" i="1"/>
  <c r="BR36" i="1"/>
  <c r="BP36" i="1"/>
  <c r="BQ36" i="1" s="1"/>
  <c r="BO36" i="1"/>
  <c r="BN36" i="1" s="1"/>
  <c r="BM36" i="1"/>
  <c r="BK36" i="1"/>
  <c r="BJ36" i="1"/>
  <c r="BI36" i="1"/>
  <c r="BH36" i="1"/>
  <c r="BF36" i="1"/>
  <c r="BE36" i="1"/>
  <c r="BB36" i="1"/>
  <c r="BA36" i="1"/>
  <c r="AZ36" i="1"/>
  <c r="BC36" i="1" s="1"/>
  <c r="AY36" i="1"/>
  <c r="AX36" i="1" s="1"/>
  <c r="AW36" i="1"/>
  <c r="AR36" i="1"/>
  <c r="AU36" i="1" s="1"/>
  <c r="AQ36" i="1"/>
  <c r="AO36" i="1" s="1"/>
  <c r="AL36" i="1"/>
  <c r="AJ36" i="1"/>
  <c r="AK36" i="1" s="1"/>
  <c r="AI36" i="1"/>
  <c r="AH36" i="1"/>
  <c r="AG36" i="1"/>
  <c r="AB36" i="1"/>
  <c r="AE36" i="1" s="1"/>
  <c r="AA36" i="1"/>
  <c r="Y36" i="1" s="1"/>
  <c r="Z36" i="1"/>
  <c r="W36" i="1"/>
  <c r="U36" i="1"/>
  <c r="T36" i="1"/>
  <c r="V36" i="1" s="1"/>
  <c r="S36" i="1"/>
  <c r="Q36" i="1" s="1"/>
  <c r="R36" i="1"/>
  <c r="M36" i="1"/>
  <c r="L36" i="1"/>
  <c r="O36" i="1" s="1"/>
  <c r="K36" i="1"/>
  <c r="J36" i="1"/>
  <c r="I36" i="1"/>
  <c r="G36" i="1"/>
  <c r="F36" i="1"/>
  <c r="E36" i="1"/>
  <c r="B36" i="1"/>
  <c r="A36" i="1"/>
  <c r="CH35" i="1"/>
  <c r="CG35" i="1"/>
  <c r="CF35" i="1"/>
  <c r="CE35" i="1"/>
  <c r="CD35" i="1"/>
  <c r="CC35" i="1" s="1"/>
  <c r="CA35" i="1"/>
  <c r="BZ35" i="1"/>
  <c r="BX35" i="1"/>
  <c r="BY35" i="1" s="1"/>
  <c r="BW35" i="1"/>
  <c r="BV35" i="1" s="1"/>
  <c r="BR35" i="1"/>
  <c r="BQ35" i="1"/>
  <c r="BP35" i="1"/>
  <c r="BS35" i="1" s="1"/>
  <c r="BO35" i="1"/>
  <c r="BM35" i="1" s="1"/>
  <c r="BN35" i="1"/>
  <c r="BI35" i="1"/>
  <c r="BH35" i="1"/>
  <c r="BK35" i="1" s="1"/>
  <c r="BF35" i="1"/>
  <c r="BE35" i="1"/>
  <c r="BC35" i="1"/>
  <c r="BB35" i="1"/>
  <c r="BA35" i="1"/>
  <c r="AZ35" i="1"/>
  <c r="AY35" i="1"/>
  <c r="AX35" i="1" s="1"/>
  <c r="AT35" i="1"/>
  <c r="AR35" i="1"/>
  <c r="AS35" i="1" s="1"/>
  <c r="AQ35" i="1"/>
  <c r="AP35" i="1"/>
  <c r="AO35" i="1"/>
  <c r="AM35" i="1"/>
  <c r="AL35" i="1"/>
  <c r="AK35" i="1"/>
  <c r="AJ35" i="1"/>
  <c r="AI35" i="1"/>
  <c r="AH35" i="1" s="1"/>
  <c r="AG35" i="1"/>
  <c r="AB35" i="1"/>
  <c r="AE35" i="1" s="1"/>
  <c r="AA35" i="1"/>
  <c r="Y35" i="1" s="1"/>
  <c r="Z35" i="1"/>
  <c r="W35" i="1"/>
  <c r="V35" i="1"/>
  <c r="T35" i="1"/>
  <c r="U35" i="1" s="1"/>
  <c r="S35" i="1"/>
  <c r="R35" i="1" s="1"/>
  <c r="N35" i="1"/>
  <c r="M35" i="1"/>
  <c r="L35" i="1"/>
  <c r="O35" i="1" s="1"/>
  <c r="K35" i="1"/>
  <c r="I35" i="1" s="1"/>
  <c r="J35" i="1"/>
  <c r="G35" i="1"/>
  <c r="F35" i="1"/>
  <c r="E35" i="1"/>
  <c r="B35" i="1"/>
  <c r="A35" i="1"/>
  <c r="CG34" i="1"/>
  <c r="CE34" i="1"/>
  <c r="CF34" i="1" s="1"/>
  <c r="CD34" i="1"/>
  <c r="CC34" i="1"/>
  <c r="BX34" i="1"/>
  <c r="CA34" i="1" s="1"/>
  <c r="BW34" i="1"/>
  <c r="BU34" i="1" s="1"/>
  <c r="BV34" i="1"/>
  <c r="BS34" i="1"/>
  <c r="BR34" i="1"/>
  <c r="BP34" i="1"/>
  <c r="BQ34" i="1" s="1"/>
  <c r="BO34" i="1"/>
  <c r="BN34" i="1" s="1"/>
  <c r="BJ34" i="1"/>
  <c r="BI34" i="1"/>
  <c r="BH34" i="1"/>
  <c r="BK34" i="1" s="1"/>
  <c r="BG34" i="1"/>
  <c r="BE34" i="1" s="1"/>
  <c r="BF34" i="1"/>
  <c r="BA34" i="1"/>
  <c r="AZ34" i="1"/>
  <c r="BC34" i="1" s="1"/>
  <c r="AY34" i="1"/>
  <c r="AX34" i="1"/>
  <c r="AW34" i="1"/>
  <c r="AR34" i="1"/>
  <c r="AU34" i="1" s="1"/>
  <c r="AQ34" i="1"/>
  <c r="AP34" i="1" s="1"/>
  <c r="AM34" i="1"/>
  <c r="AL34" i="1"/>
  <c r="AK34" i="1"/>
  <c r="AJ34" i="1"/>
  <c r="AI34" i="1"/>
  <c r="AH34" i="1" s="1"/>
  <c r="AD34" i="1"/>
  <c r="AB34" i="1"/>
  <c r="AC34" i="1" s="1"/>
  <c r="AA34" i="1"/>
  <c r="Z34" i="1"/>
  <c r="Y34" i="1"/>
  <c r="W34" i="1"/>
  <c r="V34" i="1"/>
  <c r="U34" i="1"/>
  <c r="T34" i="1"/>
  <c r="S34" i="1"/>
  <c r="R34" i="1" s="1"/>
  <c r="Q34" i="1"/>
  <c r="L34" i="1"/>
  <c r="O34" i="1" s="1"/>
  <c r="K34" i="1"/>
  <c r="I34" i="1" s="1"/>
  <c r="J34" i="1"/>
  <c r="G34" i="1"/>
  <c r="F34" i="1"/>
  <c r="E34" i="1"/>
  <c r="B34" i="1"/>
  <c r="A34" i="1"/>
  <c r="CE33" i="1"/>
  <c r="CH33" i="1" s="1"/>
  <c r="CD33" i="1"/>
  <c r="CC33" i="1" s="1"/>
  <c r="BZ33" i="1"/>
  <c r="BX33" i="1"/>
  <c r="BY33" i="1" s="1"/>
  <c r="BW33" i="1"/>
  <c r="BV33" i="1"/>
  <c r="BU33" i="1"/>
  <c r="BS33" i="1"/>
  <c r="BR33" i="1"/>
  <c r="BQ33" i="1"/>
  <c r="BP33" i="1"/>
  <c r="BO33" i="1"/>
  <c r="BN33" i="1" s="1"/>
  <c r="BM33" i="1"/>
  <c r="BH33" i="1"/>
  <c r="BK33" i="1" s="1"/>
  <c r="BG33" i="1"/>
  <c r="BE33" i="1" s="1"/>
  <c r="BF33" i="1"/>
  <c r="BC33" i="1"/>
  <c r="BB33" i="1"/>
  <c r="AZ33" i="1"/>
  <c r="BA33" i="1" s="1"/>
  <c r="AY33" i="1"/>
  <c r="AX33" i="1" s="1"/>
  <c r="AT33" i="1"/>
  <c r="AS33" i="1"/>
  <c r="AR33" i="1"/>
  <c r="AU33" i="1" s="1"/>
  <c r="AQ33" i="1"/>
  <c r="AO33" i="1" s="1"/>
  <c r="AP33" i="1"/>
  <c r="AK33" i="1"/>
  <c r="AJ33" i="1"/>
  <c r="AM33" i="1" s="1"/>
  <c r="AI33" i="1"/>
  <c r="AH33" i="1"/>
  <c r="AG33" i="1"/>
  <c r="AB33" i="1"/>
  <c r="AE33" i="1" s="1"/>
  <c r="AA33" i="1"/>
  <c r="Z33" i="1" s="1"/>
  <c r="W33" i="1"/>
  <c r="V33" i="1"/>
  <c r="U33" i="1"/>
  <c r="T33" i="1"/>
  <c r="S33" i="1"/>
  <c r="R33" i="1" s="1"/>
  <c r="O33" i="1"/>
  <c r="N33" i="1"/>
  <c r="L33" i="1"/>
  <c r="M33" i="1" s="1"/>
  <c r="K33" i="1"/>
  <c r="J33" i="1"/>
  <c r="I33" i="1"/>
  <c r="G33" i="1"/>
  <c r="F33" i="1"/>
  <c r="E33" i="1"/>
  <c r="B33" i="1"/>
  <c r="A33" i="1"/>
  <c r="CG32" i="1"/>
  <c r="CF32" i="1"/>
  <c r="CE32" i="1"/>
  <c r="CH32" i="1" s="1"/>
  <c r="CD32" i="1"/>
  <c r="CC32" i="1"/>
  <c r="BX32" i="1"/>
  <c r="CA32" i="1" s="1"/>
  <c r="BW32" i="1"/>
  <c r="BV32" i="1" s="1"/>
  <c r="BS32" i="1"/>
  <c r="BR32" i="1"/>
  <c r="BQ32" i="1"/>
  <c r="BP32" i="1"/>
  <c r="BO32" i="1"/>
  <c r="BN32" i="1" s="1"/>
  <c r="BK32" i="1"/>
  <c r="BJ32" i="1"/>
  <c r="BH32" i="1"/>
  <c r="BI32" i="1" s="1"/>
  <c r="BF32" i="1"/>
  <c r="BE32" i="1"/>
  <c r="AZ32" i="1"/>
  <c r="AY32" i="1"/>
  <c r="AW32" i="1" s="1"/>
  <c r="AX32" i="1"/>
  <c r="AU32" i="1"/>
  <c r="AT32" i="1"/>
  <c r="AR32" i="1"/>
  <c r="AS32" i="1" s="1"/>
  <c r="AQ32" i="1"/>
  <c r="AL32" i="1"/>
  <c r="AK32" i="1"/>
  <c r="AJ32" i="1"/>
  <c r="AM32" i="1" s="1"/>
  <c r="AI32" i="1"/>
  <c r="AG32" i="1" s="1"/>
  <c r="AH32" i="1"/>
  <c r="AC32" i="1"/>
  <c r="AB32" i="1"/>
  <c r="AE32" i="1" s="1"/>
  <c r="AA32" i="1"/>
  <c r="Z32" i="1"/>
  <c r="Y32" i="1"/>
  <c r="T32" i="1"/>
  <c r="W32" i="1" s="1"/>
  <c r="S32" i="1"/>
  <c r="R32" i="1" s="1"/>
  <c r="O32" i="1"/>
  <c r="N32" i="1"/>
  <c r="M32" i="1"/>
  <c r="L32" i="1"/>
  <c r="K32" i="1"/>
  <c r="J32" i="1" s="1"/>
  <c r="G32" i="1"/>
  <c r="F32" i="1"/>
  <c r="E32" i="1"/>
  <c r="B32" i="1"/>
  <c r="A32" i="1"/>
  <c r="CH31" i="1"/>
  <c r="CG31" i="1"/>
  <c r="CE31" i="1"/>
  <c r="CF31" i="1" s="1"/>
  <c r="CD31" i="1"/>
  <c r="CC31" i="1" s="1"/>
  <c r="BY31" i="1"/>
  <c r="BX31" i="1"/>
  <c r="CA31" i="1" s="1"/>
  <c r="BW31" i="1"/>
  <c r="BV31" i="1"/>
  <c r="BU31" i="1"/>
  <c r="BP31" i="1"/>
  <c r="BS31" i="1" s="1"/>
  <c r="BO31" i="1"/>
  <c r="BN31" i="1" s="1"/>
  <c r="BK31" i="1"/>
  <c r="BJ31" i="1"/>
  <c r="BI31" i="1"/>
  <c r="BH31" i="1"/>
  <c r="BG31" i="1"/>
  <c r="BF31" i="1" s="1"/>
  <c r="BC31" i="1"/>
  <c r="BB31" i="1"/>
  <c r="AZ31" i="1"/>
  <c r="BA31" i="1" s="1"/>
  <c r="AY31" i="1"/>
  <c r="AX31" i="1"/>
  <c r="AW31" i="1"/>
  <c r="AT31" i="1"/>
  <c r="AS31" i="1"/>
  <c r="AR31" i="1"/>
  <c r="AU31" i="1" s="1"/>
  <c r="AQ31" i="1"/>
  <c r="AP31" i="1" s="1"/>
  <c r="AO31" i="1"/>
  <c r="AJ31" i="1"/>
  <c r="AI31" i="1"/>
  <c r="AG31" i="1" s="1"/>
  <c r="AH31" i="1"/>
  <c r="AE31" i="1"/>
  <c r="AD31" i="1"/>
  <c r="AB31" i="1"/>
  <c r="AC31" i="1" s="1"/>
  <c r="AA31" i="1"/>
  <c r="V31" i="1"/>
  <c r="U31" i="1"/>
  <c r="T31" i="1"/>
  <c r="W31" i="1" s="1"/>
  <c r="S31" i="1"/>
  <c r="Q31" i="1" s="1"/>
  <c r="R31" i="1"/>
  <c r="M31" i="1"/>
  <c r="L31" i="1"/>
  <c r="O31" i="1" s="1"/>
  <c r="K31" i="1"/>
  <c r="J31" i="1"/>
  <c r="I31" i="1"/>
  <c r="G31" i="1"/>
  <c r="F31" i="1"/>
  <c r="E31" i="1"/>
  <c r="B31" i="1"/>
  <c r="A31" i="1"/>
  <c r="CG30" i="1"/>
  <c r="CF30" i="1"/>
  <c r="CE30" i="1"/>
  <c r="CH30" i="1" s="1"/>
  <c r="CD30" i="1"/>
  <c r="CC30" i="1" s="1"/>
  <c r="CA30" i="1"/>
  <c r="BZ30" i="1"/>
  <c r="BX30" i="1"/>
  <c r="BY30" i="1" s="1"/>
  <c r="BW30" i="1"/>
  <c r="BR30" i="1"/>
  <c r="BQ30" i="1"/>
  <c r="BP30" i="1"/>
  <c r="BS30" i="1" s="1"/>
  <c r="BO30" i="1"/>
  <c r="BM30" i="1" s="1"/>
  <c r="BN30" i="1"/>
  <c r="BI30" i="1"/>
  <c r="BH30" i="1"/>
  <c r="BK30" i="1" s="1"/>
  <c r="BF30" i="1"/>
  <c r="BE30" i="1"/>
  <c r="BC30" i="1"/>
  <c r="BB30" i="1"/>
  <c r="BA30" i="1"/>
  <c r="AZ30" i="1"/>
  <c r="AY30" i="1"/>
  <c r="AX30" i="1" s="1"/>
  <c r="AU30" i="1"/>
  <c r="AT30" i="1"/>
  <c r="AR30" i="1"/>
  <c r="AS30" i="1" s="1"/>
  <c r="AQ30" i="1"/>
  <c r="AP30" i="1"/>
  <c r="AO30" i="1"/>
  <c r="AL30" i="1"/>
  <c r="AK30" i="1"/>
  <c r="AJ30" i="1"/>
  <c r="AM30" i="1" s="1"/>
  <c r="AI30" i="1"/>
  <c r="AH30" i="1" s="1"/>
  <c r="AG30" i="1"/>
  <c r="AB30" i="1"/>
  <c r="AA30" i="1"/>
  <c r="Y30" i="1" s="1"/>
  <c r="Z30" i="1"/>
  <c r="W30" i="1"/>
  <c r="V30" i="1"/>
  <c r="T30" i="1"/>
  <c r="U30" i="1" s="1"/>
  <c r="S30" i="1"/>
  <c r="N30" i="1"/>
  <c r="M30" i="1"/>
  <c r="L30" i="1"/>
  <c r="O30" i="1" s="1"/>
  <c r="K30" i="1"/>
  <c r="I30" i="1" s="1"/>
  <c r="J30" i="1"/>
  <c r="G30" i="1"/>
  <c r="F30" i="1"/>
  <c r="E30" i="1"/>
  <c r="B30" i="1"/>
  <c r="A30" i="1"/>
  <c r="CH29" i="1"/>
  <c r="CG29" i="1"/>
  <c r="CE29" i="1"/>
  <c r="CF29" i="1" s="1"/>
  <c r="CD29" i="1"/>
  <c r="CC29" i="1"/>
  <c r="BX29" i="1"/>
  <c r="BW29" i="1"/>
  <c r="BU29" i="1" s="1"/>
  <c r="BV29" i="1"/>
  <c r="BS29" i="1"/>
  <c r="BR29" i="1"/>
  <c r="BP29" i="1"/>
  <c r="BQ29" i="1" s="1"/>
  <c r="BO29" i="1"/>
  <c r="BJ29" i="1"/>
  <c r="BI29" i="1"/>
  <c r="BH29" i="1"/>
  <c r="BK29" i="1" s="1"/>
  <c r="BF29" i="1"/>
  <c r="BE29" i="1"/>
  <c r="AZ29" i="1"/>
  <c r="BC29" i="1" s="1"/>
  <c r="AY29" i="1"/>
  <c r="AX29" i="1" s="1"/>
  <c r="AU29" i="1"/>
  <c r="AT29" i="1"/>
  <c r="AS29" i="1"/>
  <c r="AR29" i="1"/>
  <c r="AQ29" i="1"/>
  <c r="AO29" i="1" s="1"/>
  <c r="AP29" i="1"/>
  <c r="AM29" i="1"/>
  <c r="AL29" i="1"/>
  <c r="AJ29" i="1"/>
  <c r="AK29" i="1" s="1"/>
  <c r="AI29" i="1"/>
  <c r="AH29" i="1"/>
  <c r="AG29" i="1"/>
  <c r="AD29" i="1"/>
  <c r="AC29" i="1"/>
  <c r="AB29" i="1"/>
  <c r="AE29" i="1" s="1"/>
  <c r="AA29" i="1"/>
  <c r="Z29" i="1" s="1"/>
  <c r="Y29" i="1"/>
  <c r="T29" i="1"/>
  <c r="S29" i="1"/>
  <c r="Q29" i="1" s="1"/>
  <c r="R29" i="1"/>
  <c r="O29" i="1"/>
  <c r="N29" i="1"/>
  <c r="L29" i="1"/>
  <c r="M29" i="1" s="1"/>
  <c r="K29" i="1"/>
  <c r="G29" i="1"/>
  <c r="F29" i="1"/>
  <c r="E29" i="1"/>
  <c r="B29" i="1"/>
  <c r="A29" i="1"/>
  <c r="CH28" i="1"/>
  <c r="CG28" i="1"/>
  <c r="CF28" i="1"/>
  <c r="CE28" i="1"/>
  <c r="CD28" i="1"/>
  <c r="CC28" i="1" s="1"/>
  <c r="BZ28" i="1"/>
  <c r="BY28" i="1"/>
  <c r="BX28" i="1"/>
  <c r="CA28" i="1" s="1"/>
  <c r="BW28" i="1"/>
  <c r="BV28" i="1" s="1"/>
  <c r="BU28" i="1"/>
  <c r="BP28" i="1"/>
  <c r="BO28" i="1"/>
  <c r="BM28" i="1" s="1"/>
  <c r="BN28" i="1"/>
  <c r="BK28" i="1"/>
  <c r="BJ28" i="1"/>
  <c r="BH28" i="1"/>
  <c r="BI28" i="1" s="1"/>
  <c r="BG28" i="1"/>
  <c r="BB28" i="1"/>
  <c r="BA28" i="1"/>
  <c r="AZ28" i="1"/>
  <c r="BC28" i="1" s="1"/>
  <c r="AY28" i="1"/>
  <c r="AW28" i="1" s="1"/>
  <c r="AX28" i="1"/>
  <c r="AS28" i="1"/>
  <c r="AR28" i="1"/>
  <c r="AQ28" i="1"/>
  <c r="AP28" i="1"/>
  <c r="AO28" i="1"/>
  <c r="AJ28" i="1"/>
  <c r="AI28" i="1"/>
  <c r="AE28" i="1"/>
  <c r="AD28" i="1"/>
  <c r="AC28" i="1"/>
  <c r="AB28" i="1"/>
  <c r="AA28" i="1"/>
  <c r="Y28" i="1" s="1"/>
  <c r="Z28" i="1"/>
  <c r="W28" i="1"/>
  <c r="V28" i="1"/>
  <c r="T28" i="1"/>
  <c r="U28" i="1" s="1"/>
  <c r="S28" i="1"/>
  <c r="R28" i="1"/>
  <c r="Q28" i="1"/>
  <c r="N28" i="1"/>
  <c r="M28" i="1"/>
  <c r="L28" i="1"/>
  <c r="O28" i="1" s="1"/>
  <c r="K28" i="1"/>
  <c r="J28" i="1" s="1"/>
  <c r="I28" i="1"/>
  <c r="G28" i="1"/>
  <c r="F28" i="1"/>
  <c r="E28" i="1"/>
  <c r="B28" i="1"/>
  <c r="B24" i="1" s="1"/>
  <c r="A28" i="1"/>
  <c r="CF27" i="1"/>
  <c r="CE27" i="1"/>
  <c r="CD27" i="1"/>
  <c r="CC27" i="1"/>
  <c r="CA27" i="1"/>
  <c r="BZ27" i="1"/>
  <c r="BY27" i="1"/>
  <c r="BX27" i="1"/>
  <c r="BW27" i="1"/>
  <c r="BU27" i="1" s="1"/>
  <c r="BS27" i="1"/>
  <c r="BR27" i="1"/>
  <c r="BP27" i="1"/>
  <c r="BQ27" i="1" s="1"/>
  <c r="BO27" i="1"/>
  <c r="BN27" i="1"/>
  <c r="BM27" i="1"/>
  <c r="BJ27" i="1"/>
  <c r="BI27" i="1"/>
  <c r="BH27" i="1"/>
  <c r="BK27" i="1" s="1"/>
  <c r="BG27" i="1"/>
  <c r="BF27" i="1" s="1"/>
  <c r="BE27" i="1"/>
  <c r="BC27" i="1"/>
  <c r="AZ27" i="1"/>
  <c r="AY27" i="1"/>
  <c r="AW27" i="1" s="1"/>
  <c r="AX27" i="1"/>
  <c r="AU27" i="1"/>
  <c r="AT27" i="1"/>
  <c r="AR27" i="1"/>
  <c r="AS27" i="1" s="1"/>
  <c r="AQ27" i="1"/>
  <c r="AL27" i="1"/>
  <c r="AK27" i="1"/>
  <c r="AJ27" i="1"/>
  <c r="AM27" i="1" s="1"/>
  <c r="AI27" i="1"/>
  <c r="AG27" i="1" s="1"/>
  <c r="AH27" i="1"/>
  <c r="AB27" i="1"/>
  <c r="AC27" i="1" s="1"/>
  <c r="AA27" i="1"/>
  <c r="Z27" i="1"/>
  <c r="Y27" i="1"/>
  <c r="T27" i="1"/>
  <c r="S27" i="1"/>
  <c r="O27" i="1"/>
  <c r="N27" i="1"/>
  <c r="M27" i="1"/>
  <c r="L27" i="1"/>
  <c r="K27" i="1"/>
  <c r="I27" i="1" s="1"/>
  <c r="G27" i="1"/>
  <c r="F27" i="1"/>
  <c r="F24" i="1" s="1"/>
  <c r="E27" i="1"/>
  <c r="B27" i="1"/>
  <c r="A27" i="1"/>
  <c r="CH26" i="1"/>
  <c r="CG26" i="1"/>
  <c r="CE26" i="1"/>
  <c r="CF26" i="1" s="1"/>
  <c r="CD26" i="1"/>
  <c r="CC26" i="1" s="1"/>
  <c r="BY26" i="1"/>
  <c r="BX26" i="1"/>
  <c r="BW26" i="1"/>
  <c r="BV26" i="1"/>
  <c r="BU26" i="1"/>
  <c r="BP26" i="1"/>
  <c r="BO26" i="1"/>
  <c r="BK26" i="1"/>
  <c r="BJ26" i="1"/>
  <c r="BI26" i="1"/>
  <c r="BH26" i="1"/>
  <c r="BG26" i="1"/>
  <c r="BE26" i="1" s="1"/>
  <c r="BF26" i="1"/>
  <c r="BC26" i="1"/>
  <c r="BB26" i="1"/>
  <c r="AZ26" i="1"/>
  <c r="BA26" i="1" s="1"/>
  <c r="AX26" i="1"/>
  <c r="AW26" i="1"/>
  <c r="AR26" i="1"/>
  <c r="AQ26" i="1"/>
  <c r="AO26" i="1" s="1"/>
  <c r="AP26" i="1"/>
  <c r="AL26" i="1"/>
  <c r="AJ26" i="1"/>
  <c r="AK26" i="1" s="1"/>
  <c r="AI26" i="1"/>
  <c r="AD26" i="1"/>
  <c r="AC26" i="1"/>
  <c r="AB26" i="1"/>
  <c r="AE26" i="1" s="1"/>
  <c r="AA26" i="1"/>
  <c r="Y26" i="1" s="1"/>
  <c r="U26" i="1"/>
  <c r="T26" i="1"/>
  <c r="S26" i="1"/>
  <c r="R26" i="1"/>
  <c r="Q26" i="1"/>
  <c r="L26" i="1"/>
  <c r="K26" i="1"/>
  <c r="J26" i="1" s="1"/>
  <c r="G26" i="1"/>
  <c r="F26" i="1"/>
  <c r="E26" i="1"/>
  <c r="B26" i="1"/>
  <c r="A26" i="1"/>
  <c r="G21" i="1"/>
  <c r="F21" i="1"/>
  <c r="E21" i="1"/>
  <c r="B21" i="1"/>
  <c r="A21" i="1"/>
  <c r="G20" i="1"/>
  <c r="F20" i="1"/>
  <c r="E20" i="1"/>
  <c r="B20" i="1"/>
  <c r="A20" i="1"/>
  <c r="G19" i="1"/>
  <c r="F19" i="1"/>
  <c r="E19" i="1"/>
  <c r="B19" i="1"/>
  <c r="A19" i="1"/>
  <c r="G18" i="1"/>
  <c r="F18" i="1"/>
  <c r="E18" i="1"/>
  <c r="B18" i="1"/>
  <c r="A18" i="1"/>
  <c r="G17" i="1"/>
  <c r="F17" i="1"/>
  <c r="E17" i="1"/>
  <c r="B17" i="1"/>
  <c r="A17" i="1"/>
  <c r="G16" i="1"/>
  <c r="F16" i="1"/>
  <c r="E16" i="1"/>
  <c r="B16" i="1"/>
  <c r="A16" i="1"/>
  <c r="G15" i="1"/>
  <c r="F15" i="1"/>
  <c r="E15" i="1"/>
  <c r="B15" i="1"/>
  <c r="A15" i="1"/>
  <c r="G14" i="1"/>
  <c r="F14" i="1"/>
  <c r="E14" i="1"/>
  <c r="B14" i="1"/>
  <c r="A14" i="1"/>
  <c r="G13" i="1"/>
  <c r="F13" i="1"/>
  <c r="E13" i="1"/>
  <c r="B13" i="1"/>
  <c r="A13" i="1"/>
  <c r="G12" i="1"/>
  <c r="F12" i="1"/>
  <c r="E12" i="1"/>
  <c r="B12" i="1"/>
  <c r="A12" i="1"/>
  <c r="G11" i="1"/>
  <c r="F11" i="1"/>
  <c r="E11" i="1"/>
  <c r="B11" i="1"/>
  <c r="A11" i="1"/>
  <c r="G10" i="1"/>
  <c r="F10" i="1"/>
  <c r="E10" i="1"/>
  <c r="B10" i="1"/>
  <c r="A10" i="1"/>
  <c r="G9" i="1"/>
  <c r="F9" i="1"/>
  <c r="E9" i="1"/>
  <c r="B9" i="1"/>
  <c r="A9" i="1"/>
  <c r="G8" i="1"/>
  <c r="F8" i="1"/>
  <c r="E8" i="1"/>
  <c r="B8" i="1"/>
  <c r="A8" i="1"/>
  <c r="G7" i="1"/>
  <c r="F7" i="1"/>
  <c r="E7" i="1"/>
  <c r="B7" i="1"/>
  <c r="A7" i="1"/>
  <c r="G6" i="1"/>
  <c r="F6" i="1"/>
  <c r="E6" i="1"/>
  <c r="B6" i="1"/>
  <c r="A6" i="1"/>
  <c r="G5" i="1"/>
  <c r="F5" i="1"/>
  <c r="E5" i="1"/>
  <c r="B5" i="1"/>
  <c r="A5" i="1"/>
  <c r="G4" i="1"/>
  <c r="F4" i="1"/>
  <c r="E4" i="1"/>
  <c r="B4" i="1"/>
  <c r="A4" i="1"/>
  <c r="G3" i="1"/>
  <c r="F3" i="1"/>
  <c r="E3" i="1"/>
  <c r="B3" i="1"/>
  <c r="B1" i="1" s="1"/>
  <c r="A3" i="1"/>
  <c r="AT26" i="1" l="1"/>
  <c r="AS26" i="1"/>
  <c r="AU26" i="1"/>
  <c r="AM31" i="1"/>
  <c r="AL31" i="1"/>
  <c r="AK31" i="1"/>
  <c r="BC32" i="1"/>
  <c r="BB32" i="1"/>
  <c r="BA32" i="1"/>
  <c r="AE27" i="1"/>
  <c r="AD27" i="1"/>
  <c r="AD24" i="1" s="1"/>
  <c r="AH26" i="1"/>
  <c r="AG26" i="1"/>
  <c r="CA26" i="1"/>
  <c r="BZ26" i="1"/>
  <c r="BV27" i="1"/>
  <c r="CH27" i="1"/>
  <c r="CG27" i="1"/>
  <c r="AH28" i="1"/>
  <c r="AG28" i="1"/>
  <c r="AE30" i="1"/>
  <c r="AD30" i="1"/>
  <c r="AC30" i="1"/>
  <c r="W26" i="1"/>
  <c r="V26" i="1"/>
  <c r="R27" i="1"/>
  <c r="R24" i="1" s="1"/>
  <c r="Q27" i="1"/>
  <c r="AM28" i="1"/>
  <c r="AL28" i="1"/>
  <c r="AK28" i="1"/>
  <c r="Z31" i="1"/>
  <c r="Y31" i="1"/>
  <c r="AP32" i="1"/>
  <c r="AO32" i="1"/>
  <c r="BR28" i="1"/>
  <c r="BQ28" i="1"/>
  <c r="W27" i="1"/>
  <c r="V27" i="1"/>
  <c r="U27" i="1"/>
  <c r="V29" i="1"/>
  <c r="U29" i="1"/>
  <c r="CA29" i="1"/>
  <c r="BZ29" i="1"/>
  <c r="BY29" i="1"/>
  <c r="R30" i="1"/>
  <c r="Q30" i="1"/>
  <c r="BV30" i="1"/>
  <c r="BU30" i="1"/>
  <c r="I26" i="1"/>
  <c r="Z26" i="1"/>
  <c r="AM26" i="1"/>
  <c r="BN26" i="1"/>
  <c r="BM26" i="1"/>
  <c r="J27" i="1"/>
  <c r="J24" i="1" s="1"/>
  <c r="BB27" i="1"/>
  <c r="BA27" i="1"/>
  <c r="BS28" i="1"/>
  <c r="W29" i="1"/>
  <c r="F1" i="1"/>
  <c r="BS26" i="1"/>
  <c r="BR26" i="1"/>
  <c r="BQ26" i="1"/>
  <c r="BF28" i="1"/>
  <c r="BF24" i="1" s="1"/>
  <c r="BE28" i="1"/>
  <c r="J29" i="1"/>
  <c r="I29" i="1"/>
  <c r="BN29" i="1"/>
  <c r="BM29" i="1"/>
  <c r="AP27" i="1"/>
  <c r="AO27" i="1"/>
  <c r="AU28" i="1"/>
  <c r="AT28" i="1"/>
  <c r="O26" i="1"/>
  <c r="N26" i="1"/>
  <c r="M26" i="1"/>
  <c r="BM31" i="1"/>
  <c r="Q32" i="1"/>
  <c r="BU32" i="1"/>
  <c r="Y33" i="1"/>
  <c r="BI33" i="1"/>
  <c r="CA33" i="1"/>
  <c r="M34" i="1"/>
  <c r="AE34" i="1"/>
  <c r="AO34" i="1"/>
  <c r="BY34" i="1"/>
  <c r="CH34" i="1"/>
  <c r="AC35" i="1"/>
  <c r="AU35" i="1"/>
  <c r="AC36" i="1"/>
  <c r="AM36" i="1"/>
  <c r="BZ38" i="1"/>
  <c r="Q39" i="1"/>
  <c r="BA40" i="1"/>
  <c r="AD41" i="1"/>
  <c r="AE41" i="1"/>
  <c r="BA41" i="1"/>
  <c r="BC43" i="1"/>
  <c r="Z44" i="1"/>
  <c r="Y44" i="1"/>
  <c r="AW29" i="1"/>
  <c r="AW30" i="1"/>
  <c r="BE31" i="1"/>
  <c r="I32" i="1"/>
  <c r="BM32" i="1"/>
  <c r="Q33" i="1"/>
  <c r="BJ33" i="1"/>
  <c r="N34" i="1"/>
  <c r="AG34" i="1"/>
  <c r="BZ34" i="1"/>
  <c r="AD35" i="1"/>
  <c r="AW35" i="1"/>
  <c r="AD36" i="1"/>
  <c r="AP36" i="1"/>
  <c r="BU36" i="1"/>
  <c r="Q37" i="1"/>
  <c r="AK37" i="1"/>
  <c r="AD38" i="1"/>
  <c r="CA38" i="1"/>
  <c r="AO40" i="1"/>
  <c r="AP40" i="1"/>
  <c r="BB40" i="1"/>
  <c r="Q41" i="1"/>
  <c r="AC41" i="1"/>
  <c r="BB41" i="1"/>
  <c r="BN41" i="1"/>
  <c r="BY41" i="1"/>
  <c r="BZ41" i="1"/>
  <c r="AL42" i="1"/>
  <c r="AM42" i="1"/>
  <c r="AX42" i="1"/>
  <c r="BF45" i="1"/>
  <c r="CF45" i="1"/>
  <c r="CG45" i="1"/>
  <c r="CH45" i="1"/>
  <c r="AX37" i="1"/>
  <c r="AX24" i="1" s="1"/>
  <c r="BQ40" i="1"/>
  <c r="BR40" i="1"/>
  <c r="Y42" i="1"/>
  <c r="BV42" i="1"/>
  <c r="CG42" i="1"/>
  <c r="CH42" i="1"/>
  <c r="AT43" i="1"/>
  <c r="AU43" i="1"/>
  <c r="AS45" i="1"/>
  <c r="AT45" i="1"/>
  <c r="BB46" i="1"/>
  <c r="BA46" i="1"/>
  <c r="BC46" i="1"/>
  <c r="AG38" i="1"/>
  <c r="AH38" i="1"/>
  <c r="BR39" i="1"/>
  <c r="BS39" i="1"/>
  <c r="U41" i="1"/>
  <c r="V41" i="1"/>
  <c r="AH45" i="1"/>
  <c r="AG45" i="1"/>
  <c r="BJ45" i="1"/>
  <c r="BI45" i="1"/>
  <c r="M47" i="1"/>
  <c r="N47" i="1"/>
  <c r="O47" i="1"/>
  <c r="BA29" i="1"/>
  <c r="BJ30" i="1"/>
  <c r="BJ24" i="1" s="1"/>
  <c r="N31" i="1"/>
  <c r="BQ31" i="1"/>
  <c r="BZ31" i="1"/>
  <c r="U32" i="1"/>
  <c r="AD32" i="1"/>
  <c r="BY32" i="1"/>
  <c r="AC33" i="1"/>
  <c r="AL33" i="1"/>
  <c r="AL24" i="1" s="1"/>
  <c r="CF33" i="1"/>
  <c r="AS34" i="1"/>
  <c r="BB34" i="1"/>
  <c r="BJ35" i="1"/>
  <c r="N36" i="1"/>
  <c r="AS36" i="1"/>
  <c r="AE37" i="1"/>
  <c r="CG37" i="1"/>
  <c r="BJ38" i="1"/>
  <c r="BK38" i="1"/>
  <c r="CF38" i="1"/>
  <c r="AG39" i="1"/>
  <c r="AH39" i="1"/>
  <c r="AT39" i="1"/>
  <c r="BQ39" i="1"/>
  <c r="V40" i="1"/>
  <c r="W40" i="1"/>
  <c r="AH40" i="1"/>
  <c r="AU40" i="1"/>
  <c r="CG40" i="1"/>
  <c r="W41" i="1"/>
  <c r="AU41" i="1"/>
  <c r="R42" i="1"/>
  <c r="AC42" i="1"/>
  <c r="AD42" i="1"/>
  <c r="BB42" i="1"/>
  <c r="M43" i="1"/>
  <c r="BI43" i="1"/>
  <c r="BR44" i="1"/>
  <c r="I45" i="1"/>
  <c r="J45" i="1"/>
  <c r="BK45" i="1"/>
  <c r="BB29" i="1"/>
  <c r="BR31" i="1"/>
  <c r="V32" i="1"/>
  <c r="BZ32" i="1"/>
  <c r="AD33" i="1"/>
  <c r="AW33" i="1"/>
  <c r="CG33" i="1"/>
  <c r="AT34" i="1"/>
  <c r="BM34" i="1"/>
  <c r="Q35" i="1"/>
  <c r="BU35" i="1"/>
  <c r="AT36" i="1"/>
  <c r="AG37" i="1"/>
  <c r="N38" i="1"/>
  <c r="O38" i="1"/>
  <c r="CG38" i="1"/>
  <c r="BU39" i="1"/>
  <c r="CH40" i="1"/>
  <c r="BC42" i="1"/>
  <c r="N43" i="1"/>
  <c r="AK43" i="1"/>
  <c r="AL43" i="1"/>
  <c r="BJ43" i="1"/>
  <c r="CG43" i="1"/>
  <c r="CH43" i="1"/>
  <c r="CF44" i="1"/>
  <c r="CG44" i="1"/>
  <c r="O45" i="1"/>
  <c r="N45" i="1"/>
  <c r="AG46" i="1"/>
  <c r="AH46" i="1"/>
  <c r="BZ37" i="1"/>
  <c r="M38" i="1"/>
  <c r="Z38" i="1"/>
  <c r="N39" i="1"/>
  <c r="O39" i="1"/>
  <c r="AK39" i="1"/>
  <c r="BI39" i="1"/>
  <c r="BJ39" i="1"/>
  <c r="CF39" i="1"/>
  <c r="AM43" i="1"/>
  <c r="CF43" i="1"/>
  <c r="BK44" i="1"/>
  <c r="BJ44" i="1"/>
  <c r="CH44" i="1"/>
  <c r="M45" i="1"/>
  <c r="W46" i="1"/>
  <c r="U46" i="1"/>
  <c r="V46" i="1"/>
  <c r="M40" i="1"/>
  <c r="N40" i="1"/>
  <c r="BZ40" i="1"/>
  <c r="CA40" i="1"/>
  <c r="AK44" i="1"/>
  <c r="AL44" i="1"/>
  <c r="AK47" i="1"/>
  <c r="AM47" i="1"/>
  <c r="AL47" i="1"/>
  <c r="AU44" i="1"/>
  <c r="BC45" i="1"/>
  <c r="AW47" i="1"/>
  <c r="N49" i="1"/>
  <c r="AU49" i="1"/>
  <c r="O50" i="1"/>
  <c r="J51" i="1"/>
  <c r="CA51" i="1"/>
  <c r="AE52" i="1"/>
  <c r="BC52" i="1"/>
  <c r="Q53" i="1"/>
  <c r="AG54" i="1"/>
  <c r="AK55" i="1"/>
  <c r="AL55" i="1"/>
  <c r="BM55" i="1"/>
  <c r="BN55" i="1"/>
  <c r="CH53" i="1"/>
  <c r="CG53" i="1"/>
  <c r="CF53" i="1"/>
  <c r="J55" i="1"/>
  <c r="I55" i="1"/>
  <c r="BS55" i="1"/>
  <c r="BQ55" i="1"/>
  <c r="AM58" i="1"/>
  <c r="AL58" i="1"/>
  <c r="AK58" i="1"/>
  <c r="BN58" i="1"/>
  <c r="BM58" i="1"/>
  <c r="BC60" i="1"/>
  <c r="BB60" i="1"/>
  <c r="BA60" i="1"/>
  <c r="AS48" i="1"/>
  <c r="AL49" i="1"/>
  <c r="BI49" i="1"/>
  <c r="AD50" i="1"/>
  <c r="I52" i="1"/>
  <c r="J53" i="1"/>
  <c r="U53" i="1"/>
  <c r="W53" i="1"/>
  <c r="BC55" i="1"/>
  <c r="BB55" i="1"/>
  <c r="BA55" i="1"/>
  <c r="BR55" i="1"/>
  <c r="BB47" i="1"/>
  <c r="AT48" i="1"/>
  <c r="BQ48" i="1"/>
  <c r="AM49" i="1"/>
  <c r="BJ49" i="1"/>
  <c r="AE50" i="1"/>
  <c r="Z51" i="1"/>
  <c r="Y51" i="1"/>
  <c r="J56" i="1"/>
  <c r="I56" i="1"/>
  <c r="BJ56" i="1"/>
  <c r="BK56" i="1"/>
  <c r="W57" i="1"/>
  <c r="V57" i="1"/>
  <c r="U57" i="1"/>
  <c r="Q46" i="1"/>
  <c r="BJ46" i="1"/>
  <c r="U47" i="1"/>
  <c r="BC47" i="1"/>
  <c r="M48" i="1"/>
  <c r="Y48" i="1"/>
  <c r="BS48" i="1"/>
  <c r="AP49" i="1"/>
  <c r="BA49" i="1"/>
  <c r="BB50" i="1"/>
  <c r="BY50" i="1"/>
  <c r="O51" i="1"/>
  <c r="AM51" i="1"/>
  <c r="AW51" i="1"/>
  <c r="BI51" i="1"/>
  <c r="CH51" i="1"/>
  <c r="N52" i="1"/>
  <c r="M52" i="1"/>
  <c r="Z52" i="1"/>
  <c r="AK52" i="1"/>
  <c r="CH52" i="1"/>
  <c r="Z53" i="1"/>
  <c r="AM53" i="1"/>
  <c r="AL53" i="1"/>
  <c r="AW53" i="1"/>
  <c r="AX53" i="1"/>
  <c r="Y54" i="1"/>
  <c r="AP54" i="1"/>
  <c r="O56" i="1"/>
  <c r="M56" i="1"/>
  <c r="BI56" i="1"/>
  <c r="AP59" i="1"/>
  <c r="AO59" i="1"/>
  <c r="BK46" i="1"/>
  <c r="W47" i="1"/>
  <c r="O48" i="1"/>
  <c r="I49" i="1"/>
  <c r="BB49" i="1"/>
  <c r="BN49" i="1"/>
  <c r="BC50" i="1"/>
  <c r="BK51" i="1"/>
  <c r="BU52" i="1"/>
  <c r="BC53" i="1"/>
  <c r="BB53" i="1"/>
  <c r="BN53" i="1"/>
  <c r="BM53" i="1"/>
  <c r="BY53" i="1"/>
  <c r="CA53" i="1"/>
  <c r="N56" i="1"/>
  <c r="AD56" i="1"/>
  <c r="AC56" i="1"/>
  <c r="AE57" i="1"/>
  <c r="AC57" i="1"/>
  <c r="CH57" i="1"/>
  <c r="CG57" i="1"/>
  <c r="CF57" i="1"/>
  <c r="BK55" i="1"/>
  <c r="BI55" i="1"/>
  <c r="CH56" i="1"/>
  <c r="CF56" i="1"/>
  <c r="BF57" i="1"/>
  <c r="BE57" i="1"/>
  <c r="CG59" i="1"/>
  <c r="CH59" i="1"/>
  <c r="CF59" i="1"/>
  <c r="BM45" i="1"/>
  <c r="BZ46" i="1"/>
  <c r="AO48" i="1"/>
  <c r="CH48" i="1"/>
  <c r="W49" i="1"/>
  <c r="AS49" i="1"/>
  <c r="CA49" i="1"/>
  <c r="BR50" i="1"/>
  <c r="BA51" i="1"/>
  <c r="BB51" i="1"/>
  <c r="BY51" i="1"/>
  <c r="AC52" i="1"/>
  <c r="AP52" i="1"/>
  <c r="AO52" i="1"/>
  <c r="BA52" i="1"/>
  <c r="BZ52" i="1"/>
  <c r="CA52" i="1"/>
  <c r="BR54" i="1"/>
  <c r="BQ54" i="1"/>
  <c r="W55" i="1"/>
  <c r="U55" i="1"/>
  <c r="AH55" i="1"/>
  <c r="AG55" i="1"/>
  <c r="BJ55" i="1"/>
  <c r="CG56" i="1"/>
  <c r="BS57" i="1"/>
  <c r="CA58" i="1"/>
  <c r="W59" i="1"/>
  <c r="BM60" i="1"/>
  <c r="M61" i="1"/>
  <c r="BR61" i="1"/>
  <c r="U62" i="1"/>
  <c r="CH62" i="1"/>
  <c r="AH63" i="1"/>
  <c r="AG63" i="1"/>
  <c r="N61" i="1"/>
  <c r="V62" i="1"/>
  <c r="AC58" i="1"/>
  <c r="BE59" i="1"/>
  <c r="BZ60" i="1"/>
  <c r="Q61" i="1"/>
  <c r="BI61" i="1"/>
  <c r="Z62" i="1"/>
  <c r="Y62" i="1"/>
  <c r="BK62" i="1"/>
  <c r="BJ62" i="1"/>
  <c r="BI62" i="1"/>
  <c r="BY62" i="1"/>
  <c r="F71" i="1"/>
  <c r="B71" i="1"/>
  <c r="AD58" i="1"/>
  <c r="CA60" i="1"/>
  <c r="BK61" i="1"/>
  <c r="O62" i="1"/>
  <c r="N62" i="1"/>
  <c r="BZ62" i="1"/>
  <c r="W63" i="1"/>
  <c r="V63" i="1"/>
  <c r="U63" i="1"/>
  <c r="CA63" i="1"/>
  <c r="BZ63" i="1"/>
  <c r="BY63" i="1"/>
  <c r="AM54" i="1"/>
  <c r="N55" i="1"/>
  <c r="AL56" i="1"/>
  <c r="BZ56" i="1"/>
  <c r="M57" i="1"/>
  <c r="Y57" i="1"/>
  <c r="AS57" i="1"/>
  <c r="U58" i="1"/>
  <c r="AG58" i="1"/>
  <c r="BA58" i="1"/>
  <c r="CF58" i="1"/>
  <c r="I59" i="1"/>
  <c r="AL59" i="1"/>
  <c r="AX59" i="1"/>
  <c r="BR59" i="1"/>
  <c r="AU60" i="1"/>
  <c r="AD61" i="1"/>
  <c r="M62" i="1"/>
  <c r="AM62" i="1"/>
  <c r="AK64" i="1"/>
  <c r="AM64" i="1"/>
  <c r="AL64" i="1"/>
  <c r="BR52" i="1"/>
  <c r="AD54" i="1"/>
  <c r="BQ56" i="1"/>
  <c r="O57" i="1"/>
  <c r="W58" i="1"/>
  <c r="BS59" i="1"/>
  <c r="AM60" i="1"/>
  <c r="AK60" i="1"/>
  <c r="AE61" i="1"/>
  <c r="BS62" i="1"/>
  <c r="BR62" i="1"/>
  <c r="AP64" i="1"/>
  <c r="AO64" i="1"/>
  <c r="BC64" i="1"/>
  <c r="BA64" i="1"/>
  <c r="F100" i="1"/>
  <c r="B100" i="1"/>
  <c r="CH60" i="1"/>
  <c r="CF60" i="1"/>
  <c r="AG61" i="1"/>
  <c r="J63" i="1"/>
  <c r="AE63" i="1"/>
  <c r="AD63" i="1"/>
  <c r="BN63" i="1"/>
  <c r="CF64" i="1"/>
  <c r="CH64" i="1"/>
  <c r="CG64" i="1"/>
  <c r="AU61" i="1"/>
  <c r="AS61" i="1"/>
  <c r="AC64" i="1"/>
  <c r="M63" i="1"/>
  <c r="BQ63" i="1"/>
  <c r="U64" i="1"/>
  <c r="AD64" i="1"/>
  <c r="BY64" i="1"/>
  <c r="N63" i="1"/>
  <c r="BR63" i="1"/>
  <c r="V64" i="1"/>
  <c r="BZ64" i="1"/>
  <c r="BA62" i="1"/>
  <c r="BI64" i="1"/>
  <c r="AH24" i="1" l="1"/>
  <c r="BB24" i="1"/>
  <c r="V24" i="1"/>
  <c r="AP24" i="1"/>
  <c r="BR24" i="1"/>
  <c r="CG24" i="1"/>
  <c r="BV24" i="1"/>
  <c r="BN24" i="1"/>
  <c r="CC24" i="1"/>
  <c r="BZ24" i="1"/>
  <c r="AT24" i="1"/>
  <c r="N24" i="1"/>
  <c r="Z24" i="1"/>
</calcChain>
</file>

<file path=xl/sharedStrings.xml><?xml version="1.0" encoding="utf-8"?>
<sst xmlns="http://schemas.openxmlformats.org/spreadsheetml/2006/main" count="480" uniqueCount="335">
  <si>
    <t>Order</t>
  </si>
  <si>
    <t>SaralCharW</t>
  </si>
  <si>
    <t>Saral</t>
  </si>
  <si>
    <t>Unicode</t>
  </si>
  <si>
    <t>Length</t>
  </si>
  <si>
    <t>UniCharW</t>
  </si>
  <si>
    <t>0041 0061</t>
  </si>
  <si>
    <t>0906</t>
  </si>
  <si>
    <t>0041</t>
  </si>
  <si>
    <t>0905</t>
  </si>
  <si>
    <t>005B</t>
  </si>
  <si>
    <t>0907</t>
  </si>
  <si>
    <t>007B</t>
  </si>
  <si>
    <t>0908</t>
  </si>
  <si>
    <t>005D</t>
  </si>
  <si>
    <t>0909</t>
  </si>
  <si>
    <t>007D</t>
  </si>
  <si>
    <t>090A</t>
  </si>
  <si>
    <t>0030 0065</t>
  </si>
  <si>
    <t>0910</t>
  </si>
  <si>
    <t>0030</t>
  </si>
  <si>
    <t>090F</t>
  </si>
  <si>
    <t>0031</t>
  </si>
  <si>
    <t>090B</t>
  </si>
  <si>
    <t>0031 003C</t>
  </si>
  <si>
    <t>090B 0943</t>
  </si>
  <si>
    <t>006C 003C</t>
  </si>
  <si>
    <t>090C</t>
  </si>
  <si>
    <t>0961</t>
  </si>
  <si>
    <t>2020</t>
  </si>
  <si>
    <t>0913</t>
  </si>
  <si>
    <t>02C6</t>
  </si>
  <si>
    <t>0914</t>
  </si>
  <si>
    <t>0160</t>
  </si>
  <si>
    <t>0905 0902</t>
  </si>
  <si>
    <t>0041 003A</t>
  </si>
  <si>
    <t>0905 0903</t>
  </si>
  <si>
    <t>0041 0061 0161</t>
  </si>
  <si>
    <t>0911</t>
  </si>
  <si>
    <t>006B</t>
  </si>
  <si>
    <t>0915</t>
  </si>
  <si>
    <t>00A2</t>
  </si>
  <si>
    <t>0071</t>
  </si>
  <si>
    <t>0916</t>
  </si>
  <si>
    <t>0067</t>
  </si>
  <si>
    <t>0917</t>
  </si>
  <si>
    <t>0036</t>
  </si>
  <si>
    <t>0918</t>
  </si>
  <si>
    <t>005E</t>
  </si>
  <si>
    <t>0192</t>
  </si>
  <si>
    <t>0919</t>
  </si>
  <si>
    <t>0192 005C</t>
  </si>
  <si>
    <t>0063</t>
  </si>
  <si>
    <t>091A</t>
  </si>
  <si>
    <t>0037</t>
  </si>
  <si>
    <t>091B</t>
  </si>
  <si>
    <t>0037 005C</t>
  </si>
  <si>
    <t>006A</t>
  </si>
  <si>
    <t>091C</t>
  </si>
  <si>
    <t>007A</t>
  </si>
  <si>
    <t>091D</t>
  </si>
  <si>
    <t>2018</t>
  </si>
  <si>
    <t>091E</t>
  </si>
  <si>
    <t>2019</t>
  </si>
  <si>
    <t>0033</t>
  </si>
  <si>
    <t>091F</t>
  </si>
  <si>
    <t>0033 005C</t>
  </si>
  <si>
    <t>0023</t>
  </si>
  <si>
    <t>0920</t>
  </si>
  <si>
    <t>0023 005C</t>
  </si>
  <si>
    <t>0044</t>
  </si>
  <si>
    <t>0921</t>
  </si>
  <si>
    <t>00BF</t>
  </si>
  <si>
    <t>0044 005C</t>
  </si>
  <si>
    <t>0021</t>
  </si>
  <si>
    <t>0922</t>
  </si>
  <si>
    <t>0021 005C</t>
  </si>
  <si>
    <t>0060</t>
  </si>
  <si>
    <t>0923</t>
  </si>
  <si>
    <t>007E</t>
  </si>
  <si>
    <t>0074</t>
  </si>
  <si>
    <t>0924</t>
  </si>
  <si>
    <t>0034</t>
  </si>
  <si>
    <t>0925</t>
  </si>
  <si>
    <t>24</t>
  </si>
  <si>
    <t>0064</t>
  </si>
  <si>
    <t>0926</t>
  </si>
  <si>
    <t>00B3</t>
  </si>
  <si>
    <t>0064 005C</t>
  </si>
  <si>
    <t>0032</t>
  </si>
  <si>
    <t>0927</t>
  </si>
  <si>
    <t>40</t>
  </si>
  <si>
    <t>006E</t>
  </si>
  <si>
    <t>0928</t>
  </si>
  <si>
    <t>006E 005F</t>
  </si>
  <si>
    <t>0929</t>
  </si>
  <si>
    <t>004E 005F</t>
  </si>
  <si>
    <t>0070</t>
  </si>
  <si>
    <t>092A</t>
  </si>
  <si>
    <t>0066</t>
  </si>
  <si>
    <t>092B</t>
  </si>
  <si>
    <t>00B8</t>
  </si>
  <si>
    <t>0062</t>
  </si>
  <si>
    <t>092C</t>
  </si>
  <si>
    <t>0077</t>
  </si>
  <si>
    <t>092D</t>
  </si>
  <si>
    <t>006D</t>
  </si>
  <si>
    <t>092E</t>
  </si>
  <si>
    <t>0079</t>
  </si>
  <si>
    <t>092F</t>
  </si>
  <si>
    <t>0072</t>
  </si>
  <si>
    <t>0930</t>
  </si>
  <si>
    <t>2013</t>
  </si>
  <si>
    <t>0072 005F</t>
  </si>
  <si>
    <t>0931</t>
  </si>
  <si>
    <t>006C</t>
  </si>
  <si>
    <t>0932</t>
  </si>
  <si>
    <t>0076</t>
  </si>
  <si>
    <t>0935</t>
  </si>
  <si>
    <t>0078</t>
  </si>
  <si>
    <t>0936</t>
  </si>
  <si>
    <t>0038</t>
  </si>
  <si>
    <t>0937</t>
  </si>
  <si>
    <t>002A</t>
  </si>
  <si>
    <t>0073</t>
  </si>
  <si>
    <t>0938</t>
  </si>
  <si>
    <t>0068</t>
  </si>
  <si>
    <t>0939</t>
  </si>
  <si>
    <t>00BA</t>
  </si>
  <si>
    <t>003B</t>
  </si>
  <si>
    <t>0933</t>
  </si>
  <si>
    <t>003B 005C</t>
  </si>
  <si>
    <t>003B 005F</t>
  </si>
  <si>
    <t>0934</t>
  </si>
  <si>
    <t>003B 005F 005C</t>
  </si>
  <si>
    <t>0039</t>
  </si>
  <si>
    <t>0915 094D 0937</t>
  </si>
  <si>
    <t>0028</t>
  </si>
  <si>
    <t>0029</t>
  </si>
  <si>
    <t>091C 094D 091E</t>
  </si>
  <si>
    <t>2022</t>
  </si>
  <si>
    <t>10</t>
  </si>
  <si>
    <t>203A</t>
  </si>
  <si>
    <t>007C</t>
  </si>
  <si>
    <t>005F</t>
  </si>
  <si>
    <t>093C</t>
  </si>
  <si>
    <t>002D</t>
  </si>
  <si>
    <t>002E</t>
  </si>
  <si>
    <t>005C</t>
  </si>
  <si>
    <t>094D</t>
  </si>
  <si>
    <t>0045</t>
  </si>
  <si>
    <t>0948</t>
  </si>
  <si>
    <t>0065</t>
  </si>
  <si>
    <t>0947</t>
  </si>
  <si>
    <t>0075</t>
  </si>
  <si>
    <t>0941</t>
  </si>
  <si>
    <t>0055</t>
  </si>
  <si>
    <t>0942</t>
  </si>
  <si>
    <t>0049</t>
  </si>
  <si>
    <t>0940</t>
  </si>
  <si>
    <t>0069</t>
  </si>
  <si>
    <t>093F</t>
  </si>
  <si>
    <t>004F</t>
  </si>
  <si>
    <t>094C</t>
  </si>
  <si>
    <t>006F</t>
  </si>
  <si>
    <t>094B</t>
  </si>
  <si>
    <t>0061</t>
  </si>
  <si>
    <t>093E</t>
  </si>
  <si>
    <t>003A</t>
  </si>
  <si>
    <t>0903</t>
  </si>
  <si>
    <t>003C</t>
  </si>
  <si>
    <t>0943</t>
  </si>
  <si>
    <t>002C</t>
  </si>
  <si>
    <t>003E</t>
  </si>
  <si>
    <t>0901</t>
  </si>
  <si>
    <t>0902</t>
  </si>
  <si>
    <t>0964</t>
  </si>
  <si>
    <t>0161</t>
  </si>
  <si>
    <t>0945</t>
  </si>
  <si>
    <t>0061 0161</t>
  </si>
  <si>
    <t>0949</t>
  </si>
  <si>
    <t>œ</t>
  </si>
  <si>
    <t>0153</t>
  </si>
  <si>
    <t>ि</t>
  </si>
  <si>
    <t>2</t>
  </si>
  <si>
    <t>00BE</t>
  </si>
  <si>
    <t>0939 094D 092F</t>
  </si>
  <si>
    <t>00BD</t>
  </si>
  <si>
    <t>0939 094D 092E</t>
  </si>
  <si>
    <t>00BC</t>
  </si>
  <si>
    <t>0939 094D 0932</t>
  </si>
  <si>
    <t>00BB</t>
  </si>
  <si>
    <t>0939 094D 0928</t>
  </si>
  <si>
    <t>00B9</t>
  </si>
  <si>
    <t>0939 0943</t>
  </si>
  <si>
    <t>00B7</t>
  </si>
  <si>
    <t>092B 0943</t>
  </si>
  <si>
    <t>00B6</t>
  </si>
  <si>
    <t>0928 094D 0928</t>
  </si>
  <si>
    <t>00B5</t>
  </si>
  <si>
    <t>0926 094D 0935</t>
  </si>
  <si>
    <t>00B4</t>
  </si>
  <si>
    <t>0926 094D 092F</t>
  </si>
  <si>
    <t>00B2</t>
  </si>
  <si>
    <t>0926 094D 0927</t>
  </si>
  <si>
    <t>00B1</t>
  </si>
  <si>
    <t>0926 094D 0926</t>
  </si>
  <si>
    <t>00AF</t>
  </si>
  <si>
    <t>0915 094D 0924</t>
  </si>
  <si>
    <t>00AE</t>
  </si>
  <si>
    <t>0922 094D 0922</t>
  </si>
  <si>
    <t>00AD</t>
  </si>
  <si>
    <t>0921 094D 0921</t>
  </si>
  <si>
    <t>00AC</t>
  </si>
  <si>
    <t>0920 094D 0920</t>
  </si>
  <si>
    <t>00AB</t>
  </si>
  <si>
    <t>091F 094D 092F</t>
  </si>
  <si>
    <t>00AA</t>
  </si>
  <si>
    <t>091F 094D 0920</t>
  </si>
  <si>
    <t>00A9</t>
  </si>
  <si>
    <t>091F 094D 091F</t>
  </si>
  <si>
    <t>00A8</t>
  </si>
  <si>
    <t>091F 094D 0930</t>
  </si>
  <si>
    <t>00A7</t>
  </si>
  <si>
    <t>0919 094D 092E</t>
  </si>
  <si>
    <t>00A6</t>
  </si>
  <si>
    <t>0919 094D 0918</t>
  </si>
  <si>
    <t>00A5</t>
  </si>
  <si>
    <t>0919 094D 0917</t>
  </si>
  <si>
    <t>00A4</t>
  </si>
  <si>
    <t>0919 094D 0916</t>
  </si>
  <si>
    <t>00A3</t>
  </si>
  <si>
    <t>0919 094D 0915</t>
  </si>
  <si>
    <t>0905 0901</t>
  </si>
  <si>
    <t>02DC</t>
  </si>
  <si>
    <t>0965</t>
  </si>
  <si>
    <t>0950</t>
  </si>
  <si>
    <t>201C</t>
  </si>
  <si>
    <t>0922 093C</t>
  </si>
  <si>
    <t>201D</t>
  </si>
  <si>
    <t>0924 094D 0930 094D</t>
  </si>
  <si>
    <t>0924 094D 0930 094D 092A 094D 0930 094C</t>
  </si>
  <si>
    <t>0924 094D 0930 094D 092A 094D 0930 094B</t>
  </si>
  <si>
    <t>0924 094D 0930 094D 092A 094D 0930 0902</t>
  </si>
  <si>
    <t>0924 094D 0930 094D 092A 094D 0930 0901</t>
  </si>
  <si>
    <t>1</t>
  </si>
  <si>
    <t>002B</t>
  </si>
  <si>
    <t>0930 0942</t>
  </si>
  <si>
    <t>003D</t>
  </si>
  <si>
    <t>0930 0941</t>
  </si>
  <si>
    <t>0</t>
  </si>
  <si>
    <t>›</t>
  </si>
  <si>
    <t>™</t>
  </si>
  <si>
    <t>093D</t>
  </si>
  <si>
    <t>È</t>
  </si>
  <si>
    <t>00C8</t>
  </si>
  <si>
    <t>0966</t>
  </si>
  <si>
    <t>É</t>
  </si>
  <si>
    <t>+</t>
  </si>
  <si>
    <t>=</t>
  </si>
  <si>
    <t>)</t>
  </si>
  <si>
    <t>9</t>
  </si>
  <si>
    <t>00C9</t>
  </si>
  <si>
    <t>0967</t>
  </si>
  <si>
    <t>Ê</t>
  </si>
  <si>
    <t>00CA</t>
  </si>
  <si>
    <t>0968</t>
  </si>
  <si>
    <t>Ë</t>
  </si>
  <si>
    <t>00CB</t>
  </si>
  <si>
    <t>0969</t>
  </si>
  <si>
    <t>Ì</t>
  </si>
  <si>
    <t>00CC</t>
  </si>
  <si>
    <t>096A</t>
  </si>
  <si>
    <t>Í</t>
  </si>
  <si>
    <t>00CD</t>
  </si>
  <si>
    <t>096B</t>
  </si>
  <si>
    <t>Î</t>
  </si>
  <si>
    <t>00CE</t>
  </si>
  <si>
    <t>096C</t>
  </si>
  <si>
    <t>Ï</t>
  </si>
  <si>
    <t>00CF</t>
  </si>
  <si>
    <t>096D</t>
  </si>
  <si>
    <t>Ð</t>
  </si>
  <si>
    <t>00D0</t>
  </si>
  <si>
    <t>096E</t>
  </si>
  <si>
    <t>Ñ</t>
  </si>
  <si>
    <t>00D1</t>
  </si>
  <si>
    <t>096F</t>
  </si>
  <si>
    <t>Ò</t>
  </si>
  <si>
    <t>00D2</t>
  </si>
  <si>
    <t>Ó</t>
  </si>
  <si>
    <t>00D3</t>
  </si>
  <si>
    <t>Ô</t>
  </si>
  <si>
    <t>00D4</t>
  </si>
  <si>
    <t>Õ</t>
  </si>
  <si>
    <t>00D5</t>
  </si>
  <si>
    <t>Ö</t>
  </si>
  <si>
    <t>00D6</t>
  </si>
  <si>
    <t>×</t>
  </si>
  <si>
    <t>00D7</t>
  </si>
  <si>
    <t>0035</t>
  </si>
  <si>
    <t>Ø</t>
  </si>
  <si>
    <t>00D8</t>
  </si>
  <si>
    <t>Ù</t>
  </si>
  <si>
    <t>00D9</t>
  </si>
  <si>
    <t>Ú</t>
  </si>
  <si>
    <t>00DA</t>
  </si>
  <si>
    <t>Û</t>
  </si>
  <si>
    <t>00DB</t>
  </si>
  <si>
    <t>Ü</t>
  </si>
  <si>
    <t>00DC</t>
  </si>
  <si>
    <t>Ý</t>
  </si>
  <si>
    <t>00DD</t>
  </si>
  <si>
    <t>Þ</t>
  </si>
  <si>
    <t>00DE</t>
  </si>
  <si>
    <t>ß</t>
  </si>
  <si>
    <t>00DF</t>
  </si>
  <si>
    <t>à</t>
  </si>
  <si>
    <t>00E0</t>
  </si>
  <si>
    <t>á</t>
  </si>
  <si>
    <t>00E1</t>
  </si>
  <si>
    <t>02E3</t>
  </si>
  <si>
    <t>â</t>
  </si>
  <si>
    <t>00E2</t>
  </si>
  <si>
    <t>223B</t>
  </si>
  <si>
    <t>ã</t>
  </si>
  <si>
    <t>00E3</t>
  </si>
  <si>
    <t>002F</t>
  </si>
  <si>
    <t>ä</t>
  </si>
  <si>
    <t>00E4</t>
  </si>
  <si>
    <t>0024</t>
  </si>
  <si>
    <t>å</t>
  </si>
  <si>
    <t>00E5</t>
  </si>
  <si>
    <t>'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</si>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</sst>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Marathi Saral-3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1" xfId="0" applyFont="1" applyBorder="1"/>
    <xf numFmtId="49" fontId="0" fillId="0" borderId="0" xfId="0" applyNumberFormat="1"/>
    <xf numFmtId="0" fontId="3" fillId="0" borderId="0" xfId="0" applyFont="1"/>
    <xf numFmtId="0" fontId="3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2" fillId="0" borderId="1" xfId="0" applyNumberFormat="1" applyFont="1" applyBorder="1"/>
    <xf numFmtId="0" fontId="2" fillId="0" borderId="0" xfId="0" applyFont="1" applyBorder="1"/>
    <xf numFmtId="49" fontId="2" fillId="0" borderId="0" xfId="0" applyNumberFormat="1" applyFont="1" applyBorder="1"/>
    <xf numFmtId="49" fontId="0" fillId="0" borderId="4" xfId="0" applyNumberFormat="1" applyFont="1" applyBorder="1"/>
    <xf numFmtId="49" fontId="0" fillId="0" borderId="1" xfId="0" applyNumberFormat="1" applyFont="1" applyBorder="1"/>
    <xf numFmtId="49" fontId="4" fillId="0" borderId="1" xfId="0" applyNumberFormat="1" applyFont="1" applyBorder="1"/>
    <xf numFmtId="0" fontId="0" fillId="0" borderId="0" xfId="0" applyBorder="1"/>
    <xf numFmtId="49" fontId="1" fillId="0" borderId="0" xfId="0" applyNumberFormat="1" applyFont="1"/>
    <xf numFmtId="49" fontId="0" fillId="0" borderId="5" xfId="0" applyNumberFormat="1" applyFont="1" applyBorder="1"/>
    <xf numFmtId="0" fontId="3" fillId="0" borderId="6" xfId="0" applyFont="1" applyBorder="1"/>
    <xf numFmtId="49" fontId="0" fillId="0" borderId="0" xfId="0" applyNumberFormat="1" applyFont="1" applyBorder="1"/>
    <xf numFmtId="0" fontId="5" fillId="0" borderId="0" xfId="0" applyFont="1" applyAlignment="1">
      <alignment wrapText="1"/>
    </xf>
    <xf numFmtId="11" fontId="0" fillId="0" borderId="0" xfId="0" applyNumberFormat="1"/>
    <xf numFmtId="0" fontId="0" fillId="0" borderId="1" xfId="0" applyFont="1" applyBorder="1"/>
    <xf numFmtId="0" fontId="3" fillId="0" borderId="7" xfId="0" applyFont="1" applyBorder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rathi Saral-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code%20to%20Saral%20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ToConvert"/>
      <sheetName val="Converter"/>
      <sheetName val="VBA Relation"/>
      <sheetName val="बाराखडी Mapping"/>
      <sheetName val="Grouped Mapping"/>
      <sheetName val="Ordered Mappi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kkhaga" displayName="kkhaga" ref="B25:F64" totalsRowShown="0">
  <autoFilter ref="B25:F64"/>
  <sortState ref="B26:D76">
    <sortCondition descending="1" ref="D25:D76"/>
  </sortState>
  <tableColumns count="5">
    <tableColumn id="4" name="SaralCharW" dataDxfId="48">
      <calculatedColumnFormula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calculatedColumnFormula>
    </tableColumn>
    <tableColumn id="1" name="Saral" dataDxfId="47"/>
    <tableColumn id="2" name="Unicode"/>
    <tableColumn id="3" name="Length">
      <calculatedColumnFormula>LEN(kkhaga[[#This Row],[Unicode]])</calculatedColumnFormula>
    </tableColumn>
    <tableColumn id="5" name="UniCharW" dataDxfId="46">
      <calculatedColumnFormula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ram789101213" displayName="tram789101213" ref="BF25:BJ64" totalsRowShown="0">
  <autoFilter ref="BF25:BJ64"/>
  <tableColumns count="5">
    <tableColumn id="4" name="SaralCharW" dataDxfId="27">
      <calculatedColumnFormula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calculatedColumnFormula>
    </tableColumn>
    <tableColumn id="3" name="Saral" dataDxfId="26">
      <calculatedColumnFormula>DEC2HEX(HEX2DEC(kkhaga[[#This Row],[Saral]])-32)</calculatedColumnFormula>
    </tableColumn>
    <tableColumn id="1" name="Unicode">
      <calculatedColumnFormula>kkhaga[[#This Row],[Unicode]]&amp;" 094D"</calculatedColumnFormula>
    </tableColumn>
    <tableColumn id="2" name="Length">
      <calculatedColumnFormula>LEN(tram789101213[[#This Row],[Unicode]])</calculatedColumnFormula>
    </tableColumn>
    <tableColumn id="5" name="UniCharW" dataDxfId="25">
      <calculatedColumnFormula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jodakshare" displayName="jodakshare" ref="B101:F138" totalsRowShown="0" tableBorderDxfId="24">
  <autoFilter ref="B101:F138"/>
  <tableColumns count="5">
    <tableColumn id="4" name="SaralCharW" dataDxfId="23">
      <calculatedColumnFormula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calculatedColumnFormula>
    </tableColumn>
    <tableColumn id="1" name="Saral" dataDxfId="22"/>
    <tableColumn id="2" name="Unicode" dataDxfId="21"/>
    <tableColumn id="3" name="Length">
      <calculatedColumnFormula>LEN(jodakshare[[#This Row],[Unicode]])</calculatedColumnFormula>
    </tableColumn>
    <tableColumn id="5" name="UniCharW" dataDxfId="20">
      <calculatedColumnFormula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tram7891015" displayName="tram7891015" ref="BN25:BR64" totalsRowShown="0">
  <autoFilter ref="BN25:BR64"/>
  <tableColumns count="5">
    <tableColumn id="4" name="SaralCharW" dataDxfId="19">
      <calculatedColumnFormula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calculatedColumnFormula>
    </tableColumn>
    <tableColumn id="3" name="Saral">
      <calculatedColumnFormula>kkhaga[[#This Row],[Saral]]&amp;" 0061 0052"</calculatedColumnFormula>
    </tableColumn>
    <tableColumn id="1" name="Unicode">
      <calculatedColumnFormula>"0930 094D "&amp;kkhaga[[#This Row],[Unicode]]&amp;" 093E"</calculatedColumnFormula>
    </tableColumn>
    <tableColumn id="2" name="Length">
      <calculatedColumnFormula>LEN(tram7891015[[#This Row],[Unicode]])</calculatedColumnFormula>
    </tableColumn>
    <tableColumn id="5" name="UniCharW" dataDxfId="18">
      <calculatedColumnFormula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jodakshare17" displayName="jodakshare17" ref="B143:F147" totalsRowShown="0" tableBorderDxfId="17">
  <autoFilter ref="B143:F147"/>
  <tableColumns count="5">
    <tableColumn id="4" name="SaralCharW" dataDxfId="16">
      <calculatedColumnFormula>IF(LEN(jodakshare17[[#This Row],[Saral]])=34,_xlfn.CONCAT("CharW(",(HEX2DEC(LEFT(jodakshare17[[#This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Row],[Saral]])+11,4))),(HEX2DEC(MID(jodakshare17[[#This Row],[Saral]],FIND(" ",jodakshare17[[#This Row],[Saral]])+16,4))),") &amp; CharW(",(HEX2DEC(MID(jodakshare17[[#This Row],[Saral]],FIND(" ",jodakshare17[[#This Row],[Saral]])+21,4))),") &amp; CharW(",(HEX2DEC(MID(jodakshare17[[#This Row],[Saral]],FIND(" ",jodakshare17[[#This Row],[Saral]])+26,4)))),IF(LEN(jodakshare17[[#This Row],[Saral]])=29,_xlfn.CONCAT("CharW(",(HEX2DEC(LEFT(jodakshare17[[#This Row],[Saral]],FIND(" ",jodakshare17[[#This Row],[Saral]])-1))),") &amp; CharW(",(HEX2DEC(MID(jodakshare17[[#This Row],[Saral]],FIND(" ",jodakshare17[[#This Row],[Saral]])+1,4))),(HEX2DEC(MID(jodakshare17[[#This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Row],[Saral]])+16,4))),") &amp; CharW(",(HEX2DEC(MID(jodakshare17[[#This Row],[Saral]],FIND(" ",jodakshare17[[#This Row],[Saral]])+21,4)))),IF(LEN(jodakshare17[[#This Row],[Saral]])=24,_xlfn.CONCAT("CharW(",(HEX2DEC(LEFT(jodakshare17[[#This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Row],[Saral]])+16,4)))),IF(LEN(jodakshare17[[#This Row],[Saral]])=19,_xlfn.CONCAT("CharW(",(HEX2DEC(LEFT(jodakshare17[[#This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Row],[Saral]])+11,4)))),IF(LEN(jodakshare17[[#This Row],[Saral]])=14,_xlfn.CONCAT("CharW(",(HEX2DEC(LEFT(jodakshare17[[#This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Row],[Saral]])+6,9)))),IF(LEN(jodakshare17[[#This Row],[Saral]])=9,_xlfn.CONCAT("CharW(",(HEX2DEC(LEFT(jodakshare17[[#This Row],[Saral]],FIND(" ",jodakshare17[[#This Row],[Saral]])-1))),") &amp; CharW(",(HEX2DEC(MID(jodakshare17[[#This Row],[Saral]],FIND(" ",jodakshare17[[#This Row],[Saral]])+1,4)))),("CharW("&amp;HEX2DEC(jodakshare17[[#This Row],[Saral]]))))))))&amp;"), "</calculatedColumnFormula>
    </tableColumn>
    <tableColumn id="1" name="Saral" dataDxfId="15"/>
    <tableColumn id="2" name="Unicode" dataDxfId="14"/>
    <tableColumn id="3" name="Length">
      <calculatedColumnFormula>LEN(jodakshare17[[#This Row],[Unicode]])</calculatedColumnFormula>
    </tableColumn>
    <tableColumn id="5" name="UniCharW" dataDxfId="13">
      <calculatedColumnFormula>IF(LEN(jodakshare17[[#This Row],[Unicode]])=34,_xlfn.CONCAT("CharW(",(HEX2DEC(LEFT(jodakshare17[[#This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Row],[Unicode]])+11,4))),(HEX2DEC(MID(jodakshare17[[#This Row],[Unicode]],FIND(" ",jodakshare17[[#This Row],[Unicode]])+16,4))),") &amp; CharW(",(HEX2DEC(MID(jodakshare17[[#This Row],[Unicode]],FIND(" ",jodakshare17[[#This Row],[Unicode]])+21,4))),") &amp; CharW(",(HEX2DEC(MID(jodakshare17[[#This Row],[Unicode]],FIND(" ",jodakshare17[[#This Row],[Unicode]])+26,4)))),IF(LEN(jodakshare17[[#This Row],[Unicode]])=29,_xlfn.CONCAT("CharW(",(HEX2DEC(LEFT(jodakshare17[[#This Row],[Unicode]],FIND(" ",jodakshare17[[#This Row],[Unicode]])-1))),") &amp; CharW(",(HEX2DEC(MID(jodakshare17[[#This Row],[Unicode]],FIND(" ",jodakshare17[[#This Row],[Unicode]])+1,4))),(HEX2DEC(MID(jodakshare17[[#This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Row],[Unicode]])+16,4))),") &amp; CharW(",(HEX2DEC(MID(jodakshare17[[#This Row],[Unicode]],FIND(" ",jodakshare17[[#This Row],[Unicode]])+21,4)))),IF(LEN(jodakshare17[[#This Row],[Unicode]])=24,_xlfn.CONCAT("CharW(",(HEX2DEC(LEFT(jodakshare17[[#This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Row],[Unicode]])+16,4)))),IF(LEN(jodakshare17[[#This Row],[Unicode]])=19,_xlfn.CONCAT("CharW(",(HEX2DEC(LEFT(jodakshare17[[#This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Row],[Unicode]])+11,4)))),IF(LEN(jodakshare17[[#This Row],[Unicode]])=14,_xlfn.CONCAT("CharW(",(HEX2DEC(LEFT(jodakshare17[[#This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Row],[Unicode]])+6,9)))),IF(LEN(jodakshare17[[#This Row],[Unicode]])=9,_xlfn.CONCAT("CharW(",(HEX2DEC(LEFT(jodakshare17[[#This Row],[Unicode]],FIND(" ",jodakshare17[[#This Row],[Unicode]])-1))),") &amp; CharW(",(HEX2DEC(MID(jodakshare17[[#This Row],[Unicode]],FIND(" ",jodakshare17[[#This Row],[Unicode]])+1,4)))),("CharW("&amp;HEX2DEC(jodakshare17[[#This Row],[Unicode]]))))))))&amp;"), "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jodakshare1718" displayName="jodakshare1718" ref="B151:F188" totalsRowShown="0" tableBorderDxfId="12">
  <autoFilter ref="B151:F188"/>
  <tableColumns count="5">
    <tableColumn id="4" name="SaralCharW" dataDxfId="11">
      <calculatedColumnFormula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calculatedColumnFormula>
    </tableColumn>
    <tableColumn id="1" name="Saral" dataDxfId="10"/>
    <tableColumn id="2" name="Unicode" dataDxfId="9"/>
    <tableColumn id="3" name="Length">
      <calculatedColumnFormula>LEN(jodakshare1718[[#This Row],[Unicode]])</calculatedColumnFormula>
    </tableColumn>
    <tableColumn id="5" name="UniCharW" dataDxfId="8">
      <calculatedColumnFormula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5" name="tram789101516" displayName="tram789101516" ref="BV25:BZ64" totalsRowShown="0">
  <autoFilter ref="BV25:BZ64"/>
  <tableColumns count="5">
    <tableColumn id="4" name="SaralCharW" dataDxfId="7">
      <calculatedColumnFormula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calculatedColumnFormula>
    </tableColumn>
    <tableColumn id="3" name="Saral" dataDxfId="6">
      <calculatedColumnFormula>"0069 "&amp;kkhaga[[#This Row],[Saral]]&amp;" 0052"</calculatedColumnFormula>
    </tableColumn>
    <tableColumn id="1" name="Unicode" dataDxfId="5">
      <calculatedColumnFormula>"0930 094D "&amp;kkhaga[[#This Row],[Unicode]]&amp;" 093F"</calculatedColumnFormula>
    </tableColumn>
    <tableColumn id="2" name="Length">
      <calculatedColumnFormula>LEN(tram789101516[[#This Row],[Unicode]])</calculatedColumnFormula>
    </tableColumn>
    <tableColumn id="5" name="UniCharW" dataDxfId="4">
      <calculatedColumnFormula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6" name="tram78910151619" displayName="tram78910151619" ref="CC25:CG64" totalsRowShown="0">
  <autoFilter ref="CC25:CG64"/>
  <tableColumns count="5">
    <tableColumn id="4" name="SaralCharW" dataDxfId="3">
      <calculatedColumnFormula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calculatedColumnFormula>
    </tableColumn>
    <tableColumn id="3" name="Saral" dataDxfId="2">
      <calculatedColumnFormula>"0069 "&amp;kkhaga[[#This Row],[Saral]]&amp;" 0052"</calculatedColumnFormula>
    </tableColumn>
    <tableColumn id="1" name="Unicode" dataDxfId="1">
      <calculatedColumnFormula>kkhaga[[#This Row],[Unicode]]&amp;" 0902"</calculatedColumnFormula>
    </tableColumn>
    <tableColumn id="2" name="Length">
      <calculatedColumnFormula>LEN(tram78910151619[[#This Row],[Unicode]])</calculatedColumnFormula>
    </tableColumn>
    <tableColumn id="5" name="UniCharW" dataDxfId="0">
      <calculatedColumnFormula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aaaeeuu" displayName="aaaeeuu" ref="B2:F21" totalsRowShown="0">
  <autoFilter ref="B2:F21"/>
  <sortState ref="B3:D47">
    <sortCondition descending="1" ref="D2:D47"/>
  </sortState>
  <tableColumns count="5">
    <tableColumn id="5" name="SaralCharW" dataDxfId="45">
      <calculatedColumnFormula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calculatedColumnFormula>
    </tableColumn>
    <tableColumn id="1" name="Saral" dataDxfId="44"/>
    <tableColumn id="2" name="Unicode"/>
    <tableColumn id="3" name="Length">
      <calculatedColumnFormula>LEN(aaaeeuu[[#This Row],[Unicode]])</calculatedColumnFormula>
    </tableColumn>
    <tableColumn id="4" name="UniCharW">
      <calculatedColumnFormula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ram" displayName="tram" ref="J25:N64" totalsRowShown="0">
  <autoFilter ref="J25:N64"/>
  <tableColumns count="5">
    <tableColumn id="4" name="SaralCharW" dataDxfId="43">
      <calculatedColumnFormula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calculatedColumnFormula>
    </tableColumn>
    <tableColumn id="3" name="Saral">
      <calculatedColumnFormula>kkhaga[[#This Row],[Saral]]&amp;" 0052 002E 0065"</calculatedColumnFormula>
    </tableColumn>
    <tableColumn id="1" name="Unicode">
      <calculatedColumnFormula>"0930 094D "&amp;kkhaga[[#This Row],[Unicode]]&amp;" 0947 0902"</calculatedColumnFormula>
    </tableColumn>
    <tableColumn id="2" name="Length">
      <calculatedColumnFormula>LEN(tram[[#This Row],[Unicode]])</calculatedColumnFormula>
    </tableColumn>
    <tableColumn id="5" name="UniCharW" dataDxfId="42">
      <calculatedColumnFormula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ram7" displayName="tram7" ref="R25:V64" totalsRowShown="0">
  <autoFilter ref="R25:V64"/>
  <tableColumns count="5">
    <tableColumn id="4" name="SaralCharW" dataDxfId="41">
      <calculatedColumnFormula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calculatedColumnFormula>
    </tableColumn>
    <tableColumn id="3" name="Saral">
      <calculatedColumnFormula>kkhaga[[#This Row],[Saral]]&amp;" 0052 002E"</calculatedColumnFormula>
    </tableColumn>
    <tableColumn id="1" name="Unicode">
      <calculatedColumnFormula>"0930 094D "&amp;kkhaga[[#This Row],[Unicode]]&amp;" 0902"</calculatedColumnFormula>
    </tableColumn>
    <tableColumn id="2" name="Length">
      <calculatedColumnFormula>LEN(tram7[[#This Row],[Unicode]])</calculatedColumnFormula>
    </tableColumn>
    <tableColumn id="5" name="UniCharW" dataDxfId="40">
      <calculatedColumnFormula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ram78" displayName="tram78" ref="Z25:AD64" totalsRowShown="0">
  <autoFilter ref="Z25:AD64"/>
  <tableColumns count="5">
    <tableColumn id="4" name="SaralCharW">
      <calculatedColumnFormula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calculatedColumnFormula>
    </tableColumn>
    <tableColumn id="3" name="Saral">
      <calculatedColumnFormula>kkhaga[[#This Row],[Saral]]&amp;" 0049 0052"</calculatedColumnFormula>
    </tableColumn>
    <tableColumn id="1" name="Unicode">
      <calculatedColumnFormula>"0930 094D "&amp;kkhaga[[#This Row],[Unicode]]&amp;" 0940"</calculatedColumnFormula>
    </tableColumn>
    <tableColumn id="2" name="Length">
      <calculatedColumnFormula>LEN(tram78[[#This Row],[Unicode]])</calculatedColumnFormula>
    </tableColumn>
    <tableColumn id="5" name="UniCharW" dataDxfId="39">
      <calculatedColumnFormula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ram789" displayName="tram789" ref="AH25:AL64" totalsRowShown="0">
  <autoFilter ref="AH25:AL64"/>
  <tableColumns count="5">
    <tableColumn id="4" name="SaralCharW" dataDxfId="38">
      <calculatedColumnFormula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calculatedColumnFormula>
    </tableColumn>
    <tableColumn id="3" name="Saral">
      <calculatedColumnFormula>kkhaga[[#This Row],[Saral]]&amp;" 0049 0052 002E"</calculatedColumnFormula>
    </tableColumn>
    <tableColumn id="1" name="Unicode">
      <calculatedColumnFormula>"0930 094D "&amp;kkhaga[[#This Row],[Unicode]]&amp;" 0940 0902"</calculatedColumnFormula>
    </tableColumn>
    <tableColumn id="2" name="Length">
      <calculatedColumnFormula>LEN(tram789[[#This Row],[Unicode]])</calculatedColumnFormula>
    </tableColumn>
    <tableColumn id="5" name="UniCharW" dataDxfId="37">
      <calculatedColumnFormula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ram78910" displayName="tram78910" ref="AP25:AT64" totalsRowShown="0">
  <autoFilter ref="AP25:AT64"/>
  <tableColumns count="5">
    <tableColumn id="4" name="SaralCharW" dataDxfId="36">
      <calculatedColumnFormula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calculatedColumnFormula>
    </tableColumn>
    <tableColumn id="3" name="Saral">
      <calculatedColumnFormula>kkhaga[[#This Row],[Saral]]&amp;" 0052"</calculatedColumnFormula>
    </tableColumn>
    <tableColumn id="1" name="Unicode">
      <calculatedColumnFormula>"0930 094D "&amp;kkhaga[[#This Row],[Unicode]]&amp;""</calculatedColumnFormula>
    </tableColumn>
    <tableColumn id="2" name="Length">
      <calculatedColumnFormula>LEN(tram78910[[#This Row],[Unicode]])</calculatedColumnFormula>
    </tableColumn>
    <tableColumn id="5" name="UniCharW" dataDxfId="35">
      <calculatedColumnFormula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vyanjan" displayName="vyanjan" ref="B72:F95" totalsRowShown="0" tableBorderDxfId="34">
  <autoFilter ref="B72:F95"/>
  <tableColumns count="5">
    <tableColumn id="4" name="SaralCharW" dataDxfId="33">
      <calculatedColumnFormula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calculatedColumnFormula>
    </tableColumn>
    <tableColumn id="1" name="Saral" dataDxfId="32"/>
    <tableColumn id="2" name="Unicode" dataDxfId="31"/>
    <tableColumn id="3" name="Length">
      <calculatedColumnFormula>LEN(vyanjan[[#This Row],[Unicode]])</calculatedColumnFormula>
    </tableColumn>
    <tableColumn id="5" name="UniCharW" dataDxfId="30">
      <calculatedColumnFormula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ram7891012" displayName="tram7891012" ref="AX25:BB64" totalsRowShown="0">
  <autoFilter ref="AX25:BB64"/>
  <tableColumns count="5">
    <tableColumn id="4" name="SaralCharW" dataDxfId="29">
      <calculatedColumnFormula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calculatedColumnFormula>
    </tableColumn>
    <tableColumn id="3" name="Saral">
      <calculatedColumnFormula>kkhaga[[#This Row],[Saral]]&amp;" 002F"</calculatedColumnFormula>
    </tableColumn>
    <tableColumn id="1" name="Unicode">
      <calculatedColumnFormula>kkhaga[[#This Row],[Unicode]]&amp;" 094D 0930"</calculatedColumnFormula>
    </tableColumn>
    <tableColumn id="2" name="Length">
      <calculatedColumnFormula>LEN(tram7891012[[#This Row],[Unicode]])</calculatedColumnFormula>
    </tableColumn>
    <tableColumn id="5" name="UniCharW" dataDxfId="28">
      <calculatedColumnFormula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H844"/>
  <sheetViews>
    <sheetView tabSelected="1" topLeftCell="A4" zoomScaleNormal="100" workbookViewId="0">
      <pane xSplit="7" topLeftCell="BU1" activePane="topRight" state="frozen"/>
      <selection activeCell="A21" sqref="A21"/>
      <selection pane="topRight" activeCell="B7" sqref="B7"/>
    </sheetView>
  </sheetViews>
  <sheetFormatPr defaultRowHeight="19.8" x14ac:dyDescent="0.55000000000000004"/>
  <cols>
    <col min="1" max="1" width="5" style="1" bestFit="1" customWidth="1"/>
    <col min="2" max="2" width="22" customWidth="1"/>
    <col min="3" max="3" width="9.44140625" customWidth="1"/>
    <col min="4" max="4" width="42.6640625" customWidth="1"/>
    <col min="5" max="5" width="9.33203125" bestFit="1" customWidth="1"/>
    <col min="6" max="6" width="17.6640625" customWidth="1"/>
    <col min="7" max="7" width="8.33203125" bestFit="1" customWidth="1"/>
    <col min="8" max="8" width="8.33203125" customWidth="1"/>
    <col min="9" max="9" width="4.5546875" bestFit="1" customWidth="1"/>
    <col min="10" max="10" width="3.33203125" customWidth="1"/>
    <col min="11" max="11" width="18.6640625" bestFit="1" customWidth="1"/>
    <col min="12" max="12" width="33" bestFit="1" customWidth="1"/>
    <col min="13" max="13" width="36.5546875" bestFit="1" customWidth="1"/>
    <col min="14" max="14" width="9.33203125" customWidth="1"/>
    <col min="15" max="15" width="3.44140625" bestFit="1" customWidth="1"/>
    <col min="16" max="16" width="9.5546875" customWidth="1"/>
    <col min="17" max="17" width="4.5546875" bestFit="1" customWidth="1"/>
    <col min="18" max="18" width="5.33203125" customWidth="1"/>
    <col min="19" max="19" width="18.6640625" bestFit="1" customWidth="1"/>
    <col min="20" max="20" width="20.5546875" customWidth="1"/>
    <col min="22" max="22" width="5.5546875" customWidth="1"/>
    <col min="23" max="23" width="2.88671875" bestFit="1" customWidth="1"/>
    <col min="25" max="25" width="4.5546875" bestFit="1" customWidth="1"/>
    <col min="26" max="26" width="5.109375" customWidth="1"/>
    <col min="27" max="27" width="18.6640625" bestFit="1" customWidth="1"/>
    <col min="28" max="28" width="28.44140625" bestFit="1" customWidth="1"/>
    <col min="30" max="30" width="5.44140625" customWidth="1"/>
    <col min="33" max="33" width="5.5546875" bestFit="1" customWidth="1"/>
    <col min="34" max="34" width="4.44140625" customWidth="1"/>
    <col min="35" max="35" width="18.6640625" bestFit="1" customWidth="1"/>
    <col min="36" max="36" width="28.44140625" bestFit="1" customWidth="1"/>
    <col min="38" max="38" width="4.44140625" customWidth="1"/>
    <col min="39" max="39" width="3.44140625" bestFit="1" customWidth="1"/>
    <col min="41" max="41" width="5.5546875" customWidth="1"/>
    <col min="42" max="42" width="4.44140625" customWidth="1"/>
    <col min="43" max="43" width="18.6640625" customWidth="1"/>
    <col min="44" max="44" width="28.44140625" customWidth="1"/>
    <col min="46" max="46" width="8.33203125" customWidth="1"/>
    <col min="47" max="47" width="3.44140625" customWidth="1"/>
    <col min="49" max="49" width="5.5546875" customWidth="1"/>
    <col min="50" max="50" width="4.44140625" customWidth="1"/>
    <col min="51" max="51" width="18.6640625" customWidth="1"/>
    <col min="52" max="52" width="28.44140625" customWidth="1"/>
    <col min="54" max="54" width="8" customWidth="1"/>
    <col min="55" max="55" width="3.44140625" customWidth="1"/>
    <col min="57" max="57" width="5.5546875" customWidth="1"/>
    <col min="58" max="58" width="4.44140625" customWidth="1"/>
    <col min="59" max="59" width="18.6640625" customWidth="1"/>
    <col min="60" max="60" width="28.44140625" customWidth="1"/>
    <col min="62" max="62" width="4.44140625" customWidth="1"/>
    <col min="63" max="63" width="3.44140625" customWidth="1"/>
    <col min="66" max="66" width="2.6640625" customWidth="1"/>
    <col min="70" max="70" width="18.21875" customWidth="1"/>
    <col min="74" max="74" width="20.88671875" customWidth="1"/>
    <col min="78" max="78" width="30.5546875" customWidth="1"/>
    <col min="81" max="81" width="14.88671875" customWidth="1"/>
  </cols>
  <sheetData>
    <row r="1" spans="1:7" x14ac:dyDescent="0.55000000000000004">
      <c r="B1" t="str">
        <f>_xlfn.CONCAT(aaaeeuu[SaralCharW])</f>
        <v xml:space="preserve">CharW(65) &amp; CharW(97), CharW(65), CharW(91), CharW(123), CharW(93), CharW(125), CharW(48) &amp; CharW(101), CharW(48), CharW(49), CharW(49) &amp; CharW(60), CharW(108) &amp; CharW(60), CharW(108) &amp; CharW(60), CharW(48), CharW(48) &amp; CharW(101), CharW(8224), CharW(710), CharW(352), CharW(65) &amp; CharW(58), CharW(65) &amp; CharW(97) &amp; CharW(353), </v>
      </c>
      <c r="C1" t="s">
        <v>0</v>
      </c>
      <c r="D1">
        <v>9</v>
      </c>
      <c r="F1" t="str">
        <f>_xlfn.CONCAT(aaaeeuu[UniCharW])</f>
        <v xml:space="preserve">CharW(2310), CharW(2309), CharW(2311), CharW(2312), CharW(2313), CharW(2314), CharW(2320), CharW(2319), CharW(2315), CharW(2315) &amp; CharW(2371), CharW(2316), CharW(2401), CharW(2319), CharW(2320), CharW(2323), CharW(2324), CharW(2309) &amp; CharW(2306), CharW(2309) &amp; CharW(2307), CharW(2321), </v>
      </c>
    </row>
    <row r="2" spans="1:7" x14ac:dyDescent="0.5500000000000000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</v>
      </c>
    </row>
    <row r="3" spans="1:7" x14ac:dyDescent="0.55000000000000004">
      <c r="A3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Aa</v>
      </c>
      <c r="B3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CharW(65) &amp; CharW(97), </v>
      </c>
      <c r="C3" s="3" t="s">
        <v>6</v>
      </c>
      <c r="D3" s="3" t="s">
        <v>7</v>
      </c>
      <c r="E3">
        <f>LEN(aaaeeuu[[#This Row],[Unicode]])</f>
        <v>4</v>
      </c>
      <c r="F3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CharW(2310), </v>
      </c>
      <c r="G3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आ</v>
      </c>
    </row>
    <row r="4" spans="1:7" x14ac:dyDescent="0.55000000000000004">
      <c r="A4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A</v>
      </c>
      <c r="B4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CharW(65), </v>
      </c>
      <c r="C4" s="3" t="s">
        <v>8</v>
      </c>
      <c r="D4" s="3" t="s">
        <v>9</v>
      </c>
      <c r="E4">
        <f>LEN(aaaeeuu[[#This Row],[Unicode]])</f>
        <v>4</v>
      </c>
      <c r="F4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CharW(2309), </v>
      </c>
      <c r="G4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अ</v>
      </c>
    </row>
    <row r="5" spans="1:7" x14ac:dyDescent="0.55000000000000004">
      <c r="A5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[</v>
      </c>
      <c r="B5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CharW(91), </v>
      </c>
      <c r="C5" s="3" t="s">
        <v>10</v>
      </c>
      <c r="D5" s="3" t="s">
        <v>11</v>
      </c>
      <c r="E5">
        <f>LEN(aaaeeuu[[#This Row],[Unicode]])</f>
        <v>4</v>
      </c>
      <c r="F5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CharW(2311), </v>
      </c>
      <c r="G5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इ</v>
      </c>
    </row>
    <row r="6" spans="1:7" x14ac:dyDescent="0.55000000000000004">
      <c r="A6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{</v>
      </c>
      <c r="B6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CharW(123), </v>
      </c>
      <c r="C6" s="3" t="s">
        <v>12</v>
      </c>
      <c r="D6" s="3" t="s">
        <v>13</v>
      </c>
      <c r="E6">
        <f>LEN(aaaeeuu[[#This Row],[Unicode]])</f>
        <v>4</v>
      </c>
      <c r="F6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CharW(2312), </v>
      </c>
      <c r="G6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ई</v>
      </c>
    </row>
    <row r="7" spans="1:7" x14ac:dyDescent="0.55000000000000004">
      <c r="A7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]</v>
      </c>
      <c r="B7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CharW(93), </v>
      </c>
      <c r="C7" s="3" t="s">
        <v>14</v>
      </c>
      <c r="D7" s="3" t="s">
        <v>15</v>
      </c>
      <c r="E7">
        <f>LEN(aaaeeuu[[#This Row],[Unicode]])</f>
        <v>4</v>
      </c>
      <c r="F7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CharW(2313), </v>
      </c>
      <c r="G7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उ</v>
      </c>
    </row>
    <row r="8" spans="1:7" x14ac:dyDescent="0.55000000000000004">
      <c r="A8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}</v>
      </c>
      <c r="B8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CharW(125), </v>
      </c>
      <c r="C8" s="3" t="s">
        <v>16</v>
      </c>
      <c r="D8" s="3" t="s">
        <v>17</v>
      </c>
      <c r="E8">
        <f>LEN(aaaeeuu[[#This Row],[Unicode]])</f>
        <v>4</v>
      </c>
      <c r="F8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CharW(2314), </v>
      </c>
      <c r="G8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ऊ</v>
      </c>
    </row>
    <row r="9" spans="1:7" x14ac:dyDescent="0.55000000000000004">
      <c r="A9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0e</v>
      </c>
      <c r="B9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CharW(48) &amp; CharW(101), </v>
      </c>
      <c r="C9" s="3" t="s">
        <v>18</v>
      </c>
      <c r="D9" s="3" t="s">
        <v>19</v>
      </c>
      <c r="E9">
        <f>LEN(aaaeeuu[[#This Row],[Unicode]])</f>
        <v>4</v>
      </c>
      <c r="F9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CharW(2320), </v>
      </c>
      <c r="G9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ऐ</v>
      </c>
    </row>
    <row r="10" spans="1:7" x14ac:dyDescent="0.55000000000000004">
      <c r="A10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0</v>
      </c>
      <c r="B10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CharW(48), </v>
      </c>
      <c r="C10" s="3" t="s">
        <v>20</v>
      </c>
      <c r="D10" s="3" t="s">
        <v>21</v>
      </c>
      <c r="E10">
        <f>LEN(aaaeeuu[[#This Row],[Unicode]])</f>
        <v>4</v>
      </c>
      <c r="F10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CharW(2319), </v>
      </c>
      <c r="G10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ए</v>
      </c>
    </row>
    <row r="11" spans="1:7" x14ac:dyDescent="0.55000000000000004">
      <c r="A11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1</v>
      </c>
      <c r="B11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CharW(49), </v>
      </c>
      <c r="C11" s="3" t="s">
        <v>22</v>
      </c>
      <c r="D11" s="3" t="s">
        <v>23</v>
      </c>
      <c r="E11">
        <f>LEN(aaaeeuu[[#This Row],[Unicode]])</f>
        <v>4</v>
      </c>
      <c r="F11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CharW(2315), </v>
      </c>
      <c r="G11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ऋ</v>
      </c>
    </row>
    <row r="12" spans="1:7" x14ac:dyDescent="0.55000000000000004">
      <c r="A12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1&lt;</v>
      </c>
      <c r="B12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CharW(49) &amp; CharW(60), </v>
      </c>
      <c r="C12" s="3" t="s">
        <v>24</v>
      </c>
      <c r="D12" s="3" t="s">
        <v>25</v>
      </c>
      <c r="E12">
        <f>LEN(aaaeeuu[[#This Row],[Unicode]])</f>
        <v>9</v>
      </c>
      <c r="F12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CharW(2315) &amp; CharW(2371), </v>
      </c>
      <c r="G12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ऋृ</v>
      </c>
    </row>
    <row r="13" spans="1:7" x14ac:dyDescent="0.55000000000000004">
      <c r="A13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l&lt;</v>
      </c>
      <c r="B13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CharW(108) &amp; CharW(60), </v>
      </c>
      <c r="C13" s="3" t="s">
        <v>26</v>
      </c>
      <c r="D13" s="3" t="s">
        <v>27</v>
      </c>
      <c r="E13">
        <f>LEN(aaaeeuu[[#This Row],[Unicode]])</f>
        <v>4</v>
      </c>
      <c r="F13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CharW(2316), </v>
      </c>
      <c r="G13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ऌ</v>
      </c>
    </row>
    <row r="14" spans="1:7" x14ac:dyDescent="0.55000000000000004">
      <c r="A14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l&lt;</v>
      </c>
      <c r="B14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CharW(108) &amp; CharW(60), </v>
      </c>
      <c r="C14" s="3" t="s">
        <v>26</v>
      </c>
      <c r="D14" s="3" t="s">
        <v>28</v>
      </c>
      <c r="E14">
        <f>LEN(aaaeeuu[[#This Row],[Unicode]])</f>
        <v>4</v>
      </c>
      <c r="F14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CharW(2401), </v>
      </c>
      <c r="G14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ॡ</v>
      </c>
    </row>
    <row r="15" spans="1:7" x14ac:dyDescent="0.55000000000000004">
      <c r="A15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0</v>
      </c>
      <c r="B15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CharW(48), </v>
      </c>
      <c r="C15" s="3" t="s">
        <v>20</v>
      </c>
      <c r="D15" s="3" t="s">
        <v>21</v>
      </c>
      <c r="E15">
        <f>LEN(aaaeeuu[[#This Row],[Unicode]])</f>
        <v>4</v>
      </c>
      <c r="F15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CharW(2319), </v>
      </c>
      <c r="G15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ए</v>
      </c>
    </row>
    <row r="16" spans="1:7" x14ac:dyDescent="0.55000000000000004">
      <c r="A16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0e</v>
      </c>
      <c r="B16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CharW(48) &amp; CharW(101), </v>
      </c>
      <c r="C16" s="3" t="s">
        <v>18</v>
      </c>
      <c r="D16" s="3" t="s">
        <v>19</v>
      </c>
      <c r="E16">
        <f>LEN(aaaeeuu[[#This Row],[Unicode]])</f>
        <v>4</v>
      </c>
      <c r="F16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CharW(2320), </v>
      </c>
      <c r="G16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ऐ</v>
      </c>
    </row>
    <row r="17" spans="1:86" x14ac:dyDescent="0.55000000000000004">
      <c r="A17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†</v>
      </c>
      <c r="B17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CharW(8224), </v>
      </c>
      <c r="C17" s="3" t="s">
        <v>29</v>
      </c>
      <c r="D17" s="3" t="s">
        <v>30</v>
      </c>
      <c r="E17">
        <f>LEN(aaaeeuu[[#This Row],[Unicode]])</f>
        <v>4</v>
      </c>
      <c r="F17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CharW(2323), </v>
      </c>
      <c r="G17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ओ</v>
      </c>
    </row>
    <row r="18" spans="1:86" x14ac:dyDescent="0.55000000000000004">
      <c r="A18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ˆ</v>
      </c>
      <c r="B18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CharW(710), </v>
      </c>
      <c r="C18" s="3" t="s">
        <v>31</v>
      </c>
      <c r="D18" s="3" t="s">
        <v>32</v>
      </c>
      <c r="E18">
        <f>LEN(aaaeeuu[[#This Row],[Unicode]])</f>
        <v>4</v>
      </c>
      <c r="F18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CharW(2324), </v>
      </c>
      <c r="G18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औ</v>
      </c>
    </row>
    <row r="19" spans="1:86" x14ac:dyDescent="0.55000000000000004">
      <c r="A19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Š</v>
      </c>
      <c r="B19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CharW(352), </v>
      </c>
      <c r="C19" s="3" t="s">
        <v>33</v>
      </c>
      <c r="D19" s="3" t="s">
        <v>34</v>
      </c>
      <c r="E19">
        <f>LEN(aaaeeuu[[#This Row],[Unicode]])</f>
        <v>9</v>
      </c>
      <c r="F19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CharW(2309) &amp; CharW(2306), </v>
      </c>
      <c r="G19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अं</v>
      </c>
    </row>
    <row r="20" spans="1:86" x14ac:dyDescent="0.55000000000000004">
      <c r="A20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A:</v>
      </c>
      <c r="B20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CharW(65) &amp; CharW(58), </v>
      </c>
      <c r="C20" s="3" t="s">
        <v>35</v>
      </c>
      <c r="D20" s="3" t="s">
        <v>36</v>
      </c>
      <c r="E20">
        <f>LEN(aaaeeuu[[#This Row],[Unicode]])</f>
        <v>9</v>
      </c>
      <c r="F20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CharW(2309) &amp; CharW(2307), </v>
      </c>
      <c r="G20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अः</v>
      </c>
    </row>
    <row r="21" spans="1:86" ht="20.25" customHeight="1" x14ac:dyDescent="0.55000000000000004">
      <c r="A21" s="1" t="str">
        <f>IF(LEN(aaaeeuu[[#This Row],[Saral]])=19,_xlfn.CONCAT(_xlfn.UNICHAR(HEX2DEC(LEFT(aaaeeuu[[#This Row],[Saral]],FIND(" ",aaaeeuu[[#This Row],[Saral]])-1))),_xlfn.UNICHAR(HEX2DEC(MID(aaaeeuu[[#This Row],[Saral]],FIND(" ",aaaeeuu[[#This Row],[Saral]])+1,4))),_xlfn.UNICHAR(HEX2DEC(MID(aaaeeuu[[#This Row],[Saral]],FIND(" ",aaaeeuu[[#This Row],[Saral]])+6,4))),_xlfn.UNICHAR(HEX2DEC(MID(aaaeeuu[[#This Row],[Saral]],FIND(" ",aaaeeuu[[#This Row],[Saral]])+11,4)))),IF(LEN(aaaeeuu[[#This Row],[Saral]])=14,_xlfn.CONCAT(_xlfn.UNICHAR(HEX2DEC(LEFT(aaaeeuu[[#This Row],[Saral]],FIND(" ",aaaeeuu[[#This Row],[Saral]])-1))),_xlfn.UNICHAR(HEX2DEC(MID(aaaeeuu[[#This Row],[Saral]],FIND(" ",[1]!sToUni[[#This Row],[Unicode]])+1,4))),_xlfn.UNICHAR(HEX2DEC(MID(aaaeeuu[[#This Row],[Saral]],FIND(" ",aaaeeuu[[#This Row],[Saral]])+6,9)))),IF(LEN(aaaeeuu[[#This Row],[Saral]])=9,_xlfn.CONCAT(_xlfn.UNICHAR(HEX2DEC(LEFT(aaaeeuu[[#This Row],[Saral]],FIND(" ",aaaeeuu[[#This Row],[Saral]])-1))),_xlfn.UNICHAR(HEX2DEC(MID(aaaeeuu[[#This Row],[Saral]],FIND(" ",aaaeeuu[[#This Row],[Saral]])+1,4)))),_xlfn.UNICHAR(HEX2DEC(aaaeeuu[[#This Row],[Saral]])))))</f>
        <v>Aaš</v>
      </c>
      <c r="B21" s="2" t="str">
        <f>IF(LEN(aaaeeuu[[#This Row],[Saral]])=34,_xlfn.CONCAT("CharW(",(HEX2DEC(LEFT(aaaeeuu[[#This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Row],[Saral]])+11,4))),(HEX2DEC(MID(aaaeeuu[[#This Row],[Saral]],FIND(" ",aaaeeuu[[#This Row],[Saral]])+16,4))),") &amp; CharW(",(HEX2DEC(MID(aaaeeuu[[#This Row],[Saral]],FIND(" ",aaaeeuu[[#This Row],[Saral]])+21,4))),") &amp; CharW(",(HEX2DEC(MID(aaaeeuu[[#This Row],[Saral]],FIND(" ",aaaeeuu[[#This Row],[Saral]])+26,4)))),IF(LEN(aaaeeuu[[#This Row],[Saral]])=29,_xlfn.CONCAT("CharW(",(HEX2DEC(LEFT(aaaeeuu[[#This Row],[Saral]],FIND(" ",aaaeeuu[[#This Row],[Saral]])-1))),") &amp; CharW(",(HEX2DEC(MID(aaaeeuu[[#This Row],[Saral]],FIND(" ",aaaeeuu[[#This Row],[Saral]])+1,4))),(HEX2DEC(MID(aaaeeuu[[#This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Row],[Saral]])+16,4))),") &amp; CharW(",(HEX2DEC(MID(aaaeeuu[[#This Row],[Saral]],FIND(" ",aaaeeuu[[#This Row],[Saral]])+21,4)))),IF(LEN(aaaeeuu[[#This Row],[Saral]])=24,_xlfn.CONCAT("CharW(",(HEX2DEC(LEFT(aaaeeuu[[#This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Row],[Saral]])+11,4))),") &amp; CharW(",(HEX2DEC(MID(aaaeeuu[[#This Row],[Saral]],FIND(" ",aaaeeuu[[#This Row],[Saral]])+16,4)))),IF(LEN(aaaeeuu[[#This Row],[Saral]])=19,_xlfn.CONCAT("CharW(",(HEX2DEC(LEFT(aaaeeuu[[#This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Row],[Saral]])+6,4))),") &amp; CharW(",(HEX2DEC(MID(aaaeeuu[[#This Row],[Saral]],FIND(" ",aaaeeuu[[#This Row],[Saral]])+11,4)))),IF(LEN(aaaeeuu[[#This Row],[Saral]])=14,_xlfn.CONCAT("CharW(",(HEX2DEC(LEFT(aaaeeuu[[#This Row],[Saral]],FIND(" ",aaaeeuu[[#This Row],[Saral]])-1))),") &amp; CharW(",(HEX2DEC(MID(aaaeeuu[[#This Row],[Saral]],FIND(" ",aaaeeuu[[#This Row],[Saral]])+1,4))),") &amp; CharW(",(HEX2DEC(MID(aaaeeuu[[#This Row],[Saral]],FIND(" ",aaaeeuu[[#This Row],[Saral]])+6,9)))),IF(LEN(aaaeeuu[[#This Row],[Saral]])=9,_xlfn.CONCAT("CharW(",(HEX2DEC(LEFT(aaaeeuu[[#This Row],[Saral]],FIND(" ",aaaeeuu[[#This Row],[Saral]])-1))),") &amp; CharW(",(HEX2DEC(MID(aaaeeuu[[#This Row],[Saral]],FIND(" ",aaaeeuu[[#This Row],[Saral]])+1,4)))),("CharW("&amp;HEX2DEC(aaaeeuu[[#This Row],[Saral]]))))))))&amp;"), "</f>
        <v xml:space="preserve">CharW(65) &amp; CharW(97) &amp; CharW(353), </v>
      </c>
      <c r="C21" s="3" t="s">
        <v>37</v>
      </c>
      <c r="D21" s="3" t="s">
        <v>38</v>
      </c>
      <c r="E21">
        <f>LEN(aaaeeuu[[#This Row],[Unicode]])</f>
        <v>4</v>
      </c>
      <c r="F21" s="4" t="str">
        <f>IF(LEN(aaaeeuu[[#This Row],[Unicode]])=34,_xlfn.CONCAT("CharW(",(HEX2DEC(LEFT(aaaeeuu[[#This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Row],[Unicode]])+11,4))),(HEX2DEC(MID(aaaeeuu[[#This Row],[Unicode]],FIND(" ",aaaeeuu[[#This Row],[Unicode]])+16,4))),") &amp; CharW(",(HEX2DEC(MID(aaaeeuu[[#This Row],[Unicode]],FIND(" ",aaaeeuu[[#This Row],[Unicode]])+21,4))),") &amp; CharW(",(HEX2DEC(MID(aaaeeuu[[#This Row],[Unicode]],FIND(" ",aaaeeuu[[#This Row],[Unicode]])+26,4)))),IF(LEN(aaaeeuu[[#This Row],[Unicode]])=29,_xlfn.CONCAT("CharW(",(HEX2DEC(LEFT(aaaeeuu[[#This Row],[Unicode]],FIND(" ",aaaeeuu[[#This Row],[Unicode]])-1))),") &amp; CharW(",(HEX2DEC(MID(aaaeeuu[[#This Row],[Unicode]],FIND(" ",aaaeeuu[[#This Row],[Unicode]])+1,4))),(HEX2DEC(MID(aaaeeuu[[#This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Row],[Unicode]])+16,4))),") &amp; CharW(",(HEX2DEC(MID(aaaeeuu[[#This Row],[Unicode]],FIND(" ",aaaeeuu[[#This Row],[Unicode]])+21,4)))),IF(LEN(aaaeeuu[[#This Row],[Unicode]])=24,_xlfn.CONCAT("CharW(",(HEX2DEC(LEFT(aaaeeuu[[#This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Row],[Unicode]])+11,4))),") &amp; CharW(",(HEX2DEC(MID(aaaeeuu[[#This Row],[Unicode]],FIND(" ",aaaeeuu[[#This Row],[Unicode]])+16,4)))),IF(LEN(aaaeeuu[[#This Row],[Unicode]])=19,_xlfn.CONCAT("CharW(",(HEX2DEC(LEFT(aaaeeuu[[#This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Row],[Unicode]])+6,4))),") &amp; CharW(",(HEX2DEC(MID(aaaeeuu[[#This Row],[Unicode]],FIND(" ",aaaeeuu[[#This Row],[Unicode]])+11,4)))),IF(LEN(aaaeeuu[[#This Row],[Unicode]])=14,_xlfn.CONCAT("CharW(",(HEX2DEC(LEFT(aaaeeuu[[#This Row],[Unicode]],FIND(" ",aaaeeuu[[#This Row],[Unicode]])-1))),") &amp; CharW(",(HEX2DEC(MID(aaaeeuu[[#This Row],[Unicode]],FIND(" ",aaaeeuu[[#This Row],[Unicode]])+1,4))),") &amp; CharW(",(HEX2DEC(MID(aaaeeuu[[#This Row],[Unicode]],FIND(" ",aaaeeuu[[#This Row],[Unicode]])+6,9)))),IF(LEN(aaaeeuu[[#This Row],[Unicode]])=9,_xlfn.CONCAT("CharW(",(HEX2DEC(LEFT(aaaeeuu[[#This Row],[Unicode]],FIND(" ",aaaeeuu[[#This Row],[Unicode]])-1))),") &amp; CharW(",(HEX2DEC(MID(aaaeeuu[[#This Row],[Unicode]],FIND(" ",aaaeeuu[[#This Row],[Unicode]])+1,4)))),("CharW("&amp;HEX2DEC(aaaeeuu[[#This Row],[Unicode]]))))))))&amp;"), "</f>
        <v xml:space="preserve">CharW(2321), </v>
      </c>
      <c r="G21" t="str">
        <f>IF(LEN(aaaeeuu[[#This Row],[Unicode]])=19,_xlfn.CONCAT(_xlfn.UNICHAR(HEX2DEC(LEFT(aaaeeuu[[#This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Row],[Unicode]])+6,4))),_xlfn.UNICHAR(HEX2DEC(MID(aaaeeuu[[#This Row],[Unicode]],FIND(" ",aaaeeuu[[#This Row],[Unicode]])+11,4)))),IF(LEN(aaaeeuu[[#This Row],[Unicode]])=14,_xlfn.CONCAT(_xlfn.UNICHAR(HEX2DEC(LEFT(aaaeeuu[[#This Row],[Unicode]],FIND(" ",aaaeeuu[[#This Row],[Unicode]])-1))),_xlfn.UNICHAR(HEX2DEC(MID(aaaeeuu[[#This Row],[Unicode]],FIND(" ",aaaeeuu[[#This Row],[Unicode]])+1,4))),_xlfn.UNICHAR(HEX2DEC(MID(aaaeeuu[[#This Row],[Unicode]],FIND(" ",aaaeeuu[[#This Row],[Unicode]])+6,9)))),IF(LEN(aaaeeuu[[#This Row],[Unicode]])=9,_xlfn.CONCAT(_xlfn.UNICHAR(HEX2DEC(LEFT(aaaeeuu[[#This Row],[Unicode]],FIND(" ",aaaeeuu[[#This Row],[Unicode]])-1))),_xlfn.UNICHAR(HEX2DEC(MID(aaaeeuu[[#This Row],[Unicode]],FIND(" ",aaaeeuu[[#This Row],[Unicode]])+1,4)))),_xlfn.UNICHAR(HEX2DEC(aaaeeuu[[#This Row],[Unicode]])))))</f>
        <v>ऑ</v>
      </c>
    </row>
    <row r="22" spans="1:86" x14ac:dyDescent="0.55000000000000004">
      <c r="B22" s="5"/>
      <c r="C22" s="3"/>
      <c r="D22" s="3"/>
      <c r="F22" s="4"/>
    </row>
    <row r="23" spans="1:86" x14ac:dyDescent="0.55000000000000004">
      <c r="C23" s="3"/>
      <c r="D23" s="3"/>
    </row>
    <row r="24" spans="1:86" x14ac:dyDescent="0.55000000000000004">
      <c r="B24" t="str">
        <f>_xlfn.CONCAT(kkhaga[SaralCharW])</f>
        <v xml:space="preserve">CharW(107), CharW(113), CharW(103), CharW(54), CharW(402), CharW(99), CharW(55), CharW(106), CharW(122), CharW(8216), CharW(51), CharW(35), CharW(68), CharW(33), CharW(96), CharW(116), CharW(52), CharW(100), CharW(50), CharW(110), CharW(110) &amp; CharW(95), CharW(112), CharW(102), CharW(98), CharW(119), CharW(109), CharW(121), CharW(114), CharW(114) &amp; CharW(95), CharW(108), CharW(118), CharW(120), CharW(56), CharW(115), CharW(104), CharW(59), CharW(59) &amp; CharW(95), CharW(57), CharW(41), </v>
      </c>
      <c r="C24" t="s">
        <v>0</v>
      </c>
      <c r="D24">
        <v>8</v>
      </c>
      <c r="F24" t="str">
        <f>_xlfn.CONCAT(kkhaga[UniCharW])</f>
        <v xml:space="preserve">CharW(2325), CharW(2326), CharW(2327), CharW(2328), CharW(2329), CharW(2330), CharW(2331), CharW(2332), CharW(2333), CharW(2334), CharW(2335), CharW(2336), CharW(2337), CharW(2338), CharW(2339), CharW(2340), CharW(2341), CharW(2342), CharW(2343), CharW(2344), CharW(2345), CharW(2346), CharW(2347), CharW(2348), CharW(2349), CharW(2350), CharW(2351), CharW(2352), CharW(2353), CharW(2354), CharW(2357), CharW(2358), CharW(2359), CharW(2360), CharW(2361), CharW(2355), CharW(2356), CharW(2325) &amp; CharW(2381) &amp; CharW(2359), CharW(2332) &amp; CharW(2381) &amp; CharW(2334), </v>
      </c>
      <c r="J24" t="str">
        <f>_xlfn.CONCAT(tram[SaralCharW])</f>
        <v xml:space="preserve">CharW(107) &amp; CharW(82) &amp; CharW(46) &amp; CharW(101), CharW(113) &amp; CharW(82) &amp; CharW(46) &amp; CharW(101), CharW(103) &amp; CharW(82) &amp; CharW(46) &amp; CharW(101), CharW(54) &amp; CharW(82) &amp; CharW(46) &amp; CharW(101), CharW(402) &amp; CharW(82) &amp; CharW(46) &amp; CharW(101), CharW(99) &amp; CharW(82) &amp; CharW(46) &amp; CharW(101), CharW(55) &amp; CharW(82) &amp; CharW(46) &amp; CharW(101), CharW(106) &amp; CharW(82) &amp; CharW(46) &amp; CharW(101), CharW(122) &amp; CharW(82) &amp; CharW(46) &amp; CharW(101), CharW(8216) &amp; CharW(82) &amp; CharW(46) &amp; CharW(101), CharW(51) &amp; CharW(82) &amp; CharW(46) &amp; CharW(101), CharW(35) &amp; CharW(82) &amp; CharW(46) &amp; CharW(101), CharW(68) &amp; CharW(82) &amp; CharW(46) &amp; CharW(101), CharW(33) &amp; CharW(82) &amp; CharW(46) &amp; CharW(101), CharW(96) &amp; CharW(82) &amp; CharW(46) &amp; CharW(101), CharW(116) &amp; CharW(82) &amp; CharW(46) &amp; CharW(101), CharW(52) &amp; CharW(82) &amp; CharW(46) &amp; CharW(101), CharW(100) &amp; CharW(82) &amp; CharW(46) &amp; CharW(101), CharW(50) &amp; CharW(82) &amp; CharW(46) &amp; CharW(101), CharW(110) &amp; CharW(82) &amp; CharW(46) &amp; CharW(101), CharW(110) &amp; CharW(95) &amp; CharW(82) &amp; CharW(46) &amp; CharW(101), CharW(112) &amp; CharW(82) &amp; CharW(46) &amp; CharW(101), CharW(102) &amp; CharW(82) &amp; CharW(46) &amp; CharW(101), CharW(98) &amp; CharW(82) &amp; CharW(46) &amp; CharW(101), CharW(119) &amp; CharW(82) &amp; CharW(46) &amp; CharW(101), CharW(109) &amp; CharW(82) &amp; CharW(46) &amp; CharW(101), CharW(121) &amp; CharW(82) &amp; CharW(46) &amp; CharW(101), CharW(114) &amp; CharW(82) &amp; CharW(46) &amp; CharW(101), CharW(114) &amp; CharW(95) &amp; CharW(82) &amp; CharW(46) &amp; CharW(101), CharW(108) &amp; CharW(82) &amp; CharW(46) &amp; CharW(101), CharW(118) &amp; CharW(82) &amp; CharW(46) &amp; CharW(101), CharW(120) &amp; CharW(82) &amp; CharW(46) &amp; CharW(101), CharW(56) &amp; CharW(82) &amp; CharW(46) &amp; CharW(101), CharW(115) &amp; CharW(82) &amp; CharW(46) &amp; CharW(101), CharW(104) &amp; CharW(82) &amp; CharW(46) &amp; CharW(101), CharW(59) &amp; CharW(82) &amp; CharW(46) &amp; CharW(101), CharW(59) &amp; CharW(95) &amp; CharW(82) &amp; CharW(46) &amp; CharW(101), CharW(57) &amp; CharW(82) &amp; CharW(46) &amp; CharW(101), CharW(41) &amp; CharW(82) &amp; CharW(46) &amp; CharW(101), </v>
      </c>
      <c r="K24" t="s">
        <v>0</v>
      </c>
      <c r="N24" t="str">
        <f>_xlfn.CONCAT(tram[UniCharW])</f>
        <v xml:space="preserve">CharW(2352) &amp; CharW(2381) &amp; CharW(2325) &amp; CharW(2375) &amp; CharW(2306), CharW(2352) &amp; CharW(2381) &amp; CharW(2326) &amp; CharW(2375) &amp; CharW(2306), CharW(2352) &amp; CharW(2381) &amp; CharW(2327) &amp; CharW(2375) &amp; CharW(2306), CharW(2352) &amp; CharW(2381) &amp; CharW(2328) &amp; CharW(2375) &amp; CharW(2306), CharW(2352) &amp; CharW(2381) &amp; CharW(2329) &amp; CharW(2375) &amp; CharW(2306), CharW(2352) &amp; CharW(2381) &amp; CharW(2330) &amp; CharW(2375) &amp; CharW(2306), CharW(2352) &amp; CharW(2381) &amp; CharW(2331) &amp; CharW(2375) &amp; CharW(2306), CharW(2352) &amp; CharW(2381) &amp; CharW(2332) &amp; CharW(2375) &amp; CharW(2306), CharW(2352) &amp; CharW(2381) &amp; CharW(2333) &amp; CharW(2375) &amp; CharW(2306), CharW(2352) &amp; CharW(2381) &amp; CharW(2334) &amp; CharW(2375) &amp; CharW(2306), CharW(2352) &amp; CharW(2381) &amp; CharW(2335) &amp; CharW(2375) &amp; CharW(2306), CharW(2352) &amp; CharW(2381) &amp; CharW(2336) &amp; CharW(2375) &amp; CharW(2306), CharW(2352) &amp; CharW(2381) &amp; CharW(2337) &amp; CharW(2375) &amp; CharW(2306), CharW(2352) &amp; CharW(2381) &amp; CharW(2338) &amp; CharW(2375) &amp; CharW(2306), CharW(2352) &amp; CharW(2381) &amp; CharW(2339) &amp; CharW(2375) &amp; CharW(2306), CharW(2352) &amp; CharW(2381) &amp; CharW(2340) &amp; CharW(2375) &amp; CharW(2306), CharW(2352) &amp; CharW(2381) &amp; CharW(2341) &amp; CharW(2375) &amp; CharW(2306), CharW(2352) &amp; CharW(2381) &amp; CharW(2342) &amp; CharW(2375) &amp; CharW(2306), CharW(2352) &amp; CharW(2381) &amp; CharW(2343) &amp; CharW(2375) &amp; CharW(2306), CharW(2352) &amp; CharW(2381) &amp; CharW(2344) &amp; CharW(2375) &amp; CharW(2306), CharW(2352) &amp; CharW(2381) &amp; CharW(2345) &amp; CharW(2375) &amp; CharW(2306), CharW(2352) &amp; CharW(2381) &amp; CharW(2346) &amp; CharW(2375) &amp; CharW(2306), CharW(2352) &amp; CharW(2381) &amp; CharW(2347) &amp; CharW(2375) &amp; CharW(2306), CharW(2352) &amp; CharW(2381) &amp; CharW(2348) &amp; CharW(2375) &amp; CharW(2306), CharW(2352) &amp; CharW(2381) &amp; CharW(2349) &amp; CharW(2375) &amp; CharW(2306), CharW(2352) &amp; CharW(2381) &amp; CharW(2350) &amp; CharW(2375) &amp; CharW(2306), CharW(2352) &amp; CharW(2381) &amp; CharW(2351) &amp; CharW(2375) &amp; CharW(2306), CharW(2352) &amp; CharW(2381) &amp; CharW(2352) &amp; CharW(2375) &amp; CharW(2306), CharW(2352) &amp; CharW(2381) &amp; CharW(2353) &amp; CharW(2375) &amp; CharW(2306), CharW(2352) &amp; CharW(2381) &amp; CharW(2354) &amp; CharW(2375) &amp; CharW(2306), CharW(2352) &amp; CharW(2381) &amp; CharW(2357) &amp; CharW(2375) &amp; CharW(2306), CharW(2352) &amp; CharW(2381) &amp; CharW(2358) &amp; CharW(2375) &amp; CharW(2306), CharW(2352) &amp; CharW(2381) &amp; CharW(2359) &amp; CharW(2375) &amp; CharW(2306), CharW(2352) &amp; CharW(2381) &amp; CharW(2360) &amp; CharW(2375) &amp; CharW(2306), CharW(2352) &amp; CharW(2381) &amp; CharW(2361) &amp; CharW(2375) &amp; CharW(2306), CharW(2352) &amp; CharW(2381) &amp; CharW(2355) &amp; CharW(2375) &amp; CharW(2306), CharW(2352) &amp; CharW(2381) &amp; CharW(2356) &amp; CharW(2375) &amp; CharW(2306), CharW(2352) &amp; CharW(2381) &amp; CharW(2325) &amp; CharW(23812359) &amp; CharW(2375) &amp; CharW(2306), CharW(2352) &amp; CharW(2381) &amp; CharW(2332) &amp; CharW(23812334) &amp; CharW(2375) &amp; CharW(2306), </v>
      </c>
      <c r="P24" s="3"/>
      <c r="Q24" s="3"/>
      <c r="R24" t="str">
        <f>_xlfn.CONCAT(tram7[SaralCharW])</f>
        <v xml:space="preserve">CharW(107) &amp; CharW(82) &amp; CharW(46), CharW(113) &amp; CharW(82) &amp; CharW(46), CharW(103) &amp; CharW(82) &amp; CharW(46), CharW(54) &amp; CharW(82) &amp; CharW(46), CharW(402) &amp; CharW(82) &amp; CharW(46), CharW(99) &amp; CharW(82) &amp; CharW(46), CharW(55) &amp; CharW(82) &amp; CharW(46), CharW(106) &amp; CharW(82) &amp; CharW(46), CharW(122) &amp; CharW(82) &amp; CharW(46), CharW(8216) &amp; CharW(82) &amp; CharW(46), CharW(51) &amp; CharW(82) &amp; CharW(46), CharW(35) &amp; CharW(82) &amp; CharW(46), CharW(68) &amp; CharW(82) &amp; CharW(46), CharW(33) &amp; CharW(82) &amp; CharW(46), CharW(96) &amp; CharW(82) &amp; CharW(46), CharW(116) &amp; CharW(82) &amp; CharW(46), CharW(52) &amp; CharW(82) &amp; CharW(46), CharW(100) &amp; CharW(82) &amp; CharW(46), CharW(50) &amp; CharW(82) &amp; CharW(46), CharW(110) &amp; CharW(82) &amp; CharW(46), CharW(110) &amp; CharW(95) &amp; CharW(82) &amp; CharW(46), CharW(112) &amp; CharW(82) &amp; CharW(46), CharW(102) &amp; CharW(82) &amp; CharW(46), CharW(98) &amp; CharW(82) &amp; CharW(46), CharW(119) &amp; CharW(82) &amp; CharW(46), CharW(109) &amp; CharW(82) &amp; CharW(46), CharW(121) &amp; CharW(82) &amp; CharW(46), CharW(114) &amp; CharW(82) &amp; CharW(46), CharW(114) &amp; CharW(95) &amp; CharW(82) &amp; CharW(46), CharW(108) &amp; CharW(82) &amp; CharW(46), CharW(118) &amp; CharW(82) &amp; CharW(46), CharW(120) &amp; CharW(82) &amp; CharW(46), CharW(56) &amp; CharW(82) &amp; CharW(46), CharW(115) &amp; CharW(82) &amp; CharW(46), CharW(104) &amp; CharW(82) &amp; CharW(46), CharW(59) &amp; CharW(82) &amp; CharW(46), CharW(59) &amp; CharW(95) &amp; CharW(82) &amp; CharW(46), CharW(57) &amp; CharW(82) &amp; CharW(46), CharW(41) &amp; CharW(82) &amp; CharW(46), </v>
      </c>
      <c r="S24" t="s">
        <v>0</v>
      </c>
      <c r="V24" t="str">
        <f>_xlfn.CONCAT(tram7[UniCharW])</f>
        <v xml:space="preserve">CharW(2352) &amp; CharW(2381) &amp; CharW(2325) &amp; CharW(2306), CharW(2352) &amp; CharW(2381) &amp; CharW(2326) &amp; CharW(2306), CharW(2352) &amp; CharW(2381) &amp; CharW(2327) &amp; CharW(2306), CharW(2352) &amp; CharW(2381) &amp; CharW(2328) &amp; CharW(2306), CharW(2352) &amp; CharW(2381) &amp; CharW(2329) &amp; CharW(2306), CharW(2352) &amp; CharW(2381) &amp; CharW(2330) &amp; CharW(2306), CharW(2352) &amp; CharW(2381) &amp; CharW(2331) &amp; CharW(2306), CharW(2352) &amp; CharW(2381) &amp; CharW(2332) &amp; CharW(2306), CharW(2352) &amp; CharW(2381) &amp; CharW(2333) &amp; CharW(2306), CharW(2352) &amp; CharW(2381) &amp; CharW(2334) &amp; CharW(2306), CharW(2352) &amp; CharW(2381) &amp; CharW(2335) &amp; CharW(2306), CharW(2352) &amp; CharW(2381) &amp; CharW(2336) &amp; CharW(2306), CharW(2352) &amp; CharW(2381) &amp; CharW(2337) &amp; CharW(2306), CharW(2352) &amp; CharW(2381) &amp; CharW(2338) &amp; CharW(2306), CharW(2352) &amp; CharW(2381) &amp; CharW(2339) &amp; CharW(2306), CharW(2352) &amp; CharW(2381) &amp; CharW(2340) &amp; CharW(2306), CharW(2352) &amp; CharW(2381) &amp; CharW(2341) &amp; CharW(2306), CharW(2352) &amp; CharW(2381) &amp; CharW(2342) &amp; CharW(2306), CharW(2352) &amp; CharW(2381) &amp; CharW(2343) &amp; CharW(2306), CharW(2352) &amp; CharW(2381) &amp; CharW(2344) &amp; CharW(2306), CharW(2352) &amp; CharW(2381) &amp; CharW(2345) &amp; CharW(2306), CharW(2352) &amp; CharW(2381) &amp; CharW(2346) &amp; CharW(2306), CharW(2352) &amp; CharW(2381) &amp; CharW(2347) &amp; CharW(2306), CharW(2352) &amp; CharW(2381) &amp; CharW(2348) &amp; CharW(2306), CharW(2352) &amp; CharW(2381) &amp; CharW(2349) &amp; CharW(2306), CharW(2352) &amp; CharW(2381) &amp; CharW(2350) &amp; CharW(2306), CharW(2352) &amp; CharW(2381) &amp; CharW(2351) &amp; CharW(2306), CharW(2352) &amp; CharW(2381) &amp; CharW(2352) &amp; CharW(2306), CharW(2352) &amp; CharW(2381) &amp; CharW(2353) &amp; CharW(2306), CharW(2352) &amp; CharW(2381) &amp; CharW(2354) &amp; CharW(2306), CharW(2352) &amp; CharW(2381) &amp; CharW(2357) &amp; CharW(2306), CharW(2352) &amp; CharW(2381) &amp; CharW(2358) &amp; CharW(2306), CharW(2352) &amp; CharW(2381) &amp; CharW(2359) &amp; CharW(2306), CharW(2352) &amp; CharW(2381) &amp; CharW(2360) &amp; CharW(2306), CharW(2352) &amp; CharW(2381) &amp; CharW(2361) &amp; CharW(2306), CharW(2352) &amp; CharW(2381) &amp; CharW(2355) &amp; CharW(2306), CharW(2352) &amp; CharW(2381) &amp; CharW(2356) &amp; CharW(2306), CharW(2352) &amp; CharW(23812325) &amp; CharW(2381) &amp; CharW(2359) &amp; CharW(2306), CharW(2352) &amp; CharW(23812332) &amp; CharW(2381) &amp; CharW(2334) &amp; CharW(2306), </v>
      </c>
      <c r="Z24" t="str">
        <f>_xlfn.CONCAT(tram78[SaralCharW])</f>
        <v xml:space="preserve">CharW(107) &amp; CharW(73) &amp; CharW(82), CharW(113) &amp; CharW(73) &amp; CharW(82), CharW(103) &amp; CharW(73) &amp; CharW(82), CharW(54) &amp; CharW(73) &amp; CharW(82), CharW(402) &amp; CharW(73) &amp; CharW(82), CharW(99) &amp; CharW(73) &amp; CharW(82), CharW(55) &amp; CharW(73) &amp; CharW(82), CharW(106) &amp; CharW(73) &amp; CharW(82), CharW(122) &amp; CharW(73) &amp; CharW(82), CharW(8216) &amp; CharW(73) &amp; CharW(82), CharW(51) &amp; CharW(73) &amp; CharW(82), CharW(35) &amp; CharW(73) &amp; CharW(82), CharW(68) &amp; CharW(73) &amp; CharW(82), CharW(33) &amp; CharW(73) &amp; CharW(82), CharW(96) &amp; CharW(73) &amp; CharW(82), CharW(116) &amp; CharW(73) &amp; CharW(82), CharW(52) &amp; CharW(73) &amp; CharW(82), CharW(100) &amp; CharW(73) &amp; CharW(82), CharW(50) &amp; CharW(73) &amp; CharW(82), CharW(110) &amp; CharW(73) &amp; CharW(82), CharW(110) &amp; CharW(95) &amp; CharW(73) &amp; CharW(82), CharW(112) &amp; CharW(73) &amp; CharW(82), CharW(102) &amp; CharW(73) &amp; CharW(82), CharW(98) &amp; CharW(73) &amp; CharW(82), CharW(119) &amp; CharW(73) &amp; CharW(82), CharW(109) &amp; CharW(73) &amp; CharW(82), CharW(121) &amp; CharW(73) &amp; CharW(82), CharW(114) &amp; CharW(73) &amp; CharW(82), CharW(114) &amp; CharW(95) &amp; CharW(73) &amp; CharW(82), CharW(108) &amp; CharW(73) &amp; CharW(82), CharW(118) &amp; CharW(73) &amp; CharW(82), CharW(120) &amp; CharW(73) &amp; CharW(82), CharW(56) &amp; CharW(73) &amp; CharW(82), CharW(115) &amp; CharW(73) &amp; CharW(82), CharW(104) &amp; CharW(73) &amp; CharW(82), CharW(59) &amp; CharW(73) &amp; CharW(82), CharW(59) &amp; CharW(95) &amp; CharW(73) &amp; CharW(82), CharW(57) &amp; CharW(73) &amp; CharW(82), CharW(41) &amp; CharW(73) &amp; CharW(82), </v>
      </c>
      <c r="AA24" t="s">
        <v>0</v>
      </c>
      <c r="AD24" t="str">
        <f>_xlfn.CONCAT(tram78[UniCharW])</f>
        <v xml:space="preserve">CharW(2352) &amp; CharW(2381) &amp; CharW(2325) &amp; CharW(2368), CharW(2352) &amp; CharW(2381) &amp; CharW(2326) &amp; CharW(2368), CharW(2352) &amp; CharW(2381) &amp; CharW(2327) &amp; CharW(2368), CharW(2352) &amp; CharW(2381) &amp; CharW(2328) &amp; CharW(2368), CharW(2352) &amp; CharW(2381) &amp; CharW(2329) &amp; CharW(2368), CharW(2352) &amp; CharW(2381) &amp; CharW(2330) &amp; CharW(2368), CharW(2352) &amp; CharW(2381) &amp; CharW(2331) &amp; CharW(2368), CharW(2352) &amp; CharW(2381) &amp; CharW(2332) &amp; CharW(2368), CharW(2352) &amp; CharW(2381) &amp; CharW(2333) &amp; CharW(2368), CharW(2352) &amp; CharW(2381) &amp; CharW(2334) &amp; CharW(2368), CharW(2352) &amp; CharW(2381) &amp; CharW(2335) &amp; CharW(2368), CharW(2352) &amp; CharW(2381) &amp; CharW(2336) &amp; CharW(2368), CharW(2352) &amp; CharW(2381) &amp; CharW(2337) &amp; CharW(2368), CharW(2352) &amp; CharW(2381) &amp; CharW(2338) &amp; CharW(2368), CharW(2352) &amp; CharW(2381) &amp; CharW(2339) &amp; CharW(2368), CharW(2352) &amp; CharW(2381) &amp; CharW(2340) &amp; CharW(2368), CharW(2352) &amp; CharW(2381) &amp; CharW(2341) &amp; CharW(2368), CharW(2352) &amp; CharW(2381) &amp; CharW(2342) &amp; CharW(2368), CharW(2352) &amp; CharW(2381) &amp; CharW(2343) &amp; CharW(2368), CharW(2352) &amp; CharW(2381) &amp; CharW(2344) &amp; CharW(2368), CharW(2352) &amp; CharW(2381) &amp; CharW(2345) &amp; CharW(2368), CharW(2352) &amp; CharW(2381) &amp; CharW(2346) &amp; CharW(2368), CharW(2352) &amp; CharW(2381) &amp; CharW(2347) &amp; CharW(2368), CharW(2352) &amp; CharW(2381) &amp; CharW(2348) &amp; CharW(2368), CharW(2352) &amp; CharW(2381) &amp; CharW(2349) &amp; CharW(2368), CharW(2352) &amp; CharW(2381) &amp; CharW(2350) &amp; CharW(2368), CharW(2352) &amp; CharW(2381) &amp; CharW(2351) &amp; CharW(2368), CharW(2352) &amp; CharW(2381) &amp; CharW(2352) &amp; CharW(2368), CharW(2352) &amp; CharW(2381) &amp; CharW(2353) &amp; CharW(2368), CharW(2352) &amp; CharW(2381) &amp; CharW(2354) &amp; CharW(2368), CharW(2352) &amp; CharW(2381) &amp; CharW(2357) &amp; CharW(2368), CharW(2352) &amp; CharW(2381) &amp; CharW(2358) &amp; CharW(2368), CharW(2352) &amp; CharW(2381) &amp; CharW(2359) &amp; CharW(2368), CharW(2352) &amp; CharW(2381) &amp; CharW(2360) &amp; CharW(2368), CharW(2352) &amp; CharW(2381) &amp; CharW(2361) &amp; CharW(2368), CharW(2352) &amp; CharW(2381) &amp; CharW(2355) &amp; CharW(2368), CharW(2352) &amp; CharW(2381) &amp; CharW(2356) &amp; CharW(2368), CharW(2352) &amp; CharW(23812325) &amp; CharW(2381) &amp; CharW(2359) &amp; CharW(2368), CharW(2352) &amp; CharW(23812332) &amp; CharW(2381) &amp; CharW(2334) &amp; CharW(2368), </v>
      </c>
      <c r="AH24" t="str">
        <f>_xlfn.CONCAT(tram789[SaralCharW])</f>
        <v xml:space="preserve">CharW(107) &amp; CharW(73) &amp; CharW(82) &amp; CharW(46), CharW(113) &amp; CharW(73) &amp; CharW(82) &amp; CharW(46), CharW(103) &amp; CharW(73) &amp; CharW(82) &amp; CharW(46), CharW(54) &amp; CharW(73) &amp; CharW(82) &amp; CharW(46), CharW(402) &amp; CharW(73) &amp; CharW(82) &amp; CharW(46), CharW(99) &amp; CharW(73) &amp; CharW(82) &amp; CharW(46), CharW(55) &amp; CharW(73) &amp; CharW(82) &amp; CharW(46), CharW(106) &amp; CharW(73) &amp; CharW(82) &amp; CharW(46), CharW(122) &amp; CharW(73) &amp; CharW(82) &amp; CharW(46), CharW(8216) &amp; CharW(73) &amp; CharW(82) &amp; CharW(46), CharW(51) &amp; CharW(73) &amp; CharW(82) &amp; CharW(46), CharW(35) &amp; CharW(73) &amp; CharW(82) &amp; CharW(46), CharW(68) &amp; CharW(73) &amp; CharW(82) &amp; CharW(46), CharW(33) &amp; CharW(73) &amp; CharW(82) &amp; CharW(46), CharW(96) &amp; CharW(73) &amp; CharW(82) &amp; CharW(46), CharW(116) &amp; CharW(73) &amp; CharW(82) &amp; CharW(46), CharW(52) &amp; CharW(73) &amp; CharW(82) &amp; CharW(46), CharW(100) &amp; CharW(73) &amp; CharW(82) &amp; CharW(46), CharW(50) &amp; CharW(73) &amp; CharW(82) &amp; CharW(46), CharW(110) &amp; CharW(73) &amp; CharW(82) &amp; CharW(46), CharW(110) &amp; CharW(95) &amp; CharW(73) &amp; CharW(82) &amp; CharW(46), CharW(112) &amp; CharW(73) &amp; CharW(82) &amp; CharW(46), CharW(102) &amp; CharW(73) &amp; CharW(82) &amp; CharW(46), CharW(98) &amp; CharW(73) &amp; CharW(82) &amp; CharW(46), CharW(119) &amp; CharW(73) &amp; CharW(82) &amp; CharW(46), CharW(109) &amp; CharW(73) &amp; CharW(82) &amp; CharW(46), CharW(121) &amp; CharW(73) &amp; CharW(82) &amp; CharW(46), CharW(114) &amp; CharW(73) &amp; CharW(82) &amp; CharW(46), CharW(114) &amp; CharW(95) &amp; CharW(73) &amp; CharW(82) &amp; CharW(46), CharW(108) &amp; CharW(73) &amp; CharW(82) &amp; CharW(46), CharW(118) &amp; CharW(73) &amp; CharW(82) &amp; CharW(46), CharW(120) &amp; CharW(73) &amp; CharW(82) &amp; CharW(46), CharW(56) &amp; CharW(73) &amp; CharW(82) &amp; CharW(46), CharW(115) &amp; CharW(73) &amp; CharW(82) &amp; CharW(46), CharW(104) &amp; CharW(73) &amp; CharW(82) &amp; CharW(46), CharW(59) &amp; CharW(73) &amp; CharW(82) &amp; CharW(46), CharW(59) &amp; CharW(95) &amp; CharW(73) &amp; CharW(82) &amp; CharW(46), CharW(57) &amp; CharW(73) &amp; CharW(82) &amp; CharW(46), CharW(41) &amp; CharW(73) &amp; CharW(82) &amp; CharW(46), </v>
      </c>
      <c r="AI24" t="s">
        <v>0</v>
      </c>
      <c r="AJ24">
        <v>5</v>
      </c>
      <c r="AL24" t="str">
        <f>_xlfn.CONCAT(tram789[UniCharW])</f>
        <v xml:space="preserve">CharW(2352) &amp; CharW(2381) &amp; CharW(2325) &amp; CharW(2368) &amp; CharW(2306), CharW(2352) &amp; CharW(2381) &amp; CharW(2326) &amp; CharW(2368) &amp; CharW(2306), CharW(2352) &amp; CharW(2381) &amp; CharW(2327) &amp; CharW(2368) &amp; CharW(2306), CharW(2352) &amp; CharW(2381) &amp; CharW(2328) &amp; CharW(2368) &amp; CharW(2306), CharW(2352) &amp; CharW(2381) &amp; CharW(2329) &amp; CharW(2368) &amp; CharW(2306), CharW(2352) &amp; CharW(2381) &amp; CharW(2330) &amp; CharW(2368) &amp; CharW(2306), CharW(2352) &amp; CharW(2381) &amp; CharW(2331) &amp; CharW(2368) &amp; CharW(2306), CharW(2352) &amp; CharW(2381) &amp; CharW(2332) &amp; CharW(2368) &amp; CharW(2306), CharW(2352) &amp; CharW(2381) &amp; CharW(2333) &amp; CharW(2368) &amp; CharW(2306), CharW(2352) &amp; CharW(2381) &amp; CharW(2334) &amp; CharW(2368) &amp; CharW(2306), CharW(2352) &amp; CharW(2381) &amp; CharW(2335) &amp; CharW(2368) &amp; CharW(2306), CharW(2352) &amp; CharW(2381) &amp; CharW(2336) &amp; CharW(2368) &amp; CharW(2306), CharW(2352) &amp; CharW(2381) &amp; CharW(2337) &amp; CharW(2368) &amp; CharW(2306), CharW(2352) &amp; CharW(2381) &amp; CharW(2338) &amp; CharW(2368) &amp; CharW(2306), CharW(2352) &amp; CharW(2381) &amp; CharW(2339) &amp; CharW(2368) &amp; CharW(2306), CharW(2352) &amp; CharW(2381) &amp; CharW(2340) &amp; CharW(2368) &amp; CharW(2306), CharW(2352) &amp; CharW(2381) &amp; CharW(2341) &amp; CharW(2368) &amp; CharW(2306), CharW(2352) &amp; CharW(2381) &amp; CharW(2342) &amp; CharW(2368) &amp; CharW(2306), CharW(2352) &amp; CharW(2381) &amp; CharW(2343) &amp; CharW(2368) &amp; CharW(2306), CharW(2352) &amp; CharW(2381) &amp; CharW(2344) &amp; CharW(2368) &amp; CharW(2306), CharW(2352) &amp; CharW(2381) &amp; CharW(2345) &amp; CharW(2368) &amp; CharW(2306), CharW(2352) &amp; CharW(2381) &amp; CharW(2346) &amp; CharW(2368) &amp; CharW(2306), CharW(2352) &amp; CharW(2381) &amp; CharW(2347) &amp; CharW(2368) &amp; CharW(2306), CharW(2352) &amp; CharW(2381) &amp; CharW(2348) &amp; CharW(2368) &amp; CharW(2306), CharW(2352) &amp; CharW(2381) &amp; CharW(2349) &amp; CharW(2368) &amp; CharW(2306), CharW(2352) &amp; CharW(2381) &amp; CharW(2350) &amp; CharW(2368) &amp; CharW(2306), CharW(2352) &amp; CharW(2381) &amp; CharW(2351) &amp; CharW(2368) &amp; CharW(2306), CharW(2352) &amp; CharW(2381) &amp; CharW(2352) &amp; CharW(2368) &amp; CharW(2306), CharW(2352) &amp; CharW(2381) &amp; CharW(2353) &amp; CharW(2368) &amp; CharW(2306), CharW(2352) &amp; CharW(2381) &amp; CharW(2354) &amp; CharW(2368) &amp; CharW(2306), CharW(2352) &amp; CharW(2381) &amp; CharW(2357) &amp; CharW(2368) &amp; CharW(2306), CharW(2352) &amp; CharW(2381) &amp; CharW(2358) &amp; CharW(2368) &amp; CharW(2306), CharW(2352) &amp; CharW(2381) &amp; CharW(2359) &amp; CharW(2368) &amp; CharW(2306), CharW(2352) &amp; CharW(2381) &amp; CharW(2360) &amp; CharW(2368) &amp; CharW(2306), CharW(2352) &amp; CharW(2381) &amp; CharW(2361) &amp; CharW(2368) &amp; CharW(2306), CharW(2352) &amp; CharW(2381) &amp; CharW(2355) &amp; CharW(2368) &amp; CharW(2306), CharW(2352) &amp; CharW(2381) &amp; CharW(2356) &amp; CharW(2368) &amp; CharW(2306), CharW(2352) &amp; CharW(2381) &amp; CharW(2325) &amp; CharW(23812359) &amp; CharW(2368) &amp; CharW(2306), CharW(2352) &amp; CharW(2381) &amp; CharW(2332) &amp; CharW(23812334) &amp; CharW(2368) &amp; CharW(2306), </v>
      </c>
      <c r="AP24" t="str">
        <f>_xlfn.CONCAT(tram78910[SaralCharW])</f>
        <v xml:space="preserve">CharW(107) &amp; CharW(82), CharW(113) &amp; CharW(82), CharW(103) &amp; CharW(82), CharW(54) &amp; CharW(82), CharW(402) &amp; CharW(82), CharW(99) &amp; CharW(82), CharW(55) &amp; CharW(82), CharW(106) &amp; CharW(82), CharW(122) &amp; CharW(82), CharW(8216) &amp; CharW(82), CharW(51) &amp; CharW(82), CharW(35) &amp; CharW(82), CharW(68) &amp; CharW(82), CharW(33) &amp; CharW(82), CharW(96) &amp; CharW(82), CharW(116) &amp; CharW(82), CharW(52) &amp; CharW(82), CharW(100) &amp; CharW(82), CharW(50) &amp; CharW(82), CharW(110) &amp; CharW(82), CharW(110) &amp; CharW(95) &amp; CharW(82), CharW(112) &amp; CharW(82), CharW(102) &amp; CharW(82), CharW(98) &amp; CharW(82), CharW(119) &amp; CharW(82), CharW(109) &amp; CharW(82), CharW(121) &amp; CharW(82), CharW(114) &amp; CharW(82), CharW(114) &amp; CharW(95) &amp; CharW(82), CharW(108) &amp; CharW(82), CharW(118) &amp; CharW(82), CharW(120) &amp; CharW(82), CharW(56) &amp; CharW(82), CharW(115) &amp; CharW(82), CharW(104) &amp; CharW(82), CharW(59) &amp; CharW(82), CharW(59) &amp; CharW(95) &amp; CharW(82), CharW(57) &amp; CharW(82), CharW(41) &amp; CharW(82), </v>
      </c>
      <c r="AQ24" t="s">
        <v>0</v>
      </c>
      <c r="AR24">
        <v>4</v>
      </c>
      <c r="AT24" t="str">
        <f>_xlfn.CONCAT(tram78910[UniCharW])</f>
        <v xml:space="preserve">CharW(2352) &amp; CharW(2381) &amp; CharW(2325), CharW(2352) &amp; CharW(2381) &amp; CharW(2326), CharW(2352) &amp; CharW(2381) &amp; CharW(2327), CharW(2352) &amp; CharW(2381) &amp; CharW(2328), CharW(2352) &amp; CharW(2381) &amp; CharW(2329), CharW(2352) &amp; CharW(2381) &amp; CharW(2330), CharW(2352) &amp; CharW(2381) &amp; CharW(2331), CharW(2352) &amp; CharW(2381) &amp; CharW(2332), CharW(2352) &amp; CharW(2381) &amp; CharW(2333), CharW(2352) &amp; CharW(2381) &amp; CharW(2334), CharW(2352) &amp; CharW(2381) &amp; CharW(2335), CharW(2352) &amp; CharW(2381) &amp; CharW(2336), CharW(2352) &amp; CharW(2381) &amp; CharW(2337), CharW(2352) &amp; CharW(2381) &amp; CharW(2338), CharW(2352) &amp; CharW(2381) &amp; CharW(2339), CharW(2352) &amp; CharW(2381) &amp; CharW(2340), CharW(2352) &amp; CharW(2381) &amp; CharW(2341), CharW(2352) &amp; CharW(2381) &amp; CharW(2342), CharW(2352) &amp; CharW(2381) &amp; CharW(2343), CharW(2352) &amp; CharW(2381) &amp; CharW(2344), CharW(2352) &amp; CharW(2381) &amp; CharW(2345), CharW(2352) &amp; CharW(2381) &amp; CharW(2346), CharW(2352) &amp; CharW(2381) &amp; CharW(2347), CharW(2352) &amp; CharW(2381) &amp; CharW(2348), CharW(2352) &amp; CharW(2381) &amp; CharW(2349), CharW(2352) &amp; CharW(2381) &amp; CharW(2350), CharW(2352) &amp; CharW(2381) &amp; CharW(2351), CharW(2352) &amp; CharW(2381) &amp; CharW(2352), CharW(2352) &amp; CharW(2381) &amp; CharW(2353), CharW(2352) &amp; CharW(2381) &amp; CharW(2354), CharW(2352) &amp; CharW(2381) &amp; CharW(2357), CharW(2352) &amp; CharW(2381) &amp; CharW(2358), CharW(2352) &amp; CharW(2381) &amp; CharW(2359), CharW(2352) &amp; CharW(2381) &amp; CharW(2360), CharW(2352) &amp; CharW(2381) &amp; CharW(2361), CharW(2352) &amp; CharW(2381) &amp; CharW(2355), CharW(2352) &amp; CharW(2381) &amp; CharW(2356), CharW(2352) &amp; CharW(2381) &amp; CharW(2325) &amp; CharW(2381) &amp; CharW(2359), CharW(2352) &amp; CharW(2381) &amp; CharW(2332) &amp; CharW(2381) &amp; CharW(2334), </v>
      </c>
      <c r="AX24" t="str">
        <f>_xlfn.CONCAT(tram7891012[SaralCharW])</f>
        <v xml:space="preserve">CharW(162), CharW(113) &amp; CharW(47), CharW(103) &amp; CharW(47), CharW(54) &amp; CharW(47), CharW(402) &amp; CharW(47), CharW(99) &amp; CharW(47), CharW(55) &amp; CharW(47), CharW(106) &amp; CharW(47), CharW(122) &amp; CharW(47), CharW(8216) &amp; CharW(47), CharW(51) &amp; CharW(47), CharW(35) &amp; CharW(47), CharW(191), CharW(33) &amp; CharW(47), CharW(96) &amp; CharW(47), CharW(53), CharW(52) &amp; CharW(47), CharW(179), CharW(50) &amp; CharW(47), CharW(110) &amp; CharW(47), CharW(110) &amp; CharW(95) &amp; CharW(47), CharW(112) &amp; CharW(47), CharW(184), CharW(98) &amp; CharW(47), CharW(119) &amp; CharW(47), CharW(109) &amp; CharW(47), CharW(121) &amp; CharW(47), CharW(114) &amp; CharW(82), CharW(114) &amp; CharW(95) &amp; CharW(82), CharW(108) &amp; CharW(47), CharW(118) &amp; CharW(47), CharW(38), CharW(56) &amp; CharW(47), CharW(115) &amp; CharW(47), CharW(186), CharW(59) &amp; CharW(47), CharW(59) &amp; CharW(95) &amp; CharW(47), CharW(57) &amp; CharW(47), CharW(41) &amp; CharW(47), </v>
      </c>
      <c r="AY24" t="s">
        <v>0</v>
      </c>
      <c r="AZ24">
        <v>6</v>
      </c>
      <c r="BB24" t="str">
        <f>_xlfn.CONCAT(tram7891012[UniCharW])</f>
        <v xml:space="preserve">CharW(2325) &amp; CharW(2381) &amp; CharW(2352), CharW(2326) &amp; CharW(2381) &amp; CharW(2352), CharW(2327) &amp; CharW(2381) &amp; CharW(2352), CharW(2328) &amp; CharW(2381) &amp; CharW(2352), CharW(2329) &amp; CharW(2381) &amp; CharW(2352), CharW(2330) &amp; CharW(2381) &amp; CharW(2352), CharW(2331) &amp; CharW(2381) &amp; CharW(2352), CharW(2332) &amp; CharW(2381) &amp; CharW(2352), CharW(2333) &amp; CharW(2381) &amp; CharW(2352), CharW(2334) &amp; CharW(2381) &amp; CharW(2352), CharW(2335) &amp; CharW(2381) &amp; CharW(2352), CharW(2336) &amp; CharW(2381) &amp; CharW(2352), CharW(2337) &amp; CharW(2381) &amp; CharW(2352), CharW(2338) &amp; CharW(2381) &amp; CharW(2352), CharW(2339) &amp; CharW(2381) &amp; CharW(2352), CharW(2340) &amp; CharW(2381) &amp; CharW(2352), CharW(2341) &amp; CharW(2381) &amp; CharW(2352), CharW(2342) &amp; CharW(2381) &amp; CharW(2352), CharW(2343) &amp; CharW(2381) &amp; CharW(2352), CharW(2344) &amp; CharW(2381) &amp; CharW(2352), CharW(2345) &amp; CharW(2381) &amp; CharW(2352), CharW(2346) &amp; CharW(2381) &amp; CharW(2352), CharW(2347) &amp; CharW(2381) &amp; CharW(2352), CharW(2348) &amp; CharW(2381) &amp; CharW(2352), CharW(2349) &amp; CharW(2381) &amp; CharW(2352), CharW(2350) &amp; CharW(2381) &amp; CharW(2352), CharW(2351) &amp; CharW(2381) &amp; CharW(2352), CharW(2352) &amp; CharW(2381) &amp; CharW(2352), CharW(2353) &amp; CharW(2381) &amp; CharW(2352), CharW(2354) &amp; CharW(2381) &amp; CharW(2352), CharW(2357) &amp; CharW(2381) &amp; CharW(2352), CharW(2358) &amp; CharW(2381) &amp; CharW(2352), CharW(2359) &amp; CharW(2381) &amp; CharW(2352), CharW(2360) &amp; CharW(2381) &amp; CharW(2352), CharW(2361) &amp; CharW(2381) &amp; CharW(2352), CharW(2355) &amp; CharW(2381) &amp; CharW(2352), CharW(2356) &amp; CharW(2381) &amp; CharW(2352), CharW(2325) &amp; CharW(2381) &amp; CharW(2359) &amp; CharW(2381) &amp; CharW(2352), CharW(2332) &amp; CharW(2381) &amp; CharW(2334) &amp; CharW(2381) &amp; CharW(2352), </v>
      </c>
      <c r="BF24" t="str">
        <f>_xlfn.CONCAT(tram789101213[SaralCharW])</f>
        <v xml:space="preserve">CharW(75), CharW(81), CharW(71), CharW(94), CharW(402) &amp; CharW(92), CharW(67), CharW(55) &amp; CharW(92), CharW(74), CharW(90), CharW(8217), CharW(51) &amp; CharW(92), CharW(35) &amp; CharW(92), CharW(68) &amp; CharW(92), CharW(33) &amp; CharW(92), CharW(126), CharW(84), CharW(36), CharW(100) &amp; CharW(92), CharW(64), CharW(78), CharW(78) &amp; CharW(95), CharW(80), CharW(70), CharW(66), CharW(87), CharW(77), CharW(89), CharW(8211), CharW(8211), CharW(76), CharW(86), CharW(88), CharW(42), CharW(83), CharW(72), CharW(59) &amp; CharW(92), CharW(59) &amp; CharW(95) &amp; CharW(92), CharW(40), CharW(8226), </v>
      </c>
      <c r="BG24" t="s">
        <v>0</v>
      </c>
      <c r="BH24">
        <v>7</v>
      </c>
      <c r="BJ24" t="str">
        <f>_xlfn.CONCAT(tram789101213[UniCharW])</f>
        <v xml:space="preserve">CharW(2325) &amp; CharW(2381), CharW(2326) &amp; CharW(2381), CharW(2327) &amp; CharW(2381), CharW(2328) &amp; CharW(2381), CharW(2329) &amp; CharW(2381), CharW(2330) &amp; CharW(2381), CharW(2331) &amp; CharW(2381), CharW(2332) &amp; CharW(2381), CharW(2333) &amp; CharW(2381), CharW(2334) &amp; CharW(2381), CharW(2335) &amp; CharW(2381), CharW(2336) &amp; CharW(2381), CharW(2337) &amp; CharW(2381), CharW(2338) &amp; CharW(2381), CharW(2339) &amp; CharW(2381), CharW(2340) &amp; CharW(2381), CharW(2341) &amp; CharW(2381), CharW(2342) &amp; CharW(2381), CharW(2343) &amp; CharW(2381), CharW(2344) &amp; CharW(2381), CharW(2345) &amp; CharW(2381), CharW(2346) &amp; CharW(2381), CharW(2347) &amp; CharW(2381), CharW(2348) &amp; CharW(2381), CharW(2349) &amp; CharW(2381), CharW(2350) &amp; CharW(2381), CharW(2351) &amp; CharW(2381), CharW(2352) &amp; CharW(2381), CharW(2353) &amp; CharW(2381), CharW(2354) &amp; CharW(2381), CharW(2357) &amp; CharW(2381), CharW(2358) &amp; CharW(2381), CharW(2359) &amp; CharW(2381), CharW(2360) &amp; CharW(2381), CharW(2361) &amp; CharW(2381), CharW(2355) &amp; CharW(2381), CharW(2356) &amp; CharW(2381), CharW(2325) &amp; CharW(2381) &amp; CharW(2359) &amp; CharW(2381), CharW(2332) &amp; CharW(2381) &amp; CharW(2334) &amp; CharW(2381), </v>
      </c>
      <c r="BN24" t="str">
        <f>_xlfn.CONCAT(tram7891015[SaralCharW])</f>
        <v xml:space="preserve">CharW(107) &amp; CharW(97) &amp; CharW(82), CharW(113) &amp; CharW(97) &amp; CharW(82), CharW(103) &amp; CharW(97) &amp; CharW(82), CharW(54) &amp; CharW(97) &amp; CharW(82), CharW(402) &amp; CharW(97) &amp; CharW(82), CharW(99) &amp; CharW(97) &amp; CharW(82), CharW(55) &amp; CharW(97) &amp; CharW(82), CharW(106) &amp; CharW(97) &amp; CharW(82), CharW(122) &amp; CharW(97) &amp; CharW(82), CharW(8216) &amp; CharW(97) &amp; CharW(82), CharW(51) &amp; CharW(97) &amp; CharW(82), CharW(35) &amp; CharW(97) &amp; CharW(82), CharW(68) &amp; CharW(97) &amp; CharW(82), CharW(33) &amp; CharW(97) &amp; CharW(82), CharW(96) &amp; CharW(97) &amp; CharW(82), CharW(116) &amp; CharW(97) &amp; CharW(82), CharW(52) &amp; CharW(97) &amp; CharW(82), CharW(100) &amp; CharW(97) &amp; CharW(82), CharW(50) &amp; CharW(97) &amp; CharW(82), CharW(110) &amp; CharW(97) &amp; CharW(82), CharW(110) &amp; CharW(95) &amp; CharW(97) &amp; CharW(82), CharW(112) &amp; CharW(97) &amp; CharW(82), CharW(102) &amp; CharW(97) &amp; CharW(82), CharW(98) &amp; CharW(97) &amp; CharW(82), CharW(119) &amp; CharW(97) &amp; CharW(82), CharW(109) &amp; CharW(97) &amp; CharW(82), CharW(121) &amp; CharW(97) &amp; CharW(82), CharW(114) &amp; CharW(97) &amp; CharW(82), CharW(114) &amp; CharW(95) &amp; CharW(97) &amp; CharW(82), CharW(108) &amp; CharW(97) &amp; CharW(82), CharW(118) &amp; CharW(97) &amp; CharW(82), CharW(120) &amp; CharW(97) &amp; CharW(82), CharW(56) &amp; CharW(97) &amp; CharW(82), CharW(115) &amp; CharW(97) &amp; CharW(82), CharW(104) &amp; CharW(97) &amp; CharW(82), CharW(59) &amp; CharW(97) &amp; CharW(82), CharW(59) &amp; CharW(95) &amp; CharW(97) &amp; CharW(82), CharW(57) &amp; CharW(97) &amp; CharW(82), CharW(41) &amp; CharW(97) &amp; CharW(82), </v>
      </c>
      <c r="BO24" t="s">
        <v>0</v>
      </c>
      <c r="BP24">
        <v>3</v>
      </c>
      <c r="BR24" t="str">
        <f>_xlfn.CONCAT(tram7891015[UniCharW])</f>
        <v xml:space="preserve">CharW(2352) &amp; CharW(2381) &amp; CharW(2325) &amp; CharW(2366), CharW(2352) &amp; CharW(2381) &amp; CharW(2326) &amp; CharW(2366), CharW(2352) &amp; CharW(2381) &amp; CharW(2327) &amp; CharW(2366), CharW(2352) &amp; CharW(2381) &amp; CharW(2328) &amp; CharW(2366), CharW(2352) &amp; CharW(2381) &amp; CharW(2329) &amp; CharW(2366), CharW(2352) &amp; CharW(2381) &amp; CharW(2330) &amp; CharW(2366), CharW(2352) &amp; CharW(2381) &amp; CharW(2331) &amp; CharW(2366), CharW(2352) &amp; CharW(2381) &amp; CharW(2332) &amp; CharW(2366), CharW(2352) &amp; CharW(2381) &amp; CharW(2333) &amp; CharW(2366), CharW(2352) &amp; CharW(2381) &amp; CharW(2334) &amp; CharW(2366), CharW(2352) &amp; CharW(2381) &amp; CharW(2335) &amp; CharW(2366), CharW(2352) &amp; CharW(2381) &amp; CharW(2336) &amp; CharW(2366), CharW(2352) &amp; CharW(2381) &amp; CharW(2337) &amp; CharW(2366), CharW(2352) &amp; CharW(2381) &amp; CharW(2338) &amp; CharW(2366), CharW(2352) &amp; CharW(2381) &amp; CharW(2339) &amp; CharW(2366), CharW(2352) &amp; CharW(2381) &amp; CharW(2340) &amp; CharW(2366), CharW(2352) &amp; CharW(2381) &amp; CharW(2341) &amp; CharW(2366), CharW(2352) &amp; CharW(2381) &amp; CharW(2342) &amp; CharW(2366), CharW(2352) &amp; CharW(2381) &amp; CharW(2343) &amp; CharW(2366), CharW(2352) &amp; CharW(2381) &amp; CharW(2344) &amp; CharW(2366), CharW(2352) &amp; CharW(2381) &amp; CharW(2345) &amp; CharW(2366), CharW(2352) &amp; CharW(2381) &amp; CharW(2346) &amp; CharW(2366), CharW(2352) &amp; CharW(2381) &amp; CharW(2347) &amp; CharW(2366), CharW(2352) &amp; CharW(2381) &amp; CharW(2348) &amp; CharW(2366), CharW(2352) &amp; CharW(2381) &amp; CharW(2349) &amp; CharW(2366), CharW(2352) &amp; CharW(2381) &amp; CharW(2350) &amp; CharW(2366), CharW(2352) &amp; CharW(2381) &amp; CharW(2351) &amp; CharW(2366), CharW(2352) &amp; CharW(2381) &amp; CharW(2352) &amp; CharW(2366), CharW(2352) &amp; CharW(2381) &amp; CharW(2353) &amp; CharW(2366), CharW(2352) &amp; CharW(2381) &amp; CharW(2354) &amp; CharW(2366), CharW(2352) &amp; CharW(2381) &amp; CharW(2357) &amp; CharW(2366), CharW(2352) &amp; CharW(2381) &amp; CharW(2358) &amp; CharW(2366), CharW(2352) &amp; CharW(2381) &amp; CharW(2359) &amp; CharW(2366), CharW(2352) &amp; CharW(2381) &amp; CharW(2360) &amp; CharW(2366), CharW(2352) &amp; CharW(2381) &amp; CharW(2361) &amp; CharW(2366), CharW(2352) &amp; CharW(2381) &amp; CharW(2355) &amp; CharW(2366), CharW(2352) &amp; CharW(2381) &amp; CharW(2356) &amp; CharW(2366), CharW(2352) &amp; CharW(23812325) &amp; CharW(2381) &amp; CharW(2359) &amp; CharW(2366), CharW(2352) &amp; CharW(23812332) &amp; CharW(2381) &amp; CharW(2334) &amp; CharW(2366), </v>
      </c>
      <c r="BV24" t="str">
        <f>_xlfn.CONCAT(tram789101516[SaralCharW])</f>
        <v xml:space="preserve">CharW(105) &amp; CharW(107) &amp; CharW(82), CharW(105) &amp; CharW(113) &amp; CharW(82), CharW(105) &amp; CharW(103) &amp; CharW(82), CharW(105) &amp; CharW(54) &amp; CharW(82), CharW(105) &amp; CharW(402) &amp; CharW(82), CharW(105) &amp; CharW(99) &amp; CharW(82), CharW(105) &amp; CharW(55) &amp; CharW(82), CharW(105) &amp; CharW(106) &amp; CharW(82), CharW(105) &amp; CharW(122) &amp; CharW(82), CharW(105) &amp; CharW(8216) &amp; CharW(82), CharW(105) &amp; CharW(51) &amp; CharW(82), CharW(105) &amp; CharW(35) &amp; CharW(82), CharW(105) &amp; CharW(68) &amp; CharW(82), CharW(105) &amp; CharW(33) &amp; CharW(82), CharW(105) &amp; CharW(96) &amp; CharW(82), CharW(105) &amp; CharW(116) &amp; CharW(82), CharW(105) &amp; CharW(52) &amp; CharW(82), CharW(105) &amp; CharW(100) &amp; CharW(82), CharW(105) &amp; CharW(50) &amp; CharW(82), CharW(105) &amp; CharW(110) &amp; CharW(82), CharW(105) &amp; CharW(110) &amp; CharW(95) &amp; CharW(82), CharW(105) &amp; CharW(112) &amp; CharW(82), CharW(105) &amp; CharW(102) &amp; CharW(82), CharW(105) &amp; CharW(98) &amp; CharW(82), CharW(105) &amp; CharW(119) &amp; CharW(82), CharW(105) &amp; CharW(109) &amp; CharW(82), CharW(105) &amp; CharW(121) &amp; CharW(82), CharW(105) &amp; CharW(114) &amp; CharW(82), CharW(105) &amp; CharW(114) &amp; CharW(95) &amp; CharW(82), CharW(105) &amp; CharW(108) &amp; CharW(82), CharW(105) &amp; CharW(118) &amp; CharW(82), CharW(105) &amp; CharW(120) &amp; CharW(82), CharW(105) &amp; CharW(56) &amp; CharW(82), CharW(105) &amp; CharW(115) &amp; CharW(82), CharW(105) &amp; CharW(104) &amp; CharW(82), CharW(105) &amp; CharW(59) &amp; CharW(82), CharW(105) &amp; CharW(59) &amp; CharW(95) &amp; CharW(82), CharW(105) &amp; CharW(57) &amp; CharW(82), CharW(105) &amp; CharW(41) &amp; CharW(82), </v>
      </c>
      <c r="BW24" t="s">
        <v>0</v>
      </c>
      <c r="BX24">
        <v>3</v>
      </c>
      <c r="BZ24" t="str">
        <f>_xlfn.CONCAT(tram789101516[UniCharW])</f>
        <v xml:space="preserve">CharW(2352) &amp; CharW(2381) &amp; CharW(2325) &amp; CharW(2367), CharW(2352) &amp; CharW(2381) &amp; CharW(2326) &amp; CharW(2367), CharW(2352) &amp; CharW(2381) &amp; CharW(2327) &amp; CharW(2367), CharW(2352) &amp; CharW(2381) &amp; CharW(2328) &amp; CharW(2367), CharW(2352) &amp; CharW(2381) &amp; CharW(2329) &amp; CharW(2367), CharW(2352) &amp; CharW(2381) &amp; CharW(2330) &amp; CharW(2367), CharW(2352) &amp; CharW(2381) &amp; CharW(2331) &amp; CharW(2367), CharW(2352) &amp; CharW(2381) &amp; CharW(2332) &amp; CharW(2367), CharW(2352) &amp; CharW(2381) &amp; CharW(2333) &amp; CharW(2367), CharW(2352) &amp; CharW(2381) &amp; CharW(2334) &amp; CharW(2367), CharW(2352) &amp; CharW(2381) &amp; CharW(2335) &amp; CharW(2367), CharW(2352) &amp; CharW(2381) &amp; CharW(2336) &amp; CharW(2367), CharW(2352) &amp; CharW(2381) &amp; CharW(2337) &amp; CharW(2367), CharW(2352) &amp; CharW(2381) &amp; CharW(2338) &amp; CharW(2367), CharW(2352) &amp; CharW(2381) &amp; CharW(2339) &amp; CharW(2367), CharW(2352) &amp; CharW(2381) &amp; CharW(2340) &amp; CharW(2367), CharW(2352) &amp; CharW(2381) &amp; CharW(2341) &amp; CharW(2367), CharW(2352) &amp; CharW(2381) &amp; CharW(2342) &amp; CharW(2367), CharW(2352) &amp; CharW(2381) &amp; CharW(2343) &amp; CharW(2367), CharW(2352) &amp; CharW(2381) &amp; CharW(2344) &amp; CharW(2367), CharW(2352) &amp; CharW(2381) &amp; CharW(2345) &amp; CharW(2367), CharW(2352) &amp; CharW(2381) &amp; CharW(2346) &amp; CharW(2367), CharW(2352) &amp; CharW(2381) &amp; CharW(2347) &amp; CharW(2367), CharW(2352) &amp; CharW(2381) &amp; CharW(2348) &amp; CharW(2367), CharW(2352) &amp; CharW(2381) &amp; CharW(2349) &amp; CharW(2367), CharW(2352) &amp; CharW(2381) &amp; CharW(2350) &amp; CharW(2367), CharW(2352) &amp; CharW(2381) &amp; CharW(2351) &amp; CharW(2367), CharW(2352) &amp; CharW(2381) &amp; CharW(2352) &amp; CharW(2367), CharW(2352) &amp; CharW(2381) &amp; CharW(2353) &amp; CharW(2367), CharW(2352) &amp; CharW(2381) &amp; CharW(2354) &amp; CharW(2367), CharW(2352) &amp; CharW(2381) &amp; CharW(2357) &amp; CharW(2367), CharW(2352) &amp; CharW(2381) &amp; CharW(2358) &amp; CharW(2367), CharW(2352) &amp; CharW(2381) &amp; CharW(2359) &amp; CharW(2367), CharW(2352) &amp; CharW(2381) &amp; CharW(2360) &amp; CharW(2367), CharW(2352) &amp; CharW(2381) &amp; CharW(2361) &amp; CharW(2367), CharW(2352) &amp; CharW(2381) &amp; CharW(2355) &amp; CharW(2367), CharW(2352) &amp; CharW(2381) &amp; CharW(2356) &amp; CharW(2367), CharW(2352) &amp; CharW(23812325) &amp; CharW(2381) &amp; CharW(2359) &amp; CharW(2367), CharW(2352) &amp; CharW(23812332) &amp; CharW(2381) &amp; CharW(2334) &amp; CharW(2367), </v>
      </c>
      <c r="CC24" t="str">
        <f>_xlfn.CONCAT(tram7891015[SaralCharW])</f>
        <v xml:space="preserve">CharW(107) &amp; CharW(97) &amp; CharW(82), CharW(113) &amp; CharW(97) &amp; CharW(82), CharW(103) &amp; CharW(97) &amp; CharW(82), CharW(54) &amp; CharW(97) &amp; CharW(82), CharW(402) &amp; CharW(97) &amp; CharW(82), CharW(99) &amp; CharW(97) &amp; CharW(82), CharW(55) &amp; CharW(97) &amp; CharW(82), CharW(106) &amp; CharW(97) &amp; CharW(82), CharW(122) &amp; CharW(97) &amp; CharW(82), CharW(8216) &amp; CharW(97) &amp; CharW(82), CharW(51) &amp; CharW(97) &amp; CharW(82), CharW(35) &amp; CharW(97) &amp; CharW(82), CharW(68) &amp; CharW(97) &amp; CharW(82), CharW(33) &amp; CharW(97) &amp; CharW(82), CharW(96) &amp; CharW(97) &amp; CharW(82), CharW(116) &amp; CharW(97) &amp; CharW(82), CharW(52) &amp; CharW(97) &amp; CharW(82), CharW(100) &amp; CharW(97) &amp; CharW(82), CharW(50) &amp; CharW(97) &amp; CharW(82), CharW(110) &amp; CharW(97) &amp; CharW(82), CharW(110) &amp; CharW(95) &amp; CharW(97) &amp; CharW(82), CharW(112) &amp; CharW(97) &amp; CharW(82), CharW(102) &amp; CharW(97) &amp; CharW(82), CharW(98) &amp; CharW(97) &amp; CharW(82), CharW(119) &amp; CharW(97) &amp; CharW(82), CharW(109) &amp; CharW(97) &amp; CharW(82), CharW(121) &amp; CharW(97) &amp; CharW(82), CharW(114) &amp; CharW(97) &amp; CharW(82), CharW(114) &amp; CharW(95) &amp; CharW(97) &amp; CharW(82), CharW(108) &amp; CharW(97) &amp; CharW(82), CharW(118) &amp; CharW(97) &amp; CharW(82), CharW(120) &amp; CharW(97) &amp; CharW(82), CharW(56) &amp; CharW(97) &amp; CharW(82), CharW(115) &amp; CharW(97) &amp; CharW(82), CharW(104) &amp; CharW(97) &amp; CharW(82), CharW(59) &amp; CharW(97) &amp; CharW(82), CharW(59) &amp; CharW(95) &amp; CharW(97) &amp; CharW(82), CharW(57) &amp; CharW(97) &amp; CharW(82), CharW(41) &amp; CharW(97) &amp; CharW(82), </v>
      </c>
      <c r="CD24" t="s">
        <v>0</v>
      </c>
      <c r="CE24">
        <v>3</v>
      </c>
      <c r="CG24" t="str">
        <f>_xlfn.CONCAT(tram7891015[UniCharW])</f>
        <v xml:space="preserve">CharW(2352) &amp; CharW(2381) &amp; CharW(2325) &amp; CharW(2366), CharW(2352) &amp; CharW(2381) &amp; CharW(2326) &amp; CharW(2366), CharW(2352) &amp; CharW(2381) &amp; CharW(2327) &amp; CharW(2366), CharW(2352) &amp; CharW(2381) &amp; CharW(2328) &amp; CharW(2366), CharW(2352) &amp; CharW(2381) &amp; CharW(2329) &amp; CharW(2366), CharW(2352) &amp; CharW(2381) &amp; CharW(2330) &amp; CharW(2366), CharW(2352) &amp; CharW(2381) &amp; CharW(2331) &amp; CharW(2366), CharW(2352) &amp; CharW(2381) &amp; CharW(2332) &amp; CharW(2366), CharW(2352) &amp; CharW(2381) &amp; CharW(2333) &amp; CharW(2366), CharW(2352) &amp; CharW(2381) &amp; CharW(2334) &amp; CharW(2366), CharW(2352) &amp; CharW(2381) &amp; CharW(2335) &amp; CharW(2366), CharW(2352) &amp; CharW(2381) &amp; CharW(2336) &amp; CharW(2366), CharW(2352) &amp; CharW(2381) &amp; CharW(2337) &amp; CharW(2366), CharW(2352) &amp; CharW(2381) &amp; CharW(2338) &amp; CharW(2366), CharW(2352) &amp; CharW(2381) &amp; CharW(2339) &amp; CharW(2366), CharW(2352) &amp; CharW(2381) &amp; CharW(2340) &amp; CharW(2366), CharW(2352) &amp; CharW(2381) &amp; CharW(2341) &amp; CharW(2366), CharW(2352) &amp; CharW(2381) &amp; CharW(2342) &amp; CharW(2366), CharW(2352) &amp; CharW(2381) &amp; CharW(2343) &amp; CharW(2366), CharW(2352) &amp; CharW(2381) &amp; CharW(2344) &amp; CharW(2366), CharW(2352) &amp; CharW(2381) &amp; CharW(2345) &amp; CharW(2366), CharW(2352) &amp; CharW(2381) &amp; CharW(2346) &amp; CharW(2366), CharW(2352) &amp; CharW(2381) &amp; CharW(2347) &amp; CharW(2366), CharW(2352) &amp; CharW(2381) &amp; CharW(2348) &amp; CharW(2366), CharW(2352) &amp; CharW(2381) &amp; CharW(2349) &amp; CharW(2366), CharW(2352) &amp; CharW(2381) &amp; CharW(2350) &amp; CharW(2366), CharW(2352) &amp; CharW(2381) &amp; CharW(2351) &amp; CharW(2366), CharW(2352) &amp; CharW(2381) &amp; CharW(2352) &amp; CharW(2366), CharW(2352) &amp; CharW(2381) &amp; CharW(2353) &amp; CharW(2366), CharW(2352) &amp; CharW(2381) &amp; CharW(2354) &amp; CharW(2366), CharW(2352) &amp; CharW(2381) &amp; CharW(2357) &amp; CharW(2366), CharW(2352) &amp; CharW(2381) &amp; CharW(2358) &amp; CharW(2366), CharW(2352) &amp; CharW(2381) &amp; CharW(2359) &amp; CharW(2366), CharW(2352) &amp; CharW(2381) &amp; CharW(2360) &amp; CharW(2366), CharW(2352) &amp; CharW(2381) &amp; CharW(2361) &amp; CharW(2366), CharW(2352) &amp; CharW(2381) &amp; CharW(2355) &amp; CharW(2366), CharW(2352) &amp; CharW(2381) &amp; CharW(2356) &amp; CharW(2366), CharW(2352) &amp; CharW(23812325) &amp; CharW(2381) &amp; CharW(2359) &amp; CharW(2366), CharW(2352) &amp; CharW(23812332) &amp; CharW(2381) &amp; CharW(2334) &amp; CharW(2366), </v>
      </c>
    </row>
    <row r="25" spans="1:86" x14ac:dyDescent="0.55000000000000004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3</v>
      </c>
      <c r="J25" t="s">
        <v>1</v>
      </c>
      <c r="K25" t="s">
        <v>2</v>
      </c>
      <c r="L25" t="s">
        <v>3</v>
      </c>
      <c r="M25" t="s">
        <v>4</v>
      </c>
      <c r="N25" t="s">
        <v>5</v>
      </c>
      <c r="P25" s="3"/>
      <c r="R25" t="s">
        <v>1</v>
      </c>
      <c r="S25" t="s">
        <v>2</v>
      </c>
      <c r="T25" t="s">
        <v>3</v>
      </c>
      <c r="U25" t="s">
        <v>4</v>
      </c>
      <c r="V25" t="s">
        <v>5</v>
      </c>
      <c r="Z25" t="s">
        <v>1</v>
      </c>
      <c r="AA25" t="s">
        <v>2</v>
      </c>
      <c r="AB25" t="s">
        <v>3</v>
      </c>
      <c r="AC25" t="s">
        <v>4</v>
      </c>
      <c r="AD25" t="s">
        <v>5</v>
      </c>
      <c r="AH25" t="s">
        <v>1</v>
      </c>
      <c r="AI25" t="s">
        <v>2</v>
      </c>
      <c r="AJ25" t="s">
        <v>3</v>
      </c>
      <c r="AK25" t="s">
        <v>4</v>
      </c>
      <c r="AL25" t="s">
        <v>5</v>
      </c>
      <c r="AP25" t="s">
        <v>1</v>
      </c>
      <c r="AQ25" t="s">
        <v>2</v>
      </c>
      <c r="AR25" t="s">
        <v>3</v>
      </c>
      <c r="AS25" t="s">
        <v>4</v>
      </c>
      <c r="AT25" t="s">
        <v>5</v>
      </c>
      <c r="AX25" t="s">
        <v>1</v>
      </c>
      <c r="AY25" t="s">
        <v>2</v>
      </c>
      <c r="AZ25" t="s">
        <v>3</v>
      </c>
      <c r="BA25" t="s">
        <v>4</v>
      </c>
      <c r="BB25" t="s">
        <v>5</v>
      </c>
      <c r="BF25" t="s">
        <v>1</v>
      </c>
      <c r="BG25" t="s">
        <v>2</v>
      </c>
      <c r="BH25" t="s">
        <v>3</v>
      </c>
      <c r="BI25" t="s">
        <v>4</v>
      </c>
      <c r="BJ25" t="s">
        <v>5</v>
      </c>
      <c r="BN25" t="s">
        <v>1</v>
      </c>
      <c r="BO25" t="s">
        <v>2</v>
      </c>
      <c r="BP25" t="s">
        <v>3</v>
      </c>
      <c r="BQ25" t="s">
        <v>4</v>
      </c>
      <c r="BR25" t="s">
        <v>5</v>
      </c>
      <c r="BV25" t="s">
        <v>1</v>
      </c>
      <c r="BW25" t="s">
        <v>2</v>
      </c>
      <c r="BX25" t="s">
        <v>3</v>
      </c>
      <c r="BY25" t="s">
        <v>4</v>
      </c>
      <c r="BZ25" t="s">
        <v>5</v>
      </c>
      <c r="CC25" t="s">
        <v>1</v>
      </c>
      <c r="CD25" t="s">
        <v>2</v>
      </c>
      <c r="CE25" t="s">
        <v>3</v>
      </c>
      <c r="CF25" t="s">
        <v>4</v>
      </c>
      <c r="CG25" t="s">
        <v>5</v>
      </c>
    </row>
    <row r="26" spans="1:86" x14ac:dyDescent="0.55000000000000004">
      <c r="A26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k</v>
      </c>
      <c r="B26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CharW(107), </v>
      </c>
      <c r="C26" s="3" t="s">
        <v>39</v>
      </c>
      <c r="D26" s="3" t="s">
        <v>40</v>
      </c>
      <c r="E26">
        <f>LEN(kkhaga[[#This Row],[Unicode]])</f>
        <v>4</v>
      </c>
      <c r="F26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CharW(2325), </v>
      </c>
      <c r="G26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क</v>
      </c>
      <c r="I26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kR.e</v>
      </c>
      <c r="J26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CharW(107) &amp; CharW(82) &amp; CharW(46) &amp; CharW(101), </v>
      </c>
      <c r="K26" t="str">
        <f>kkhaga[[#This Row],[Saral]]&amp;" 0052 002E 0065"</f>
        <v>006B 0052 002E 0065</v>
      </c>
      <c r="L26" t="str">
        <f>"0930 094D "&amp;kkhaga[[#This Row],[Unicode]]&amp;" 0947 0902"</f>
        <v>0930 094D 0915 0947 0902</v>
      </c>
      <c r="M26">
        <f>LEN(tram[[#This Row],[Unicode]])</f>
        <v>24</v>
      </c>
      <c r="N26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CharW(2325) &amp; CharW(2375) &amp; CharW(2306), </v>
      </c>
      <c r="O26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र्कें</v>
      </c>
      <c r="P26" s="3"/>
      <c r="Q26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kR.</v>
      </c>
      <c r="R26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CharW(107) &amp; CharW(82) &amp; CharW(46), </v>
      </c>
      <c r="S26" t="str">
        <f>kkhaga[[#This Row],[Saral]]&amp;" 0052 002E"</f>
        <v>006B 0052 002E</v>
      </c>
      <c r="T26" t="str">
        <f>"0930 094D "&amp;kkhaga[[#This Row],[Unicode]]&amp;" 0902"</f>
        <v>0930 094D 0915 0902</v>
      </c>
      <c r="U26">
        <f>LEN(tram7[[#This Row],[Unicode]])</f>
        <v>19</v>
      </c>
      <c r="V26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CharW(2325) &amp; CharW(2306), </v>
      </c>
      <c r="W26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र्कं</v>
      </c>
      <c r="Y26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kIR</v>
      </c>
      <c r="Z26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CharW(107) &amp; CharW(73) &amp; CharW(82), </v>
      </c>
      <c r="AA26" t="str">
        <f>kkhaga[[#This Row],[Saral]]&amp;" 0049 0052"</f>
        <v>006B 0049 0052</v>
      </c>
      <c r="AB26" t="str">
        <f>"0930 094D "&amp;kkhaga[[#This Row],[Unicode]]&amp;" 0940"</f>
        <v>0930 094D 0915 0940</v>
      </c>
      <c r="AC26">
        <f>LEN(tram78[[#This Row],[Unicode]])</f>
        <v>19</v>
      </c>
      <c r="AD26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CharW(2325) &amp; CharW(2368), </v>
      </c>
      <c r="AE26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र्की</v>
      </c>
      <c r="AG26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kIR.</v>
      </c>
      <c r="AH26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CharW(107) &amp; CharW(73) &amp; CharW(82) &amp; CharW(46), </v>
      </c>
      <c r="AI26" t="str">
        <f>kkhaga[[#This Row],[Saral]]&amp;" 0049 0052 002E"</f>
        <v>006B 0049 0052 002E</v>
      </c>
      <c r="AJ26" t="str">
        <f>"0930 094D "&amp;kkhaga[[#This Row],[Unicode]]&amp;" 0940 0902"</f>
        <v>0930 094D 0915 0940 0902</v>
      </c>
      <c r="AK26">
        <f>LEN(tram789[[#This Row],[Unicode]])</f>
        <v>24</v>
      </c>
      <c r="AL26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CharW(2325) &amp; CharW(2368) &amp; CharW(2306), </v>
      </c>
      <c r="AM26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र्कीं</v>
      </c>
      <c r="AO26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kR</v>
      </c>
      <c r="AP26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CharW(107) &amp; CharW(82), </v>
      </c>
      <c r="AQ26" t="str">
        <f>kkhaga[[#This Row],[Saral]]&amp;" 0052"</f>
        <v>006B 0052</v>
      </c>
      <c r="AR26" t="str">
        <f>"0930 094D "&amp;kkhaga[[#This Row],[Unicode]]&amp;""</f>
        <v>0930 094D 0915</v>
      </c>
      <c r="AS26">
        <f>LEN(tram78910[[#This Row],[Unicode]])</f>
        <v>14</v>
      </c>
      <c r="AT26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CharW(2325), </v>
      </c>
      <c r="AU26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र्क</v>
      </c>
      <c r="AW26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¢</v>
      </c>
      <c r="AX26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CharW(162), </v>
      </c>
      <c r="AY26" t="s">
        <v>41</v>
      </c>
      <c r="AZ26" t="str">
        <f>kkhaga[[#This Row],[Unicode]]&amp;" 094D 0930"</f>
        <v>0915 094D 0930</v>
      </c>
      <c r="BA26">
        <f>LEN(tram7891012[[#This Row],[Unicode]])</f>
        <v>14</v>
      </c>
      <c r="BB26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CharW(2325) &amp; CharW(2381) &amp; CharW(2352), </v>
      </c>
      <c r="BC26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क्र</v>
      </c>
      <c r="BE26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K</v>
      </c>
      <c r="BF26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CharW(75), </v>
      </c>
      <c r="BG26" s="3" t="str">
        <f>DEC2HEX(HEX2DEC(kkhaga[[#This Row],[Saral]])-32)</f>
        <v>4B</v>
      </c>
      <c r="BH26" t="str">
        <f>kkhaga[[#This Row],[Unicode]]&amp;" 094D"</f>
        <v>0915 094D</v>
      </c>
      <c r="BI26">
        <f>LEN(tram789101213[[#This Row],[Unicode]])</f>
        <v>9</v>
      </c>
      <c r="BJ26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CharW(2325) &amp; CharW(2381), </v>
      </c>
      <c r="BK26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क्</v>
      </c>
      <c r="BM26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kaR</v>
      </c>
      <c r="BN26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CharW(107) &amp; CharW(97) &amp; CharW(82), </v>
      </c>
      <c r="BO26" t="str">
        <f>kkhaga[[#This Row],[Saral]]&amp;" 0061 0052"</f>
        <v>006B 0061 0052</v>
      </c>
      <c r="BP26" t="str">
        <f>"0930 094D "&amp;kkhaga[[#This Row],[Unicode]]&amp;" 093E"</f>
        <v>0930 094D 0915 093E</v>
      </c>
      <c r="BQ26">
        <f>LEN(tram7891015[[#This Row],[Unicode]])</f>
        <v>19</v>
      </c>
      <c r="BR26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CharW(2325) &amp; CharW(2366), </v>
      </c>
      <c r="BS26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र्का</v>
      </c>
      <c r="BU26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ikR</v>
      </c>
      <c r="BV26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CharW(107) &amp; CharW(82), </v>
      </c>
      <c r="BW26" t="str">
        <f>"0069 "&amp;kkhaga[[#This Row],[Saral]]&amp;" 0052"</f>
        <v>0069 006B 0052</v>
      </c>
      <c r="BX26" t="str">
        <f>"0930 094D "&amp;kkhaga[[#This Row],[Unicode]]&amp;" 093F"</f>
        <v>0930 094D 0915 093F</v>
      </c>
      <c r="BY26">
        <f>LEN(tram789101516[[#This Row],[Unicode]])</f>
        <v>19</v>
      </c>
      <c r="BZ26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CharW(2325) &amp; CharW(2367), </v>
      </c>
      <c r="CA26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र्कि</v>
      </c>
      <c r="CC26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CharW(107) &amp; CharW(82), </v>
      </c>
      <c r="CD26" t="str">
        <f>"0069 "&amp;kkhaga[[#This Row],[Saral]]&amp;" 0052"</f>
        <v>0069 006B 0052</v>
      </c>
      <c r="CE26" t="str">
        <f>kkhaga[[#This Row],[Unicode]]&amp;" 0902"</f>
        <v>0915 0902</v>
      </c>
      <c r="CF26">
        <f>LEN(tram78910151619[[#This Row],[Unicode]])</f>
        <v>9</v>
      </c>
      <c r="CG26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CharW(2325) &amp; CharW(2306), </v>
      </c>
      <c r="CH26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कं</v>
      </c>
    </row>
    <row r="27" spans="1:86" x14ac:dyDescent="0.55000000000000004">
      <c r="A27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q</v>
      </c>
      <c r="B27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CharW(113), </v>
      </c>
      <c r="C27" s="3" t="s">
        <v>42</v>
      </c>
      <c r="D27" s="3" t="s">
        <v>43</v>
      </c>
      <c r="E27">
        <f>LEN(kkhaga[[#This Row],[Unicode]])</f>
        <v>4</v>
      </c>
      <c r="F27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CharW(2326), </v>
      </c>
      <c r="G27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ख</v>
      </c>
      <c r="I27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qR.e</v>
      </c>
      <c r="J27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CharW(113) &amp; CharW(82) &amp; CharW(46) &amp; CharW(101), </v>
      </c>
      <c r="K27" t="str">
        <f>kkhaga[[#This Row],[Saral]]&amp;" 0052 002E 0065"</f>
        <v>0071 0052 002E 0065</v>
      </c>
      <c r="L27" t="str">
        <f>"0930 094D "&amp;kkhaga[[#This Row],[Unicode]]&amp;" 0947 0902"</f>
        <v>0930 094D 0916 0947 0902</v>
      </c>
      <c r="M27">
        <f>LEN(tram[[#This Row],[Unicode]])</f>
        <v>24</v>
      </c>
      <c r="N27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CharW(2326) &amp; CharW(2375) &amp; CharW(2306), </v>
      </c>
      <c r="O27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र्खें</v>
      </c>
      <c r="P27" s="3"/>
      <c r="Q27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qR.</v>
      </c>
      <c r="R27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CharW(113) &amp; CharW(82) &amp; CharW(46), </v>
      </c>
      <c r="S27" t="str">
        <f>kkhaga[[#This Row],[Saral]]&amp;" 0052 002E"</f>
        <v>0071 0052 002E</v>
      </c>
      <c r="T27" t="str">
        <f>"0930 094D "&amp;kkhaga[[#This Row],[Unicode]]&amp;" 0902"</f>
        <v>0930 094D 0916 0902</v>
      </c>
      <c r="U27">
        <f>LEN(tram7[[#This Row],[Unicode]])</f>
        <v>19</v>
      </c>
      <c r="V27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CharW(2326) &amp; CharW(2306), </v>
      </c>
      <c r="W27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र्खं</v>
      </c>
      <c r="Y27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qIR</v>
      </c>
      <c r="Z27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CharW(113) &amp; CharW(73) &amp; CharW(82), </v>
      </c>
      <c r="AA27" t="str">
        <f>kkhaga[[#This Row],[Saral]]&amp;" 0049 0052"</f>
        <v>0071 0049 0052</v>
      </c>
      <c r="AB27" t="str">
        <f>"0930 094D "&amp;kkhaga[[#This Row],[Unicode]]&amp;" 0940"</f>
        <v>0930 094D 0916 0940</v>
      </c>
      <c r="AC27">
        <f>LEN(tram78[[#This Row],[Unicode]])</f>
        <v>19</v>
      </c>
      <c r="AD27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CharW(2326) &amp; CharW(2368), </v>
      </c>
      <c r="AE27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र्खी</v>
      </c>
      <c r="AG27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qIR.</v>
      </c>
      <c r="AH27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CharW(113) &amp; CharW(73) &amp; CharW(82) &amp; CharW(46), </v>
      </c>
      <c r="AI27" t="str">
        <f>kkhaga[[#This Row],[Saral]]&amp;" 0049 0052 002E"</f>
        <v>0071 0049 0052 002E</v>
      </c>
      <c r="AJ27" t="str">
        <f>"0930 094D "&amp;kkhaga[[#This Row],[Unicode]]&amp;" 0940 0902"</f>
        <v>0930 094D 0916 0940 0902</v>
      </c>
      <c r="AK27">
        <f>LEN(tram789[[#This Row],[Unicode]])</f>
        <v>24</v>
      </c>
      <c r="AL27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CharW(2326) &amp; CharW(2368) &amp; CharW(2306), </v>
      </c>
      <c r="AM27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र्खीं</v>
      </c>
      <c r="AO27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qR</v>
      </c>
      <c r="AP27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CharW(113) &amp; CharW(82), </v>
      </c>
      <c r="AQ27" t="str">
        <f>kkhaga[[#This Row],[Saral]]&amp;" 0052"</f>
        <v>0071 0052</v>
      </c>
      <c r="AR27" t="str">
        <f>"0930 094D "&amp;kkhaga[[#This Row],[Unicode]]&amp;""</f>
        <v>0930 094D 0916</v>
      </c>
      <c r="AS27">
        <f>LEN(tram78910[[#This Row],[Unicode]])</f>
        <v>14</v>
      </c>
      <c r="AT27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CharW(2326), </v>
      </c>
      <c r="AU27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र्ख</v>
      </c>
      <c r="AW27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q/</v>
      </c>
      <c r="AX27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CharW(113) &amp; CharW(47), </v>
      </c>
      <c r="AY27" t="str">
        <f>kkhaga[[#This Row],[Saral]]&amp;" 002F"</f>
        <v>0071 002F</v>
      </c>
      <c r="AZ27" t="str">
        <f>kkhaga[[#This Row],[Unicode]]&amp;" 094D 0930"</f>
        <v>0916 094D 0930</v>
      </c>
      <c r="BA27">
        <f>LEN(tram7891012[[#This Row],[Unicode]])</f>
        <v>14</v>
      </c>
      <c r="BB27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CharW(2326) &amp; CharW(2381) &amp; CharW(2352), </v>
      </c>
      <c r="BC27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ख्र</v>
      </c>
      <c r="BE27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Q</v>
      </c>
      <c r="BF27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CharW(81), </v>
      </c>
      <c r="BG27" s="3" t="str">
        <f>DEC2HEX(HEX2DEC(kkhaga[[#This Row],[Saral]])-32)</f>
        <v>51</v>
      </c>
      <c r="BH27" t="str">
        <f>kkhaga[[#This Row],[Unicode]]&amp;" 094D"</f>
        <v>0916 094D</v>
      </c>
      <c r="BI27">
        <f>LEN(tram789101213[[#This Row],[Unicode]])</f>
        <v>9</v>
      </c>
      <c r="BJ27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CharW(2326) &amp; CharW(2381), </v>
      </c>
      <c r="BK27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ख्</v>
      </c>
      <c r="BM27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qaR</v>
      </c>
      <c r="BN27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CharW(113) &amp; CharW(97) &amp; CharW(82), </v>
      </c>
      <c r="BO27" t="str">
        <f>kkhaga[[#This Row],[Saral]]&amp;" 0061 0052"</f>
        <v>0071 0061 0052</v>
      </c>
      <c r="BP27" t="str">
        <f>"0930 094D "&amp;kkhaga[[#This Row],[Unicode]]&amp;" 093E"</f>
        <v>0930 094D 0916 093E</v>
      </c>
      <c r="BQ27">
        <f>LEN(tram7891015[[#This Row],[Unicode]])</f>
        <v>19</v>
      </c>
      <c r="BR27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CharW(2326) &amp; CharW(2366), </v>
      </c>
      <c r="BS27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र्खा</v>
      </c>
      <c r="BU27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iqR</v>
      </c>
      <c r="BV27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CharW(113) &amp; CharW(82), </v>
      </c>
      <c r="BW27" t="str">
        <f>"0069 "&amp;kkhaga[[#This Row],[Saral]]&amp;" 0052"</f>
        <v>0069 0071 0052</v>
      </c>
      <c r="BX27" t="str">
        <f>"0930 094D "&amp;kkhaga[[#This Row],[Unicode]]&amp;" 093F"</f>
        <v>0930 094D 0916 093F</v>
      </c>
      <c r="BY27">
        <f>LEN(tram789101516[[#This Row],[Unicode]])</f>
        <v>19</v>
      </c>
      <c r="BZ27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CharW(2326) &amp; CharW(2367), </v>
      </c>
      <c r="CA27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र्खि</v>
      </c>
      <c r="CC27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CharW(113) &amp; CharW(82), </v>
      </c>
      <c r="CD27" t="str">
        <f>"0069 "&amp;kkhaga[[#This Row],[Saral]]&amp;" 0052"</f>
        <v>0069 0071 0052</v>
      </c>
      <c r="CE27" t="str">
        <f>kkhaga[[#This Row],[Unicode]]&amp;" 0902"</f>
        <v>0916 0902</v>
      </c>
      <c r="CF27">
        <f>LEN(tram78910151619[[#This Row],[Unicode]])</f>
        <v>9</v>
      </c>
      <c r="CG27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CharW(2326) &amp; CharW(2306), </v>
      </c>
      <c r="CH27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खं</v>
      </c>
    </row>
    <row r="28" spans="1:86" x14ac:dyDescent="0.55000000000000004">
      <c r="A28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g</v>
      </c>
      <c r="B28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CharW(103), </v>
      </c>
      <c r="C28" s="3" t="s">
        <v>44</v>
      </c>
      <c r="D28" s="3" t="s">
        <v>45</v>
      </c>
      <c r="E28">
        <f>LEN(kkhaga[[#This Row],[Unicode]])</f>
        <v>4</v>
      </c>
      <c r="F28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CharW(2327), </v>
      </c>
      <c r="G28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ग</v>
      </c>
      <c r="I28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gR.e</v>
      </c>
      <c r="J28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CharW(103) &amp; CharW(82) &amp; CharW(46) &amp; CharW(101), </v>
      </c>
      <c r="K28" t="str">
        <f>kkhaga[[#This Row],[Saral]]&amp;" 0052 002E 0065"</f>
        <v>0067 0052 002E 0065</v>
      </c>
      <c r="L28" t="str">
        <f>"0930 094D "&amp;kkhaga[[#This Row],[Unicode]]&amp;" 0947 0902"</f>
        <v>0930 094D 0917 0947 0902</v>
      </c>
      <c r="M28">
        <f>LEN(tram[[#This Row],[Unicode]])</f>
        <v>24</v>
      </c>
      <c r="N28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CharW(2327) &amp; CharW(2375) &amp; CharW(2306), </v>
      </c>
      <c r="O28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र्गें</v>
      </c>
      <c r="P28" s="3"/>
      <c r="Q28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gR.</v>
      </c>
      <c r="R28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CharW(103) &amp; CharW(82) &amp; CharW(46), </v>
      </c>
      <c r="S28" t="str">
        <f>kkhaga[[#This Row],[Saral]]&amp;" 0052 002E"</f>
        <v>0067 0052 002E</v>
      </c>
      <c r="T28" t="str">
        <f>"0930 094D "&amp;kkhaga[[#This Row],[Unicode]]&amp;" 0902"</f>
        <v>0930 094D 0917 0902</v>
      </c>
      <c r="U28">
        <f>LEN(tram7[[#This Row],[Unicode]])</f>
        <v>19</v>
      </c>
      <c r="V28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CharW(2327) &amp; CharW(2306), </v>
      </c>
      <c r="W28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र्गं</v>
      </c>
      <c r="Y28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gIR</v>
      </c>
      <c r="Z28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CharW(103) &amp; CharW(73) &amp; CharW(82), </v>
      </c>
      <c r="AA28" t="str">
        <f>kkhaga[[#This Row],[Saral]]&amp;" 0049 0052"</f>
        <v>0067 0049 0052</v>
      </c>
      <c r="AB28" t="str">
        <f>"0930 094D "&amp;kkhaga[[#This Row],[Unicode]]&amp;" 0940"</f>
        <v>0930 094D 0917 0940</v>
      </c>
      <c r="AC28">
        <f>LEN(tram78[[#This Row],[Unicode]])</f>
        <v>19</v>
      </c>
      <c r="AD28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CharW(2327) &amp; CharW(2368), </v>
      </c>
      <c r="AE28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र्गी</v>
      </c>
      <c r="AG28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gIR.</v>
      </c>
      <c r="AH28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CharW(103) &amp; CharW(73) &amp; CharW(82) &amp; CharW(46), </v>
      </c>
      <c r="AI28" t="str">
        <f>kkhaga[[#This Row],[Saral]]&amp;" 0049 0052 002E"</f>
        <v>0067 0049 0052 002E</v>
      </c>
      <c r="AJ28" t="str">
        <f>"0930 094D "&amp;kkhaga[[#This Row],[Unicode]]&amp;" 0940 0902"</f>
        <v>0930 094D 0917 0940 0902</v>
      </c>
      <c r="AK28">
        <f>LEN(tram789[[#This Row],[Unicode]])</f>
        <v>24</v>
      </c>
      <c r="AL28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CharW(2327) &amp; CharW(2368) &amp; CharW(2306), </v>
      </c>
      <c r="AM28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र्गीं</v>
      </c>
      <c r="AO28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gR</v>
      </c>
      <c r="AP28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CharW(103) &amp; CharW(82), </v>
      </c>
      <c r="AQ28" t="str">
        <f>kkhaga[[#This Row],[Saral]]&amp;" 0052"</f>
        <v>0067 0052</v>
      </c>
      <c r="AR28" t="str">
        <f>"0930 094D "&amp;kkhaga[[#This Row],[Unicode]]&amp;""</f>
        <v>0930 094D 0917</v>
      </c>
      <c r="AS28">
        <f>LEN(tram78910[[#This Row],[Unicode]])</f>
        <v>14</v>
      </c>
      <c r="AT28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CharW(2327), </v>
      </c>
      <c r="AU28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र्ग</v>
      </c>
      <c r="AW28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g/</v>
      </c>
      <c r="AX28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CharW(103) &amp; CharW(47), </v>
      </c>
      <c r="AY28" t="str">
        <f>kkhaga[[#This Row],[Saral]]&amp;" 002F"</f>
        <v>0067 002F</v>
      </c>
      <c r="AZ28" t="str">
        <f>kkhaga[[#This Row],[Unicode]]&amp;" 094D 0930"</f>
        <v>0917 094D 0930</v>
      </c>
      <c r="BA28">
        <f>LEN(tram7891012[[#This Row],[Unicode]])</f>
        <v>14</v>
      </c>
      <c r="BB28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CharW(2327) &amp; CharW(2381) &amp; CharW(2352), </v>
      </c>
      <c r="BC28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ग्र</v>
      </c>
      <c r="BE28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G</v>
      </c>
      <c r="BF28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CharW(71), </v>
      </c>
      <c r="BG28" s="3" t="str">
        <f>DEC2HEX(HEX2DEC(kkhaga[[#This Row],[Saral]])-32)</f>
        <v>47</v>
      </c>
      <c r="BH28" t="str">
        <f>kkhaga[[#This Row],[Unicode]]&amp;" 094D"</f>
        <v>0917 094D</v>
      </c>
      <c r="BI28">
        <f>LEN(tram789101213[[#This Row],[Unicode]])</f>
        <v>9</v>
      </c>
      <c r="BJ28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CharW(2327) &amp; CharW(2381), </v>
      </c>
      <c r="BK28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ग्</v>
      </c>
      <c r="BM28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gaR</v>
      </c>
      <c r="BN28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CharW(103) &amp; CharW(97) &amp; CharW(82), </v>
      </c>
      <c r="BO28" t="str">
        <f>kkhaga[[#This Row],[Saral]]&amp;" 0061 0052"</f>
        <v>0067 0061 0052</v>
      </c>
      <c r="BP28" t="str">
        <f>"0930 094D "&amp;kkhaga[[#This Row],[Unicode]]&amp;" 093E"</f>
        <v>0930 094D 0917 093E</v>
      </c>
      <c r="BQ28">
        <f>LEN(tram7891015[[#This Row],[Unicode]])</f>
        <v>19</v>
      </c>
      <c r="BR28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CharW(2327) &amp; CharW(2366), </v>
      </c>
      <c r="BS28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र्गा</v>
      </c>
      <c r="BU28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igR</v>
      </c>
      <c r="BV28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CharW(103) &amp; CharW(82), </v>
      </c>
      <c r="BW28" t="str">
        <f>"0069 "&amp;kkhaga[[#This Row],[Saral]]&amp;" 0052"</f>
        <v>0069 0067 0052</v>
      </c>
      <c r="BX28" t="str">
        <f>"0930 094D "&amp;kkhaga[[#This Row],[Unicode]]&amp;" 093F"</f>
        <v>0930 094D 0917 093F</v>
      </c>
      <c r="BY28">
        <f>LEN(tram789101516[[#This Row],[Unicode]])</f>
        <v>19</v>
      </c>
      <c r="BZ28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CharW(2327) &amp; CharW(2367), </v>
      </c>
      <c r="CA28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र्गि</v>
      </c>
      <c r="CC28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CharW(103) &amp; CharW(82), </v>
      </c>
      <c r="CD28" t="str">
        <f>"0069 "&amp;kkhaga[[#This Row],[Saral]]&amp;" 0052"</f>
        <v>0069 0067 0052</v>
      </c>
      <c r="CE28" t="str">
        <f>kkhaga[[#This Row],[Unicode]]&amp;" 0902"</f>
        <v>0917 0902</v>
      </c>
      <c r="CF28">
        <f>LEN(tram78910151619[[#This Row],[Unicode]])</f>
        <v>9</v>
      </c>
      <c r="CG28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CharW(2327) &amp; CharW(2306), </v>
      </c>
      <c r="CH28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गं</v>
      </c>
    </row>
    <row r="29" spans="1:86" x14ac:dyDescent="0.55000000000000004">
      <c r="A29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6</v>
      </c>
      <c r="B29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CharW(54), </v>
      </c>
      <c r="C29" s="3" t="s">
        <v>46</v>
      </c>
      <c r="D29" s="3" t="s">
        <v>47</v>
      </c>
      <c r="E29">
        <f>LEN(kkhaga[[#This Row],[Unicode]])</f>
        <v>4</v>
      </c>
      <c r="F29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CharW(2328), </v>
      </c>
      <c r="G29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घ</v>
      </c>
      <c r="I29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6R.e</v>
      </c>
      <c r="J29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CharW(54) &amp; CharW(82) &amp; CharW(46) &amp; CharW(101), </v>
      </c>
      <c r="K29" t="str">
        <f>kkhaga[[#This Row],[Saral]]&amp;" 0052 002E 0065"</f>
        <v>0036 0052 002E 0065</v>
      </c>
      <c r="L29" t="str">
        <f>"0930 094D "&amp;kkhaga[[#This Row],[Unicode]]&amp;" 0947 0902"</f>
        <v>0930 094D 0918 0947 0902</v>
      </c>
      <c r="M29">
        <f>LEN(tram[[#This Row],[Unicode]])</f>
        <v>24</v>
      </c>
      <c r="N29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CharW(2328) &amp; CharW(2375) &amp; CharW(2306), </v>
      </c>
      <c r="O29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र्घें</v>
      </c>
      <c r="P29" s="3"/>
      <c r="Q29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6R.</v>
      </c>
      <c r="R29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CharW(54) &amp; CharW(82) &amp; CharW(46), </v>
      </c>
      <c r="S29" t="str">
        <f>kkhaga[[#This Row],[Saral]]&amp;" 0052 002E"</f>
        <v>0036 0052 002E</v>
      </c>
      <c r="T29" t="str">
        <f>"0930 094D "&amp;kkhaga[[#This Row],[Unicode]]&amp;" 0902"</f>
        <v>0930 094D 0918 0902</v>
      </c>
      <c r="U29">
        <f>LEN(tram7[[#This Row],[Unicode]])</f>
        <v>19</v>
      </c>
      <c r="V29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CharW(2328) &amp; CharW(2306), </v>
      </c>
      <c r="W29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र्घं</v>
      </c>
      <c r="Y29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6IR</v>
      </c>
      <c r="Z29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CharW(54) &amp; CharW(73) &amp; CharW(82), </v>
      </c>
      <c r="AA29" t="str">
        <f>kkhaga[[#This Row],[Saral]]&amp;" 0049 0052"</f>
        <v>0036 0049 0052</v>
      </c>
      <c r="AB29" t="str">
        <f>"0930 094D "&amp;kkhaga[[#This Row],[Unicode]]&amp;" 0940"</f>
        <v>0930 094D 0918 0940</v>
      </c>
      <c r="AC29">
        <f>LEN(tram78[[#This Row],[Unicode]])</f>
        <v>19</v>
      </c>
      <c r="AD29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CharW(2328) &amp; CharW(2368), </v>
      </c>
      <c r="AE29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र्घी</v>
      </c>
      <c r="AG29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6IR.</v>
      </c>
      <c r="AH29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CharW(54) &amp; CharW(73) &amp; CharW(82) &amp; CharW(46), </v>
      </c>
      <c r="AI29" t="str">
        <f>kkhaga[[#This Row],[Saral]]&amp;" 0049 0052 002E"</f>
        <v>0036 0049 0052 002E</v>
      </c>
      <c r="AJ29" t="str">
        <f>"0930 094D "&amp;kkhaga[[#This Row],[Unicode]]&amp;" 0940 0902"</f>
        <v>0930 094D 0918 0940 0902</v>
      </c>
      <c r="AK29">
        <f>LEN(tram789[[#This Row],[Unicode]])</f>
        <v>24</v>
      </c>
      <c r="AL29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CharW(2328) &amp; CharW(2368) &amp; CharW(2306), </v>
      </c>
      <c r="AM29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र्घीं</v>
      </c>
      <c r="AO29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6R</v>
      </c>
      <c r="AP29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CharW(54) &amp; CharW(82), </v>
      </c>
      <c r="AQ29" t="str">
        <f>kkhaga[[#This Row],[Saral]]&amp;" 0052"</f>
        <v>0036 0052</v>
      </c>
      <c r="AR29" t="str">
        <f>"0930 094D "&amp;kkhaga[[#This Row],[Unicode]]&amp;""</f>
        <v>0930 094D 0918</v>
      </c>
      <c r="AS29">
        <f>LEN(tram78910[[#This Row],[Unicode]])</f>
        <v>14</v>
      </c>
      <c r="AT29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CharW(2328), </v>
      </c>
      <c r="AU29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र्घ</v>
      </c>
      <c r="AW29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6/</v>
      </c>
      <c r="AX29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CharW(54) &amp; CharW(47), </v>
      </c>
      <c r="AY29" t="str">
        <f>kkhaga[[#This Row],[Saral]]&amp;" 002F"</f>
        <v>0036 002F</v>
      </c>
      <c r="AZ29" t="str">
        <f>kkhaga[[#This Row],[Unicode]]&amp;" 094D 0930"</f>
        <v>0918 094D 0930</v>
      </c>
      <c r="BA29">
        <f>LEN(tram7891012[[#This Row],[Unicode]])</f>
        <v>14</v>
      </c>
      <c r="BB29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CharW(2328) &amp; CharW(2381) &amp; CharW(2352), </v>
      </c>
      <c r="BC29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घ्र</v>
      </c>
      <c r="BE29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^</v>
      </c>
      <c r="BF29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CharW(94), </v>
      </c>
      <c r="BG29" s="3" t="s">
        <v>48</v>
      </c>
      <c r="BH29" t="str">
        <f>kkhaga[[#This Row],[Unicode]]&amp;" 094D"</f>
        <v>0918 094D</v>
      </c>
      <c r="BI29">
        <f>LEN(tram789101213[[#This Row],[Unicode]])</f>
        <v>9</v>
      </c>
      <c r="BJ29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CharW(2328) &amp; CharW(2381), </v>
      </c>
      <c r="BK29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घ्</v>
      </c>
      <c r="BM29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6aR</v>
      </c>
      <c r="BN29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CharW(54) &amp; CharW(97) &amp; CharW(82), </v>
      </c>
      <c r="BO29" t="str">
        <f>kkhaga[[#This Row],[Saral]]&amp;" 0061 0052"</f>
        <v>0036 0061 0052</v>
      </c>
      <c r="BP29" t="str">
        <f>"0930 094D "&amp;kkhaga[[#This Row],[Unicode]]&amp;" 093E"</f>
        <v>0930 094D 0918 093E</v>
      </c>
      <c r="BQ29">
        <f>LEN(tram7891015[[#This Row],[Unicode]])</f>
        <v>19</v>
      </c>
      <c r="BR29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CharW(2328) &amp; CharW(2366), </v>
      </c>
      <c r="BS29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र्घा</v>
      </c>
      <c r="BU29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i6R</v>
      </c>
      <c r="BV29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CharW(54) &amp; CharW(82), </v>
      </c>
      <c r="BW29" t="str">
        <f>"0069 "&amp;kkhaga[[#This Row],[Saral]]&amp;" 0052"</f>
        <v>0069 0036 0052</v>
      </c>
      <c r="BX29" t="str">
        <f>"0930 094D "&amp;kkhaga[[#This Row],[Unicode]]&amp;" 093F"</f>
        <v>0930 094D 0918 093F</v>
      </c>
      <c r="BY29">
        <f>LEN(tram789101516[[#This Row],[Unicode]])</f>
        <v>19</v>
      </c>
      <c r="BZ29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CharW(2328) &amp; CharW(2367), </v>
      </c>
      <c r="CA29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र्घि</v>
      </c>
      <c r="CC29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CharW(54) &amp; CharW(82), </v>
      </c>
      <c r="CD29" t="str">
        <f>"0069 "&amp;kkhaga[[#This Row],[Saral]]&amp;" 0052"</f>
        <v>0069 0036 0052</v>
      </c>
      <c r="CE29" t="str">
        <f>kkhaga[[#This Row],[Unicode]]&amp;" 0902"</f>
        <v>0918 0902</v>
      </c>
      <c r="CF29">
        <f>LEN(tram78910151619[[#This Row],[Unicode]])</f>
        <v>9</v>
      </c>
      <c r="CG29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CharW(2328) &amp; CharW(2306), </v>
      </c>
      <c r="CH29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घं</v>
      </c>
    </row>
    <row r="30" spans="1:86" x14ac:dyDescent="0.55000000000000004">
      <c r="A30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ƒ</v>
      </c>
      <c r="B30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CharW(402), </v>
      </c>
      <c r="C30" s="3" t="s">
        <v>49</v>
      </c>
      <c r="D30" s="3" t="s">
        <v>50</v>
      </c>
      <c r="E30">
        <f>LEN(kkhaga[[#This Row],[Unicode]])</f>
        <v>4</v>
      </c>
      <c r="F30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CharW(2329), </v>
      </c>
      <c r="G30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ङ</v>
      </c>
      <c r="I30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ƒR.e</v>
      </c>
      <c r="J30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CharW(402) &amp; CharW(82) &amp; CharW(46) &amp; CharW(101), </v>
      </c>
      <c r="K30" t="str">
        <f>kkhaga[[#This Row],[Saral]]&amp;" 0052 002E 0065"</f>
        <v>0192 0052 002E 0065</v>
      </c>
      <c r="L30" t="str">
        <f>"0930 094D "&amp;kkhaga[[#This Row],[Unicode]]&amp;" 0947 0902"</f>
        <v>0930 094D 0919 0947 0902</v>
      </c>
      <c r="M30">
        <f>LEN(tram[[#This Row],[Unicode]])</f>
        <v>24</v>
      </c>
      <c r="N30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CharW(2329) &amp; CharW(2375) &amp; CharW(2306), </v>
      </c>
      <c r="O30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र्ङें</v>
      </c>
      <c r="Q30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ƒR.</v>
      </c>
      <c r="R30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CharW(402) &amp; CharW(82) &amp; CharW(46), </v>
      </c>
      <c r="S30" t="str">
        <f>kkhaga[[#This Row],[Saral]]&amp;" 0052 002E"</f>
        <v>0192 0052 002E</v>
      </c>
      <c r="T30" t="str">
        <f>"0930 094D "&amp;kkhaga[[#This Row],[Unicode]]&amp;" 0902"</f>
        <v>0930 094D 0919 0902</v>
      </c>
      <c r="U30">
        <f>LEN(tram7[[#This Row],[Unicode]])</f>
        <v>19</v>
      </c>
      <c r="V30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CharW(2329) &amp; CharW(2306), </v>
      </c>
      <c r="W30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र्ङं</v>
      </c>
      <c r="Y30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ƒIR</v>
      </c>
      <c r="Z30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CharW(402) &amp; CharW(73) &amp; CharW(82), </v>
      </c>
      <c r="AA30" t="str">
        <f>kkhaga[[#This Row],[Saral]]&amp;" 0049 0052"</f>
        <v>0192 0049 0052</v>
      </c>
      <c r="AB30" t="str">
        <f>"0930 094D "&amp;kkhaga[[#This Row],[Unicode]]&amp;" 0940"</f>
        <v>0930 094D 0919 0940</v>
      </c>
      <c r="AC30">
        <f>LEN(tram78[[#This Row],[Unicode]])</f>
        <v>19</v>
      </c>
      <c r="AD30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CharW(2329) &amp; CharW(2368), </v>
      </c>
      <c r="AE30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र्ङी</v>
      </c>
      <c r="AG30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ƒIR.</v>
      </c>
      <c r="AH30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CharW(402) &amp; CharW(73) &amp; CharW(82) &amp; CharW(46), </v>
      </c>
      <c r="AI30" t="str">
        <f>kkhaga[[#This Row],[Saral]]&amp;" 0049 0052 002E"</f>
        <v>0192 0049 0052 002E</v>
      </c>
      <c r="AJ30" t="str">
        <f>"0930 094D "&amp;kkhaga[[#This Row],[Unicode]]&amp;" 0940 0902"</f>
        <v>0930 094D 0919 0940 0902</v>
      </c>
      <c r="AK30">
        <f>LEN(tram789[[#This Row],[Unicode]])</f>
        <v>24</v>
      </c>
      <c r="AL30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CharW(2329) &amp; CharW(2368) &amp; CharW(2306), </v>
      </c>
      <c r="AM30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र्ङीं</v>
      </c>
      <c r="AO30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ƒR</v>
      </c>
      <c r="AP30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CharW(402) &amp; CharW(82), </v>
      </c>
      <c r="AQ30" t="str">
        <f>kkhaga[[#This Row],[Saral]]&amp;" 0052"</f>
        <v>0192 0052</v>
      </c>
      <c r="AR30" t="str">
        <f>"0930 094D "&amp;kkhaga[[#This Row],[Unicode]]&amp;""</f>
        <v>0930 094D 0919</v>
      </c>
      <c r="AS30">
        <f>LEN(tram78910[[#This Row],[Unicode]])</f>
        <v>14</v>
      </c>
      <c r="AT30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CharW(2329), </v>
      </c>
      <c r="AU30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र्ङ</v>
      </c>
      <c r="AW30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ƒ/</v>
      </c>
      <c r="AX30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CharW(402) &amp; CharW(47), </v>
      </c>
      <c r="AY30" t="str">
        <f>kkhaga[[#This Row],[Saral]]&amp;" 002F"</f>
        <v>0192 002F</v>
      </c>
      <c r="AZ30" t="str">
        <f>kkhaga[[#This Row],[Unicode]]&amp;" 094D 0930"</f>
        <v>0919 094D 0930</v>
      </c>
      <c r="BA30">
        <f>LEN(tram7891012[[#This Row],[Unicode]])</f>
        <v>14</v>
      </c>
      <c r="BB30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CharW(2329) &amp; CharW(2381) &amp; CharW(2352), </v>
      </c>
      <c r="BC30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ङ्र</v>
      </c>
      <c r="BE30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ƒ\</v>
      </c>
      <c r="BF30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CharW(402) &amp; CharW(92), </v>
      </c>
      <c r="BG30" s="3" t="s">
        <v>51</v>
      </c>
      <c r="BH30" t="str">
        <f>kkhaga[[#This Row],[Unicode]]&amp;" 094D"</f>
        <v>0919 094D</v>
      </c>
      <c r="BI30">
        <f>LEN(tram789101213[[#This Row],[Unicode]])</f>
        <v>9</v>
      </c>
      <c r="BJ30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CharW(2329) &amp; CharW(2381), </v>
      </c>
      <c r="BK30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ङ्</v>
      </c>
      <c r="BM30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ƒaR</v>
      </c>
      <c r="BN30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CharW(402) &amp; CharW(97) &amp; CharW(82), </v>
      </c>
      <c r="BO30" t="str">
        <f>kkhaga[[#This Row],[Saral]]&amp;" 0061 0052"</f>
        <v>0192 0061 0052</v>
      </c>
      <c r="BP30" t="str">
        <f>"0930 094D "&amp;kkhaga[[#This Row],[Unicode]]&amp;" 093E"</f>
        <v>0930 094D 0919 093E</v>
      </c>
      <c r="BQ30">
        <f>LEN(tram7891015[[#This Row],[Unicode]])</f>
        <v>19</v>
      </c>
      <c r="BR30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CharW(2329) &amp; CharW(2366), </v>
      </c>
      <c r="BS30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र्ङा</v>
      </c>
      <c r="BU30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iƒR</v>
      </c>
      <c r="BV30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CharW(402) &amp; CharW(82), </v>
      </c>
      <c r="BW30" t="str">
        <f>"0069 "&amp;kkhaga[[#This Row],[Saral]]&amp;" 0052"</f>
        <v>0069 0192 0052</v>
      </c>
      <c r="BX30" t="str">
        <f>"0930 094D "&amp;kkhaga[[#This Row],[Unicode]]&amp;" 093F"</f>
        <v>0930 094D 0919 093F</v>
      </c>
      <c r="BY30">
        <f>LEN(tram789101516[[#This Row],[Unicode]])</f>
        <v>19</v>
      </c>
      <c r="BZ30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CharW(2329) &amp; CharW(2367), </v>
      </c>
      <c r="CA30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र्ङि</v>
      </c>
      <c r="CC30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CharW(402) &amp; CharW(82), </v>
      </c>
      <c r="CD30" t="str">
        <f>"0069 "&amp;kkhaga[[#This Row],[Saral]]&amp;" 0052"</f>
        <v>0069 0192 0052</v>
      </c>
      <c r="CE30" t="str">
        <f>kkhaga[[#This Row],[Unicode]]&amp;" 0902"</f>
        <v>0919 0902</v>
      </c>
      <c r="CF30">
        <f>LEN(tram78910151619[[#This Row],[Unicode]])</f>
        <v>9</v>
      </c>
      <c r="CG30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CharW(2329) &amp; CharW(2306), </v>
      </c>
      <c r="CH30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ङं</v>
      </c>
    </row>
    <row r="31" spans="1:86" x14ac:dyDescent="0.55000000000000004">
      <c r="A31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c</v>
      </c>
      <c r="B31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CharW(99), </v>
      </c>
      <c r="C31" s="3" t="s">
        <v>52</v>
      </c>
      <c r="D31" s="3" t="s">
        <v>53</v>
      </c>
      <c r="E31">
        <f>LEN(kkhaga[[#This Row],[Unicode]])</f>
        <v>4</v>
      </c>
      <c r="F31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CharW(2330), </v>
      </c>
      <c r="G31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च</v>
      </c>
      <c r="I31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cR.e</v>
      </c>
      <c r="J31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CharW(99) &amp; CharW(82) &amp; CharW(46) &amp; CharW(101), </v>
      </c>
      <c r="K31" t="str">
        <f>kkhaga[[#This Row],[Saral]]&amp;" 0052 002E 0065"</f>
        <v>0063 0052 002E 0065</v>
      </c>
      <c r="L31" t="str">
        <f>"0930 094D "&amp;kkhaga[[#This Row],[Unicode]]&amp;" 0947 0902"</f>
        <v>0930 094D 091A 0947 0902</v>
      </c>
      <c r="M31">
        <f>LEN(tram[[#This Row],[Unicode]])</f>
        <v>24</v>
      </c>
      <c r="N31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CharW(2330) &amp; CharW(2375) &amp; CharW(2306), </v>
      </c>
      <c r="O31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र्चें</v>
      </c>
      <c r="P31" s="3"/>
      <c r="Q31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cR.</v>
      </c>
      <c r="R31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CharW(99) &amp; CharW(82) &amp; CharW(46), </v>
      </c>
      <c r="S31" t="str">
        <f>kkhaga[[#This Row],[Saral]]&amp;" 0052 002E"</f>
        <v>0063 0052 002E</v>
      </c>
      <c r="T31" t="str">
        <f>"0930 094D "&amp;kkhaga[[#This Row],[Unicode]]&amp;" 0902"</f>
        <v>0930 094D 091A 0902</v>
      </c>
      <c r="U31">
        <f>LEN(tram7[[#This Row],[Unicode]])</f>
        <v>19</v>
      </c>
      <c r="V31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CharW(2330) &amp; CharW(2306), </v>
      </c>
      <c r="W31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र्चं</v>
      </c>
      <c r="Y31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cIR</v>
      </c>
      <c r="Z31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CharW(99) &amp; CharW(73) &amp; CharW(82), </v>
      </c>
      <c r="AA31" t="str">
        <f>kkhaga[[#This Row],[Saral]]&amp;" 0049 0052"</f>
        <v>0063 0049 0052</v>
      </c>
      <c r="AB31" t="str">
        <f>"0930 094D "&amp;kkhaga[[#This Row],[Unicode]]&amp;" 0940"</f>
        <v>0930 094D 091A 0940</v>
      </c>
      <c r="AC31">
        <f>LEN(tram78[[#This Row],[Unicode]])</f>
        <v>19</v>
      </c>
      <c r="AD31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CharW(2330) &amp; CharW(2368), </v>
      </c>
      <c r="AE31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र्ची</v>
      </c>
      <c r="AG31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cIR.</v>
      </c>
      <c r="AH31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CharW(99) &amp; CharW(73) &amp; CharW(82) &amp; CharW(46), </v>
      </c>
      <c r="AI31" t="str">
        <f>kkhaga[[#This Row],[Saral]]&amp;" 0049 0052 002E"</f>
        <v>0063 0049 0052 002E</v>
      </c>
      <c r="AJ31" t="str">
        <f>"0930 094D "&amp;kkhaga[[#This Row],[Unicode]]&amp;" 0940 0902"</f>
        <v>0930 094D 091A 0940 0902</v>
      </c>
      <c r="AK31">
        <f>LEN(tram789[[#This Row],[Unicode]])</f>
        <v>24</v>
      </c>
      <c r="AL31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CharW(2330) &amp; CharW(2368) &amp; CharW(2306), </v>
      </c>
      <c r="AM31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र्चीं</v>
      </c>
      <c r="AO31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cR</v>
      </c>
      <c r="AP31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CharW(99) &amp; CharW(82), </v>
      </c>
      <c r="AQ31" t="str">
        <f>kkhaga[[#This Row],[Saral]]&amp;" 0052"</f>
        <v>0063 0052</v>
      </c>
      <c r="AR31" t="str">
        <f>"0930 094D "&amp;kkhaga[[#This Row],[Unicode]]&amp;""</f>
        <v>0930 094D 091A</v>
      </c>
      <c r="AS31">
        <f>LEN(tram78910[[#This Row],[Unicode]])</f>
        <v>14</v>
      </c>
      <c r="AT31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CharW(2330), </v>
      </c>
      <c r="AU31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र्च</v>
      </c>
      <c r="AW31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c/</v>
      </c>
      <c r="AX31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CharW(99) &amp; CharW(47), </v>
      </c>
      <c r="AY31" t="str">
        <f>kkhaga[[#This Row],[Saral]]&amp;" 002F"</f>
        <v>0063 002F</v>
      </c>
      <c r="AZ31" t="str">
        <f>kkhaga[[#This Row],[Unicode]]&amp;" 094D 0930"</f>
        <v>091A 094D 0930</v>
      </c>
      <c r="BA31">
        <f>LEN(tram7891012[[#This Row],[Unicode]])</f>
        <v>14</v>
      </c>
      <c r="BB31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CharW(2330) &amp; CharW(2381) &amp; CharW(2352), </v>
      </c>
      <c r="BC31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च्र</v>
      </c>
      <c r="BE31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C</v>
      </c>
      <c r="BF31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CharW(67), </v>
      </c>
      <c r="BG31" s="3" t="str">
        <f>DEC2HEX(HEX2DEC(kkhaga[[#This Row],[Saral]])-32)</f>
        <v>43</v>
      </c>
      <c r="BH31" t="str">
        <f>kkhaga[[#This Row],[Unicode]]&amp;" 094D"</f>
        <v>091A 094D</v>
      </c>
      <c r="BI31">
        <f>LEN(tram789101213[[#This Row],[Unicode]])</f>
        <v>9</v>
      </c>
      <c r="BJ31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CharW(2330) &amp; CharW(2381), </v>
      </c>
      <c r="BK31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च्</v>
      </c>
      <c r="BM31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caR</v>
      </c>
      <c r="BN31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CharW(99) &amp; CharW(97) &amp; CharW(82), </v>
      </c>
      <c r="BO31" t="str">
        <f>kkhaga[[#This Row],[Saral]]&amp;" 0061 0052"</f>
        <v>0063 0061 0052</v>
      </c>
      <c r="BP31" t="str">
        <f>"0930 094D "&amp;kkhaga[[#This Row],[Unicode]]&amp;" 093E"</f>
        <v>0930 094D 091A 093E</v>
      </c>
      <c r="BQ31">
        <f>LEN(tram7891015[[#This Row],[Unicode]])</f>
        <v>19</v>
      </c>
      <c r="BR31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CharW(2330) &amp; CharW(2366), </v>
      </c>
      <c r="BS31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र्चा</v>
      </c>
      <c r="BU31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icR</v>
      </c>
      <c r="BV31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CharW(99) &amp; CharW(82), </v>
      </c>
      <c r="BW31" t="str">
        <f>"0069 "&amp;kkhaga[[#This Row],[Saral]]&amp;" 0052"</f>
        <v>0069 0063 0052</v>
      </c>
      <c r="BX31" t="str">
        <f>"0930 094D "&amp;kkhaga[[#This Row],[Unicode]]&amp;" 093F"</f>
        <v>0930 094D 091A 093F</v>
      </c>
      <c r="BY31">
        <f>LEN(tram789101516[[#This Row],[Unicode]])</f>
        <v>19</v>
      </c>
      <c r="BZ31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CharW(2330) &amp; CharW(2367), </v>
      </c>
      <c r="CA31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र्चि</v>
      </c>
      <c r="CC31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CharW(99) &amp; CharW(82), </v>
      </c>
      <c r="CD31" t="str">
        <f>"0069 "&amp;kkhaga[[#This Row],[Saral]]&amp;" 0052"</f>
        <v>0069 0063 0052</v>
      </c>
      <c r="CE31" t="str">
        <f>kkhaga[[#This Row],[Unicode]]&amp;" 0902"</f>
        <v>091A 0902</v>
      </c>
      <c r="CF31">
        <f>LEN(tram78910151619[[#This Row],[Unicode]])</f>
        <v>9</v>
      </c>
      <c r="CG31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CharW(2330) &amp; CharW(2306), </v>
      </c>
      <c r="CH31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चं</v>
      </c>
    </row>
    <row r="32" spans="1:86" x14ac:dyDescent="0.55000000000000004">
      <c r="A32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7</v>
      </c>
      <c r="B32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CharW(55), </v>
      </c>
      <c r="C32" s="3" t="s">
        <v>54</v>
      </c>
      <c r="D32" s="3" t="s">
        <v>55</v>
      </c>
      <c r="E32">
        <f>LEN(kkhaga[[#This Row],[Unicode]])</f>
        <v>4</v>
      </c>
      <c r="F32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CharW(2331), </v>
      </c>
      <c r="G32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छ</v>
      </c>
      <c r="I32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7R.e</v>
      </c>
      <c r="J32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CharW(55) &amp; CharW(82) &amp; CharW(46) &amp; CharW(101), </v>
      </c>
      <c r="K32" t="str">
        <f>kkhaga[[#This Row],[Saral]]&amp;" 0052 002E 0065"</f>
        <v>0037 0052 002E 0065</v>
      </c>
      <c r="L32" t="str">
        <f>"0930 094D "&amp;kkhaga[[#This Row],[Unicode]]&amp;" 0947 0902"</f>
        <v>0930 094D 091B 0947 0902</v>
      </c>
      <c r="M32">
        <f>LEN(tram[[#This Row],[Unicode]])</f>
        <v>24</v>
      </c>
      <c r="N32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CharW(2331) &amp; CharW(2375) &amp; CharW(2306), </v>
      </c>
      <c r="O32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र्छें</v>
      </c>
      <c r="P32" s="3"/>
      <c r="Q32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7R.</v>
      </c>
      <c r="R32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CharW(55) &amp; CharW(82) &amp; CharW(46), </v>
      </c>
      <c r="S32" t="str">
        <f>kkhaga[[#This Row],[Saral]]&amp;" 0052 002E"</f>
        <v>0037 0052 002E</v>
      </c>
      <c r="T32" t="str">
        <f>"0930 094D "&amp;kkhaga[[#This Row],[Unicode]]&amp;" 0902"</f>
        <v>0930 094D 091B 0902</v>
      </c>
      <c r="U32">
        <f>LEN(tram7[[#This Row],[Unicode]])</f>
        <v>19</v>
      </c>
      <c r="V32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CharW(2331) &amp; CharW(2306), </v>
      </c>
      <c r="W32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र्छं</v>
      </c>
      <c r="Y32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7IR</v>
      </c>
      <c r="Z32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CharW(55) &amp; CharW(73) &amp; CharW(82), </v>
      </c>
      <c r="AA32" t="str">
        <f>kkhaga[[#This Row],[Saral]]&amp;" 0049 0052"</f>
        <v>0037 0049 0052</v>
      </c>
      <c r="AB32" t="str">
        <f>"0930 094D "&amp;kkhaga[[#This Row],[Unicode]]&amp;" 0940"</f>
        <v>0930 094D 091B 0940</v>
      </c>
      <c r="AC32">
        <f>LEN(tram78[[#This Row],[Unicode]])</f>
        <v>19</v>
      </c>
      <c r="AD32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CharW(2331) &amp; CharW(2368), </v>
      </c>
      <c r="AE32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र्छी</v>
      </c>
      <c r="AG32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7IR.</v>
      </c>
      <c r="AH32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CharW(55) &amp; CharW(73) &amp; CharW(82) &amp; CharW(46), </v>
      </c>
      <c r="AI32" t="str">
        <f>kkhaga[[#This Row],[Saral]]&amp;" 0049 0052 002E"</f>
        <v>0037 0049 0052 002E</v>
      </c>
      <c r="AJ32" t="str">
        <f>"0930 094D "&amp;kkhaga[[#This Row],[Unicode]]&amp;" 0940 0902"</f>
        <v>0930 094D 091B 0940 0902</v>
      </c>
      <c r="AK32">
        <f>LEN(tram789[[#This Row],[Unicode]])</f>
        <v>24</v>
      </c>
      <c r="AL32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CharW(2331) &amp; CharW(2368) &amp; CharW(2306), </v>
      </c>
      <c r="AM32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र्छीं</v>
      </c>
      <c r="AO32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7R</v>
      </c>
      <c r="AP32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CharW(55) &amp; CharW(82), </v>
      </c>
      <c r="AQ32" t="str">
        <f>kkhaga[[#This Row],[Saral]]&amp;" 0052"</f>
        <v>0037 0052</v>
      </c>
      <c r="AR32" t="str">
        <f>"0930 094D "&amp;kkhaga[[#This Row],[Unicode]]&amp;""</f>
        <v>0930 094D 091B</v>
      </c>
      <c r="AS32">
        <f>LEN(tram78910[[#This Row],[Unicode]])</f>
        <v>14</v>
      </c>
      <c r="AT32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CharW(2331), </v>
      </c>
      <c r="AU32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र्छ</v>
      </c>
      <c r="AW32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7/</v>
      </c>
      <c r="AX32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CharW(55) &amp; CharW(47), </v>
      </c>
      <c r="AY32" t="str">
        <f>kkhaga[[#This Row],[Saral]]&amp;" 002F"</f>
        <v>0037 002F</v>
      </c>
      <c r="AZ32" t="str">
        <f>kkhaga[[#This Row],[Unicode]]&amp;" 094D 0930"</f>
        <v>091B 094D 0930</v>
      </c>
      <c r="BA32">
        <f>LEN(tram7891012[[#This Row],[Unicode]])</f>
        <v>14</v>
      </c>
      <c r="BB32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CharW(2331) &amp; CharW(2381) &amp; CharW(2352), </v>
      </c>
      <c r="BC32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छ्र</v>
      </c>
      <c r="BE32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7\</v>
      </c>
      <c r="BF32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CharW(55) &amp; CharW(92), </v>
      </c>
      <c r="BG32" s="3" t="s">
        <v>56</v>
      </c>
      <c r="BH32" t="str">
        <f>kkhaga[[#This Row],[Unicode]]&amp;" 094D"</f>
        <v>091B 094D</v>
      </c>
      <c r="BI32">
        <f>LEN(tram789101213[[#This Row],[Unicode]])</f>
        <v>9</v>
      </c>
      <c r="BJ32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CharW(2331) &amp; CharW(2381), </v>
      </c>
      <c r="BK32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छ्</v>
      </c>
      <c r="BM32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7aR</v>
      </c>
      <c r="BN32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CharW(55) &amp; CharW(97) &amp; CharW(82), </v>
      </c>
      <c r="BO32" t="str">
        <f>kkhaga[[#This Row],[Saral]]&amp;" 0061 0052"</f>
        <v>0037 0061 0052</v>
      </c>
      <c r="BP32" t="str">
        <f>"0930 094D "&amp;kkhaga[[#This Row],[Unicode]]&amp;" 093E"</f>
        <v>0930 094D 091B 093E</v>
      </c>
      <c r="BQ32">
        <f>LEN(tram7891015[[#This Row],[Unicode]])</f>
        <v>19</v>
      </c>
      <c r="BR32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CharW(2331) &amp; CharW(2366), </v>
      </c>
      <c r="BS32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र्छा</v>
      </c>
      <c r="BU32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i7R</v>
      </c>
      <c r="BV32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CharW(55) &amp; CharW(82), </v>
      </c>
      <c r="BW32" t="str">
        <f>"0069 "&amp;kkhaga[[#This Row],[Saral]]&amp;" 0052"</f>
        <v>0069 0037 0052</v>
      </c>
      <c r="BX32" t="str">
        <f>"0930 094D "&amp;kkhaga[[#This Row],[Unicode]]&amp;" 093F"</f>
        <v>0930 094D 091B 093F</v>
      </c>
      <c r="BY32">
        <f>LEN(tram789101516[[#This Row],[Unicode]])</f>
        <v>19</v>
      </c>
      <c r="BZ32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CharW(2331) &amp; CharW(2367), </v>
      </c>
      <c r="CA32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र्छि</v>
      </c>
      <c r="CC32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CharW(55) &amp; CharW(82), </v>
      </c>
      <c r="CD32" t="str">
        <f>"0069 "&amp;kkhaga[[#This Row],[Saral]]&amp;" 0052"</f>
        <v>0069 0037 0052</v>
      </c>
      <c r="CE32" t="str">
        <f>kkhaga[[#This Row],[Unicode]]&amp;" 0902"</f>
        <v>091B 0902</v>
      </c>
      <c r="CF32">
        <f>LEN(tram78910151619[[#This Row],[Unicode]])</f>
        <v>9</v>
      </c>
      <c r="CG32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CharW(2331) &amp; CharW(2306), </v>
      </c>
      <c r="CH32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छं</v>
      </c>
    </row>
    <row r="33" spans="1:86" x14ac:dyDescent="0.55000000000000004">
      <c r="A33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j</v>
      </c>
      <c r="B33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CharW(106), </v>
      </c>
      <c r="C33" s="3" t="s">
        <v>57</v>
      </c>
      <c r="D33" s="3" t="s">
        <v>58</v>
      </c>
      <c r="E33">
        <f>LEN(kkhaga[[#This Row],[Unicode]])</f>
        <v>4</v>
      </c>
      <c r="F33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CharW(2332), </v>
      </c>
      <c r="G33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ज</v>
      </c>
      <c r="I33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jR.e</v>
      </c>
      <c r="J33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CharW(106) &amp; CharW(82) &amp; CharW(46) &amp; CharW(101), </v>
      </c>
      <c r="K33" t="str">
        <f>kkhaga[[#This Row],[Saral]]&amp;" 0052 002E 0065"</f>
        <v>006A 0052 002E 0065</v>
      </c>
      <c r="L33" t="str">
        <f>"0930 094D "&amp;kkhaga[[#This Row],[Unicode]]&amp;" 0947 0902"</f>
        <v>0930 094D 091C 0947 0902</v>
      </c>
      <c r="M33">
        <f>LEN(tram[[#This Row],[Unicode]])</f>
        <v>24</v>
      </c>
      <c r="N33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CharW(2332) &amp; CharW(2375) &amp; CharW(2306), </v>
      </c>
      <c r="O33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र्जें</v>
      </c>
      <c r="P33" s="3"/>
      <c r="Q33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jR.</v>
      </c>
      <c r="R33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CharW(106) &amp; CharW(82) &amp; CharW(46), </v>
      </c>
      <c r="S33" t="str">
        <f>kkhaga[[#This Row],[Saral]]&amp;" 0052 002E"</f>
        <v>006A 0052 002E</v>
      </c>
      <c r="T33" t="str">
        <f>"0930 094D "&amp;kkhaga[[#This Row],[Unicode]]&amp;" 0902"</f>
        <v>0930 094D 091C 0902</v>
      </c>
      <c r="U33">
        <f>LEN(tram7[[#This Row],[Unicode]])</f>
        <v>19</v>
      </c>
      <c r="V33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CharW(2332) &amp; CharW(2306), </v>
      </c>
      <c r="W33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र्जं</v>
      </c>
      <c r="Y33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jIR</v>
      </c>
      <c r="Z33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CharW(106) &amp; CharW(73) &amp; CharW(82), </v>
      </c>
      <c r="AA33" t="str">
        <f>kkhaga[[#This Row],[Saral]]&amp;" 0049 0052"</f>
        <v>006A 0049 0052</v>
      </c>
      <c r="AB33" t="str">
        <f>"0930 094D "&amp;kkhaga[[#This Row],[Unicode]]&amp;" 0940"</f>
        <v>0930 094D 091C 0940</v>
      </c>
      <c r="AC33">
        <f>LEN(tram78[[#This Row],[Unicode]])</f>
        <v>19</v>
      </c>
      <c r="AD33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CharW(2332) &amp; CharW(2368), </v>
      </c>
      <c r="AE33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र्जी</v>
      </c>
      <c r="AG33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jIR.</v>
      </c>
      <c r="AH33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CharW(106) &amp; CharW(73) &amp; CharW(82) &amp; CharW(46), </v>
      </c>
      <c r="AI33" t="str">
        <f>kkhaga[[#This Row],[Saral]]&amp;" 0049 0052 002E"</f>
        <v>006A 0049 0052 002E</v>
      </c>
      <c r="AJ33" t="str">
        <f>"0930 094D "&amp;kkhaga[[#This Row],[Unicode]]&amp;" 0940 0902"</f>
        <v>0930 094D 091C 0940 0902</v>
      </c>
      <c r="AK33">
        <f>LEN(tram789[[#This Row],[Unicode]])</f>
        <v>24</v>
      </c>
      <c r="AL33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CharW(2332) &amp; CharW(2368) &amp; CharW(2306), </v>
      </c>
      <c r="AM33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र्जीं</v>
      </c>
      <c r="AO33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jR</v>
      </c>
      <c r="AP33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CharW(106) &amp; CharW(82), </v>
      </c>
      <c r="AQ33" t="str">
        <f>kkhaga[[#This Row],[Saral]]&amp;" 0052"</f>
        <v>006A 0052</v>
      </c>
      <c r="AR33" t="str">
        <f>"0930 094D "&amp;kkhaga[[#This Row],[Unicode]]&amp;""</f>
        <v>0930 094D 091C</v>
      </c>
      <c r="AS33">
        <f>LEN(tram78910[[#This Row],[Unicode]])</f>
        <v>14</v>
      </c>
      <c r="AT33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CharW(2332), </v>
      </c>
      <c r="AU33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र्ज</v>
      </c>
      <c r="AW33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j/</v>
      </c>
      <c r="AX33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CharW(106) &amp; CharW(47), </v>
      </c>
      <c r="AY33" t="str">
        <f>kkhaga[[#This Row],[Saral]]&amp;" 002F"</f>
        <v>006A 002F</v>
      </c>
      <c r="AZ33" t="str">
        <f>kkhaga[[#This Row],[Unicode]]&amp;" 094D 0930"</f>
        <v>091C 094D 0930</v>
      </c>
      <c r="BA33">
        <f>LEN(tram7891012[[#This Row],[Unicode]])</f>
        <v>14</v>
      </c>
      <c r="BB33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CharW(2332) &amp; CharW(2381) &amp; CharW(2352), </v>
      </c>
      <c r="BC33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ज्र</v>
      </c>
      <c r="BE33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J</v>
      </c>
      <c r="BF33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CharW(74), </v>
      </c>
      <c r="BG33" s="3" t="str">
        <f>DEC2HEX(HEX2DEC(kkhaga[[#This Row],[Saral]])-32)</f>
        <v>4A</v>
      </c>
      <c r="BH33" t="str">
        <f>kkhaga[[#This Row],[Unicode]]&amp;" 094D"</f>
        <v>091C 094D</v>
      </c>
      <c r="BI33">
        <f>LEN(tram789101213[[#This Row],[Unicode]])</f>
        <v>9</v>
      </c>
      <c r="BJ33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CharW(2332) &amp; CharW(2381), </v>
      </c>
      <c r="BK33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ज्</v>
      </c>
      <c r="BM33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jaR</v>
      </c>
      <c r="BN33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CharW(106) &amp; CharW(97) &amp; CharW(82), </v>
      </c>
      <c r="BO33" t="str">
        <f>kkhaga[[#This Row],[Saral]]&amp;" 0061 0052"</f>
        <v>006A 0061 0052</v>
      </c>
      <c r="BP33" t="str">
        <f>"0930 094D "&amp;kkhaga[[#This Row],[Unicode]]&amp;" 093E"</f>
        <v>0930 094D 091C 093E</v>
      </c>
      <c r="BQ33">
        <f>LEN(tram7891015[[#This Row],[Unicode]])</f>
        <v>19</v>
      </c>
      <c r="BR33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CharW(2332) &amp; CharW(2366), </v>
      </c>
      <c r="BS33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र्जा</v>
      </c>
      <c r="BU33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ijR</v>
      </c>
      <c r="BV33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CharW(106) &amp; CharW(82), </v>
      </c>
      <c r="BW33" t="str">
        <f>"0069 "&amp;kkhaga[[#This Row],[Saral]]&amp;" 0052"</f>
        <v>0069 006A 0052</v>
      </c>
      <c r="BX33" t="str">
        <f>"0930 094D "&amp;kkhaga[[#This Row],[Unicode]]&amp;" 093F"</f>
        <v>0930 094D 091C 093F</v>
      </c>
      <c r="BY33">
        <f>LEN(tram789101516[[#This Row],[Unicode]])</f>
        <v>19</v>
      </c>
      <c r="BZ33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CharW(2332) &amp; CharW(2367), </v>
      </c>
      <c r="CA33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र्जि</v>
      </c>
      <c r="CC33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CharW(106) &amp; CharW(82), </v>
      </c>
      <c r="CD33" t="str">
        <f>"0069 "&amp;kkhaga[[#This Row],[Saral]]&amp;" 0052"</f>
        <v>0069 006A 0052</v>
      </c>
      <c r="CE33" t="str">
        <f>kkhaga[[#This Row],[Unicode]]&amp;" 0902"</f>
        <v>091C 0902</v>
      </c>
      <c r="CF33">
        <f>LEN(tram78910151619[[#This Row],[Unicode]])</f>
        <v>9</v>
      </c>
      <c r="CG33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CharW(2332) &amp; CharW(2306), </v>
      </c>
      <c r="CH33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जं</v>
      </c>
    </row>
    <row r="34" spans="1:86" x14ac:dyDescent="0.55000000000000004">
      <c r="A34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z</v>
      </c>
      <c r="B34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CharW(122), </v>
      </c>
      <c r="C34" s="3" t="s">
        <v>59</v>
      </c>
      <c r="D34" s="3" t="s">
        <v>60</v>
      </c>
      <c r="E34">
        <f>LEN(kkhaga[[#This Row],[Unicode]])</f>
        <v>4</v>
      </c>
      <c r="F34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CharW(2333), </v>
      </c>
      <c r="G34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झ</v>
      </c>
      <c r="I34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zR.e</v>
      </c>
      <c r="J34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CharW(122) &amp; CharW(82) &amp; CharW(46) &amp; CharW(101), </v>
      </c>
      <c r="K34" t="str">
        <f>kkhaga[[#This Row],[Saral]]&amp;" 0052 002E 0065"</f>
        <v>007A 0052 002E 0065</v>
      </c>
      <c r="L34" t="str">
        <f>"0930 094D "&amp;kkhaga[[#This Row],[Unicode]]&amp;" 0947 0902"</f>
        <v>0930 094D 091D 0947 0902</v>
      </c>
      <c r="M34">
        <f>LEN(tram[[#This Row],[Unicode]])</f>
        <v>24</v>
      </c>
      <c r="N34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CharW(2333) &amp; CharW(2375) &amp; CharW(2306), </v>
      </c>
      <c r="O34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र्झें</v>
      </c>
      <c r="P34" s="3"/>
      <c r="Q34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zR.</v>
      </c>
      <c r="R34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CharW(122) &amp; CharW(82) &amp; CharW(46), </v>
      </c>
      <c r="S34" t="str">
        <f>kkhaga[[#This Row],[Saral]]&amp;" 0052 002E"</f>
        <v>007A 0052 002E</v>
      </c>
      <c r="T34" t="str">
        <f>"0930 094D "&amp;kkhaga[[#This Row],[Unicode]]&amp;" 0902"</f>
        <v>0930 094D 091D 0902</v>
      </c>
      <c r="U34">
        <f>LEN(tram7[[#This Row],[Unicode]])</f>
        <v>19</v>
      </c>
      <c r="V34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CharW(2333) &amp; CharW(2306), </v>
      </c>
      <c r="W34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र्झं</v>
      </c>
      <c r="Y34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zIR</v>
      </c>
      <c r="Z34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CharW(122) &amp; CharW(73) &amp; CharW(82), </v>
      </c>
      <c r="AA34" t="str">
        <f>kkhaga[[#This Row],[Saral]]&amp;" 0049 0052"</f>
        <v>007A 0049 0052</v>
      </c>
      <c r="AB34" t="str">
        <f>"0930 094D "&amp;kkhaga[[#This Row],[Unicode]]&amp;" 0940"</f>
        <v>0930 094D 091D 0940</v>
      </c>
      <c r="AC34">
        <f>LEN(tram78[[#This Row],[Unicode]])</f>
        <v>19</v>
      </c>
      <c r="AD34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CharW(2333) &amp; CharW(2368), </v>
      </c>
      <c r="AE34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र्झी</v>
      </c>
      <c r="AG34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zIR.</v>
      </c>
      <c r="AH34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CharW(122) &amp; CharW(73) &amp; CharW(82) &amp; CharW(46), </v>
      </c>
      <c r="AI34" t="str">
        <f>kkhaga[[#This Row],[Saral]]&amp;" 0049 0052 002E"</f>
        <v>007A 0049 0052 002E</v>
      </c>
      <c r="AJ34" t="str">
        <f>"0930 094D "&amp;kkhaga[[#This Row],[Unicode]]&amp;" 0940 0902"</f>
        <v>0930 094D 091D 0940 0902</v>
      </c>
      <c r="AK34">
        <f>LEN(tram789[[#This Row],[Unicode]])</f>
        <v>24</v>
      </c>
      <c r="AL34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CharW(2333) &amp; CharW(2368) &amp; CharW(2306), </v>
      </c>
      <c r="AM34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र्झीं</v>
      </c>
      <c r="AO34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zR</v>
      </c>
      <c r="AP34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CharW(122) &amp; CharW(82), </v>
      </c>
      <c r="AQ34" t="str">
        <f>kkhaga[[#This Row],[Saral]]&amp;" 0052"</f>
        <v>007A 0052</v>
      </c>
      <c r="AR34" t="str">
        <f>"0930 094D "&amp;kkhaga[[#This Row],[Unicode]]&amp;""</f>
        <v>0930 094D 091D</v>
      </c>
      <c r="AS34">
        <f>LEN(tram78910[[#This Row],[Unicode]])</f>
        <v>14</v>
      </c>
      <c r="AT34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CharW(2333), </v>
      </c>
      <c r="AU34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र्झ</v>
      </c>
      <c r="AW34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z/</v>
      </c>
      <c r="AX34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CharW(122) &amp; CharW(47), </v>
      </c>
      <c r="AY34" t="str">
        <f>kkhaga[[#This Row],[Saral]]&amp;" 002F"</f>
        <v>007A 002F</v>
      </c>
      <c r="AZ34" t="str">
        <f>kkhaga[[#This Row],[Unicode]]&amp;" 094D 0930"</f>
        <v>091D 094D 0930</v>
      </c>
      <c r="BA34">
        <f>LEN(tram7891012[[#This Row],[Unicode]])</f>
        <v>14</v>
      </c>
      <c r="BB34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CharW(2333) &amp; CharW(2381) &amp; CharW(2352), </v>
      </c>
      <c r="BC34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झ्र</v>
      </c>
      <c r="BE34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Z</v>
      </c>
      <c r="BF34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CharW(90), </v>
      </c>
      <c r="BG34" s="3" t="str">
        <f>DEC2HEX(HEX2DEC(kkhaga[[#This Row],[Saral]])-32)</f>
        <v>5A</v>
      </c>
      <c r="BH34" t="str">
        <f>kkhaga[[#This Row],[Unicode]]&amp;" 094D"</f>
        <v>091D 094D</v>
      </c>
      <c r="BI34">
        <f>LEN(tram789101213[[#This Row],[Unicode]])</f>
        <v>9</v>
      </c>
      <c r="BJ34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CharW(2333) &amp; CharW(2381), </v>
      </c>
      <c r="BK34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झ्</v>
      </c>
      <c r="BM34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zaR</v>
      </c>
      <c r="BN34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CharW(122) &amp; CharW(97) &amp; CharW(82), </v>
      </c>
      <c r="BO34" t="str">
        <f>kkhaga[[#This Row],[Saral]]&amp;" 0061 0052"</f>
        <v>007A 0061 0052</v>
      </c>
      <c r="BP34" t="str">
        <f>"0930 094D "&amp;kkhaga[[#This Row],[Unicode]]&amp;" 093E"</f>
        <v>0930 094D 091D 093E</v>
      </c>
      <c r="BQ34">
        <f>LEN(tram7891015[[#This Row],[Unicode]])</f>
        <v>19</v>
      </c>
      <c r="BR34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CharW(2333) &amp; CharW(2366), </v>
      </c>
      <c r="BS34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र्झा</v>
      </c>
      <c r="BU34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izR</v>
      </c>
      <c r="BV34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CharW(122) &amp; CharW(82), </v>
      </c>
      <c r="BW34" t="str">
        <f>"0069 "&amp;kkhaga[[#This Row],[Saral]]&amp;" 0052"</f>
        <v>0069 007A 0052</v>
      </c>
      <c r="BX34" t="str">
        <f>"0930 094D "&amp;kkhaga[[#This Row],[Unicode]]&amp;" 093F"</f>
        <v>0930 094D 091D 093F</v>
      </c>
      <c r="BY34">
        <f>LEN(tram789101516[[#This Row],[Unicode]])</f>
        <v>19</v>
      </c>
      <c r="BZ34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CharW(2333) &amp; CharW(2367), </v>
      </c>
      <c r="CA34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र्झि</v>
      </c>
      <c r="CC34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CharW(122) &amp; CharW(82), </v>
      </c>
      <c r="CD34" t="str">
        <f>"0069 "&amp;kkhaga[[#This Row],[Saral]]&amp;" 0052"</f>
        <v>0069 007A 0052</v>
      </c>
      <c r="CE34" t="str">
        <f>kkhaga[[#This Row],[Unicode]]&amp;" 0902"</f>
        <v>091D 0902</v>
      </c>
      <c r="CF34">
        <f>LEN(tram78910151619[[#This Row],[Unicode]])</f>
        <v>9</v>
      </c>
      <c r="CG34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CharW(2333) &amp; CharW(2306), </v>
      </c>
      <c r="CH34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झं</v>
      </c>
    </row>
    <row r="35" spans="1:86" x14ac:dyDescent="0.55000000000000004">
      <c r="A35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‘</v>
      </c>
      <c r="B35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CharW(8216), </v>
      </c>
      <c r="C35" s="3" t="s">
        <v>61</v>
      </c>
      <c r="D35" s="3" t="s">
        <v>62</v>
      </c>
      <c r="E35">
        <f>LEN(kkhaga[[#This Row],[Unicode]])</f>
        <v>4</v>
      </c>
      <c r="F35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CharW(2334), </v>
      </c>
      <c r="G35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ञ</v>
      </c>
      <c r="I35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‘R.e</v>
      </c>
      <c r="J35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CharW(8216) &amp; CharW(82) &amp; CharW(46) &amp; CharW(101), </v>
      </c>
      <c r="K35" t="str">
        <f>kkhaga[[#This Row],[Saral]]&amp;" 0052 002E 0065"</f>
        <v>2018 0052 002E 0065</v>
      </c>
      <c r="L35" t="str">
        <f>"0930 094D "&amp;kkhaga[[#This Row],[Unicode]]&amp;" 0947 0902"</f>
        <v>0930 094D 091E 0947 0902</v>
      </c>
      <c r="M35">
        <f>LEN(tram[[#This Row],[Unicode]])</f>
        <v>24</v>
      </c>
      <c r="N35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CharW(2334) &amp; CharW(2375) &amp; CharW(2306), </v>
      </c>
      <c r="O35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र्ञें</v>
      </c>
      <c r="P35" s="3"/>
      <c r="Q35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‘R.</v>
      </c>
      <c r="R35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CharW(8216) &amp; CharW(82) &amp; CharW(46), </v>
      </c>
      <c r="S35" t="str">
        <f>kkhaga[[#This Row],[Saral]]&amp;" 0052 002E"</f>
        <v>2018 0052 002E</v>
      </c>
      <c r="T35" t="str">
        <f>"0930 094D "&amp;kkhaga[[#This Row],[Unicode]]&amp;" 0902"</f>
        <v>0930 094D 091E 0902</v>
      </c>
      <c r="U35">
        <f>LEN(tram7[[#This Row],[Unicode]])</f>
        <v>19</v>
      </c>
      <c r="V35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CharW(2334) &amp; CharW(2306), </v>
      </c>
      <c r="W35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र्ञं</v>
      </c>
      <c r="Y35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‘IR</v>
      </c>
      <c r="Z35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CharW(8216) &amp; CharW(73) &amp; CharW(82), </v>
      </c>
      <c r="AA35" t="str">
        <f>kkhaga[[#This Row],[Saral]]&amp;" 0049 0052"</f>
        <v>2018 0049 0052</v>
      </c>
      <c r="AB35" t="str">
        <f>"0930 094D "&amp;kkhaga[[#This Row],[Unicode]]&amp;" 0940"</f>
        <v>0930 094D 091E 0940</v>
      </c>
      <c r="AC35">
        <f>LEN(tram78[[#This Row],[Unicode]])</f>
        <v>19</v>
      </c>
      <c r="AD35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CharW(2334) &amp; CharW(2368), </v>
      </c>
      <c r="AE35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र्ञी</v>
      </c>
      <c r="AG35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‘IR.</v>
      </c>
      <c r="AH35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CharW(8216) &amp; CharW(73) &amp; CharW(82) &amp; CharW(46), </v>
      </c>
      <c r="AI35" t="str">
        <f>kkhaga[[#This Row],[Saral]]&amp;" 0049 0052 002E"</f>
        <v>2018 0049 0052 002E</v>
      </c>
      <c r="AJ35" t="str">
        <f>"0930 094D "&amp;kkhaga[[#This Row],[Unicode]]&amp;" 0940 0902"</f>
        <v>0930 094D 091E 0940 0902</v>
      </c>
      <c r="AK35">
        <f>LEN(tram789[[#This Row],[Unicode]])</f>
        <v>24</v>
      </c>
      <c r="AL35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CharW(2334) &amp; CharW(2368) &amp; CharW(2306), </v>
      </c>
      <c r="AM35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र्ञीं</v>
      </c>
      <c r="AO35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‘R</v>
      </c>
      <c r="AP35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CharW(8216) &amp; CharW(82), </v>
      </c>
      <c r="AQ35" t="str">
        <f>kkhaga[[#This Row],[Saral]]&amp;" 0052"</f>
        <v>2018 0052</v>
      </c>
      <c r="AR35" t="str">
        <f>"0930 094D "&amp;kkhaga[[#This Row],[Unicode]]&amp;""</f>
        <v>0930 094D 091E</v>
      </c>
      <c r="AS35">
        <f>LEN(tram78910[[#This Row],[Unicode]])</f>
        <v>14</v>
      </c>
      <c r="AT35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CharW(2334), </v>
      </c>
      <c r="AU35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र्ञ</v>
      </c>
      <c r="AW35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‘/</v>
      </c>
      <c r="AX35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CharW(8216) &amp; CharW(47), </v>
      </c>
      <c r="AY35" t="str">
        <f>kkhaga[[#This Row],[Saral]]&amp;" 002F"</f>
        <v>2018 002F</v>
      </c>
      <c r="AZ35" t="str">
        <f>kkhaga[[#This Row],[Unicode]]&amp;" 094D 0930"</f>
        <v>091E 094D 0930</v>
      </c>
      <c r="BA35">
        <f>LEN(tram7891012[[#This Row],[Unicode]])</f>
        <v>14</v>
      </c>
      <c r="BB35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CharW(2334) &amp; CharW(2381) &amp; CharW(2352), </v>
      </c>
      <c r="BC35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ञ्र</v>
      </c>
      <c r="BE35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’</v>
      </c>
      <c r="BF35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CharW(8217), </v>
      </c>
      <c r="BG35" s="3" t="s">
        <v>63</v>
      </c>
      <c r="BH35" t="str">
        <f>kkhaga[[#This Row],[Unicode]]&amp;" 094D"</f>
        <v>091E 094D</v>
      </c>
      <c r="BI35">
        <f>LEN(tram789101213[[#This Row],[Unicode]])</f>
        <v>9</v>
      </c>
      <c r="BJ35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CharW(2334) &amp; CharW(2381), </v>
      </c>
      <c r="BK35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ञ्</v>
      </c>
      <c r="BM35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‘aR</v>
      </c>
      <c r="BN35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CharW(8216) &amp; CharW(97) &amp; CharW(82), </v>
      </c>
      <c r="BO35" t="str">
        <f>kkhaga[[#This Row],[Saral]]&amp;" 0061 0052"</f>
        <v>2018 0061 0052</v>
      </c>
      <c r="BP35" t="str">
        <f>"0930 094D "&amp;kkhaga[[#This Row],[Unicode]]&amp;" 093E"</f>
        <v>0930 094D 091E 093E</v>
      </c>
      <c r="BQ35">
        <f>LEN(tram7891015[[#This Row],[Unicode]])</f>
        <v>19</v>
      </c>
      <c r="BR35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CharW(2334) &amp; CharW(2366), </v>
      </c>
      <c r="BS35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र्ञा</v>
      </c>
      <c r="BU35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i‘R</v>
      </c>
      <c r="BV35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CharW(8216) &amp; CharW(82), </v>
      </c>
      <c r="BW35" t="str">
        <f>"0069 "&amp;kkhaga[[#This Row],[Saral]]&amp;" 0052"</f>
        <v>0069 2018 0052</v>
      </c>
      <c r="BX35" t="str">
        <f>"0930 094D "&amp;kkhaga[[#This Row],[Unicode]]&amp;" 093F"</f>
        <v>0930 094D 091E 093F</v>
      </c>
      <c r="BY35">
        <f>LEN(tram789101516[[#This Row],[Unicode]])</f>
        <v>19</v>
      </c>
      <c r="BZ35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CharW(2334) &amp; CharW(2367), </v>
      </c>
      <c r="CA35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र्ञि</v>
      </c>
      <c r="CC35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CharW(8216) &amp; CharW(82), </v>
      </c>
      <c r="CD35" t="str">
        <f>"0069 "&amp;kkhaga[[#This Row],[Saral]]&amp;" 0052"</f>
        <v>0069 2018 0052</v>
      </c>
      <c r="CE35" t="str">
        <f>kkhaga[[#This Row],[Unicode]]&amp;" 0902"</f>
        <v>091E 0902</v>
      </c>
      <c r="CF35">
        <f>LEN(tram78910151619[[#This Row],[Unicode]])</f>
        <v>9</v>
      </c>
      <c r="CG35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CharW(2334) &amp; CharW(2306), </v>
      </c>
      <c r="CH35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ञं</v>
      </c>
    </row>
    <row r="36" spans="1:86" x14ac:dyDescent="0.55000000000000004">
      <c r="A36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3</v>
      </c>
      <c r="B36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CharW(51), </v>
      </c>
      <c r="C36" s="3" t="s">
        <v>64</v>
      </c>
      <c r="D36" s="3" t="s">
        <v>65</v>
      </c>
      <c r="E36">
        <f>LEN(kkhaga[[#This Row],[Unicode]])</f>
        <v>4</v>
      </c>
      <c r="F36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CharW(2335), </v>
      </c>
      <c r="G36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ट</v>
      </c>
      <c r="I36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3R.e</v>
      </c>
      <c r="J36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CharW(51) &amp; CharW(82) &amp; CharW(46) &amp; CharW(101), </v>
      </c>
      <c r="K36" t="str">
        <f>kkhaga[[#This Row],[Saral]]&amp;" 0052 002E 0065"</f>
        <v>0033 0052 002E 0065</v>
      </c>
      <c r="L36" t="str">
        <f>"0930 094D "&amp;kkhaga[[#This Row],[Unicode]]&amp;" 0947 0902"</f>
        <v>0930 094D 091F 0947 0902</v>
      </c>
      <c r="M36">
        <f>LEN(tram[[#This Row],[Unicode]])</f>
        <v>24</v>
      </c>
      <c r="N36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CharW(2335) &amp; CharW(2375) &amp; CharW(2306), </v>
      </c>
      <c r="O36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र्टें</v>
      </c>
      <c r="P36" s="3"/>
      <c r="Q36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3R.</v>
      </c>
      <c r="R36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CharW(51) &amp; CharW(82) &amp; CharW(46), </v>
      </c>
      <c r="S36" t="str">
        <f>kkhaga[[#This Row],[Saral]]&amp;" 0052 002E"</f>
        <v>0033 0052 002E</v>
      </c>
      <c r="T36" t="str">
        <f>"0930 094D "&amp;kkhaga[[#This Row],[Unicode]]&amp;" 0902"</f>
        <v>0930 094D 091F 0902</v>
      </c>
      <c r="U36">
        <f>LEN(tram7[[#This Row],[Unicode]])</f>
        <v>19</v>
      </c>
      <c r="V36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CharW(2335) &amp; CharW(2306), </v>
      </c>
      <c r="W36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र्टं</v>
      </c>
      <c r="Y36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3IR</v>
      </c>
      <c r="Z36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CharW(51) &amp; CharW(73) &amp; CharW(82), </v>
      </c>
      <c r="AA36" t="str">
        <f>kkhaga[[#This Row],[Saral]]&amp;" 0049 0052"</f>
        <v>0033 0049 0052</v>
      </c>
      <c r="AB36" t="str">
        <f>"0930 094D "&amp;kkhaga[[#This Row],[Unicode]]&amp;" 0940"</f>
        <v>0930 094D 091F 0940</v>
      </c>
      <c r="AC36">
        <f>LEN(tram78[[#This Row],[Unicode]])</f>
        <v>19</v>
      </c>
      <c r="AD36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CharW(2335) &amp; CharW(2368), </v>
      </c>
      <c r="AE36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र्टी</v>
      </c>
      <c r="AG36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3IR.</v>
      </c>
      <c r="AH36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CharW(51) &amp; CharW(73) &amp; CharW(82) &amp; CharW(46), </v>
      </c>
      <c r="AI36" t="str">
        <f>kkhaga[[#This Row],[Saral]]&amp;" 0049 0052 002E"</f>
        <v>0033 0049 0052 002E</v>
      </c>
      <c r="AJ36" t="str">
        <f>"0930 094D "&amp;kkhaga[[#This Row],[Unicode]]&amp;" 0940 0902"</f>
        <v>0930 094D 091F 0940 0902</v>
      </c>
      <c r="AK36">
        <f>LEN(tram789[[#This Row],[Unicode]])</f>
        <v>24</v>
      </c>
      <c r="AL36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CharW(2335) &amp; CharW(2368) &amp; CharW(2306), </v>
      </c>
      <c r="AM36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र्टीं</v>
      </c>
      <c r="AO36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3R</v>
      </c>
      <c r="AP36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CharW(51) &amp; CharW(82), </v>
      </c>
      <c r="AQ36" t="str">
        <f>kkhaga[[#This Row],[Saral]]&amp;" 0052"</f>
        <v>0033 0052</v>
      </c>
      <c r="AR36" t="str">
        <f>"0930 094D "&amp;kkhaga[[#This Row],[Unicode]]&amp;""</f>
        <v>0930 094D 091F</v>
      </c>
      <c r="AS36">
        <f>LEN(tram78910[[#This Row],[Unicode]])</f>
        <v>14</v>
      </c>
      <c r="AT36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CharW(2335), </v>
      </c>
      <c r="AU36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र्ट</v>
      </c>
      <c r="AW36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3/</v>
      </c>
      <c r="AX36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CharW(51) &amp; CharW(47), </v>
      </c>
      <c r="AY36" t="str">
        <f>kkhaga[[#This Row],[Saral]]&amp;" 002F"</f>
        <v>0033 002F</v>
      </c>
      <c r="AZ36" t="str">
        <f>kkhaga[[#This Row],[Unicode]]&amp;" 094D 0930"</f>
        <v>091F 094D 0930</v>
      </c>
      <c r="BA36">
        <f>LEN(tram7891012[[#This Row],[Unicode]])</f>
        <v>14</v>
      </c>
      <c r="BB36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CharW(2335) &amp; CharW(2381) &amp; CharW(2352), </v>
      </c>
      <c r="BC36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ट्र</v>
      </c>
      <c r="BE36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3\</v>
      </c>
      <c r="BF36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CharW(51) &amp; CharW(92), </v>
      </c>
      <c r="BG36" s="3" t="s">
        <v>66</v>
      </c>
      <c r="BH36" t="str">
        <f>kkhaga[[#This Row],[Unicode]]&amp;" 094D"</f>
        <v>091F 094D</v>
      </c>
      <c r="BI36">
        <f>LEN(tram789101213[[#This Row],[Unicode]])</f>
        <v>9</v>
      </c>
      <c r="BJ36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CharW(2335) &amp; CharW(2381), </v>
      </c>
      <c r="BK36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ट्</v>
      </c>
      <c r="BM36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3aR</v>
      </c>
      <c r="BN36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CharW(51) &amp; CharW(97) &amp; CharW(82), </v>
      </c>
      <c r="BO36" t="str">
        <f>kkhaga[[#This Row],[Saral]]&amp;" 0061 0052"</f>
        <v>0033 0061 0052</v>
      </c>
      <c r="BP36" t="str">
        <f>"0930 094D "&amp;kkhaga[[#This Row],[Unicode]]&amp;" 093E"</f>
        <v>0930 094D 091F 093E</v>
      </c>
      <c r="BQ36">
        <f>LEN(tram7891015[[#This Row],[Unicode]])</f>
        <v>19</v>
      </c>
      <c r="BR36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CharW(2335) &amp; CharW(2366), </v>
      </c>
      <c r="BS36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र्टा</v>
      </c>
      <c r="BU36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i3R</v>
      </c>
      <c r="BV36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CharW(51) &amp; CharW(82), </v>
      </c>
      <c r="BW36" t="str">
        <f>"0069 "&amp;kkhaga[[#This Row],[Saral]]&amp;" 0052"</f>
        <v>0069 0033 0052</v>
      </c>
      <c r="BX36" t="str">
        <f>"0930 094D "&amp;kkhaga[[#This Row],[Unicode]]&amp;" 093F"</f>
        <v>0930 094D 091F 093F</v>
      </c>
      <c r="BY36">
        <f>LEN(tram789101516[[#This Row],[Unicode]])</f>
        <v>19</v>
      </c>
      <c r="BZ36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CharW(2335) &amp; CharW(2367), </v>
      </c>
      <c r="CA36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र्टि</v>
      </c>
      <c r="CC36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CharW(51) &amp; CharW(82), </v>
      </c>
      <c r="CD36" t="str">
        <f>"0069 "&amp;kkhaga[[#This Row],[Saral]]&amp;" 0052"</f>
        <v>0069 0033 0052</v>
      </c>
      <c r="CE36" t="str">
        <f>kkhaga[[#This Row],[Unicode]]&amp;" 0902"</f>
        <v>091F 0902</v>
      </c>
      <c r="CF36">
        <f>LEN(tram78910151619[[#This Row],[Unicode]])</f>
        <v>9</v>
      </c>
      <c r="CG36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CharW(2335) &amp; CharW(2306), </v>
      </c>
      <c r="CH36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टं</v>
      </c>
    </row>
    <row r="37" spans="1:86" x14ac:dyDescent="0.55000000000000004">
      <c r="A37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#</v>
      </c>
      <c r="B37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CharW(35), </v>
      </c>
      <c r="C37" s="3" t="s">
        <v>67</v>
      </c>
      <c r="D37" s="3" t="s">
        <v>68</v>
      </c>
      <c r="E37">
        <f>LEN(kkhaga[[#This Row],[Unicode]])</f>
        <v>4</v>
      </c>
      <c r="F37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CharW(2336), </v>
      </c>
      <c r="G37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ठ</v>
      </c>
      <c r="I37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#R.e</v>
      </c>
      <c r="J37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CharW(35) &amp; CharW(82) &amp; CharW(46) &amp; CharW(101), </v>
      </c>
      <c r="K37" t="str">
        <f>kkhaga[[#This Row],[Saral]]&amp;" 0052 002E 0065"</f>
        <v>0023 0052 002E 0065</v>
      </c>
      <c r="L37" t="str">
        <f>"0930 094D "&amp;kkhaga[[#This Row],[Unicode]]&amp;" 0947 0902"</f>
        <v>0930 094D 0920 0947 0902</v>
      </c>
      <c r="M37">
        <f>LEN(tram[[#This Row],[Unicode]])</f>
        <v>24</v>
      </c>
      <c r="N37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CharW(2336) &amp; CharW(2375) &amp; CharW(2306), </v>
      </c>
      <c r="O37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र्ठें</v>
      </c>
      <c r="P37" s="3"/>
      <c r="Q37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#R.</v>
      </c>
      <c r="R37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CharW(35) &amp; CharW(82) &amp; CharW(46), </v>
      </c>
      <c r="S37" t="str">
        <f>kkhaga[[#This Row],[Saral]]&amp;" 0052 002E"</f>
        <v>0023 0052 002E</v>
      </c>
      <c r="T37" t="str">
        <f>"0930 094D "&amp;kkhaga[[#This Row],[Unicode]]&amp;" 0902"</f>
        <v>0930 094D 0920 0902</v>
      </c>
      <c r="U37">
        <f>LEN(tram7[[#This Row],[Unicode]])</f>
        <v>19</v>
      </c>
      <c r="V37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CharW(2336) &amp; CharW(2306), </v>
      </c>
      <c r="W37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र्ठं</v>
      </c>
      <c r="Y37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#IR</v>
      </c>
      <c r="Z37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CharW(35) &amp; CharW(73) &amp; CharW(82), </v>
      </c>
      <c r="AA37" t="str">
        <f>kkhaga[[#This Row],[Saral]]&amp;" 0049 0052"</f>
        <v>0023 0049 0052</v>
      </c>
      <c r="AB37" t="str">
        <f>"0930 094D "&amp;kkhaga[[#This Row],[Unicode]]&amp;" 0940"</f>
        <v>0930 094D 0920 0940</v>
      </c>
      <c r="AC37">
        <f>LEN(tram78[[#This Row],[Unicode]])</f>
        <v>19</v>
      </c>
      <c r="AD37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CharW(2336) &amp; CharW(2368), </v>
      </c>
      <c r="AE37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र्ठी</v>
      </c>
      <c r="AG37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#IR.</v>
      </c>
      <c r="AH37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CharW(35) &amp; CharW(73) &amp; CharW(82) &amp; CharW(46), </v>
      </c>
      <c r="AI37" t="str">
        <f>kkhaga[[#This Row],[Saral]]&amp;" 0049 0052 002E"</f>
        <v>0023 0049 0052 002E</v>
      </c>
      <c r="AJ37" t="str">
        <f>"0930 094D "&amp;kkhaga[[#This Row],[Unicode]]&amp;" 0940 0902"</f>
        <v>0930 094D 0920 0940 0902</v>
      </c>
      <c r="AK37">
        <f>LEN(tram789[[#This Row],[Unicode]])</f>
        <v>24</v>
      </c>
      <c r="AL37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CharW(2336) &amp; CharW(2368) &amp; CharW(2306), </v>
      </c>
      <c r="AM37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र्ठीं</v>
      </c>
      <c r="AO37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#R</v>
      </c>
      <c r="AP37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CharW(35) &amp; CharW(82), </v>
      </c>
      <c r="AQ37" t="str">
        <f>kkhaga[[#This Row],[Saral]]&amp;" 0052"</f>
        <v>0023 0052</v>
      </c>
      <c r="AR37" t="str">
        <f>"0930 094D "&amp;kkhaga[[#This Row],[Unicode]]&amp;""</f>
        <v>0930 094D 0920</v>
      </c>
      <c r="AS37">
        <f>LEN(tram78910[[#This Row],[Unicode]])</f>
        <v>14</v>
      </c>
      <c r="AT37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CharW(2336), </v>
      </c>
      <c r="AU37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र्ठ</v>
      </c>
      <c r="AW37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#/</v>
      </c>
      <c r="AX37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CharW(35) &amp; CharW(47), </v>
      </c>
      <c r="AY37" t="str">
        <f>kkhaga[[#This Row],[Saral]]&amp;" 002F"</f>
        <v>0023 002F</v>
      </c>
      <c r="AZ37" t="str">
        <f>kkhaga[[#This Row],[Unicode]]&amp;" 094D 0930"</f>
        <v>0920 094D 0930</v>
      </c>
      <c r="BA37">
        <f>LEN(tram7891012[[#This Row],[Unicode]])</f>
        <v>14</v>
      </c>
      <c r="BB37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CharW(2336) &amp; CharW(2381) &amp; CharW(2352), </v>
      </c>
      <c r="BC37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ठ्र</v>
      </c>
      <c r="BE37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#\</v>
      </c>
      <c r="BF37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CharW(35) &amp; CharW(92), </v>
      </c>
      <c r="BG37" s="3" t="s">
        <v>69</v>
      </c>
      <c r="BH37" t="str">
        <f>kkhaga[[#This Row],[Unicode]]&amp;" 094D"</f>
        <v>0920 094D</v>
      </c>
      <c r="BI37">
        <f>LEN(tram789101213[[#This Row],[Unicode]])</f>
        <v>9</v>
      </c>
      <c r="BJ37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CharW(2336) &amp; CharW(2381), </v>
      </c>
      <c r="BK37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ठ्</v>
      </c>
      <c r="BM37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#aR</v>
      </c>
      <c r="BN37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CharW(35) &amp; CharW(97) &amp; CharW(82), </v>
      </c>
      <c r="BO37" t="str">
        <f>kkhaga[[#This Row],[Saral]]&amp;" 0061 0052"</f>
        <v>0023 0061 0052</v>
      </c>
      <c r="BP37" t="str">
        <f>"0930 094D "&amp;kkhaga[[#This Row],[Unicode]]&amp;" 093E"</f>
        <v>0930 094D 0920 093E</v>
      </c>
      <c r="BQ37">
        <f>LEN(tram7891015[[#This Row],[Unicode]])</f>
        <v>19</v>
      </c>
      <c r="BR37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CharW(2336) &amp; CharW(2366), </v>
      </c>
      <c r="BS37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र्ठा</v>
      </c>
      <c r="BU37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i#R</v>
      </c>
      <c r="BV37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CharW(35) &amp; CharW(82), </v>
      </c>
      <c r="BW37" t="str">
        <f>"0069 "&amp;kkhaga[[#This Row],[Saral]]&amp;" 0052"</f>
        <v>0069 0023 0052</v>
      </c>
      <c r="BX37" t="str">
        <f>"0930 094D "&amp;kkhaga[[#This Row],[Unicode]]&amp;" 093F"</f>
        <v>0930 094D 0920 093F</v>
      </c>
      <c r="BY37">
        <f>LEN(tram789101516[[#This Row],[Unicode]])</f>
        <v>19</v>
      </c>
      <c r="BZ37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CharW(2336) &amp; CharW(2367), </v>
      </c>
      <c r="CA37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र्ठि</v>
      </c>
      <c r="CC37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CharW(35) &amp; CharW(82), </v>
      </c>
      <c r="CD37" t="str">
        <f>"0069 "&amp;kkhaga[[#This Row],[Saral]]&amp;" 0052"</f>
        <v>0069 0023 0052</v>
      </c>
      <c r="CE37" t="str">
        <f>kkhaga[[#This Row],[Unicode]]&amp;" 0902"</f>
        <v>0920 0902</v>
      </c>
      <c r="CF37">
        <f>LEN(tram78910151619[[#This Row],[Unicode]])</f>
        <v>9</v>
      </c>
      <c r="CG37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CharW(2336) &amp; CharW(2306), </v>
      </c>
      <c r="CH37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ठं</v>
      </c>
    </row>
    <row r="38" spans="1:86" x14ac:dyDescent="0.55000000000000004">
      <c r="A38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D</v>
      </c>
      <c r="B38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CharW(68), </v>
      </c>
      <c r="C38" s="3" t="s">
        <v>70</v>
      </c>
      <c r="D38" s="3" t="s">
        <v>71</v>
      </c>
      <c r="E38">
        <f>LEN(kkhaga[[#This Row],[Unicode]])</f>
        <v>4</v>
      </c>
      <c r="F38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CharW(2337), </v>
      </c>
      <c r="G38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ड</v>
      </c>
      <c r="I38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DR.e</v>
      </c>
      <c r="J38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CharW(68) &amp; CharW(82) &amp; CharW(46) &amp; CharW(101), </v>
      </c>
      <c r="K38" t="str">
        <f>kkhaga[[#This Row],[Saral]]&amp;" 0052 002E 0065"</f>
        <v>0044 0052 002E 0065</v>
      </c>
      <c r="L38" t="str">
        <f>"0930 094D "&amp;kkhaga[[#This Row],[Unicode]]&amp;" 0947 0902"</f>
        <v>0930 094D 0921 0947 0902</v>
      </c>
      <c r="M38">
        <f>LEN(tram[[#This Row],[Unicode]])</f>
        <v>24</v>
      </c>
      <c r="N38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CharW(2337) &amp; CharW(2375) &amp; CharW(2306), </v>
      </c>
      <c r="O38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र्डें</v>
      </c>
      <c r="P38" s="3"/>
      <c r="Q38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DR.</v>
      </c>
      <c r="R38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CharW(68) &amp; CharW(82) &amp; CharW(46), </v>
      </c>
      <c r="S38" t="str">
        <f>kkhaga[[#This Row],[Saral]]&amp;" 0052 002E"</f>
        <v>0044 0052 002E</v>
      </c>
      <c r="T38" t="str">
        <f>"0930 094D "&amp;kkhaga[[#This Row],[Unicode]]&amp;" 0902"</f>
        <v>0930 094D 0921 0902</v>
      </c>
      <c r="U38">
        <f>LEN(tram7[[#This Row],[Unicode]])</f>
        <v>19</v>
      </c>
      <c r="V38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CharW(2337) &amp; CharW(2306), </v>
      </c>
      <c r="W38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र्डं</v>
      </c>
      <c r="Y38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DIR</v>
      </c>
      <c r="Z38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CharW(68) &amp; CharW(73) &amp; CharW(82), </v>
      </c>
      <c r="AA38" t="str">
        <f>kkhaga[[#This Row],[Saral]]&amp;" 0049 0052"</f>
        <v>0044 0049 0052</v>
      </c>
      <c r="AB38" t="str">
        <f>"0930 094D "&amp;kkhaga[[#This Row],[Unicode]]&amp;" 0940"</f>
        <v>0930 094D 0921 0940</v>
      </c>
      <c r="AC38">
        <f>LEN(tram78[[#This Row],[Unicode]])</f>
        <v>19</v>
      </c>
      <c r="AD38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CharW(2337) &amp; CharW(2368), </v>
      </c>
      <c r="AE38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र्डी</v>
      </c>
      <c r="AG38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DIR.</v>
      </c>
      <c r="AH38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CharW(68) &amp; CharW(73) &amp; CharW(82) &amp; CharW(46), </v>
      </c>
      <c r="AI38" t="str">
        <f>kkhaga[[#This Row],[Saral]]&amp;" 0049 0052 002E"</f>
        <v>0044 0049 0052 002E</v>
      </c>
      <c r="AJ38" t="str">
        <f>"0930 094D "&amp;kkhaga[[#This Row],[Unicode]]&amp;" 0940 0902"</f>
        <v>0930 094D 0921 0940 0902</v>
      </c>
      <c r="AK38">
        <f>LEN(tram789[[#This Row],[Unicode]])</f>
        <v>24</v>
      </c>
      <c r="AL38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CharW(2337) &amp; CharW(2368) &amp; CharW(2306), </v>
      </c>
      <c r="AM38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र्डीं</v>
      </c>
      <c r="AO38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DR</v>
      </c>
      <c r="AP38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CharW(68) &amp; CharW(82), </v>
      </c>
      <c r="AQ38" t="str">
        <f>kkhaga[[#This Row],[Saral]]&amp;" 0052"</f>
        <v>0044 0052</v>
      </c>
      <c r="AR38" t="str">
        <f>"0930 094D "&amp;kkhaga[[#This Row],[Unicode]]&amp;""</f>
        <v>0930 094D 0921</v>
      </c>
      <c r="AS38">
        <f>LEN(tram78910[[#This Row],[Unicode]])</f>
        <v>14</v>
      </c>
      <c r="AT38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CharW(2337), </v>
      </c>
      <c r="AU38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र्ड</v>
      </c>
      <c r="AW38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¿</v>
      </c>
      <c r="AX38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CharW(191), </v>
      </c>
      <c r="AY38" s="3" t="s">
        <v>72</v>
      </c>
      <c r="AZ38" t="str">
        <f>kkhaga[[#This Row],[Unicode]]&amp;" 094D 0930"</f>
        <v>0921 094D 0930</v>
      </c>
      <c r="BA38">
        <f>LEN(tram7891012[[#This Row],[Unicode]])</f>
        <v>14</v>
      </c>
      <c r="BB38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CharW(2337) &amp; CharW(2381) &amp; CharW(2352), </v>
      </c>
      <c r="BC38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ड्र</v>
      </c>
      <c r="BE38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D\</v>
      </c>
      <c r="BF38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CharW(68) &amp; CharW(92), </v>
      </c>
      <c r="BG38" s="3" t="s">
        <v>73</v>
      </c>
      <c r="BH38" t="str">
        <f>kkhaga[[#This Row],[Unicode]]&amp;" 094D"</f>
        <v>0921 094D</v>
      </c>
      <c r="BI38">
        <f>LEN(tram789101213[[#This Row],[Unicode]])</f>
        <v>9</v>
      </c>
      <c r="BJ38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CharW(2337) &amp; CharW(2381), </v>
      </c>
      <c r="BK38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ड्</v>
      </c>
      <c r="BM38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DaR</v>
      </c>
      <c r="BN38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CharW(68) &amp; CharW(97) &amp; CharW(82), </v>
      </c>
      <c r="BO38" t="str">
        <f>kkhaga[[#This Row],[Saral]]&amp;" 0061 0052"</f>
        <v>0044 0061 0052</v>
      </c>
      <c r="BP38" t="str">
        <f>"0930 094D "&amp;kkhaga[[#This Row],[Unicode]]&amp;" 093E"</f>
        <v>0930 094D 0921 093E</v>
      </c>
      <c r="BQ38">
        <f>LEN(tram7891015[[#This Row],[Unicode]])</f>
        <v>19</v>
      </c>
      <c r="BR38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CharW(2337) &amp; CharW(2366), </v>
      </c>
      <c r="BS38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र्डा</v>
      </c>
      <c r="BU38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iDR</v>
      </c>
      <c r="BV38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CharW(68) &amp; CharW(82), </v>
      </c>
      <c r="BW38" t="str">
        <f>"0069 "&amp;kkhaga[[#This Row],[Saral]]&amp;" 0052"</f>
        <v>0069 0044 0052</v>
      </c>
      <c r="BX38" t="str">
        <f>"0930 094D "&amp;kkhaga[[#This Row],[Unicode]]&amp;" 093F"</f>
        <v>0930 094D 0921 093F</v>
      </c>
      <c r="BY38">
        <f>LEN(tram789101516[[#This Row],[Unicode]])</f>
        <v>19</v>
      </c>
      <c r="BZ38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CharW(2337) &amp; CharW(2367), </v>
      </c>
      <c r="CA38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र्डि</v>
      </c>
      <c r="CC38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CharW(68) &amp; CharW(82), </v>
      </c>
      <c r="CD38" t="str">
        <f>"0069 "&amp;kkhaga[[#This Row],[Saral]]&amp;" 0052"</f>
        <v>0069 0044 0052</v>
      </c>
      <c r="CE38" t="str">
        <f>kkhaga[[#This Row],[Unicode]]&amp;" 0902"</f>
        <v>0921 0902</v>
      </c>
      <c r="CF38">
        <f>LEN(tram78910151619[[#This Row],[Unicode]])</f>
        <v>9</v>
      </c>
      <c r="CG38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CharW(2337) &amp; CharW(2306), </v>
      </c>
      <c r="CH38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डं</v>
      </c>
    </row>
    <row r="39" spans="1:86" x14ac:dyDescent="0.55000000000000004">
      <c r="A39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!</v>
      </c>
      <c r="B39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CharW(33), </v>
      </c>
      <c r="C39" s="3" t="s">
        <v>74</v>
      </c>
      <c r="D39" s="3" t="s">
        <v>75</v>
      </c>
      <c r="E39">
        <f>LEN(kkhaga[[#This Row],[Unicode]])</f>
        <v>4</v>
      </c>
      <c r="F39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CharW(2338), </v>
      </c>
      <c r="G39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ढ</v>
      </c>
      <c r="I39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!R.e</v>
      </c>
      <c r="J39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CharW(33) &amp; CharW(82) &amp; CharW(46) &amp; CharW(101), </v>
      </c>
      <c r="K39" t="str">
        <f>kkhaga[[#This Row],[Saral]]&amp;" 0052 002E 0065"</f>
        <v>0021 0052 002E 0065</v>
      </c>
      <c r="L39" t="str">
        <f>"0930 094D "&amp;kkhaga[[#This Row],[Unicode]]&amp;" 0947 0902"</f>
        <v>0930 094D 0922 0947 0902</v>
      </c>
      <c r="M39">
        <f>LEN(tram[[#This Row],[Unicode]])</f>
        <v>24</v>
      </c>
      <c r="N39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CharW(2338) &amp; CharW(2375) &amp; CharW(2306), </v>
      </c>
      <c r="O39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र्ढें</v>
      </c>
      <c r="P39" s="3"/>
      <c r="Q39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!R.</v>
      </c>
      <c r="R39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CharW(33) &amp; CharW(82) &amp; CharW(46), </v>
      </c>
      <c r="S39" t="str">
        <f>kkhaga[[#This Row],[Saral]]&amp;" 0052 002E"</f>
        <v>0021 0052 002E</v>
      </c>
      <c r="T39" t="str">
        <f>"0930 094D "&amp;kkhaga[[#This Row],[Unicode]]&amp;" 0902"</f>
        <v>0930 094D 0922 0902</v>
      </c>
      <c r="U39">
        <f>LEN(tram7[[#This Row],[Unicode]])</f>
        <v>19</v>
      </c>
      <c r="V39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CharW(2338) &amp; CharW(2306), </v>
      </c>
      <c r="W39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र्ढं</v>
      </c>
      <c r="Y39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!IR</v>
      </c>
      <c r="Z39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CharW(33) &amp; CharW(73) &amp; CharW(82), </v>
      </c>
      <c r="AA39" t="str">
        <f>kkhaga[[#This Row],[Saral]]&amp;" 0049 0052"</f>
        <v>0021 0049 0052</v>
      </c>
      <c r="AB39" t="str">
        <f>"0930 094D "&amp;kkhaga[[#This Row],[Unicode]]&amp;" 0940"</f>
        <v>0930 094D 0922 0940</v>
      </c>
      <c r="AC39">
        <f>LEN(tram78[[#This Row],[Unicode]])</f>
        <v>19</v>
      </c>
      <c r="AD39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CharW(2338) &amp; CharW(2368), </v>
      </c>
      <c r="AE39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र्ढी</v>
      </c>
      <c r="AG39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!IR.</v>
      </c>
      <c r="AH39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CharW(33) &amp; CharW(73) &amp; CharW(82) &amp; CharW(46), </v>
      </c>
      <c r="AI39" t="str">
        <f>kkhaga[[#This Row],[Saral]]&amp;" 0049 0052 002E"</f>
        <v>0021 0049 0052 002E</v>
      </c>
      <c r="AJ39" t="str">
        <f>"0930 094D "&amp;kkhaga[[#This Row],[Unicode]]&amp;" 0940 0902"</f>
        <v>0930 094D 0922 0940 0902</v>
      </c>
      <c r="AK39">
        <f>LEN(tram789[[#This Row],[Unicode]])</f>
        <v>24</v>
      </c>
      <c r="AL39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CharW(2338) &amp; CharW(2368) &amp; CharW(2306), </v>
      </c>
      <c r="AM39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र्ढीं</v>
      </c>
      <c r="AO39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!R</v>
      </c>
      <c r="AP39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CharW(33) &amp; CharW(82), </v>
      </c>
      <c r="AQ39" t="str">
        <f>kkhaga[[#This Row],[Saral]]&amp;" 0052"</f>
        <v>0021 0052</v>
      </c>
      <c r="AR39" t="str">
        <f>"0930 094D "&amp;kkhaga[[#This Row],[Unicode]]&amp;""</f>
        <v>0930 094D 0922</v>
      </c>
      <c r="AS39">
        <f>LEN(tram78910[[#This Row],[Unicode]])</f>
        <v>14</v>
      </c>
      <c r="AT39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CharW(2338), </v>
      </c>
      <c r="AU39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र्ढ</v>
      </c>
      <c r="AW39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!/</v>
      </c>
      <c r="AX39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CharW(33) &amp; CharW(47), </v>
      </c>
      <c r="AY39" t="str">
        <f>kkhaga[[#This Row],[Saral]]&amp;" 002F"</f>
        <v>0021 002F</v>
      </c>
      <c r="AZ39" t="str">
        <f>kkhaga[[#This Row],[Unicode]]&amp;" 094D 0930"</f>
        <v>0922 094D 0930</v>
      </c>
      <c r="BA39">
        <f>LEN(tram7891012[[#This Row],[Unicode]])</f>
        <v>14</v>
      </c>
      <c r="BB39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CharW(2338) &amp; CharW(2381) &amp; CharW(2352), </v>
      </c>
      <c r="BC39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ढ्र</v>
      </c>
      <c r="BE39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!\</v>
      </c>
      <c r="BF39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CharW(33) &amp; CharW(92), </v>
      </c>
      <c r="BG39" s="3" t="s">
        <v>76</v>
      </c>
      <c r="BH39" t="str">
        <f>kkhaga[[#This Row],[Unicode]]&amp;" 094D"</f>
        <v>0922 094D</v>
      </c>
      <c r="BI39">
        <f>LEN(tram789101213[[#This Row],[Unicode]])</f>
        <v>9</v>
      </c>
      <c r="BJ39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CharW(2338) &amp; CharW(2381), </v>
      </c>
      <c r="BK39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ढ्</v>
      </c>
      <c r="BM39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!aR</v>
      </c>
      <c r="BN39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CharW(33) &amp; CharW(97) &amp; CharW(82), </v>
      </c>
      <c r="BO39" t="str">
        <f>kkhaga[[#This Row],[Saral]]&amp;" 0061 0052"</f>
        <v>0021 0061 0052</v>
      </c>
      <c r="BP39" t="str">
        <f>"0930 094D "&amp;kkhaga[[#This Row],[Unicode]]&amp;" 093E"</f>
        <v>0930 094D 0922 093E</v>
      </c>
      <c r="BQ39">
        <f>LEN(tram7891015[[#This Row],[Unicode]])</f>
        <v>19</v>
      </c>
      <c r="BR39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CharW(2338) &amp; CharW(2366), </v>
      </c>
      <c r="BS39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र्ढा</v>
      </c>
      <c r="BU39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i!R</v>
      </c>
      <c r="BV39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CharW(33) &amp; CharW(82), </v>
      </c>
      <c r="BW39" t="str">
        <f>"0069 "&amp;kkhaga[[#This Row],[Saral]]&amp;" 0052"</f>
        <v>0069 0021 0052</v>
      </c>
      <c r="BX39" t="str">
        <f>"0930 094D "&amp;kkhaga[[#This Row],[Unicode]]&amp;" 093F"</f>
        <v>0930 094D 0922 093F</v>
      </c>
      <c r="BY39">
        <f>LEN(tram789101516[[#This Row],[Unicode]])</f>
        <v>19</v>
      </c>
      <c r="BZ39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CharW(2338) &amp; CharW(2367), </v>
      </c>
      <c r="CA39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र्ढि</v>
      </c>
      <c r="CC39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CharW(33) &amp; CharW(82), </v>
      </c>
      <c r="CD39" t="str">
        <f>"0069 "&amp;kkhaga[[#This Row],[Saral]]&amp;" 0052"</f>
        <v>0069 0021 0052</v>
      </c>
      <c r="CE39" t="str">
        <f>kkhaga[[#This Row],[Unicode]]&amp;" 0902"</f>
        <v>0922 0902</v>
      </c>
      <c r="CF39">
        <f>LEN(tram78910151619[[#This Row],[Unicode]])</f>
        <v>9</v>
      </c>
      <c r="CG39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CharW(2338) &amp; CharW(2306), </v>
      </c>
      <c r="CH39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ढं</v>
      </c>
    </row>
    <row r="40" spans="1:86" x14ac:dyDescent="0.55000000000000004">
      <c r="A40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`</v>
      </c>
      <c r="B40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CharW(96), </v>
      </c>
      <c r="C40" s="3" t="s">
        <v>77</v>
      </c>
      <c r="D40" s="3" t="s">
        <v>78</v>
      </c>
      <c r="E40">
        <f>LEN(kkhaga[[#This Row],[Unicode]])</f>
        <v>4</v>
      </c>
      <c r="F40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CharW(2339), </v>
      </c>
      <c r="G40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ण</v>
      </c>
      <c r="I40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`R.e</v>
      </c>
      <c r="J40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CharW(96) &amp; CharW(82) &amp; CharW(46) &amp; CharW(101), </v>
      </c>
      <c r="K40" t="str">
        <f>kkhaga[[#This Row],[Saral]]&amp;" 0052 002E 0065"</f>
        <v>0060 0052 002E 0065</v>
      </c>
      <c r="L40" t="str">
        <f>"0930 094D "&amp;kkhaga[[#This Row],[Unicode]]&amp;" 0947 0902"</f>
        <v>0930 094D 0923 0947 0902</v>
      </c>
      <c r="M40">
        <f>LEN(tram[[#This Row],[Unicode]])</f>
        <v>24</v>
      </c>
      <c r="N40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CharW(2339) &amp; CharW(2375) &amp; CharW(2306), </v>
      </c>
      <c r="O40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र्णें</v>
      </c>
      <c r="P40" s="3"/>
      <c r="Q40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`R.</v>
      </c>
      <c r="R40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CharW(96) &amp; CharW(82) &amp; CharW(46), </v>
      </c>
      <c r="S40" t="str">
        <f>kkhaga[[#This Row],[Saral]]&amp;" 0052 002E"</f>
        <v>0060 0052 002E</v>
      </c>
      <c r="T40" t="str">
        <f>"0930 094D "&amp;kkhaga[[#This Row],[Unicode]]&amp;" 0902"</f>
        <v>0930 094D 0923 0902</v>
      </c>
      <c r="U40">
        <f>LEN(tram7[[#This Row],[Unicode]])</f>
        <v>19</v>
      </c>
      <c r="V40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CharW(2339) &amp; CharW(2306), </v>
      </c>
      <c r="W40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र्णं</v>
      </c>
      <c r="Y40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`IR</v>
      </c>
      <c r="Z40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CharW(96) &amp; CharW(73) &amp; CharW(82), </v>
      </c>
      <c r="AA40" t="str">
        <f>kkhaga[[#This Row],[Saral]]&amp;" 0049 0052"</f>
        <v>0060 0049 0052</v>
      </c>
      <c r="AB40" t="str">
        <f>"0930 094D "&amp;kkhaga[[#This Row],[Unicode]]&amp;" 0940"</f>
        <v>0930 094D 0923 0940</v>
      </c>
      <c r="AC40">
        <f>LEN(tram78[[#This Row],[Unicode]])</f>
        <v>19</v>
      </c>
      <c r="AD40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CharW(2339) &amp; CharW(2368), </v>
      </c>
      <c r="AE40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र्णी</v>
      </c>
      <c r="AG40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`IR.</v>
      </c>
      <c r="AH40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CharW(96) &amp; CharW(73) &amp; CharW(82) &amp; CharW(46), </v>
      </c>
      <c r="AI40" t="str">
        <f>kkhaga[[#This Row],[Saral]]&amp;" 0049 0052 002E"</f>
        <v>0060 0049 0052 002E</v>
      </c>
      <c r="AJ40" t="str">
        <f>"0930 094D "&amp;kkhaga[[#This Row],[Unicode]]&amp;" 0940 0902"</f>
        <v>0930 094D 0923 0940 0902</v>
      </c>
      <c r="AK40">
        <f>LEN(tram789[[#This Row],[Unicode]])</f>
        <v>24</v>
      </c>
      <c r="AL40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CharW(2339) &amp; CharW(2368) &amp; CharW(2306), </v>
      </c>
      <c r="AM40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र्णीं</v>
      </c>
      <c r="AO40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`R</v>
      </c>
      <c r="AP40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CharW(96) &amp; CharW(82), </v>
      </c>
      <c r="AQ40" t="str">
        <f>kkhaga[[#This Row],[Saral]]&amp;" 0052"</f>
        <v>0060 0052</v>
      </c>
      <c r="AR40" t="str">
        <f>"0930 094D "&amp;kkhaga[[#This Row],[Unicode]]&amp;""</f>
        <v>0930 094D 0923</v>
      </c>
      <c r="AS40">
        <f>LEN(tram78910[[#This Row],[Unicode]])</f>
        <v>14</v>
      </c>
      <c r="AT40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CharW(2339), </v>
      </c>
      <c r="AU40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र्ण</v>
      </c>
      <c r="AW40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`/</v>
      </c>
      <c r="AX40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CharW(96) &amp; CharW(47), </v>
      </c>
      <c r="AY40" t="str">
        <f>kkhaga[[#This Row],[Saral]]&amp;" 002F"</f>
        <v>0060 002F</v>
      </c>
      <c r="AZ40" t="str">
        <f>kkhaga[[#This Row],[Unicode]]&amp;" 094D 0930"</f>
        <v>0923 094D 0930</v>
      </c>
      <c r="BA40">
        <f>LEN(tram7891012[[#This Row],[Unicode]])</f>
        <v>14</v>
      </c>
      <c r="BB40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CharW(2339) &amp; CharW(2381) &amp; CharW(2352), </v>
      </c>
      <c r="BC40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ण्र</v>
      </c>
      <c r="BE40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~</v>
      </c>
      <c r="BF40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CharW(126), </v>
      </c>
      <c r="BG40" s="3" t="s">
        <v>79</v>
      </c>
      <c r="BH40" t="str">
        <f>kkhaga[[#This Row],[Unicode]]&amp;" 094D"</f>
        <v>0923 094D</v>
      </c>
      <c r="BI40">
        <f>LEN(tram789101213[[#This Row],[Unicode]])</f>
        <v>9</v>
      </c>
      <c r="BJ40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CharW(2339) &amp; CharW(2381), </v>
      </c>
      <c r="BK40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ण्</v>
      </c>
      <c r="BM40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`aR</v>
      </c>
      <c r="BN40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CharW(96) &amp; CharW(97) &amp; CharW(82), </v>
      </c>
      <c r="BO40" t="str">
        <f>kkhaga[[#This Row],[Saral]]&amp;" 0061 0052"</f>
        <v>0060 0061 0052</v>
      </c>
      <c r="BP40" t="str">
        <f>"0930 094D "&amp;kkhaga[[#This Row],[Unicode]]&amp;" 093E"</f>
        <v>0930 094D 0923 093E</v>
      </c>
      <c r="BQ40">
        <f>LEN(tram7891015[[#This Row],[Unicode]])</f>
        <v>19</v>
      </c>
      <c r="BR40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CharW(2339) &amp; CharW(2366), </v>
      </c>
      <c r="BS40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र्णा</v>
      </c>
      <c r="BU40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i`R</v>
      </c>
      <c r="BV40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CharW(96) &amp; CharW(82), </v>
      </c>
      <c r="BW40" t="str">
        <f>"0069 "&amp;kkhaga[[#This Row],[Saral]]&amp;" 0052"</f>
        <v>0069 0060 0052</v>
      </c>
      <c r="BX40" t="str">
        <f>"0930 094D "&amp;kkhaga[[#This Row],[Unicode]]&amp;" 093F"</f>
        <v>0930 094D 0923 093F</v>
      </c>
      <c r="BY40">
        <f>LEN(tram789101516[[#This Row],[Unicode]])</f>
        <v>19</v>
      </c>
      <c r="BZ40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CharW(2339) &amp; CharW(2367), </v>
      </c>
      <c r="CA40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र्णि</v>
      </c>
      <c r="CC40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CharW(96) &amp; CharW(82), </v>
      </c>
      <c r="CD40" t="str">
        <f>"0069 "&amp;kkhaga[[#This Row],[Saral]]&amp;" 0052"</f>
        <v>0069 0060 0052</v>
      </c>
      <c r="CE40" t="str">
        <f>kkhaga[[#This Row],[Unicode]]&amp;" 0902"</f>
        <v>0923 0902</v>
      </c>
      <c r="CF40">
        <f>LEN(tram78910151619[[#This Row],[Unicode]])</f>
        <v>9</v>
      </c>
      <c r="CG40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CharW(2339) &amp; CharW(2306), </v>
      </c>
      <c r="CH40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णं</v>
      </c>
    </row>
    <row r="41" spans="1:86" x14ac:dyDescent="0.55000000000000004">
      <c r="A41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t</v>
      </c>
      <c r="B41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CharW(116), </v>
      </c>
      <c r="C41" s="3" t="s">
        <v>80</v>
      </c>
      <c r="D41" s="3" t="s">
        <v>81</v>
      </c>
      <c r="E41">
        <f>LEN(kkhaga[[#This Row],[Unicode]])</f>
        <v>4</v>
      </c>
      <c r="F41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CharW(2340), </v>
      </c>
      <c r="G41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त</v>
      </c>
      <c r="I41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tR.e</v>
      </c>
      <c r="J41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CharW(116) &amp; CharW(82) &amp; CharW(46) &amp; CharW(101), </v>
      </c>
      <c r="K41" t="str">
        <f>kkhaga[[#This Row],[Saral]]&amp;" 0052 002E 0065"</f>
        <v>0074 0052 002E 0065</v>
      </c>
      <c r="L41" t="str">
        <f>"0930 094D "&amp;kkhaga[[#This Row],[Unicode]]&amp;" 0947 0902"</f>
        <v>0930 094D 0924 0947 0902</v>
      </c>
      <c r="M41">
        <f>LEN(tram[[#This Row],[Unicode]])</f>
        <v>24</v>
      </c>
      <c r="N41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CharW(2340) &amp; CharW(2375) &amp; CharW(2306), </v>
      </c>
      <c r="O41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र्तें</v>
      </c>
      <c r="P41" s="3"/>
      <c r="Q41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tR.</v>
      </c>
      <c r="R41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CharW(116) &amp; CharW(82) &amp; CharW(46), </v>
      </c>
      <c r="S41" t="str">
        <f>kkhaga[[#This Row],[Saral]]&amp;" 0052 002E"</f>
        <v>0074 0052 002E</v>
      </c>
      <c r="T41" t="str">
        <f>"0930 094D "&amp;kkhaga[[#This Row],[Unicode]]&amp;" 0902"</f>
        <v>0930 094D 0924 0902</v>
      </c>
      <c r="U41">
        <f>LEN(tram7[[#This Row],[Unicode]])</f>
        <v>19</v>
      </c>
      <c r="V41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CharW(2340) &amp; CharW(2306), </v>
      </c>
      <c r="W41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र्तं</v>
      </c>
      <c r="Y41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tIR</v>
      </c>
      <c r="Z41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CharW(116) &amp; CharW(73) &amp; CharW(82), </v>
      </c>
      <c r="AA41" t="str">
        <f>kkhaga[[#This Row],[Saral]]&amp;" 0049 0052"</f>
        <v>0074 0049 0052</v>
      </c>
      <c r="AB41" t="str">
        <f>"0930 094D "&amp;kkhaga[[#This Row],[Unicode]]&amp;" 0940"</f>
        <v>0930 094D 0924 0940</v>
      </c>
      <c r="AC41">
        <f>LEN(tram78[[#This Row],[Unicode]])</f>
        <v>19</v>
      </c>
      <c r="AD41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CharW(2340) &amp; CharW(2368), </v>
      </c>
      <c r="AE41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र्ती</v>
      </c>
      <c r="AG41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tIR.</v>
      </c>
      <c r="AH41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CharW(116) &amp; CharW(73) &amp; CharW(82) &amp; CharW(46), </v>
      </c>
      <c r="AI41" t="str">
        <f>kkhaga[[#This Row],[Saral]]&amp;" 0049 0052 002E"</f>
        <v>0074 0049 0052 002E</v>
      </c>
      <c r="AJ41" t="str">
        <f>"0930 094D "&amp;kkhaga[[#This Row],[Unicode]]&amp;" 0940 0902"</f>
        <v>0930 094D 0924 0940 0902</v>
      </c>
      <c r="AK41">
        <f>LEN(tram789[[#This Row],[Unicode]])</f>
        <v>24</v>
      </c>
      <c r="AL41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CharW(2340) &amp; CharW(2368) &amp; CharW(2306), </v>
      </c>
      <c r="AM41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र्तीं</v>
      </c>
      <c r="AO41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tR</v>
      </c>
      <c r="AP41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CharW(116) &amp; CharW(82), </v>
      </c>
      <c r="AQ41" t="str">
        <f>kkhaga[[#This Row],[Saral]]&amp;" 0052"</f>
        <v>0074 0052</v>
      </c>
      <c r="AR41" t="str">
        <f>"0930 094D "&amp;kkhaga[[#This Row],[Unicode]]&amp;""</f>
        <v>0930 094D 0924</v>
      </c>
      <c r="AS41">
        <f>LEN(tram78910[[#This Row],[Unicode]])</f>
        <v>14</v>
      </c>
      <c r="AT41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CharW(2340), </v>
      </c>
      <c r="AU41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र्त</v>
      </c>
      <c r="AW41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5</v>
      </c>
      <c r="AX41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CharW(53), </v>
      </c>
      <c r="AY41">
        <v>35</v>
      </c>
      <c r="AZ41" t="str">
        <f>kkhaga[[#This Row],[Unicode]]&amp;" 094D 0930"</f>
        <v>0924 094D 0930</v>
      </c>
      <c r="BA41">
        <f>LEN(tram7891012[[#This Row],[Unicode]])</f>
        <v>14</v>
      </c>
      <c r="BB41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CharW(2340) &amp; CharW(2381) &amp; CharW(2352), </v>
      </c>
      <c r="BC41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त्र</v>
      </c>
      <c r="BE41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T</v>
      </c>
      <c r="BF41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CharW(84), </v>
      </c>
      <c r="BG41" s="3" t="str">
        <f>DEC2HEX(HEX2DEC(kkhaga[[#This Row],[Saral]])-32)</f>
        <v>54</v>
      </c>
      <c r="BH41" t="str">
        <f>kkhaga[[#This Row],[Unicode]]&amp;" 094D"</f>
        <v>0924 094D</v>
      </c>
      <c r="BI41">
        <f>LEN(tram789101213[[#This Row],[Unicode]])</f>
        <v>9</v>
      </c>
      <c r="BJ41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CharW(2340) &amp; CharW(2381), </v>
      </c>
      <c r="BK41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त्</v>
      </c>
      <c r="BM41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taR</v>
      </c>
      <c r="BN41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CharW(116) &amp; CharW(97) &amp; CharW(82), </v>
      </c>
      <c r="BO41" t="str">
        <f>kkhaga[[#This Row],[Saral]]&amp;" 0061 0052"</f>
        <v>0074 0061 0052</v>
      </c>
      <c r="BP41" t="str">
        <f>"0930 094D "&amp;kkhaga[[#This Row],[Unicode]]&amp;" 093E"</f>
        <v>0930 094D 0924 093E</v>
      </c>
      <c r="BQ41">
        <f>LEN(tram7891015[[#This Row],[Unicode]])</f>
        <v>19</v>
      </c>
      <c r="BR41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CharW(2340) &amp; CharW(2366), </v>
      </c>
      <c r="BS41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र्ता</v>
      </c>
      <c r="BU41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itR</v>
      </c>
      <c r="BV41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CharW(116) &amp; CharW(82), </v>
      </c>
      <c r="BW41" t="str">
        <f>"0069 "&amp;kkhaga[[#This Row],[Saral]]&amp;" 0052"</f>
        <v>0069 0074 0052</v>
      </c>
      <c r="BX41" t="str">
        <f>"0930 094D "&amp;kkhaga[[#This Row],[Unicode]]&amp;" 093F"</f>
        <v>0930 094D 0924 093F</v>
      </c>
      <c r="BY41">
        <f>LEN(tram789101516[[#This Row],[Unicode]])</f>
        <v>19</v>
      </c>
      <c r="BZ41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CharW(2340) &amp; CharW(2367), </v>
      </c>
      <c r="CA41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र्ति</v>
      </c>
      <c r="CC41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CharW(116) &amp; CharW(82), </v>
      </c>
      <c r="CD41" t="str">
        <f>"0069 "&amp;kkhaga[[#This Row],[Saral]]&amp;" 0052"</f>
        <v>0069 0074 0052</v>
      </c>
      <c r="CE41" t="str">
        <f>kkhaga[[#This Row],[Unicode]]&amp;" 0902"</f>
        <v>0924 0902</v>
      </c>
      <c r="CF41">
        <f>LEN(tram78910151619[[#This Row],[Unicode]])</f>
        <v>9</v>
      </c>
      <c r="CG41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CharW(2340) &amp; CharW(2306), </v>
      </c>
      <c r="CH41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तं</v>
      </c>
    </row>
    <row r="42" spans="1:86" x14ac:dyDescent="0.55000000000000004">
      <c r="A42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4</v>
      </c>
      <c r="B42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CharW(52), </v>
      </c>
      <c r="C42" s="3" t="s">
        <v>82</v>
      </c>
      <c r="D42" s="3" t="s">
        <v>83</v>
      </c>
      <c r="E42">
        <f>LEN(kkhaga[[#This Row],[Unicode]])</f>
        <v>4</v>
      </c>
      <c r="F42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CharW(2341), </v>
      </c>
      <c r="G42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थ</v>
      </c>
      <c r="I42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4R.e</v>
      </c>
      <c r="J42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CharW(52) &amp; CharW(82) &amp; CharW(46) &amp; CharW(101), </v>
      </c>
      <c r="K42" t="str">
        <f>kkhaga[[#This Row],[Saral]]&amp;" 0052 002E 0065"</f>
        <v>0034 0052 002E 0065</v>
      </c>
      <c r="L42" t="str">
        <f>"0930 094D "&amp;kkhaga[[#This Row],[Unicode]]&amp;" 0947 0902"</f>
        <v>0930 094D 0925 0947 0902</v>
      </c>
      <c r="M42">
        <f>LEN(tram[[#This Row],[Unicode]])</f>
        <v>24</v>
      </c>
      <c r="N42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CharW(2341) &amp; CharW(2375) &amp; CharW(2306), </v>
      </c>
      <c r="O42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र्थें</v>
      </c>
      <c r="P42" s="3"/>
      <c r="Q42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4R.</v>
      </c>
      <c r="R42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CharW(52) &amp; CharW(82) &amp; CharW(46), </v>
      </c>
      <c r="S42" t="str">
        <f>kkhaga[[#This Row],[Saral]]&amp;" 0052 002E"</f>
        <v>0034 0052 002E</v>
      </c>
      <c r="T42" t="str">
        <f>"0930 094D "&amp;kkhaga[[#This Row],[Unicode]]&amp;" 0902"</f>
        <v>0930 094D 0925 0902</v>
      </c>
      <c r="U42">
        <f>LEN(tram7[[#This Row],[Unicode]])</f>
        <v>19</v>
      </c>
      <c r="V42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CharW(2341) &amp; CharW(2306), </v>
      </c>
      <c r="W42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र्थं</v>
      </c>
      <c r="Y42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4IR</v>
      </c>
      <c r="Z42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CharW(52) &amp; CharW(73) &amp; CharW(82), </v>
      </c>
      <c r="AA42" t="str">
        <f>kkhaga[[#This Row],[Saral]]&amp;" 0049 0052"</f>
        <v>0034 0049 0052</v>
      </c>
      <c r="AB42" t="str">
        <f>"0930 094D "&amp;kkhaga[[#This Row],[Unicode]]&amp;" 0940"</f>
        <v>0930 094D 0925 0940</v>
      </c>
      <c r="AC42">
        <f>LEN(tram78[[#This Row],[Unicode]])</f>
        <v>19</v>
      </c>
      <c r="AD42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CharW(2341) &amp; CharW(2368), </v>
      </c>
      <c r="AE42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र्थी</v>
      </c>
      <c r="AG42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4IR.</v>
      </c>
      <c r="AH42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CharW(52) &amp; CharW(73) &amp; CharW(82) &amp; CharW(46), </v>
      </c>
      <c r="AI42" t="str">
        <f>kkhaga[[#This Row],[Saral]]&amp;" 0049 0052 002E"</f>
        <v>0034 0049 0052 002E</v>
      </c>
      <c r="AJ42" t="str">
        <f>"0930 094D "&amp;kkhaga[[#This Row],[Unicode]]&amp;" 0940 0902"</f>
        <v>0930 094D 0925 0940 0902</v>
      </c>
      <c r="AK42">
        <f>LEN(tram789[[#This Row],[Unicode]])</f>
        <v>24</v>
      </c>
      <c r="AL42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CharW(2341) &amp; CharW(2368) &amp; CharW(2306), </v>
      </c>
      <c r="AM42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र्थीं</v>
      </c>
      <c r="AO42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4R</v>
      </c>
      <c r="AP42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CharW(52) &amp; CharW(82), </v>
      </c>
      <c r="AQ42" t="str">
        <f>kkhaga[[#This Row],[Saral]]&amp;" 0052"</f>
        <v>0034 0052</v>
      </c>
      <c r="AR42" t="str">
        <f>"0930 094D "&amp;kkhaga[[#This Row],[Unicode]]&amp;""</f>
        <v>0930 094D 0925</v>
      </c>
      <c r="AS42">
        <f>LEN(tram78910[[#This Row],[Unicode]])</f>
        <v>14</v>
      </c>
      <c r="AT42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CharW(2341), </v>
      </c>
      <c r="AU42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र्थ</v>
      </c>
      <c r="AW42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4/</v>
      </c>
      <c r="AX42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CharW(52) &amp; CharW(47), </v>
      </c>
      <c r="AY42" t="str">
        <f>kkhaga[[#This Row],[Saral]]&amp;" 002F"</f>
        <v>0034 002F</v>
      </c>
      <c r="AZ42" t="str">
        <f>kkhaga[[#This Row],[Unicode]]&amp;" 094D 0930"</f>
        <v>0925 094D 0930</v>
      </c>
      <c r="BA42">
        <f>LEN(tram7891012[[#This Row],[Unicode]])</f>
        <v>14</v>
      </c>
      <c r="BB42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CharW(2341) &amp; CharW(2381) &amp; CharW(2352), </v>
      </c>
      <c r="BC42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थ्र</v>
      </c>
      <c r="BE42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$</v>
      </c>
      <c r="BF42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CharW(36), </v>
      </c>
      <c r="BG42" s="3" t="s">
        <v>84</v>
      </c>
      <c r="BH42" t="str">
        <f>kkhaga[[#This Row],[Unicode]]&amp;" 094D"</f>
        <v>0925 094D</v>
      </c>
      <c r="BI42">
        <f>LEN(tram789101213[[#This Row],[Unicode]])</f>
        <v>9</v>
      </c>
      <c r="BJ42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CharW(2341) &amp; CharW(2381), </v>
      </c>
      <c r="BK42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थ्</v>
      </c>
      <c r="BM42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4aR</v>
      </c>
      <c r="BN42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CharW(52) &amp; CharW(97) &amp; CharW(82), </v>
      </c>
      <c r="BO42" t="str">
        <f>kkhaga[[#This Row],[Saral]]&amp;" 0061 0052"</f>
        <v>0034 0061 0052</v>
      </c>
      <c r="BP42" t="str">
        <f>"0930 094D "&amp;kkhaga[[#This Row],[Unicode]]&amp;" 093E"</f>
        <v>0930 094D 0925 093E</v>
      </c>
      <c r="BQ42">
        <f>LEN(tram7891015[[#This Row],[Unicode]])</f>
        <v>19</v>
      </c>
      <c r="BR42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CharW(2341) &amp; CharW(2366), </v>
      </c>
      <c r="BS42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र्था</v>
      </c>
      <c r="BU42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i4R</v>
      </c>
      <c r="BV42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CharW(52) &amp; CharW(82), </v>
      </c>
      <c r="BW42" t="str">
        <f>"0069 "&amp;kkhaga[[#This Row],[Saral]]&amp;" 0052"</f>
        <v>0069 0034 0052</v>
      </c>
      <c r="BX42" t="str">
        <f>"0930 094D "&amp;kkhaga[[#This Row],[Unicode]]&amp;" 093F"</f>
        <v>0930 094D 0925 093F</v>
      </c>
      <c r="BY42">
        <f>LEN(tram789101516[[#This Row],[Unicode]])</f>
        <v>19</v>
      </c>
      <c r="BZ42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CharW(2341) &amp; CharW(2367), </v>
      </c>
      <c r="CA42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र्थि</v>
      </c>
      <c r="CC42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CharW(52) &amp; CharW(82), </v>
      </c>
      <c r="CD42" t="str">
        <f>"0069 "&amp;kkhaga[[#This Row],[Saral]]&amp;" 0052"</f>
        <v>0069 0034 0052</v>
      </c>
      <c r="CE42" t="str">
        <f>kkhaga[[#This Row],[Unicode]]&amp;" 0902"</f>
        <v>0925 0902</v>
      </c>
      <c r="CF42">
        <f>LEN(tram78910151619[[#This Row],[Unicode]])</f>
        <v>9</v>
      </c>
      <c r="CG42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CharW(2341) &amp; CharW(2306), </v>
      </c>
      <c r="CH42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थं</v>
      </c>
    </row>
    <row r="43" spans="1:86" x14ac:dyDescent="0.55000000000000004">
      <c r="A43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d</v>
      </c>
      <c r="B43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CharW(100), </v>
      </c>
      <c r="C43" s="3" t="s">
        <v>85</v>
      </c>
      <c r="D43" s="3" t="s">
        <v>86</v>
      </c>
      <c r="E43">
        <f>LEN(kkhaga[[#This Row],[Unicode]])</f>
        <v>4</v>
      </c>
      <c r="F43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CharW(2342), </v>
      </c>
      <c r="G43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द</v>
      </c>
      <c r="I43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dR.e</v>
      </c>
      <c r="J43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CharW(100) &amp; CharW(82) &amp; CharW(46) &amp; CharW(101), </v>
      </c>
      <c r="K43" t="str">
        <f>kkhaga[[#This Row],[Saral]]&amp;" 0052 002E 0065"</f>
        <v>0064 0052 002E 0065</v>
      </c>
      <c r="L43" t="str">
        <f>"0930 094D "&amp;kkhaga[[#This Row],[Unicode]]&amp;" 0947 0902"</f>
        <v>0930 094D 0926 0947 0902</v>
      </c>
      <c r="M43">
        <f>LEN(tram[[#This Row],[Unicode]])</f>
        <v>24</v>
      </c>
      <c r="N43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CharW(2342) &amp; CharW(2375) &amp; CharW(2306), </v>
      </c>
      <c r="O43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र्दें</v>
      </c>
      <c r="P43" s="3"/>
      <c r="Q43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dR.</v>
      </c>
      <c r="R43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CharW(100) &amp; CharW(82) &amp; CharW(46), </v>
      </c>
      <c r="S43" t="str">
        <f>kkhaga[[#This Row],[Saral]]&amp;" 0052 002E"</f>
        <v>0064 0052 002E</v>
      </c>
      <c r="T43" t="str">
        <f>"0930 094D "&amp;kkhaga[[#This Row],[Unicode]]&amp;" 0902"</f>
        <v>0930 094D 0926 0902</v>
      </c>
      <c r="U43">
        <f>LEN(tram7[[#This Row],[Unicode]])</f>
        <v>19</v>
      </c>
      <c r="V43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CharW(2342) &amp; CharW(2306), </v>
      </c>
      <c r="W43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र्दं</v>
      </c>
      <c r="Y43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dIR</v>
      </c>
      <c r="Z43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CharW(100) &amp; CharW(73) &amp; CharW(82), </v>
      </c>
      <c r="AA43" t="str">
        <f>kkhaga[[#This Row],[Saral]]&amp;" 0049 0052"</f>
        <v>0064 0049 0052</v>
      </c>
      <c r="AB43" t="str">
        <f>"0930 094D "&amp;kkhaga[[#This Row],[Unicode]]&amp;" 0940"</f>
        <v>0930 094D 0926 0940</v>
      </c>
      <c r="AC43">
        <f>LEN(tram78[[#This Row],[Unicode]])</f>
        <v>19</v>
      </c>
      <c r="AD43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CharW(2342) &amp; CharW(2368), </v>
      </c>
      <c r="AE43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र्दी</v>
      </c>
      <c r="AG43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dIR.</v>
      </c>
      <c r="AH43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CharW(100) &amp; CharW(73) &amp; CharW(82) &amp; CharW(46), </v>
      </c>
      <c r="AI43" t="str">
        <f>kkhaga[[#This Row],[Saral]]&amp;" 0049 0052 002E"</f>
        <v>0064 0049 0052 002E</v>
      </c>
      <c r="AJ43" t="str">
        <f>"0930 094D "&amp;kkhaga[[#This Row],[Unicode]]&amp;" 0940 0902"</f>
        <v>0930 094D 0926 0940 0902</v>
      </c>
      <c r="AK43">
        <f>LEN(tram789[[#This Row],[Unicode]])</f>
        <v>24</v>
      </c>
      <c r="AL43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CharW(2342) &amp; CharW(2368) &amp; CharW(2306), </v>
      </c>
      <c r="AM43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र्दीं</v>
      </c>
      <c r="AO43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dR</v>
      </c>
      <c r="AP43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CharW(100) &amp; CharW(82), </v>
      </c>
      <c r="AQ43" t="str">
        <f>kkhaga[[#This Row],[Saral]]&amp;" 0052"</f>
        <v>0064 0052</v>
      </c>
      <c r="AR43" t="str">
        <f>"0930 094D "&amp;kkhaga[[#This Row],[Unicode]]&amp;""</f>
        <v>0930 094D 0926</v>
      </c>
      <c r="AS43">
        <f>LEN(tram78910[[#This Row],[Unicode]])</f>
        <v>14</v>
      </c>
      <c r="AT43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CharW(2342), </v>
      </c>
      <c r="AU43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र्द</v>
      </c>
      <c r="AW43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³</v>
      </c>
      <c r="AX43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CharW(179), </v>
      </c>
      <c r="AY43" t="s">
        <v>87</v>
      </c>
      <c r="AZ43" t="str">
        <f>kkhaga[[#This Row],[Unicode]]&amp;" 094D 0930"</f>
        <v>0926 094D 0930</v>
      </c>
      <c r="BA43">
        <f>LEN(tram7891012[[#This Row],[Unicode]])</f>
        <v>14</v>
      </c>
      <c r="BB43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CharW(2342) &amp; CharW(2381) &amp; CharW(2352), </v>
      </c>
      <c r="BC43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द्र</v>
      </c>
      <c r="BE43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d\</v>
      </c>
      <c r="BF43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CharW(100) &amp; CharW(92), </v>
      </c>
      <c r="BG43" s="3" t="s">
        <v>88</v>
      </c>
      <c r="BH43" t="str">
        <f>kkhaga[[#This Row],[Unicode]]&amp;" 094D"</f>
        <v>0926 094D</v>
      </c>
      <c r="BI43">
        <f>LEN(tram789101213[[#This Row],[Unicode]])</f>
        <v>9</v>
      </c>
      <c r="BJ43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CharW(2342) &amp; CharW(2381), </v>
      </c>
      <c r="BK43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द्</v>
      </c>
      <c r="BM43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daR</v>
      </c>
      <c r="BN43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CharW(100) &amp; CharW(97) &amp; CharW(82), </v>
      </c>
      <c r="BO43" t="str">
        <f>kkhaga[[#This Row],[Saral]]&amp;" 0061 0052"</f>
        <v>0064 0061 0052</v>
      </c>
      <c r="BP43" t="str">
        <f>"0930 094D "&amp;kkhaga[[#This Row],[Unicode]]&amp;" 093E"</f>
        <v>0930 094D 0926 093E</v>
      </c>
      <c r="BQ43">
        <f>LEN(tram7891015[[#This Row],[Unicode]])</f>
        <v>19</v>
      </c>
      <c r="BR43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CharW(2342) &amp; CharW(2366), </v>
      </c>
      <c r="BS43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र्दा</v>
      </c>
      <c r="BU43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idR</v>
      </c>
      <c r="BV43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CharW(100) &amp; CharW(82), </v>
      </c>
      <c r="BW43" t="str">
        <f>"0069 "&amp;kkhaga[[#This Row],[Saral]]&amp;" 0052"</f>
        <v>0069 0064 0052</v>
      </c>
      <c r="BX43" t="str">
        <f>"0930 094D "&amp;kkhaga[[#This Row],[Unicode]]&amp;" 093F"</f>
        <v>0930 094D 0926 093F</v>
      </c>
      <c r="BY43">
        <f>LEN(tram789101516[[#This Row],[Unicode]])</f>
        <v>19</v>
      </c>
      <c r="BZ43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CharW(2342) &amp; CharW(2367), </v>
      </c>
      <c r="CA43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र्दि</v>
      </c>
      <c r="CC43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CharW(100) &amp; CharW(82), </v>
      </c>
      <c r="CD43" t="str">
        <f>"0069 "&amp;kkhaga[[#This Row],[Saral]]&amp;" 0052"</f>
        <v>0069 0064 0052</v>
      </c>
      <c r="CE43" t="str">
        <f>kkhaga[[#This Row],[Unicode]]&amp;" 0902"</f>
        <v>0926 0902</v>
      </c>
      <c r="CF43">
        <f>LEN(tram78910151619[[#This Row],[Unicode]])</f>
        <v>9</v>
      </c>
      <c r="CG43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CharW(2342) &amp; CharW(2306), </v>
      </c>
      <c r="CH43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दं</v>
      </c>
    </row>
    <row r="44" spans="1:86" x14ac:dyDescent="0.55000000000000004">
      <c r="A44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2</v>
      </c>
      <c r="B44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CharW(50), </v>
      </c>
      <c r="C44" s="3" t="s">
        <v>89</v>
      </c>
      <c r="D44" s="3" t="s">
        <v>90</v>
      </c>
      <c r="E44">
        <f>LEN(kkhaga[[#This Row],[Unicode]])</f>
        <v>4</v>
      </c>
      <c r="F44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CharW(2343), </v>
      </c>
      <c r="G44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ध</v>
      </c>
      <c r="I44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2R.e</v>
      </c>
      <c r="J44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CharW(50) &amp; CharW(82) &amp; CharW(46) &amp; CharW(101), </v>
      </c>
      <c r="K44" t="str">
        <f>kkhaga[[#This Row],[Saral]]&amp;" 0052 002E 0065"</f>
        <v>0032 0052 002E 0065</v>
      </c>
      <c r="L44" t="str">
        <f>"0930 094D "&amp;kkhaga[[#This Row],[Unicode]]&amp;" 0947 0902"</f>
        <v>0930 094D 0927 0947 0902</v>
      </c>
      <c r="M44">
        <f>LEN(tram[[#This Row],[Unicode]])</f>
        <v>24</v>
      </c>
      <c r="N44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CharW(2343) &amp; CharW(2375) &amp; CharW(2306), </v>
      </c>
      <c r="O44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र्धें</v>
      </c>
      <c r="P44" s="3"/>
      <c r="Q44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2R.</v>
      </c>
      <c r="R44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CharW(50) &amp; CharW(82) &amp; CharW(46), </v>
      </c>
      <c r="S44" t="str">
        <f>kkhaga[[#This Row],[Saral]]&amp;" 0052 002E"</f>
        <v>0032 0052 002E</v>
      </c>
      <c r="T44" t="str">
        <f>"0930 094D "&amp;kkhaga[[#This Row],[Unicode]]&amp;" 0902"</f>
        <v>0930 094D 0927 0902</v>
      </c>
      <c r="U44">
        <f>LEN(tram7[[#This Row],[Unicode]])</f>
        <v>19</v>
      </c>
      <c r="V44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CharW(2343) &amp; CharW(2306), </v>
      </c>
      <c r="W44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र्धं</v>
      </c>
      <c r="Y44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2IR</v>
      </c>
      <c r="Z44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CharW(50) &amp; CharW(73) &amp; CharW(82), </v>
      </c>
      <c r="AA44" t="str">
        <f>kkhaga[[#This Row],[Saral]]&amp;" 0049 0052"</f>
        <v>0032 0049 0052</v>
      </c>
      <c r="AB44" t="str">
        <f>"0930 094D "&amp;kkhaga[[#This Row],[Unicode]]&amp;" 0940"</f>
        <v>0930 094D 0927 0940</v>
      </c>
      <c r="AC44">
        <f>LEN(tram78[[#This Row],[Unicode]])</f>
        <v>19</v>
      </c>
      <c r="AD44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CharW(2343) &amp; CharW(2368), </v>
      </c>
      <c r="AE44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र्धी</v>
      </c>
      <c r="AG44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2IR.</v>
      </c>
      <c r="AH44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CharW(50) &amp; CharW(73) &amp; CharW(82) &amp; CharW(46), </v>
      </c>
      <c r="AI44" t="str">
        <f>kkhaga[[#This Row],[Saral]]&amp;" 0049 0052 002E"</f>
        <v>0032 0049 0052 002E</v>
      </c>
      <c r="AJ44" t="str">
        <f>"0930 094D "&amp;kkhaga[[#This Row],[Unicode]]&amp;" 0940 0902"</f>
        <v>0930 094D 0927 0940 0902</v>
      </c>
      <c r="AK44">
        <f>LEN(tram789[[#This Row],[Unicode]])</f>
        <v>24</v>
      </c>
      <c r="AL44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CharW(2343) &amp; CharW(2368) &amp; CharW(2306), </v>
      </c>
      <c r="AM44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र्धीं</v>
      </c>
      <c r="AO44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2R</v>
      </c>
      <c r="AP44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CharW(50) &amp; CharW(82), </v>
      </c>
      <c r="AQ44" t="str">
        <f>kkhaga[[#This Row],[Saral]]&amp;" 0052"</f>
        <v>0032 0052</v>
      </c>
      <c r="AR44" t="str">
        <f>"0930 094D "&amp;kkhaga[[#This Row],[Unicode]]&amp;""</f>
        <v>0930 094D 0927</v>
      </c>
      <c r="AS44">
        <f>LEN(tram78910[[#This Row],[Unicode]])</f>
        <v>14</v>
      </c>
      <c r="AT44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CharW(2343), </v>
      </c>
      <c r="AU44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र्ध</v>
      </c>
      <c r="AW44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2/</v>
      </c>
      <c r="AX44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CharW(50) &amp; CharW(47), </v>
      </c>
      <c r="AY44" t="str">
        <f>kkhaga[[#This Row],[Saral]]&amp;" 002F"</f>
        <v>0032 002F</v>
      </c>
      <c r="AZ44" t="str">
        <f>kkhaga[[#This Row],[Unicode]]&amp;" 094D 0930"</f>
        <v>0927 094D 0930</v>
      </c>
      <c r="BA44">
        <f>LEN(tram7891012[[#This Row],[Unicode]])</f>
        <v>14</v>
      </c>
      <c r="BB44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CharW(2343) &amp; CharW(2381) &amp; CharW(2352), </v>
      </c>
      <c r="BC44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ध्र</v>
      </c>
      <c r="BE44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@</v>
      </c>
      <c r="BF44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CharW(64), </v>
      </c>
      <c r="BG44" s="3" t="s">
        <v>91</v>
      </c>
      <c r="BH44" t="str">
        <f>kkhaga[[#This Row],[Unicode]]&amp;" 094D"</f>
        <v>0927 094D</v>
      </c>
      <c r="BI44">
        <f>LEN(tram789101213[[#This Row],[Unicode]])</f>
        <v>9</v>
      </c>
      <c r="BJ44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CharW(2343) &amp; CharW(2381), </v>
      </c>
      <c r="BK44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ध्</v>
      </c>
      <c r="BM44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2aR</v>
      </c>
      <c r="BN44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CharW(50) &amp; CharW(97) &amp; CharW(82), </v>
      </c>
      <c r="BO44" t="str">
        <f>kkhaga[[#This Row],[Saral]]&amp;" 0061 0052"</f>
        <v>0032 0061 0052</v>
      </c>
      <c r="BP44" t="str">
        <f>"0930 094D "&amp;kkhaga[[#This Row],[Unicode]]&amp;" 093E"</f>
        <v>0930 094D 0927 093E</v>
      </c>
      <c r="BQ44">
        <f>LEN(tram7891015[[#This Row],[Unicode]])</f>
        <v>19</v>
      </c>
      <c r="BR44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CharW(2343) &amp; CharW(2366), </v>
      </c>
      <c r="BS44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र्धा</v>
      </c>
      <c r="BU44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i2R</v>
      </c>
      <c r="BV44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CharW(50) &amp; CharW(82), </v>
      </c>
      <c r="BW44" t="str">
        <f>"0069 "&amp;kkhaga[[#This Row],[Saral]]&amp;" 0052"</f>
        <v>0069 0032 0052</v>
      </c>
      <c r="BX44" t="str">
        <f>"0930 094D "&amp;kkhaga[[#This Row],[Unicode]]&amp;" 093F"</f>
        <v>0930 094D 0927 093F</v>
      </c>
      <c r="BY44">
        <f>LEN(tram789101516[[#This Row],[Unicode]])</f>
        <v>19</v>
      </c>
      <c r="BZ44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CharW(2343) &amp; CharW(2367), </v>
      </c>
      <c r="CA44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र्धि</v>
      </c>
      <c r="CC44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CharW(50) &amp; CharW(82), </v>
      </c>
      <c r="CD44" t="str">
        <f>"0069 "&amp;kkhaga[[#This Row],[Saral]]&amp;" 0052"</f>
        <v>0069 0032 0052</v>
      </c>
      <c r="CE44" t="str">
        <f>kkhaga[[#This Row],[Unicode]]&amp;" 0902"</f>
        <v>0927 0902</v>
      </c>
      <c r="CF44">
        <f>LEN(tram78910151619[[#This Row],[Unicode]])</f>
        <v>9</v>
      </c>
      <c r="CG44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CharW(2343) &amp; CharW(2306), </v>
      </c>
      <c r="CH44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धं</v>
      </c>
    </row>
    <row r="45" spans="1:86" x14ac:dyDescent="0.55000000000000004">
      <c r="A45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n</v>
      </c>
      <c r="B45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CharW(110), </v>
      </c>
      <c r="C45" s="3" t="s">
        <v>92</v>
      </c>
      <c r="D45" s="3" t="s">
        <v>93</v>
      </c>
      <c r="E45">
        <f>LEN(kkhaga[[#This Row],[Unicode]])</f>
        <v>4</v>
      </c>
      <c r="F45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CharW(2344), </v>
      </c>
      <c r="G45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न</v>
      </c>
      <c r="I45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nR.e</v>
      </c>
      <c r="J45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CharW(110) &amp; CharW(82) &amp; CharW(46) &amp; CharW(101), </v>
      </c>
      <c r="K45" t="str">
        <f>kkhaga[[#This Row],[Saral]]&amp;" 0052 002E 0065"</f>
        <v>006E 0052 002E 0065</v>
      </c>
      <c r="L45" t="str">
        <f>"0930 094D "&amp;kkhaga[[#This Row],[Unicode]]&amp;" 0947 0902"</f>
        <v>0930 094D 0928 0947 0902</v>
      </c>
      <c r="M45">
        <f>LEN(tram[[#This Row],[Unicode]])</f>
        <v>24</v>
      </c>
      <c r="N45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CharW(2344) &amp; CharW(2375) &amp; CharW(2306), </v>
      </c>
      <c r="O45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र्नें</v>
      </c>
      <c r="P45" s="3"/>
      <c r="Q45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nR.</v>
      </c>
      <c r="R45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CharW(110) &amp; CharW(82) &amp; CharW(46), </v>
      </c>
      <c r="S45" t="str">
        <f>kkhaga[[#This Row],[Saral]]&amp;" 0052 002E"</f>
        <v>006E 0052 002E</v>
      </c>
      <c r="T45" t="str">
        <f>"0930 094D "&amp;kkhaga[[#This Row],[Unicode]]&amp;" 0902"</f>
        <v>0930 094D 0928 0902</v>
      </c>
      <c r="U45">
        <f>LEN(tram7[[#This Row],[Unicode]])</f>
        <v>19</v>
      </c>
      <c r="V45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CharW(2344) &amp; CharW(2306), </v>
      </c>
      <c r="W45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र्नं</v>
      </c>
      <c r="Y45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nIR</v>
      </c>
      <c r="Z45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CharW(110) &amp; CharW(73) &amp; CharW(82), </v>
      </c>
      <c r="AA45" t="str">
        <f>kkhaga[[#This Row],[Saral]]&amp;" 0049 0052"</f>
        <v>006E 0049 0052</v>
      </c>
      <c r="AB45" t="str">
        <f>"0930 094D "&amp;kkhaga[[#This Row],[Unicode]]&amp;" 0940"</f>
        <v>0930 094D 0928 0940</v>
      </c>
      <c r="AC45">
        <f>LEN(tram78[[#This Row],[Unicode]])</f>
        <v>19</v>
      </c>
      <c r="AD45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CharW(2344) &amp; CharW(2368), </v>
      </c>
      <c r="AE45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र्नी</v>
      </c>
      <c r="AG45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nIR.</v>
      </c>
      <c r="AH45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CharW(110) &amp; CharW(73) &amp; CharW(82) &amp; CharW(46), </v>
      </c>
      <c r="AI45" t="str">
        <f>kkhaga[[#This Row],[Saral]]&amp;" 0049 0052 002E"</f>
        <v>006E 0049 0052 002E</v>
      </c>
      <c r="AJ45" t="str">
        <f>"0930 094D "&amp;kkhaga[[#This Row],[Unicode]]&amp;" 0940 0902"</f>
        <v>0930 094D 0928 0940 0902</v>
      </c>
      <c r="AK45">
        <f>LEN(tram789[[#This Row],[Unicode]])</f>
        <v>24</v>
      </c>
      <c r="AL45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CharW(2344) &amp; CharW(2368) &amp; CharW(2306), </v>
      </c>
      <c r="AM45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र्नीं</v>
      </c>
      <c r="AO45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nR</v>
      </c>
      <c r="AP45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CharW(110) &amp; CharW(82), </v>
      </c>
      <c r="AQ45" t="str">
        <f>kkhaga[[#This Row],[Saral]]&amp;" 0052"</f>
        <v>006E 0052</v>
      </c>
      <c r="AR45" t="str">
        <f>"0930 094D "&amp;kkhaga[[#This Row],[Unicode]]&amp;""</f>
        <v>0930 094D 0928</v>
      </c>
      <c r="AS45">
        <f>LEN(tram78910[[#This Row],[Unicode]])</f>
        <v>14</v>
      </c>
      <c r="AT45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CharW(2344), </v>
      </c>
      <c r="AU45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र्न</v>
      </c>
      <c r="AW45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n/</v>
      </c>
      <c r="AX45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CharW(110) &amp; CharW(47), </v>
      </c>
      <c r="AY45" t="str">
        <f>kkhaga[[#This Row],[Saral]]&amp;" 002F"</f>
        <v>006E 002F</v>
      </c>
      <c r="AZ45" t="str">
        <f>kkhaga[[#This Row],[Unicode]]&amp;" 094D 0930"</f>
        <v>0928 094D 0930</v>
      </c>
      <c r="BA45">
        <f>LEN(tram7891012[[#This Row],[Unicode]])</f>
        <v>14</v>
      </c>
      <c r="BB45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CharW(2344) &amp; CharW(2381) &amp; CharW(2352), </v>
      </c>
      <c r="BC45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न्र</v>
      </c>
      <c r="BE45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N</v>
      </c>
      <c r="BF45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CharW(78), </v>
      </c>
      <c r="BG45" s="3" t="str">
        <f>DEC2HEX(HEX2DEC(kkhaga[[#This Row],[Saral]])-32)</f>
        <v>4E</v>
      </c>
      <c r="BH45" t="str">
        <f>kkhaga[[#This Row],[Unicode]]&amp;" 094D"</f>
        <v>0928 094D</v>
      </c>
      <c r="BI45">
        <f>LEN(tram789101213[[#This Row],[Unicode]])</f>
        <v>9</v>
      </c>
      <c r="BJ45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CharW(2344) &amp; CharW(2381), </v>
      </c>
      <c r="BK45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न्</v>
      </c>
      <c r="BM45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naR</v>
      </c>
      <c r="BN45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CharW(110) &amp; CharW(97) &amp; CharW(82), </v>
      </c>
      <c r="BO45" t="str">
        <f>kkhaga[[#This Row],[Saral]]&amp;" 0061 0052"</f>
        <v>006E 0061 0052</v>
      </c>
      <c r="BP45" t="str">
        <f>"0930 094D "&amp;kkhaga[[#This Row],[Unicode]]&amp;" 093E"</f>
        <v>0930 094D 0928 093E</v>
      </c>
      <c r="BQ45">
        <f>LEN(tram7891015[[#This Row],[Unicode]])</f>
        <v>19</v>
      </c>
      <c r="BR45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CharW(2344) &amp; CharW(2366), </v>
      </c>
      <c r="BS45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र्ना</v>
      </c>
      <c r="BU45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inR</v>
      </c>
      <c r="BV45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CharW(110) &amp; CharW(82), </v>
      </c>
      <c r="BW45" t="str">
        <f>"0069 "&amp;kkhaga[[#This Row],[Saral]]&amp;" 0052"</f>
        <v>0069 006E 0052</v>
      </c>
      <c r="BX45" t="str">
        <f>"0930 094D "&amp;kkhaga[[#This Row],[Unicode]]&amp;" 093F"</f>
        <v>0930 094D 0928 093F</v>
      </c>
      <c r="BY45">
        <f>LEN(tram789101516[[#This Row],[Unicode]])</f>
        <v>19</v>
      </c>
      <c r="BZ45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CharW(2344) &amp; CharW(2367), </v>
      </c>
      <c r="CA45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र्नि</v>
      </c>
      <c r="CC45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CharW(110) &amp; CharW(82), </v>
      </c>
      <c r="CD45" t="str">
        <f>"0069 "&amp;kkhaga[[#This Row],[Saral]]&amp;" 0052"</f>
        <v>0069 006E 0052</v>
      </c>
      <c r="CE45" t="str">
        <f>kkhaga[[#This Row],[Unicode]]&amp;" 0902"</f>
        <v>0928 0902</v>
      </c>
      <c r="CF45">
        <f>LEN(tram78910151619[[#This Row],[Unicode]])</f>
        <v>9</v>
      </c>
      <c r="CG45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CharW(2344) &amp; CharW(2306), </v>
      </c>
      <c r="CH45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नं</v>
      </c>
    </row>
    <row r="46" spans="1:86" x14ac:dyDescent="0.55000000000000004">
      <c r="A46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n_</v>
      </c>
      <c r="B46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CharW(110) &amp; CharW(95), </v>
      </c>
      <c r="C46" s="3" t="s">
        <v>94</v>
      </c>
      <c r="D46" s="3" t="s">
        <v>95</v>
      </c>
      <c r="E46">
        <f>LEN(kkhaga[[#This Row],[Unicode]])</f>
        <v>4</v>
      </c>
      <c r="F46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CharW(2345), </v>
      </c>
      <c r="G46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ऩ</v>
      </c>
      <c r="I46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n_R.e</v>
      </c>
      <c r="J46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CharW(110) &amp; CharW(95) &amp; CharW(82) &amp; CharW(46) &amp; CharW(101), </v>
      </c>
      <c r="K46" t="str">
        <f>kkhaga[[#This Row],[Saral]]&amp;" 0052 002E 0065"</f>
        <v>006E 005F 0052 002E 0065</v>
      </c>
      <c r="L46" t="str">
        <f>"0930 094D "&amp;kkhaga[[#This Row],[Unicode]]&amp;" 0947 0902"</f>
        <v>0930 094D 0929 0947 0902</v>
      </c>
      <c r="M46">
        <f>LEN(tram[[#This Row],[Unicode]])</f>
        <v>24</v>
      </c>
      <c r="N46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CharW(2345) &amp; CharW(2375) &amp; CharW(2306), </v>
      </c>
      <c r="O46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र्ऩें</v>
      </c>
      <c r="P46" s="3"/>
      <c r="Q46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n_R.</v>
      </c>
      <c r="R46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CharW(110) &amp; CharW(95) &amp; CharW(82) &amp; CharW(46), </v>
      </c>
      <c r="S46" t="str">
        <f>kkhaga[[#This Row],[Saral]]&amp;" 0052 002E"</f>
        <v>006E 005F 0052 002E</v>
      </c>
      <c r="T46" t="str">
        <f>"0930 094D "&amp;kkhaga[[#This Row],[Unicode]]&amp;" 0902"</f>
        <v>0930 094D 0929 0902</v>
      </c>
      <c r="U46">
        <f>LEN(tram7[[#This Row],[Unicode]])</f>
        <v>19</v>
      </c>
      <c r="V46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CharW(2345) &amp; CharW(2306), </v>
      </c>
      <c r="W46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र्ऩं</v>
      </c>
      <c r="Y46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n_IR</v>
      </c>
      <c r="Z46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CharW(110) &amp; CharW(95) &amp; CharW(73) &amp; CharW(82), </v>
      </c>
      <c r="AA46" t="str">
        <f>kkhaga[[#This Row],[Saral]]&amp;" 0049 0052"</f>
        <v>006E 005F 0049 0052</v>
      </c>
      <c r="AB46" t="str">
        <f>"0930 094D "&amp;kkhaga[[#This Row],[Unicode]]&amp;" 0940"</f>
        <v>0930 094D 0929 0940</v>
      </c>
      <c r="AC46">
        <f>LEN(tram78[[#This Row],[Unicode]])</f>
        <v>19</v>
      </c>
      <c r="AD46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CharW(2345) &amp; CharW(2368), </v>
      </c>
      <c r="AE46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र्ऩी</v>
      </c>
      <c r="AG46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n_IR.</v>
      </c>
      <c r="AH46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CharW(110) &amp; CharW(95) &amp; CharW(73) &amp; CharW(82) &amp; CharW(46), </v>
      </c>
      <c r="AI46" t="str">
        <f>kkhaga[[#This Row],[Saral]]&amp;" 0049 0052 002E"</f>
        <v>006E 005F 0049 0052 002E</v>
      </c>
      <c r="AJ46" t="str">
        <f>"0930 094D "&amp;kkhaga[[#This Row],[Unicode]]&amp;" 0940 0902"</f>
        <v>0930 094D 0929 0940 0902</v>
      </c>
      <c r="AK46">
        <f>LEN(tram789[[#This Row],[Unicode]])</f>
        <v>24</v>
      </c>
      <c r="AL46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CharW(2345) &amp; CharW(2368) &amp; CharW(2306), </v>
      </c>
      <c r="AM46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र्ऩीं</v>
      </c>
      <c r="AO46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n_R</v>
      </c>
      <c r="AP46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CharW(110) &amp; CharW(95) &amp; CharW(82), </v>
      </c>
      <c r="AQ46" t="str">
        <f>kkhaga[[#This Row],[Saral]]&amp;" 0052"</f>
        <v>006E 005F 0052</v>
      </c>
      <c r="AR46" t="str">
        <f>"0930 094D "&amp;kkhaga[[#This Row],[Unicode]]&amp;""</f>
        <v>0930 094D 0929</v>
      </c>
      <c r="AS46">
        <f>LEN(tram78910[[#This Row],[Unicode]])</f>
        <v>14</v>
      </c>
      <c r="AT46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CharW(2345), </v>
      </c>
      <c r="AU46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र्ऩ</v>
      </c>
      <c r="AW46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n_/</v>
      </c>
      <c r="AX46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CharW(110) &amp; CharW(95) &amp; CharW(47), </v>
      </c>
      <c r="AY46" t="str">
        <f>kkhaga[[#This Row],[Saral]]&amp;" 002F"</f>
        <v>006E 005F 002F</v>
      </c>
      <c r="AZ46" t="str">
        <f>kkhaga[[#This Row],[Unicode]]&amp;" 094D 0930"</f>
        <v>0929 094D 0930</v>
      </c>
      <c r="BA46">
        <f>LEN(tram7891012[[#This Row],[Unicode]])</f>
        <v>14</v>
      </c>
      <c r="BB46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CharW(2345) &amp; CharW(2381) &amp; CharW(2352), </v>
      </c>
      <c r="BC46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ऩ्र</v>
      </c>
      <c r="BE46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N_</v>
      </c>
      <c r="BF46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CharW(78) &amp; CharW(95), </v>
      </c>
      <c r="BG46" s="3" t="s">
        <v>96</v>
      </c>
      <c r="BH46" t="str">
        <f>kkhaga[[#This Row],[Unicode]]&amp;" 094D"</f>
        <v>0929 094D</v>
      </c>
      <c r="BI46">
        <f>LEN(tram789101213[[#This Row],[Unicode]])</f>
        <v>9</v>
      </c>
      <c r="BJ46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CharW(2345) &amp; CharW(2381), </v>
      </c>
      <c r="BK46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ऩ्</v>
      </c>
      <c r="BM46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n_aR</v>
      </c>
      <c r="BN46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CharW(110) &amp; CharW(95) &amp; CharW(97) &amp; CharW(82), </v>
      </c>
      <c r="BO46" t="str">
        <f>kkhaga[[#This Row],[Saral]]&amp;" 0061 0052"</f>
        <v>006E 005F 0061 0052</v>
      </c>
      <c r="BP46" t="str">
        <f>"0930 094D "&amp;kkhaga[[#This Row],[Unicode]]&amp;" 093E"</f>
        <v>0930 094D 0929 093E</v>
      </c>
      <c r="BQ46">
        <f>LEN(tram7891015[[#This Row],[Unicode]])</f>
        <v>19</v>
      </c>
      <c r="BR46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CharW(2345) &amp; CharW(2366), </v>
      </c>
      <c r="BS46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र्ऩा</v>
      </c>
      <c r="BU46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in_R</v>
      </c>
      <c r="BV46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CharW(110) &amp; CharW(95) &amp; CharW(82), </v>
      </c>
      <c r="BW46" t="str">
        <f>"0069 "&amp;kkhaga[[#This Row],[Saral]]&amp;" 0052"</f>
        <v>0069 006E 005F 0052</v>
      </c>
      <c r="BX46" t="str">
        <f>"0930 094D "&amp;kkhaga[[#This Row],[Unicode]]&amp;" 093F"</f>
        <v>0930 094D 0929 093F</v>
      </c>
      <c r="BY46">
        <f>LEN(tram789101516[[#This Row],[Unicode]])</f>
        <v>19</v>
      </c>
      <c r="BZ46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CharW(2345) &amp; CharW(2367), </v>
      </c>
      <c r="CA46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र्ऩि</v>
      </c>
      <c r="CC46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CharW(110) &amp; CharW(95) &amp; CharW(82), </v>
      </c>
      <c r="CD46" t="str">
        <f>"0069 "&amp;kkhaga[[#This Row],[Saral]]&amp;" 0052"</f>
        <v>0069 006E 005F 0052</v>
      </c>
      <c r="CE46" t="str">
        <f>kkhaga[[#This Row],[Unicode]]&amp;" 0902"</f>
        <v>0929 0902</v>
      </c>
      <c r="CF46">
        <f>LEN(tram78910151619[[#This Row],[Unicode]])</f>
        <v>9</v>
      </c>
      <c r="CG46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CharW(2345) &amp; CharW(2306), </v>
      </c>
      <c r="CH46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ऩं</v>
      </c>
    </row>
    <row r="47" spans="1:86" x14ac:dyDescent="0.55000000000000004">
      <c r="A47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p</v>
      </c>
      <c r="B47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CharW(112), </v>
      </c>
      <c r="C47" s="3" t="s">
        <v>97</v>
      </c>
      <c r="D47" s="3" t="s">
        <v>98</v>
      </c>
      <c r="E47">
        <f>LEN(kkhaga[[#This Row],[Unicode]])</f>
        <v>4</v>
      </c>
      <c r="F47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CharW(2346), </v>
      </c>
      <c r="G47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प</v>
      </c>
      <c r="I47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pR.e</v>
      </c>
      <c r="J47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CharW(112) &amp; CharW(82) &amp; CharW(46) &amp; CharW(101), </v>
      </c>
      <c r="K47" t="str">
        <f>kkhaga[[#This Row],[Saral]]&amp;" 0052 002E 0065"</f>
        <v>0070 0052 002E 0065</v>
      </c>
      <c r="L47" t="str">
        <f>"0930 094D "&amp;kkhaga[[#This Row],[Unicode]]&amp;" 0947 0902"</f>
        <v>0930 094D 092A 0947 0902</v>
      </c>
      <c r="M47">
        <f>LEN(tram[[#This Row],[Unicode]])</f>
        <v>24</v>
      </c>
      <c r="N47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CharW(2346) &amp; CharW(2375) &amp; CharW(2306), </v>
      </c>
      <c r="O47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र्पें</v>
      </c>
      <c r="P47" s="3"/>
      <c r="Q47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pR.</v>
      </c>
      <c r="R47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CharW(112) &amp; CharW(82) &amp; CharW(46), </v>
      </c>
      <c r="S47" t="str">
        <f>kkhaga[[#This Row],[Saral]]&amp;" 0052 002E"</f>
        <v>0070 0052 002E</v>
      </c>
      <c r="T47" t="str">
        <f>"0930 094D "&amp;kkhaga[[#This Row],[Unicode]]&amp;" 0902"</f>
        <v>0930 094D 092A 0902</v>
      </c>
      <c r="U47">
        <f>LEN(tram7[[#This Row],[Unicode]])</f>
        <v>19</v>
      </c>
      <c r="V47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CharW(2346) &amp; CharW(2306), </v>
      </c>
      <c r="W47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र्पं</v>
      </c>
      <c r="Y47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pIR</v>
      </c>
      <c r="Z47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CharW(112) &amp; CharW(73) &amp; CharW(82), </v>
      </c>
      <c r="AA47" t="str">
        <f>kkhaga[[#This Row],[Saral]]&amp;" 0049 0052"</f>
        <v>0070 0049 0052</v>
      </c>
      <c r="AB47" t="str">
        <f>"0930 094D "&amp;kkhaga[[#This Row],[Unicode]]&amp;" 0940"</f>
        <v>0930 094D 092A 0940</v>
      </c>
      <c r="AC47">
        <f>LEN(tram78[[#This Row],[Unicode]])</f>
        <v>19</v>
      </c>
      <c r="AD47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CharW(2346) &amp; CharW(2368), </v>
      </c>
      <c r="AE47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र्पी</v>
      </c>
      <c r="AG47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pIR.</v>
      </c>
      <c r="AH47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CharW(112) &amp; CharW(73) &amp; CharW(82) &amp; CharW(46), </v>
      </c>
      <c r="AI47" t="str">
        <f>kkhaga[[#This Row],[Saral]]&amp;" 0049 0052 002E"</f>
        <v>0070 0049 0052 002E</v>
      </c>
      <c r="AJ47" t="str">
        <f>"0930 094D "&amp;kkhaga[[#This Row],[Unicode]]&amp;" 0940 0902"</f>
        <v>0930 094D 092A 0940 0902</v>
      </c>
      <c r="AK47">
        <f>LEN(tram789[[#This Row],[Unicode]])</f>
        <v>24</v>
      </c>
      <c r="AL47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CharW(2346) &amp; CharW(2368) &amp; CharW(2306), </v>
      </c>
      <c r="AM47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र्पीं</v>
      </c>
      <c r="AO47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pR</v>
      </c>
      <c r="AP47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CharW(112) &amp; CharW(82), </v>
      </c>
      <c r="AQ47" t="str">
        <f>kkhaga[[#This Row],[Saral]]&amp;" 0052"</f>
        <v>0070 0052</v>
      </c>
      <c r="AR47" t="str">
        <f>"0930 094D "&amp;kkhaga[[#This Row],[Unicode]]&amp;""</f>
        <v>0930 094D 092A</v>
      </c>
      <c r="AS47">
        <f>LEN(tram78910[[#This Row],[Unicode]])</f>
        <v>14</v>
      </c>
      <c r="AT47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CharW(2346), </v>
      </c>
      <c r="AU47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र्प</v>
      </c>
      <c r="AW47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p/</v>
      </c>
      <c r="AX47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CharW(112) &amp; CharW(47), </v>
      </c>
      <c r="AY47" t="str">
        <f>kkhaga[[#This Row],[Saral]]&amp;" 002F"</f>
        <v>0070 002F</v>
      </c>
      <c r="AZ47" t="str">
        <f>kkhaga[[#This Row],[Unicode]]&amp;" 094D 0930"</f>
        <v>092A 094D 0930</v>
      </c>
      <c r="BA47">
        <f>LEN(tram7891012[[#This Row],[Unicode]])</f>
        <v>14</v>
      </c>
      <c r="BB47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CharW(2346) &amp; CharW(2381) &amp; CharW(2352), </v>
      </c>
      <c r="BC47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प्र</v>
      </c>
      <c r="BE47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P</v>
      </c>
      <c r="BF47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CharW(80), </v>
      </c>
      <c r="BG47" s="3" t="str">
        <f>DEC2HEX(HEX2DEC(kkhaga[[#This Row],[Saral]])-32)</f>
        <v>50</v>
      </c>
      <c r="BH47" t="str">
        <f>kkhaga[[#This Row],[Unicode]]&amp;" 094D"</f>
        <v>092A 094D</v>
      </c>
      <c r="BI47">
        <f>LEN(tram789101213[[#This Row],[Unicode]])</f>
        <v>9</v>
      </c>
      <c r="BJ47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CharW(2346) &amp; CharW(2381), </v>
      </c>
      <c r="BK47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प्</v>
      </c>
      <c r="BM47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paR</v>
      </c>
      <c r="BN47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CharW(112) &amp; CharW(97) &amp; CharW(82), </v>
      </c>
      <c r="BO47" t="str">
        <f>kkhaga[[#This Row],[Saral]]&amp;" 0061 0052"</f>
        <v>0070 0061 0052</v>
      </c>
      <c r="BP47" t="str">
        <f>"0930 094D "&amp;kkhaga[[#This Row],[Unicode]]&amp;" 093E"</f>
        <v>0930 094D 092A 093E</v>
      </c>
      <c r="BQ47">
        <f>LEN(tram7891015[[#This Row],[Unicode]])</f>
        <v>19</v>
      </c>
      <c r="BR47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CharW(2346) &amp; CharW(2366), </v>
      </c>
      <c r="BS47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र्पा</v>
      </c>
      <c r="BU47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ipR</v>
      </c>
      <c r="BV47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CharW(112) &amp; CharW(82), </v>
      </c>
      <c r="BW47" t="str">
        <f>"0069 "&amp;kkhaga[[#This Row],[Saral]]&amp;" 0052"</f>
        <v>0069 0070 0052</v>
      </c>
      <c r="BX47" t="str">
        <f>"0930 094D "&amp;kkhaga[[#This Row],[Unicode]]&amp;" 093F"</f>
        <v>0930 094D 092A 093F</v>
      </c>
      <c r="BY47">
        <f>LEN(tram789101516[[#This Row],[Unicode]])</f>
        <v>19</v>
      </c>
      <c r="BZ47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CharW(2346) &amp; CharW(2367), </v>
      </c>
      <c r="CA47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र्पि</v>
      </c>
      <c r="CC47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CharW(112) &amp; CharW(82), </v>
      </c>
      <c r="CD47" t="str">
        <f>"0069 "&amp;kkhaga[[#This Row],[Saral]]&amp;" 0052"</f>
        <v>0069 0070 0052</v>
      </c>
      <c r="CE47" t="str">
        <f>kkhaga[[#This Row],[Unicode]]&amp;" 0902"</f>
        <v>092A 0902</v>
      </c>
      <c r="CF47">
        <f>LEN(tram78910151619[[#This Row],[Unicode]])</f>
        <v>9</v>
      </c>
      <c r="CG47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CharW(2346) &amp; CharW(2306), </v>
      </c>
      <c r="CH47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पं</v>
      </c>
    </row>
    <row r="48" spans="1:86" x14ac:dyDescent="0.55000000000000004">
      <c r="A48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f</v>
      </c>
      <c r="B48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CharW(102), </v>
      </c>
      <c r="C48" s="3" t="s">
        <v>99</v>
      </c>
      <c r="D48" s="3" t="s">
        <v>100</v>
      </c>
      <c r="E48">
        <f>LEN(kkhaga[[#This Row],[Unicode]])</f>
        <v>4</v>
      </c>
      <c r="F48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CharW(2347), </v>
      </c>
      <c r="G48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फ</v>
      </c>
      <c r="I48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fR.e</v>
      </c>
      <c r="J48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CharW(102) &amp; CharW(82) &amp; CharW(46) &amp; CharW(101), </v>
      </c>
      <c r="K48" t="str">
        <f>kkhaga[[#This Row],[Saral]]&amp;" 0052 002E 0065"</f>
        <v>0066 0052 002E 0065</v>
      </c>
      <c r="L48" t="str">
        <f>"0930 094D "&amp;kkhaga[[#This Row],[Unicode]]&amp;" 0947 0902"</f>
        <v>0930 094D 092B 0947 0902</v>
      </c>
      <c r="M48">
        <f>LEN(tram[[#This Row],[Unicode]])</f>
        <v>24</v>
      </c>
      <c r="N48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CharW(2347) &amp; CharW(2375) &amp; CharW(2306), </v>
      </c>
      <c r="O48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र्फें</v>
      </c>
      <c r="P48" s="3"/>
      <c r="Q48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fR.</v>
      </c>
      <c r="R48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CharW(102) &amp; CharW(82) &amp; CharW(46), </v>
      </c>
      <c r="S48" t="str">
        <f>kkhaga[[#This Row],[Saral]]&amp;" 0052 002E"</f>
        <v>0066 0052 002E</v>
      </c>
      <c r="T48" t="str">
        <f>"0930 094D "&amp;kkhaga[[#This Row],[Unicode]]&amp;" 0902"</f>
        <v>0930 094D 092B 0902</v>
      </c>
      <c r="U48">
        <f>LEN(tram7[[#This Row],[Unicode]])</f>
        <v>19</v>
      </c>
      <c r="V48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CharW(2347) &amp; CharW(2306), </v>
      </c>
      <c r="W48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र्फं</v>
      </c>
      <c r="Y48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fIR</v>
      </c>
      <c r="Z48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CharW(102) &amp; CharW(73) &amp; CharW(82), </v>
      </c>
      <c r="AA48" t="str">
        <f>kkhaga[[#This Row],[Saral]]&amp;" 0049 0052"</f>
        <v>0066 0049 0052</v>
      </c>
      <c r="AB48" t="str">
        <f>"0930 094D "&amp;kkhaga[[#This Row],[Unicode]]&amp;" 0940"</f>
        <v>0930 094D 092B 0940</v>
      </c>
      <c r="AC48">
        <f>LEN(tram78[[#This Row],[Unicode]])</f>
        <v>19</v>
      </c>
      <c r="AD48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CharW(2347) &amp; CharW(2368), </v>
      </c>
      <c r="AE48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र्फी</v>
      </c>
      <c r="AG48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fIR.</v>
      </c>
      <c r="AH48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CharW(102) &amp; CharW(73) &amp; CharW(82) &amp; CharW(46), </v>
      </c>
      <c r="AI48" t="str">
        <f>kkhaga[[#This Row],[Saral]]&amp;" 0049 0052 002E"</f>
        <v>0066 0049 0052 002E</v>
      </c>
      <c r="AJ48" t="str">
        <f>"0930 094D "&amp;kkhaga[[#This Row],[Unicode]]&amp;" 0940 0902"</f>
        <v>0930 094D 092B 0940 0902</v>
      </c>
      <c r="AK48">
        <f>LEN(tram789[[#This Row],[Unicode]])</f>
        <v>24</v>
      </c>
      <c r="AL48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CharW(2347) &amp; CharW(2368) &amp; CharW(2306), </v>
      </c>
      <c r="AM48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र्फीं</v>
      </c>
      <c r="AO48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fR</v>
      </c>
      <c r="AP48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CharW(102) &amp; CharW(82), </v>
      </c>
      <c r="AQ48" t="str">
        <f>kkhaga[[#This Row],[Saral]]&amp;" 0052"</f>
        <v>0066 0052</v>
      </c>
      <c r="AR48" t="str">
        <f>"0930 094D "&amp;kkhaga[[#This Row],[Unicode]]&amp;""</f>
        <v>0930 094D 092B</v>
      </c>
      <c r="AS48">
        <f>LEN(tram78910[[#This Row],[Unicode]])</f>
        <v>14</v>
      </c>
      <c r="AT48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CharW(2347), </v>
      </c>
      <c r="AU48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र्फ</v>
      </c>
      <c r="AW48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¸</v>
      </c>
      <c r="AX48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CharW(184), </v>
      </c>
      <c r="AY48" s="3" t="s">
        <v>101</v>
      </c>
      <c r="AZ48" t="str">
        <f>kkhaga[[#This Row],[Unicode]]&amp;" 094D 0930"</f>
        <v>092B 094D 0930</v>
      </c>
      <c r="BA48">
        <f>LEN(tram7891012[[#This Row],[Unicode]])</f>
        <v>14</v>
      </c>
      <c r="BB48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CharW(2347) &amp; CharW(2381) &amp; CharW(2352), </v>
      </c>
      <c r="BC48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फ्र</v>
      </c>
      <c r="BE48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F</v>
      </c>
      <c r="BF48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CharW(70), </v>
      </c>
      <c r="BG48" s="3" t="str">
        <f>DEC2HEX(HEX2DEC(kkhaga[[#This Row],[Saral]])-32)</f>
        <v>46</v>
      </c>
      <c r="BH48" t="str">
        <f>kkhaga[[#This Row],[Unicode]]&amp;" 094D"</f>
        <v>092B 094D</v>
      </c>
      <c r="BI48">
        <f>LEN(tram789101213[[#This Row],[Unicode]])</f>
        <v>9</v>
      </c>
      <c r="BJ48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CharW(2347) &amp; CharW(2381), </v>
      </c>
      <c r="BK48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फ्</v>
      </c>
      <c r="BM48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faR</v>
      </c>
      <c r="BN48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CharW(102) &amp; CharW(97) &amp; CharW(82), </v>
      </c>
      <c r="BO48" t="str">
        <f>kkhaga[[#This Row],[Saral]]&amp;" 0061 0052"</f>
        <v>0066 0061 0052</v>
      </c>
      <c r="BP48" t="str">
        <f>"0930 094D "&amp;kkhaga[[#This Row],[Unicode]]&amp;" 093E"</f>
        <v>0930 094D 092B 093E</v>
      </c>
      <c r="BQ48">
        <f>LEN(tram7891015[[#This Row],[Unicode]])</f>
        <v>19</v>
      </c>
      <c r="BR48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CharW(2347) &amp; CharW(2366), </v>
      </c>
      <c r="BS48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र्फा</v>
      </c>
      <c r="BU48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ifR</v>
      </c>
      <c r="BV48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CharW(102) &amp; CharW(82), </v>
      </c>
      <c r="BW48" t="str">
        <f>"0069 "&amp;kkhaga[[#This Row],[Saral]]&amp;" 0052"</f>
        <v>0069 0066 0052</v>
      </c>
      <c r="BX48" t="str">
        <f>"0930 094D "&amp;kkhaga[[#This Row],[Unicode]]&amp;" 093F"</f>
        <v>0930 094D 092B 093F</v>
      </c>
      <c r="BY48">
        <f>LEN(tram789101516[[#This Row],[Unicode]])</f>
        <v>19</v>
      </c>
      <c r="BZ48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CharW(2347) &amp; CharW(2367), </v>
      </c>
      <c r="CA48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र्फि</v>
      </c>
      <c r="CC48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CharW(102) &amp; CharW(82), </v>
      </c>
      <c r="CD48" t="str">
        <f>"0069 "&amp;kkhaga[[#This Row],[Saral]]&amp;" 0052"</f>
        <v>0069 0066 0052</v>
      </c>
      <c r="CE48" t="str">
        <f>kkhaga[[#This Row],[Unicode]]&amp;" 0902"</f>
        <v>092B 0902</v>
      </c>
      <c r="CF48">
        <f>LEN(tram78910151619[[#This Row],[Unicode]])</f>
        <v>9</v>
      </c>
      <c r="CG48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CharW(2347) &amp; CharW(2306), </v>
      </c>
      <c r="CH48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फं</v>
      </c>
    </row>
    <row r="49" spans="1:86" x14ac:dyDescent="0.55000000000000004">
      <c r="A49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b</v>
      </c>
      <c r="B49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CharW(98), </v>
      </c>
      <c r="C49" s="3" t="s">
        <v>102</v>
      </c>
      <c r="D49" s="3" t="s">
        <v>103</v>
      </c>
      <c r="E49">
        <f>LEN(kkhaga[[#This Row],[Unicode]])</f>
        <v>4</v>
      </c>
      <c r="F49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CharW(2348), </v>
      </c>
      <c r="G49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ब</v>
      </c>
      <c r="I49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bR.e</v>
      </c>
      <c r="J49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CharW(98) &amp; CharW(82) &amp; CharW(46) &amp; CharW(101), </v>
      </c>
      <c r="K49" t="str">
        <f>kkhaga[[#This Row],[Saral]]&amp;" 0052 002E 0065"</f>
        <v>0062 0052 002E 0065</v>
      </c>
      <c r="L49" t="str">
        <f>"0930 094D "&amp;kkhaga[[#This Row],[Unicode]]&amp;" 0947 0902"</f>
        <v>0930 094D 092C 0947 0902</v>
      </c>
      <c r="M49">
        <f>LEN(tram[[#This Row],[Unicode]])</f>
        <v>24</v>
      </c>
      <c r="N49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CharW(2348) &amp; CharW(2375) &amp; CharW(2306), </v>
      </c>
      <c r="O49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र्बें</v>
      </c>
      <c r="P49" s="3"/>
      <c r="Q49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bR.</v>
      </c>
      <c r="R49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CharW(98) &amp; CharW(82) &amp; CharW(46), </v>
      </c>
      <c r="S49" t="str">
        <f>kkhaga[[#This Row],[Saral]]&amp;" 0052 002E"</f>
        <v>0062 0052 002E</v>
      </c>
      <c r="T49" t="str">
        <f>"0930 094D "&amp;kkhaga[[#This Row],[Unicode]]&amp;" 0902"</f>
        <v>0930 094D 092C 0902</v>
      </c>
      <c r="U49">
        <f>LEN(tram7[[#This Row],[Unicode]])</f>
        <v>19</v>
      </c>
      <c r="V49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CharW(2348) &amp; CharW(2306), </v>
      </c>
      <c r="W49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र्बं</v>
      </c>
      <c r="Y49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bIR</v>
      </c>
      <c r="Z49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CharW(98) &amp; CharW(73) &amp; CharW(82), </v>
      </c>
      <c r="AA49" t="str">
        <f>kkhaga[[#This Row],[Saral]]&amp;" 0049 0052"</f>
        <v>0062 0049 0052</v>
      </c>
      <c r="AB49" t="str">
        <f>"0930 094D "&amp;kkhaga[[#This Row],[Unicode]]&amp;" 0940"</f>
        <v>0930 094D 092C 0940</v>
      </c>
      <c r="AC49">
        <f>LEN(tram78[[#This Row],[Unicode]])</f>
        <v>19</v>
      </c>
      <c r="AD49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CharW(2348) &amp; CharW(2368), </v>
      </c>
      <c r="AE49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र्बी</v>
      </c>
      <c r="AG49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bIR.</v>
      </c>
      <c r="AH49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CharW(98) &amp; CharW(73) &amp; CharW(82) &amp; CharW(46), </v>
      </c>
      <c r="AI49" t="str">
        <f>kkhaga[[#This Row],[Saral]]&amp;" 0049 0052 002E"</f>
        <v>0062 0049 0052 002E</v>
      </c>
      <c r="AJ49" t="str">
        <f>"0930 094D "&amp;kkhaga[[#This Row],[Unicode]]&amp;" 0940 0902"</f>
        <v>0930 094D 092C 0940 0902</v>
      </c>
      <c r="AK49">
        <f>LEN(tram789[[#This Row],[Unicode]])</f>
        <v>24</v>
      </c>
      <c r="AL49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CharW(2348) &amp; CharW(2368) &amp; CharW(2306), </v>
      </c>
      <c r="AM49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र्बीं</v>
      </c>
      <c r="AO49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bR</v>
      </c>
      <c r="AP49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CharW(98) &amp; CharW(82), </v>
      </c>
      <c r="AQ49" t="str">
        <f>kkhaga[[#This Row],[Saral]]&amp;" 0052"</f>
        <v>0062 0052</v>
      </c>
      <c r="AR49" t="str">
        <f>"0930 094D "&amp;kkhaga[[#This Row],[Unicode]]&amp;""</f>
        <v>0930 094D 092C</v>
      </c>
      <c r="AS49">
        <f>LEN(tram78910[[#This Row],[Unicode]])</f>
        <v>14</v>
      </c>
      <c r="AT49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CharW(2348), </v>
      </c>
      <c r="AU49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र्ब</v>
      </c>
      <c r="AW49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b/</v>
      </c>
      <c r="AX49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CharW(98) &amp; CharW(47), </v>
      </c>
      <c r="AY49" t="str">
        <f>kkhaga[[#This Row],[Saral]]&amp;" 002F"</f>
        <v>0062 002F</v>
      </c>
      <c r="AZ49" t="str">
        <f>kkhaga[[#This Row],[Unicode]]&amp;" 094D 0930"</f>
        <v>092C 094D 0930</v>
      </c>
      <c r="BA49">
        <f>LEN(tram7891012[[#This Row],[Unicode]])</f>
        <v>14</v>
      </c>
      <c r="BB49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CharW(2348) &amp; CharW(2381) &amp; CharW(2352), </v>
      </c>
      <c r="BC49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ब्र</v>
      </c>
      <c r="BE49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B</v>
      </c>
      <c r="BF49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CharW(66), </v>
      </c>
      <c r="BG49" s="3" t="str">
        <f>DEC2HEX(HEX2DEC(kkhaga[[#This Row],[Saral]])-32)</f>
        <v>42</v>
      </c>
      <c r="BH49" t="str">
        <f>kkhaga[[#This Row],[Unicode]]&amp;" 094D"</f>
        <v>092C 094D</v>
      </c>
      <c r="BI49">
        <f>LEN(tram789101213[[#This Row],[Unicode]])</f>
        <v>9</v>
      </c>
      <c r="BJ49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CharW(2348) &amp; CharW(2381), </v>
      </c>
      <c r="BK49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ब्</v>
      </c>
      <c r="BM49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baR</v>
      </c>
      <c r="BN49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CharW(98) &amp; CharW(97) &amp; CharW(82), </v>
      </c>
      <c r="BO49" t="str">
        <f>kkhaga[[#This Row],[Saral]]&amp;" 0061 0052"</f>
        <v>0062 0061 0052</v>
      </c>
      <c r="BP49" t="str">
        <f>"0930 094D "&amp;kkhaga[[#This Row],[Unicode]]&amp;" 093E"</f>
        <v>0930 094D 092C 093E</v>
      </c>
      <c r="BQ49">
        <f>LEN(tram7891015[[#This Row],[Unicode]])</f>
        <v>19</v>
      </c>
      <c r="BR49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CharW(2348) &amp; CharW(2366), </v>
      </c>
      <c r="BS49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र्बा</v>
      </c>
      <c r="BU49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ibR</v>
      </c>
      <c r="BV49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CharW(98) &amp; CharW(82), </v>
      </c>
      <c r="BW49" t="str">
        <f>"0069 "&amp;kkhaga[[#This Row],[Saral]]&amp;" 0052"</f>
        <v>0069 0062 0052</v>
      </c>
      <c r="BX49" t="str">
        <f>"0930 094D "&amp;kkhaga[[#This Row],[Unicode]]&amp;" 093F"</f>
        <v>0930 094D 092C 093F</v>
      </c>
      <c r="BY49">
        <f>LEN(tram789101516[[#This Row],[Unicode]])</f>
        <v>19</v>
      </c>
      <c r="BZ49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CharW(2348) &amp; CharW(2367), </v>
      </c>
      <c r="CA49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र्बि</v>
      </c>
      <c r="CC49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CharW(98) &amp; CharW(82), </v>
      </c>
      <c r="CD49" t="str">
        <f>"0069 "&amp;kkhaga[[#This Row],[Saral]]&amp;" 0052"</f>
        <v>0069 0062 0052</v>
      </c>
      <c r="CE49" t="str">
        <f>kkhaga[[#This Row],[Unicode]]&amp;" 0902"</f>
        <v>092C 0902</v>
      </c>
      <c r="CF49">
        <f>LEN(tram78910151619[[#This Row],[Unicode]])</f>
        <v>9</v>
      </c>
      <c r="CG49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CharW(2348) &amp; CharW(2306), </v>
      </c>
      <c r="CH49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बं</v>
      </c>
    </row>
    <row r="50" spans="1:86" x14ac:dyDescent="0.55000000000000004">
      <c r="A50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w</v>
      </c>
      <c r="B50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CharW(119), </v>
      </c>
      <c r="C50" s="3" t="s">
        <v>104</v>
      </c>
      <c r="D50" s="3" t="s">
        <v>105</v>
      </c>
      <c r="E50">
        <f>LEN(kkhaga[[#This Row],[Unicode]])</f>
        <v>4</v>
      </c>
      <c r="F50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CharW(2349), </v>
      </c>
      <c r="G50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भ</v>
      </c>
      <c r="I50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wR.e</v>
      </c>
      <c r="J50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CharW(119) &amp; CharW(82) &amp; CharW(46) &amp; CharW(101), </v>
      </c>
      <c r="K50" t="str">
        <f>kkhaga[[#This Row],[Saral]]&amp;" 0052 002E 0065"</f>
        <v>0077 0052 002E 0065</v>
      </c>
      <c r="L50" t="str">
        <f>"0930 094D "&amp;kkhaga[[#This Row],[Unicode]]&amp;" 0947 0902"</f>
        <v>0930 094D 092D 0947 0902</v>
      </c>
      <c r="M50">
        <f>LEN(tram[[#This Row],[Unicode]])</f>
        <v>24</v>
      </c>
      <c r="N50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CharW(2349) &amp; CharW(2375) &amp; CharW(2306), </v>
      </c>
      <c r="O50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र्भें</v>
      </c>
      <c r="P50" s="3"/>
      <c r="Q50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wR.</v>
      </c>
      <c r="R50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CharW(119) &amp; CharW(82) &amp; CharW(46), </v>
      </c>
      <c r="S50" t="str">
        <f>kkhaga[[#This Row],[Saral]]&amp;" 0052 002E"</f>
        <v>0077 0052 002E</v>
      </c>
      <c r="T50" t="str">
        <f>"0930 094D "&amp;kkhaga[[#This Row],[Unicode]]&amp;" 0902"</f>
        <v>0930 094D 092D 0902</v>
      </c>
      <c r="U50">
        <f>LEN(tram7[[#This Row],[Unicode]])</f>
        <v>19</v>
      </c>
      <c r="V50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CharW(2349) &amp; CharW(2306), </v>
      </c>
      <c r="W50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र्भं</v>
      </c>
      <c r="Y50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wIR</v>
      </c>
      <c r="Z50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CharW(119) &amp; CharW(73) &amp; CharW(82), </v>
      </c>
      <c r="AA50" t="str">
        <f>kkhaga[[#This Row],[Saral]]&amp;" 0049 0052"</f>
        <v>0077 0049 0052</v>
      </c>
      <c r="AB50" t="str">
        <f>"0930 094D "&amp;kkhaga[[#This Row],[Unicode]]&amp;" 0940"</f>
        <v>0930 094D 092D 0940</v>
      </c>
      <c r="AC50">
        <f>LEN(tram78[[#This Row],[Unicode]])</f>
        <v>19</v>
      </c>
      <c r="AD50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CharW(2349) &amp; CharW(2368), </v>
      </c>
      <c r="AE50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र्भी</v>
      </c>
      <c r="AG50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wIR.</v>
      </c>
      <c r="AH50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CharW(119) &amp; CharW(73) &amp; CharW(82) &amp; CharW(46), </v>
      </c>
      <c r="AI50" t="str">
        <f>kkhaga[[#This Row],[Saral]]&amp;" 0049 0052 002E"</f>
        <v>0077 0049 0052 002E</v>
      </c>
      <c r="AJ50" t="str">
        <f>"0930 094D "&amp;kkhaga[[#This Row],[Unicode]]&amp;" 0940 0902"</f>
        <v>0930 094D 092D 0940 0902</v>
      </c>
      <c r="AK50">
        <f>LEN(tram789[[#This Row],[Unicode]])</f>
        <v>24</v>
      </c>
      <c r="AL50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CharW(2349) &amp; CharW(2368) &amp; CharW(2306), </v>
      </c>
      <c r="AM50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र्भीं</v>
      </c>
      <c r="AO50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wR</v>
      </c>
      <c r="AP50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CharW(119) &amp; CharW(82), </v>
      </c>
      <c r="AQ50" t="str">
        <f>kkhaga[[#This Row],[Saral]]&amp;" 0052"</f>
        <v>0077 0052</v>
      </c>
      <c r="AR50" t="str">
        <f>"0930 094D "&amp;kkhaga[[#This Row],[Unicode]]&amp;""</f>
        <v>0930 094D 092D</v>
      </c>
      <c r="AS50">
        <f>LEN(tram78910[[#This Row],[Unicode]])</f>
        <v>14</v>
      </c>
      <c r="AT50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CharW(2349), </v>
      </c>
      <c r="AU50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र्भ</v>
      </c>
      <c r="AW50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w/</v>
      </c>
      <c r="AX50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CharW(119) &amp; CharW(47), </v>
      </c>
      <c r="AY50" t="str">
        <f>kkhaga[[#This Row],[Saral]]&amp;" 002F"</f>
        <v>0077 002F</v>
      </c>
      <c r="AZ50" t="str">
        <f>kkhaga[[#This Row],[Unicode]]&amp;" 094D 0930"</f>
        <v>092D 094D 0930</v>
      </c>
      <c r="BA50">
        <f>LEN(tram7891012[[#This Row],[Unicode]])</f>
        <v>14</v>
      </c>
      <c r="BB50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CharW(2349) &amp; CharW(2381) &amp; CharW(2352), </v>
      </c>
      <c r="BC50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भ्र</v>
      </c>
      <c r="BE50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W</v>
      </c>
      <c r="BF50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CharW(87), </v>
      </c>
      <c r="BG50" s="3" t="str">
        <f>DEC2HEX(HEX2DEC(kkhaga[[#This Row],[Saral]])-32)</f>
        <v>57</v>
      </c>
      <c r="BH50" t="str">
        <f>kkhaga[[#This Row],[Unicode]]&amp;" 094D"</f>
        <v>092D 094D</v>
      </c>
      <c r="BI50">
        <f>LEN(tram789101213[[#This Row],[Unicode]])</f>
        <v>9</v>
      </c>
      <c r="BJ50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CharW(2349) &amp; CharW(2381), </v>
      </c>
      <c r="BK50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भ्</v>
      </c>
      <c r="BM50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waR</v>
      </c>
      <c r="BN50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CharW(119) &amp; CharW(97) &amp; CharW(82), </v>
      </c>
      <c r="BO50" t="str">
        <f>kkhaga[[#This Row],[Saral]]&amp;" 0061 0052"</f>
        <v>0077 0061 0052</v>
      </c>
      <c r="BP50" t="str">
        <f>"0930 094D "&amp;kkhaga[[#This Row],[Unicode]]&amp;" 093E"</f>
        <v>0930 094D 092D 093E</v>
      </c>
      <c r="BQ50">
        <f>LEN(tram7891015[[#This Row],[Unicode]])</f>
        <v>19</v>
      </c>
      <c r="BR50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CharW(2349) &amp; CharW(2366), </v>
      </c>
      <c r="BS50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र्भा</v>
      </c>
      <c r="BU50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iwR</v>
      </c>
      <c r="BV50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CharW(119) &amp; CharW(82), </v>
      </c>
      <c r="BW50" t="str">
        <f>"0069 "&amp;kkhaga[[#This Row],[Saral]]&amp;" 0052"</f>
        <v>0069 0077 0052</v>
      </c>
      <c r="BX50" t="str">
        <f>"0930 094D "&amp;kkhaga[[#This Row],[Unicode]]&amp;" 093F"</f>
        <v>0930 094D 092D 093F</v>
      </c>
      <c r="BY50">
        <f>LEN(tram789101516[[#This Row],[Unicode]])</f>
        <v>19</v>
      </c>
      <c r="BZ50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CharW(2349) &amp; CharW(2367), </v>
      </c>
      <c r="CA50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र्भि</v>
      </c>
      <c r="CC50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CharW(119) &amp; CharW(82), </v>
      </c>
      <c r="CD50" t="str">
        <f>"0069 "&amp;kkhaga[[#This Row],[Saral]]&amp;" 0052"</f>
        <v>0069 0077 0052</v>
      </c>
      <c r="CE50" t="str">
        <f>kkhaga[[#This Row],[Unicode]]&amp;" 0902"</f>
        <v>092D 0902</v>
      </c>
      <c r="CF50">
        <f>LEN(tram78910151619[[#This Row],[Unicode]])</f>
        <v>9</v>
      </c>
      <c r="CG50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CharW(2349) &amp; CharW(2306), </v>
      </c>
      <c r="CH50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भं</v>
      </c>
    </row>
    <row r="51" spans="1:86" x14ac:dyDescent="0.55000000000000004">
      <c r="A51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m</v>
      </c>
      <c r="B51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CharW(109), </v>
      </c>
      <c r="C51" s="3" t="s">
        <v>106</v>
      </c>
      <c r="D51" s="3" t="s">
        <v>107</v>
      </c>
      <c r="E51">
        <f>LEN(kkhaga[[#This Row],[Unicode]])</f>
        <v>4</v>
      </c>
      <c r="F51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CharW(2350), </v>
      </c>
      <c r="G51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म</v>
      </c>
      <c r="I51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mR.e</v>
      </c>
      <c r="J51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CharW(109) &amp; CharW(82) &amp; CharW(46) &amp; CharW(101), </v>
      </c>
      <c r="K51" t="str">
        <f>kkhaga[[#This Row],[Saral]]&amp;" 0052 002E 0065"</f>
        <v>006D 0052 002E 0065</v>
      </c>
      <c r="L51" t="str">
        <f>"0930 094D "&amp;kkhaga[[#This Row],[Unicode]]&amp;" 0947 0902"</f>
        <v>0930 094D 092E 0947 0902</v>
      </c>
      <c r="M51">
        <f>LEN(tram[[#This Row],[Unicode]])</f>
        <v>24</v>
      </c>
      <c r="N51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CharW(2350) &amp; CharW(2375) &amp; CharW(2306), </v>
      </c>
      <c r="O51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र्में</v>
      </c>
      <c r="P51" s="3"/>
      <c r="Q51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mR.</v>
      </c>
      <c r="R51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CharW(109) &amp; CharW(82) &amp; CharW(46), </v>
      </c>
      <c r="S51" t="str">
        <f>kkhaga[[#This Row],[Saral]]&amp;" 0052 002E"</f>
        <v>006D 0052 002E</v>
      </c>
      <c r="T51" t="str">
        <f>"0930 094D "&amp;kkhaga[[#This Row],[Unicode]]&amp;" 0902"</f>
        <v>0930 094D 092E 0902</v>
      </c>
      <c r="U51">
        <f>LEN(tram7[[#This Row],[Unicode]])</f>
        <v>19</v>
      </c>
      <c r="V51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CharW(2350) &amp; CharW(2306), </v>
      </c>
      <c r="W51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र्मं</v>
      </c>
      <c r="Y51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mIR</v>
      </c>
      <c r="Z51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CharW(109) &amp; CharW(73) &amp; CharW(82), </v>
      </c>
      <c r="AA51" t="str">
        <f>kkhaga[[#This Row],[Saral]]&amp;" 0049 0052"</f>
        <v>006D 0049 0052</v>
      </c>
      <c r="AB51" t="str">
        <f>"0930 094D "&amp;kkhaga[[#This Row],[Unicode]]&amp;" 0940"</f>
        <v>0930 094D 092E 0940</v>
      </c>
      <c r="AC51">
        <f>LEN(tram78[[#This Row],[Unicode]])</f>
        <v>19</v>
      </c>
      <c r="AD51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CharW(2350) &amp; CharW(2368), </v>
      </c>
      <c r="AE51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र्मी</v>
      </c>
      <c r="AG51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mIR.</v>
      </c>
      <c r="AH51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CharW(109) &amp; CharW(73) &amp; CharW(82) &amp; CharW(46), </v>
      </c>
      <c r="AI51" t="str">
        <f>kkhaga[[#This Row],[Saral]]&amp;" 0049 0052 002E"</f>
        <v>006D 0049 0052 002E</v>
      </c>
      <c r="AJ51" t="str">
        <f>"0930 094D "&amp;kkhaga[[#This Row],[Unicode]]&amp;" 0940 0902"</f>
        <v>0930 094D 092E 0940 0902</v>
      </c>
      <c r="AK51">
        <f>LEN(tram789[[#This Row],[Unicode]])</f>
        <v>24</v>
      </c>
      <c r="AL51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CharW(2350) &amp; CharW(2368) &amp; CharW(2306), </v>
      </c>
      <c r="AM51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र्मीं</v>
      </c>
      <c r="AO51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mR</v>
      </c>
      <c r="AP51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CharW(109) &amp; CharW(82), </v>
      </c>
      <c r="AQ51" t="str">
        <f>kkhaga[[#This Row],[Saral]]&amp;" 0052"</f>
        <v>006D 0052</v>
      </c>
      <c r="AR51" t="str">
        <f>"0930 094D "&amp;kkhaga[[#This Row],[Unicode]]&amp;""</f>
        <v>0930 094D 092E</v>
      </c>
      <c r="AS51">
        <f>LEN(tram78910[[#This Row],[Unicode]])</f>
        <v>14</v>
      </c>
      <c r="AT51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CharW(2350), </v>
      </c>
      <c r="AU51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र्म</v>
      </c>
      <c r="AW51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m/</v>
      </c>
      <c r="AX51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CharW(109) &amp; CharW(47), </v>
      </c>
      <c r="AY51" t="str">
        <f>kkhaga[[#This Row],[Saral]]&amp;" 002F"</f>
        <v>006D 002F</v>
      </c>
      <c r="AZ51" t="str">
        <f>kkhaga[[#This Row],[Unicode]]&amp;" 094D 0930"</f>
        <v>092E 094D 0930</v>
      </c>
      <c r="BA51">
        <f>LEN(tram7891012[[#This Row],[Unicode]])</f>
        <v>14</v>
      </c>
      <c r="BB51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CharW(2350) &amp; CharW(2381) &amp; CharW(2352), </v>
      </c>
      <c r="BC51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म्र</v>
      </c>
      <c r="BE51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M</v>
      </c>
      <c r="BF51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CharW(77), </v>
      </c>
      <c r="BG51" s="3" t="str">
        <f>DEC2HEX(HEX2DEC(kkhaga[[#This Row],[Saral]])-32)</f>
        <v>4D</v>
      </c>
      <c r="BH51" t="str">
        <f>kkhaga[[#This Row],[Unicode]]&amp;" 094D"</f>
        <v>092E 094D</v>
      </c>
      <c r="BI51">
        <f>LEN(tram789101213[[#This Row],[Unicode]])</f>
        <v>9</v>
      </c>
      <c r="BJ51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CharW(2350) &amp; CharW(2381), </v>
      </c>
      <c r="BK51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म्</v>
      </c>
      <c r="BM51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maR</v>
      </c>
      <c r="BN51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CharW(109) &amp; CharW(97) &amp; CharW(82), </v>
      </c>
      <c r="BO51" t="str">
        <f>kkhaga[[#This Row],[Saral]]&amp;" 0061 0052"</f>
        <v>006D 0061 0052</v>
      </c>
      <c r="BP51" t="str">
        <f>"0930 094D "&amp;kkhaga[[#This Row],[Unicode]]&amp;" 093E"</f>
        <v>0930 094D 092E 093E</v>
      </c>
      <c r="BQ51">
        <f>LEN(tram7891015[[#This Row],[Unicode]])</f>
        <v>19</v>
      </c>
      <c r="BR51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CharW(2350) &amp; CharW(2366), </v>
      </c>
      <c r="BS51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र्मा</v>
      </c>
      <c r="BU51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imR</v>
      </c>
      <c r="BV51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CharW(109) &amp; CharW(82), </v>
      </c>
      <c r="BW51" t="str">
        <f>"0069 "&amp;kkhaga[[#This Row],[Saral]]&amp;" 0052"</f>
        <v>0069 006D 0052</v>
      </c>
      <c r="BX51" t="str">
        <f>"0930 094D "&amp;kkhaga[[#This Row],[Unicode]]&amp;" 093F"</f>
        <v>0930 094D 092E 093F</v>
      </c>
      <c r="BY51">
        <f>LEN(tram789101516[[#This Row],[Unicode]])</f>
        <v>19</v>
      </c>
      <c r="BZ51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CharW(2350) &amp; CharW(2367), </v>
      </c>
      <c r="CA51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र्मि</v>
      </c>
      <c r="CC51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CharW(109) &amp; CharW(82), </v>
      </c>
      <c r="CD51" t="str">
        <f>"0069 "&amp;kkhaga[[#This Row],[Saral]]&amp;" 0052"</f>
        <v>0069 006D 0052</v>
      </c>
      <c r="CE51" t="str">
        <f>kkhaga[[#This Row],[Unicode]]&amp;" 0902"</f>
        <v>092E 0902</v>
      </c>
      <c r="CF51">
        <f>LEN(tram78910151619[[#This Row],[Unicode]])</f>
        <v>9</v>
      </c>
      <c r="CG51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CharW(2350) &amp; CharW(2306), </v>
      </c>
      <c r="CH51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मं</v>
      </c>
    </row>
    <row r="52" spans="1:86" x14ac:dyDescent="0.55000000000000004">
      <c r="A52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y</v>
      </c>
      <c r="B52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CharW(121), </v>
      </c>
      <c r="C52" s="3" t="s">
        <v>108</v>
      </c>
      <c r="D52" s="3" t="s">
        <v>109</v>
      </c>
      <c r="E52">
        <f>LEN(kkhaga[[#This Row],[Unicode]])</f>
        <v>4</v>
      </c>
      <c r="F52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CharW(2351), </v>
      </c>
      <c r="G52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य</v>
      </c>
      <c r="I52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yR.e</v>
      </c>
      <c r="J52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CharW(121) &amp; CharW(82) &amp; CharW(46) &amp; CharW(101), </v>
      </c>
      <c r="K52" t="str">
        <f>kkhaga[[#This Row],[Saral]]&amp;" 0052 002E 0065"</f>
        <v>0079 0052 002E 0065</v>
      </c>
      <c r="L52" t="str">
        <f>"0930 094D "&amp;kkhaga[[#This Row],[Unicode]]&amp;" 0947 0902"</f>
        <v>0930 094D 092F 0947 0902</v>
      </c>
      <c r="M52">
        <f>LEN(tram[[#This Row],[Unicode]])</f>
        <v>24</v>
      </c>
      <c r="N52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CharW(2351) &amp; CharW(2375) &amp; CharW(2306), </v>
      </c>
      <c r="O52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र्यें</v>
      </c>
      <c r="P52" s="3"/>
      <c r="Q52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yR.</v>
      </c>
      <c r="R52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CharW(121) &amp; CharW(82) &amp; CharW(46), </v>
      </c>
      <c r="S52" t="str">
        <f>kkhaga[[#This Row],[Saral]]&amp;" 0052 002E"</f>
        <v>0079 0052 002E</v>
      </c>
      <c r="T52" t="str">
        <f>"0930 094D "&amp;kkhaga[[#This Row],[Unicode]]&amp;" 0902"</f>
        <v>0930 094D 092F 0902</v>
      </c>
      <c r="U52">
        <f>LEN(tram7[[#This Row],[Unicode]])</f>
        <v>19</v>
      </c>
      <c r="V52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CharW(2351) &amp; CharW(2306), </v>
      </c>
      <c r="W52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र्यं</v>
      </c>
      <c r="Y52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yIR</v>
      </c>
      <c r="Z52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CharW(121) &amp; CharW(73) &amp; CharW(82), </v>
      </c>
      <c r="AA52" t="str">
        <f>kkhaga[[#This Row],[Saral]]&amp;" 0049 0052"</f>
        <v>0079 0049 0052</v>
      </c>
      <c r="AB52" t="str">
        <f>"0930 094D "&amp;kkhaga[[#This Row],[Unicode]]&amp;" 0940"</f>
        <v>0930 094D 092F 0940</v>
      </c>
      <c r="AC52">
        <f>LEN(tram78[[#This Row],[Unicode]])</f>
        <v>19</v>
      </c>
      <c r="AD52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CharW(2351) &amp; CharW(2368), </v>
      </c>
      <c r="AE52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र्यी</v>
      </c>
      <c r="AG52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yIR.</v>
      </c>
      <c r="AH52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CharW(121) &amp; CharW(73) &amp; CharW(82) &amp; CharW(46), </v>
      </c>
      <c r="AI52" t="str">
        <f>kkhaga[[#This Row],[Saral]]&amp;" 0049 0052 002E"</f>
        <v>0079 0049 0052 002E</v>
      </c>
      <c r="AJ52" t="str">
        <f>"0930 094D "&amp;kkhaga[[#This Row],[Unicode]]&amp;" 0940 0902"</f>
        <v>0930 094D 092F 0940 0902</v>
      </c>
      <c r="AK52">
        <f>LEN(tram789[[#This Row],[Unicode]])</f>
        <v>24</v>
      </c>
      <c r="AL52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CharW(2351) &amp; CharW(2368) &amp; CharW(2306), </v>
      </c>
      <c r="AM52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र्यीं</v>
      </c>
      <c r="AO52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yR</v>
      </c>
      <c r="AP52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CharW(121) &amp; CharW(82), </v>
      </c>
      <c r="AQ52" t="str">
        <f>kkhaga[[#This Row],[Saral]]&amp;" 0052"</f>
        <v>0079 0052</v>
      </c>
      <c r="AR52" t="str">
        <f>"0930 094D "&amp;kkhaga[[#This Row],[Unicode]]&amp;""</f>
        <v>0930 094D 092F</v>
      </c>
      <c r="AS52">
        <f>LEN(tram78910[[#This Row],[Unicode]])</f>
        <v>14</v>
      </c>
      <c r="AT52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CharW(2351), </v>
      </c>
      <c r="AU52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र्य</v>
      </c>
      <c r="AW52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y/</v>
      </c>
      <c r="AX52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CharW(121) &amp; CharW(47), </v>
      </c>
      <c r="AY52" t="str">
        <f>kkhaga[[#This Row],[Saral]]&amp;" 002F"</f>
        <v>0079 002F</v>
      </c>
      <c r="AZ52" t="str">
        <f>kkhaga[[#This Row],[Unicode]]&amp;" 094D 0930"</f>
        <v>092F 094D 0930</v>
      </c>
      <c r="BA52">
        <f>LEN(tram7891012[[#This Row],[Unicode]])</f>
        <v>14</v>
      </c>
      <c r="BB52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CharW(2351) &amp; CharW(2381) &amp; CharW(2352), </v>
      </c>
      <c r="BC52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य्र</v>
      </c>
      <c r="BE52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Y</v>
      </c>
      <c r="BF52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CharW(89), </v>
      </c>
      <c r="BG52" s="3" t="str">
        <f>DEC2HEX(HEX2DEC(kkhaga[[#This Row],[Saral]])-32)</f>
        <v>59</v>
      </c>
      <c r="BH52" t="str">
        <f>kkhaga[[#This Row],[Unicode]]&amp;" 094D"</f>
        <v>092F 094D</v>
      </c>
      <c r="BI52">
        <f>LEN(tram789101213[[#This Row],[Unicode]])</f>
        <v>9</v>
      </c>
      <c r="BJ52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CharW(2351) &amp; CharW(2381), </v>
      </c>
      <c r="BK52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य्</v>
      </c>
      <c r="BM52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yaR</v>
      </c>
      <c r="BN52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CharW(121) &amp; CharW(97) &amp; CharW(82), </v>
      </c>
      <c r="BO52" t="str">
        <f>kkhaga[[#This Row],[Saral]]&amp;" 0061 0052"</f>
        <v>0079 0061 0052</v>
      </c>
      <c r="BP52" t="str">
        <f>"0930 094D "&amp;kkhaga[[#This Row],[Unicode]]&amp;" 093E"</f>
        <v>0930 094D 092F 093E</v>
      </c>
      <c r="BQ52">
        <f>LEN(tram7891015[[#This Row],[Unicode]])</f>
        <v>19</v>
      </c>
      <c r="BR52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CharW(2351) &amp; CharW(2366), </v>
      </c>
      <c r="BS52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र्या</v>
      </c>
      <c r="BU52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iyR</v>
      </c>
      <c r="BV52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CharW(121) &amp; CharW(82), </v>
      </c>
      <c r="BW52" t="str">
        <f>"0069 "&amp;kkhaga[[#This Row],[Saral]]&amp;" 0052"</f>
        <v>0069 0079 0052</v>
      </c>
      <c r="BX52" t="str">
        <f>"0930 094D "&amp;kkhaga[[#This Row],[Unicode]]&amp;" 093F"</f>
        <v>0930 094D 092F 093F</v>
      </c>
      <c r="BY52">
        <f>LEN(tram789101516[[#This Row],[Unicode]])</f>
        <v>19</v>
      </c>
      <c r="BZ52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CharW(2351) &amp; CharW(2367), </v>
      </c>
      <c r="CA52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र्यि</v>
      </c>
      <c r="CC52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CharW(121) &amp; CharW(82), </v>
      </c>
      <c r="CD52" t="str">
        <f>"0069 "&amp;kkhaga[[#This Row],[Saral]]&amp;" 0052"</f>
        <v>0069 0079 0052</v>
      </c>
      <c r="CE52" t="str">
        <f>kkhaga[[#This Row],[Unicode]]&amp;" 0902"</f>
        <v>092F 0902</v>
      </c>
      <c r="CF52">
        <f>LEN(tram78910151619[[#This Row],[Unicode]])</f>
        <v>9</v>
      </c>
      <c r="CG52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CharW(2351) &amp; CharW(2306), </v>
      </c>
      <c r="CH52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यं</v>
      </c>
    </row>
    <row r="53" spans="1:86" x14ac:dyDescent="0.55000000000000004">
      <c r="A53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r</v>
      </c>
      <c r="B53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CharW(114), </v>
      </c>
      <c r="C53" s="3" t="s">
        <v>110</v>
      </c>
      <c r="D53" s="3" t="s">
        <v>111</v>
      </c>
      <c r="E53">
        <f>LEN(kkhaga[[#This Row],[Unicode]])</f>
        <v>4</v>
      </c>
      <c r="F53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CharW(2352), </v>
      </c>
      <c r="G53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र</v>
      </c>
      <c r="I53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rR.e</v>
      </c>
      <c r="J53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CharW(114) &amp; CharW(82) &amp; CharW(46) &amp; CharW(101), </v>
      </c>
      <c r="K53" t="str">
        <f>kkhaga[[#This Row],[Saral]]&amp;" 0052 002E 0065"</f>
        <v>0072 0052 002E 0065</v>
      </c>
      <c r="L53" t="str">
        <f>"0930 094D "&amp;kkhaga[[#This Row],[Unicode]]&amp;" 0947 0902"</f>
        <v>0930 094D 0930 0947 0902</v>
      </c>
      <c r="M53">
        <f>LEN(tram[[#This Row],[Unicode]])</f>
        <v>24</v>
      </c>
      <c r="N53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CharW(2352) &amp; CharW(2375) &amp; CharW(2306), </v>
      </c>
      <c r="O53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र्रें</v>
      </c>
      <c r="P53" s="3"/>
      <c r="Q53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rR.</v>
      </c>
      <c r="R53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CharW(114) &amp; CharW(82) &amp; CharW(46), </v>
      </c>
      <c r="S53" t="str">
        <f>kkhaga[[#This Row],[Saral]]&amp;" 0052 002E"</f>
        <v>0072 0052 002E</v>
      </c>
      <c r="T53" t="str">
        <f>"0930 094D "&amp;kkhaga[[#This Row],[Unicode]]&amp;" 0902"</f>
        <v>0930 094D 0930 0902</v>
      </c>
      <c r="U53">
        <f>LEN(tram7[[#This Row],[Unicode]])</f>
        <v>19</v>
      </c>
      <c r="V53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CharW(2352) &amp; CharW(2306), </v>
      </c>
      <c r="W53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र्रं</v>
      </c>
      <c r="Y53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rIR</v>
      </c>
      <c r="Z53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CharW(114) &amp; CharW(73) &amp; CharW(82), </v>
      </c>
      <c r="AA53" t="str">
        <f>kkhaga[[#This Row],[Saral]]&amp;" 0049 0052"</f>
        <v>0072 0049 0052</v>
      </c>
      <c r="AB53" t="str">
        <f>"0930 094D "&amp;kkhaga[[#This Row],[Unicode]]&amp;" 0940"</f>
        <v>0930 094D 0930 0940</v>
      </c>
      <c r="AC53">
        <f>LEN(tram78[[#This Row],[Unicode]])</f>
        <v>19</v>
      </c>
      <c r="AD53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CharW(2352) &amp; CharW(2368), </v>
      </c>
      <c r="AE53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र्री</v>
      </c>
      <c r="AG53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rIR.</v>
      </c>
      <c r="AH53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CharW(114) &amp; CharW(73) &amp; CharW(82) &amp; CharW(46), </v>
      </c>
      <c r="AI53" t="str">
        <f>kkhaga[[#This Row],[Saral]]&amp;" 0049 0052 002E"</f>
        <v>0072 0049 0052 002E</v>
      </c>
      <c r="AJ53" t="str">
        <f>"0930 094D "&amp;kkhaga[[#This Row],[Unicode]]&amp;" 0940 0902"</f>
        <v>0930 094D 0930 0940 0902</v>
      </c>
      <c r="AK53">
        <f>LEN(tram789[[#This Row],[Unicode]])</f>
        <v>24</v>
      </c>
      <c r="AL53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CharW(2352) &amp; CharW(2368) &amp; CharW(2306), </v>
      </c>
      <c r="AM53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र्रीं</v>
      </c>
      <c r="AO53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rR</v>
      </c>
      <c r="AP53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CharW(114) &amp; CharW(82), </v>
      </c>
      <c r="AQ53" t="str">
        <f>kkhaga[[#This Row],[Saral]]&amp;" 0052"</f>
        <v>0072 0052</v>
      </c>
      <c r="AR53" t="str">
        <f>"0930 094D "&amp;kkhaga[[#This Row],[Unicode]]&amp;""</f>
        <v>0930 094D 0930</v>
      </c>
      <c r="AS53">
        <f>LEN(tram78910[[#This Row],[Unicode]])</f>
        <v>14</v>
      </c>
      <c r="AT53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CharW(2352), </v>
      </c>
      <c r="AU53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र्र</v>
      </c>
      <c r="AW53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rR</v>
      </c>
      <c r="AX53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CharW(114) &amp; CharW(82), </v>
      </c>
      <c r="AY53" t="str">
        <f>kkhaga[[#This Row],[Saral]]&amp;" 0052"</f>
        <v>0072 0052</v>
      </c>
      <c r="AZ53" t="str">
        <f>kkhaga[[#This Row],[Unicode]]&amp;" 094D 0930"</f>
        <v>0930 094D 0930</v>
      </c>
      <c r="BA53">
        <f>LEN(tram7891012[[#This Row],[Unicode]])</f>
        <v>14</v>
      </c>
      <c r="BB53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CharW(2352) &amp; CharW(2381) &amp; CharW(2352), </v>
      </c>
      <c r="BC53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र्र</v>
      </c>
      <c r="BE53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–</v>
      </c>
      <c r="BF53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CharW(8211), </v>
      </c>
      <c r="BG53" s="3" t="s">
        <v>112</v>
      </c>
      <c r="BH53" t="str">
        <f>kkhaga[[#This Row],[Unicode]]&amp;" 094D"</f>
        <v>0930 094D</v>
      </c>
      <c r="BI53">
        <f>LEN(tram789101213[[#This Row],[Unicode]])</f>
        <v>9</v>
      </c>
      <c r="BJ53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CharW(2352) &amp; CharW(2381), </v>
      </c>
      <c r="BK53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र्</v>
      </c>
      <c r="BM53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raR</v>
      </c>
      <c r="BN53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CharW(114) &amp; CharW(97) &amp; CharW(82), </v>
      </c>
      <c r="BO53" t="str">
        <f>kkhaga[[#This Row],[Saral]]&amp;" 0061 0052"</f>
        <v>0072 0061 0052</v>
      </c>
      <c r="BP53" t="str">
        <f>"0930 094D "&amp;kkhaga[[#This Row],[Unicode]]&amp;" 093E"</f>
        <v>0930 094D 0930 093E</v>
      </c>
      <c r="BQ53">
        <f>LEN(tram7891015[[#This Row],[Unicode]])</f>
        <v>19</v>
      </c>
      <c r="BR53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CharW(2352) &amp; CharW(2366), </v>
      </c>
      <c r="BS53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र्रा</v>
      </c>
      <c r="BU53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irR</v>
      </c>
      <c r="BV53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CharW(114) &amp; CharW(82), </v>
      </c>
      <c r="BW53" t="str">
        <f>"0069 "&amp;kkhaga[[#This Row],[Saral]]&amp;" 0052"</f>
        <v>0069 0072 0052</v>
      </c>
      <c r="BX53" t="str">
        <f>"0930 094D "&amp;kkhaga[[#This Row],[Unicode]]&amp;" 093F"</f>
        <v>0930 094D 0930 093F</v>
      </c>
      <c r="BY53">
        <f>LEN(tram789101516[[#This Row],[Unicode]])</f>
        <v>19</v>
      </c>
      <c r="BZ53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CharW(2352) &amp; CharW(2367), </v>
      </c>
      <c r="CA53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र्रि</v>
      </c>
      <c r="CC53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CharW(114) &amp; CharW(82), </v>
      </c>
      <c r="CD53" t="str">
        <f>"0069 "&amp;kkhaga[[#This Row],[Saral]]&amp;" 0052"</f>
        <v>0069 0072 0052</v>
      </c>
      <c r="CE53" t="str">
        <f>kkhaga[[#This Row],[Unicode]]&amp;" 0902"</f>
        <v>0930 0902</v>
      </c>
      <c r="CF53">
        <f>LEN(tram78910151619[[#This Row],[Unicode]])</f>
        <v>9</v>
      </c>
      <c r="CG53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CharW(2352) &amp; CharW(2306), </v>
      </c>
      <c r="CH53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रं</v>
      </c>
    </row>
    <row r="54" spans="1:86" x14ac:dyDescent="0.55000000000000004">
      <c r="A54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r_</v>
      </c>
      <c r="B54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CharW(114) &amp; CharW(95), </v>
      </c>
      <c r="C54" s="3" t="s">
        <v>113</v>
      </c>
      <c r="D54" s="3" t="s">
        <v>114</v>
      </c>
      <c r="E54">
        <f>LEN(kkhaga[[#This Row],[Unicode]])</f>
        <v>4</v>
      </c>
      <c r="F54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CharW(2353), </v>
      </c>
      <c r="G54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ऱ</v>
      </c>
      <c r="I54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r_R.e</v>
      </c>
      <c r="J54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CharW(114) &amp; CharW(95) &amp; CharW(82) &amp; CharW(46) &amp; CharW(101), </v>
      </c>
      <c r="K54" t="str">
        <f>kkhaga[[#This Row],[Saral]]&amp;" 0052 002E 0065"</f>
        <v>0072 005F 0052 002E 0065</v>
      </c>
      <c r="L54" t="str">
        <f>"0930 094D "&amp;kkhaga[[#This Row],[Unicode]]&amp;" 0947 0902"</f>
        <v>0930 094D 0931 0947 0902</v>
      </c>
      <c r="M54">
        <f>LEN(tram[[#This Row],[Unicode]])</f>
        <v>24</v>
      </c>
      <c r="N54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CharW(2353) &amp; CharW(2375) &amp; CharW(2306), </v>
      </c>
      <c r="O54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र्ऱें</v>
      </c>
      <c r="P54" s="3"/>
      <c r="Q54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r_R.</v>
      </c>
      <c r="R54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CharW(114) &amp; CharW(95) &amp; CharW(82) &amp; CharW(46), </v>
      </c>
      <c r="S54" t="str">
        <f>kkhaga[[#This Row],[Saral]]&amp;" 0052 002E"</f>
        <v>0072 005F 0052 002E</v>
      </c>
      <c r="T54" t="str">
        <f>"0930 094D "&amp;kkhaga[[#This Row],[Unicode]]&amp;" 0902"</f>
        <v>0930 094D 0931 0902</v>
      </c>
      <c r="U54">
        <f>LEN(tram7[[#This Row],[Unicode]])</f>
        <v>19</v>
      </c>
      <c r="V54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CharW(2353) &amp; CharW(2306), </v>
      </c>
      <c r="W54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र्ऱं</v>
      </c>
      <c r="Y54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r_IR</v>
      </c>
      <c r="Z54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CharW(114) &amp; CharW(95) &amp; CharW(73) &amp; CharW(82), </v>
      </c>
      <c r="AA54" t="str">
        <f>kkhaga[[#This Row],[Saral]]&amp;" 0049 0052"</f>
        <v>0072 005F 0049 0052</v>
      </c>
      <c r="AB54" t="str">
        <f>"0930 094D "&amp;kkhaga[[#This Row],[Unicode]]&amp;" 0940"</f>
        <v>0930 094D 0931 0940</v>
      </c>
      <c r="AC54">
        <f>LEN(tram78[[#This Row],[Unicode]])</f>
        <v>19</v>
      </c>
      <c r="AD54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CharW(2353) &amp; CharW(2368), </v>
      </c>
      <c r="AE54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र्ऱी</v>
      </c>
      <c r="AG54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r_IR.</v>
      </c>
      <c r="AH54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CharW(114) &amp; CharW(95) &amp; CharW(73) &amp; CharW(82) &amp; CharW(46), </v>
      </c>
      <c r="AI54" t="str">
        <f>kkhaga[[#This Row],[Saral]]&amp;" 0049 0052 002E"</f>
        <v>0072 005F 0049 0052 002E</v>
      </c>
      <c r="AJ54" t="str">
        <f>"0930 094D "&amp;kkhaga[[#This Row],[Unicode]]&amp;" 0940 0902"</f>
        <v>0930 094D 0931 0940 0902</v>
      </c>
      <c r="AK54">
        <f>LEN(tram789[[#This Row],[Unicode]])</f>
        <v>24</v>
      </c>
      <c r="AL54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CharW(2353) &amp; CharW(2368) &amp; CharW(2306), </v>
      </c>
      <c r="AM54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र्ऱीं</v>
      </c>
      <c r="AO54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r_R</v>
      </c>
      <c r="AP54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CharW(114) &amp; CharW(95) &amp; CharW(82), </v>
      </c>
      <c r="AQ54" t="str">
        <f>kkhaga[[#This Row],[Saral]]&amp;" 0052"</f>
        <v>0072 005F 0052</v>
      </c>
      <c r="AR54" t="str">
        <f>"0930 094D "&amp;kkhaga[[#This Row],[Unicode]]&amp;""</f>
        <v>0930 094D 0931</v>
      </c>
      <c r="AS54">
        <f>LEN(tram78910[[#This Row],[Unicode]])</f>
        <v>14</v>
      </c>
      <c r="AT54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CharW(2353), </v>
      </c>
      <c r="AU54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र्ऱ</v>
      </c>
      <c r="AW54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r_R</v>
      </c>
      <c r="AX54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CharW(114) &amp; CharW(95) &amp; CharW(82), </v>
      </c>
      <c r="AY54" t="str">
        <f>kkhaga[[#This Row],[Saral]]&amp;" 0052"</f>
        <v>0072 005F 0052</v>
      </c>
      <c r="AZ54" t="str">
        <f>kkhaga[[#This Row],[Unicode]]&amp;" 094D 0930"</f>
        <v>0931 094D 0930</v>
      </c>
      <c r="BA54">
        <f>LEN(tram7891012[[#This Row],[Unicode]])</f>
        <v>14</v>
      </c>
      <c r="BB54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CharW(2353) &amp; CharW(2381) &amp; CharW(2352), </v>
      </c>
      <c r="BC54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ऱ्र</v>
      </c>
      <c r="BE54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–</v>
      </c>
      <c r="BF54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CharW(8211), </v>
      </c>
      <c r="BG54" s="3" t="s">
        <v>112</v>
      </c>
      <c r="BH54" t="str">
        <f>kkhaga[[#This Row],[Unicode]]&amp;" 094D"</f>
        <v>0931 094D</v>
      </c>
      <c r="BI54">
        <f>LEN(tram789101213[[#This Row],[Unicode]])</f>
        <v>9</v>
      </c>
      <c r="BJ54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CharW(2353) &amp; CharW(2381), </v>
      </c>
      <c r="BK54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ऱ्</v>
      </c>
      <c r="BM54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r_aR</v>
      </c>
      <c r="BN54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CharW(114) &amp; CharW(95) &amp; CharW(97) &amp; CharW(82), </v>
      </c>
      <c r="BO54" t="str">
        <f>kkhaga[[#This Row],[Saral]]&amp;" 0061 0052"</f>
        <v>0072 005F 0061 0052</v>
      </c>
      <c r="BP54" t="str">
        <f>"0930 094D "&amp;kkhaga[[#This Row],[Unicode]]&amp;" 093E"</f>
        <v>0930 094D 0931 093E</v>
      </c>
      <c r="BQ54">
        <f>LEN(tram7891015[[#This Row],[Unicode]])</f>
        <v>19</v>
      </c>
      <c r="BR54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CharW(2353) &amp; CharW(2366), </v>
      </c>
      <c r="BS54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र्ऱा</v>
      </c>
      <c r="BU54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ir_R</v>
      </c>
      <c r="BV54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CharW(114) &amp; CharW(95) &amp; CharW(82), </v>
      </c>
      <c r="BW54" t="str">
        <f>"0069 "&amp;kkhaga[[#This Row],[Saral]]&amp;" 0052"</f>
        <v>0069 0072 005F 0052</v>
      </c>
      <c r="BX54" t="str">
        <f>"0930 094D "&amp;kkhaga[[#This Row],[Unicode]]&amp;" 093F"</f>
        <v>0930 094D 0931 093F</v>
      </c>
      <c r="BY54">
        <f>LEN(tram789101516[[#This Row],[Unicode]])</f>
        <v>19</v>
      </c>
      <c r="BZ54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CharW(2353) &amp; CharW(2367), </v>
      </c>
      <c r="CA54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र्ऱि</v>
      </c>
      <c r="CC54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CharW(114) &amp; CharW(95) &amp; CharW(82), </v>
      </c>
      <c r="CD54" t="str">
        <f>"0069 "&amp;kkhaga[[#This Row],[Saral]]&amp;" 0052"</f>
        <v>0069 0072 005F 0052</v>
      </c>
      <c r="CE54" t="str">
        <f>kkhaga[[#This Row],[Unicode]]&amp;" 0902"</f>
        <v>0931 0902</v>
      </c>
      <c r="CF54">
        <f>LEN(tram78910151619[[#This Row],[Unicode]])</f>
        <v>9</v>
      </c>
      <c r="CG54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CharW(2353) &amp; CharW(2306), </v>
      </c>
      <c r="CH54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ऱं</v>
      </c>
    </row>
    <row r="55" spans="1:86" x14ac:dyDescent="0.55000000000000004">
      <c r="A55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l</v>
      </c>
      <c r="B55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CharW(108), </v>
      </c>
      <c r="C55" s="3" t="s">
        <v>115</v>
      </c>
      <c r="D55" s="3" t="s">
        <v>116</v>
      </c>
      <c r="E55">
        <f>LEN(kkhaga[[#This Row],[Unicode]])</f>
        <v>4</v>
      </c>
      <c r="F55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CharW(2354), </v>
      </c>
      <c r="G55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ल</v>
      </c>
      <c r="I55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lR.e</v>
      </c>
      <c r="J55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CharW(108) &amp; CharW(82) &amp; CharW(46) &amp; CharW(101), </v>
      </c>
      <c r="K55" t="str">
        <f>kkhaga[[#This Row],[Saral]]&amp;" 0052 002E 0065"</f>
        <v>006C 0052 002E 0065</v>
      </c>
      <c r="L55" t="str">
        <f>"0930 094D "&amp;kkhaga[[#This Row],[Unicode]]&amp;" 0947 0902"</f>
        <v>0930 094D 0932 0947 0902</v>
      </c>
      <c r="M55">
        <f>LEN(tram[[#This Row],[Unicode]])</f>
        <v>24</v>
      </c>
      <c r="N55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CharW(2354) &amp; CharW(2375) &amp; CharW(2306), </v>
      </c>
      <c r="O55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र्लें</v>
      </c>
      <c r="P55" s="3"/>
      <c r="Q55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lR.</v>
      </c>
      <c r="R55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CharW(108) &amp; CharW(82) &amp; CharW(46), </v>
      </c>
      <c r="S55" t="str">
        <f>kkhaga[[#This Row],[Saral]]&amp;" 0052 002E"</f>
        <v>006C 0052 002E</v>
      </c>
      <c r="T55" t="str">
        <f>"0930 094D "&amp;kkhaga[[#This Row],[Unicode]]&amp;" 0902"</f>
        <v>0930 094D 0932 0902</v>
      </c>
      <c r="U55">
        <f>LEN(tram7[[#This Row],[Unicode]])</f>
        <v>19</v>
      </c>
      <c r="V55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CharW(2354) &amp; CharW(2306), </v>
      </c>
      <c r="W55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र्लं</v>
      </c>
      <c r="Y55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lIR</v>
      </c>
      <c r="Z55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CharW(108) &amp; CharW(73) &amp; CharW(82), </v>
      </c>
      <c r="AA55" t="str">
        <f>kkhaga[[#This Row],[Saral]]&amp;" 0049 0052"</f>
        <v>006C 0049 0052</v>
      </c>
      <c r="AB55" t="str">
        <f>"0930 094D "&amp;kkhaga[[#This Row],[Unicode]]&amp;" 0940"</f>
        <v>0930 094D 0932 0940</v>
      </c>
      <c r="AC55">
        <f>LEN(tram78[[#This Row],[Unicode]])</f>
        <v>19</v>
      </c>
      <c r="AD55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CharW(2354) &amp; CharW(2368), </v>
      </c>
      <c r="AE55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र्ली</v>
      </c>
      <c r="AG55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lIR.</v>
      </c>
      <c r="AH55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CharW(108) &amp; CharW(73) &amp; CharW(82) &amp; CharW(46), </v>
      </c>
      <c r="AI55" t="str">
        <f>kkhaga[[#This Row],[Saral]]&amp;" 0049 0052 002E"</f>
        <v>006C 0049 0052 002E</v>
      </c>
      <c r="AJ55" t="str">
        <f>"0930 094D "&amp;kkhaga[[#This Row],[Unicode]]&amp;" 0940 0902"</f>
        <v>0930 094D 0932 0940 0902</v>
      </c>
      <c r="AK55">
        <f>LEN(tram789[[#This Row],[Unicode]])</f>
        <v>24</v>
      </c>
      <c r="AL55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CharW(2354) &amp; CharW(2368) &amp; CharW(2306), </v>
      </c>
      <c r="AM55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र्लीं</v>
      </c>
      <c r="AO55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lR</v>
      </c>
      <c r="AP55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CharW(108) &amp; CharW(82), </v>
      </c>
      <c r="AQ55" t="str">
        <f>kkhaga[[#This Row],[Saral]]&amp;" 0052"</f>
        <v>006C 0052</v>
      </c>
      <c r="AR55" t="str">
        <f>"0930 094D "&amp;kkhaga[[#This Row],[Unicode]]&amp;""</f>
        <v>0930 094D 0932</v>
      </c>
      <c r="AS55">
        <f>LEN(tram78910[[#This Row],[Unicode]])</f>
        <v>14</v>
      </c>
      <c r="AT55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CharW(2354), </v>
      </c>
      <c r="AU55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र्ल</v>
      </c>
      <c r="AW55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l/</v>
      </c>
      <c r="AX55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CharW(108) &amp; CharW(47), </v>
      </c>
      <c r="AY55" t="str">
        <f>kkhaga[[#This Row],[Saral]]&amp;" 002F"</f>
        <v>006C 002F</v>
      </c>
      <c r="AZ55" t="str">
        <f>kkhaga[[#This Row],[Unicode]]&amp;" 094D 0930"</f>
        <v>0932 094D 0930</v>
      </c>
      <c r="BA55">
        <f>LEN(tram7891012[[#This Row],[Unicode]])</f>
        <v>14</v>
      </c>
      <c r="BB55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CharW(2354) &amp; CharW(2381) &amp; CharW(2352), </v>
      </c>
      <c r="BC55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ल्र</v>
      </c>
      <c r="BE55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L</v>
      </c>
      <c r="BF55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CharW(76), </v>
      </c>
      <c r="BG55" s="3" t="str">
        <f>DEC2HEX(HEX2DEC(kkhaga[[#This Row],[Saral]])-32)</f>
        <v>4C</v>
      </c>
      <c r="BH55" t="str">
        <f>kkhaga[[#This Row],[Unicode]]&amp;" 094D"</f>
        <v>0932 094D</v>
      </c>
      <c r="BI55">
        <f>LEN(tram789101213[[#This Row],[Unicode]])</f>
        <v>9</v>
      </c>
      <c r="BJ55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CharW(2354) &amp; CharW(2381), </v>
      </c>
      <c r="BK55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ल्</v>
      </c>
      <c r="BM55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laR</v>
      </c>
      <c r="BN55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CharW(108) &amp; CharW(97) &amp; CharW(82), </v>
      </c>
      <c r="BO55" t="str">
        <f>kkhaga[[#This Row],[Saral]]&amp;" 0061 0052"</f>
        <v>006C 0061 0052</v>
      </c>
      <c r="BP55" t="str">
        <f>"0930 094D "&amp;kkhaga[[#This Row],[Unicode]]&amp;" 093E"</f>
        <v>0930 094D 0932 093E</v>
      </c>
      <c r="BQ55">
        <f>LEN(tram7891015[[#This Row],[Unicode]])</f>
        <v>19</v>
      </c>
      <c r="BR55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CharW(2354) &amp; CharW(2366), </v>
      </c>
      <c r="BS55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र्ला</v>
      </c>
      <c r="BU55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ilR</v>
      </c>
      <c r="BV55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CharW(108) &amp; CharW(82), </v>
      </c>
      <c r="BW55" t="str">
        <f>"0069 "&amp;kkhaga[[#This Row],[Saral]]&amp;" 0052"</f>
        <v>0069 006C 0052</v>
      </c>
      <c r="BX55" t="str">
        <f>"0930 094D "&amp;kkhaga[[#This Row],[Unicode]]&amp;" 093F"</f>
        <v>0930 094D 0932 093F</v>
      </c>
      <c r="BY55">
        <f>LEN(tram789101516[[#This Row],[Unicode]])</f>
        <v>19</v>
      </c>
      <c r="BZ55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CharW(2354) &amp; CharW(2367), </v>
      </c>
      <c r="CA55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र्लि</v>
      </c>
      <c r="CC55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CharW(108) &amp; CharW(82), </v>
      </c>
      <c r="CD55" t="str">
        <f>"0069 "&amp;kkhaga[[#This Row],[Saral]]&amp;" 0052"</f>
        <v>0069 006C 0052</v>
      </c>
      <c r="CE55" t="str">
        <f>kkhaga[[#This Row],[Unicode]]&amp;" 0902"</f>
        <v>0932 0902</v>
      </c>
      <c r="CF55">
        <f>LEN(tram78910151619[[#This Row],[Unicode]])</f>
        <v>9</v>
      </c>
      <c r="CG55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CharW(2354) &amp; CharW(2306), </v>
      </c>
      <c r="CH55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लं</v>
      </c>
    </row>
    <row r="56" spans="1:86" x14ac:dyDescent="0.55000000000000004">
      <c r="A56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v</v>
      </c>
      <c r="B56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CharW(118), </v>
      </c>
      <c r="C56" s="3" t="s">
        <v>117</v>
      </c>
      <c r="D56" s="3" t="s">
        <v>118</v>
      </c>
      <c r="E56">
        <f>LEN(kkhaga[[#This Row],[Unicode]])</f>
        <v>4</v>
      </c>
      <c r="F56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CharW(2357), </v>
      </c>
      <c r="G56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व</v>
      </c>
      <c r="I56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vR.e</v>
      </c>
      <c r="J56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CharW(118) &amp; CharW(82) &amp; CharW(46) &amp; CharW(101), </v>
      </c>
      <c r="K56" t="str">
        <f>kkhaga[[#This Row],[Saral]]&amp;" 0052 002E 0065"</f>
        <v>0076 0052 002E 0065</v>
      </c>
      <c r="L56" t="str">
        <f>"0930 094D "&amp;kkhaga[[#This Row],[Unicode]]&amp;" 0947 0902"</f>
        <v>0930 094D 0935 0947 0902</v>
      </c>
      <c r="M56">
        <f>LEN(tram[[#This Row],[Unicode]])</f>
        <v>24</v>
      </c>
      <c r="N56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CharW(2357) &amp; CharW(2375) &amp; CharW(2306), </v>
      </c>
      <c r="O56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र्वें</v>
      </c>
      <c r="P56" s="3"/>
      <c r="Q56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vR.</v>
      </c>
      <c r="R56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CharW(118) &amp; CharW(82) &amp; CharW(46), </v>
      </c>
      <c r="S56" t="str">
        <f>kkhaga[[#This Row],[Saral]]&amp;" 0052 002E"</f>
        <v>0076 0052 002E</v>
      </c>
      <c r="T56" t="str">
        <f>"0930 094D "&amp;kkhaga[[#This Row],[Unicode]]&amp;" 0902"</f>
        <v>0930 094D 0935 0902</v>
      </c>
      <c r="U56">
        <f>LEN(tram7[[#This Row],[Unicode]])</f>
        <v>19</v>
      </c>
      <c r="V56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CharW(2357) &amp; CharW(2306), </v>
      </c>
      <c r="W56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र्वं</v>
      </c>
      <c r="Y56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vIR</v>
      </c>
      <c r="Z56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CharW(118) &amp; CharW(73) &amp; CharW(82), </v>
      </c>
      <c r="AA56" t="str">
        <f>kkhaga[[#This Row],[Saral]]&amp;" 0049 0052"</f>
        <v>0076 0049 0052</v>
      </c>
      <c r="AB56" t="str">
        <f>"0930 094D "&amp;kkhaga[[#This Row],[Unicode]]&amp;" 0940"</f>
        <v>0930 094D 0935 0940</v>
      </c>
      <c r="AC56">
        <f>LEN(tram78[[#This Row],[Unicode]])</f>
        <v>19</v>
      </c>
      <c r="AD56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CharW(2357) &amp; CharW(2368), </v>
      </c>
      <c r="AE56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र्वी</v>
      </c>
      <c r="AG56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vIR.</v>
      </c>
      <c r="AH56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CharW(118) &amp; CharW(73) &amp; CharW(82) &amp; CharW(46), </v>
      </c>
      <c r="AI56" t="str">
        <f>kkhaga[[#This Row],[Saral]]&amp;" 0049 0052 002E"</f>
        <v>0076 0049 0052 002E</v>
      </c>
      <c r="AJ56" t="str">
        <f>"0930 094D "&amp;kkhaga[[#This Row],[Unicode]]&amp;" 0940 0902"</f>
        <v>0930 094D 0935 0940 0902</v>
      </c>
      <c r="AK56">
        <f>LEN(tram789[[#This Row],[Unicode]])</f>
        <v>24</v>
      </c>
      <c r="AL56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CharW(2357) &amp; CharW(2368) &amp; CharW(2306), </v>
      </c>
      <c r="AM56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र्वीं</v>
      </c>
      <c r="AO56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vR</v>
      </c>
      <c r="AP56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CharW(118) &amp; CharW(82), </v>
      </c>
      <c r="AQ56" t="str">
        <f>kkhaga[[#This Row],[Saral]]&amp;" 0052"</f>
        <v>0076 0052</v>
      </c>
      <c r="AR56" t="str">
        <f>"0930 094D "&amp;kkhaga[[#This Row],[Unicode]]&amp;""</f>
        <v>0930 094D 0935</v>
      </c>
      <c r="AS56">
        <f>LEN(tram78910[[#This Row],[Unicode]])</f>
        <v>14</v>
      </c>
      <c r="AT56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CharW(2357), </v>
      </c>
      <c r="AU56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र्व</v>
      </c>
      <c r="AW56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v/</v>
      </c>
      <c r="AX56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CharW(118) &amp; CharW(47), </v>
      </c>
      <c r="AY56" t="str">
        <f>kkhaga[[#This Row],[Saral]]&amp;" 002F"</f>
        <v>0076 002F</v>
      </c>
      <c r="AZ56" t="str">
        <f>kkhaga[[#This Row],[Unicode]]&amp;" 094D 0930"</f>
        <v>0935 094D 0930</v>
      </c>
      <c r="BA56">
        <f>LEN(tram7891012[[#This Row],[Unicode]])</f>
        <v>14</v>
      </c>
      <c r="BB56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CharW(2357) &amp; CharW(2381) &amp; CharW(2352), </v>
      </c>
      <c r="BC56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व्र</v>
      </c>
      <c r="BE56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V</v>
      </c>
      <c r="BF56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CharW(86), </v>
      </c>
      <c r="BG56" s="3" t="str">
        <f>DEC2HEX(HEX2DEC(kkhaga[[#This Row],[Saral]])-32)</f>
        <v>56</v>
      </c>
      <c r="BH56" t="str">
        <f>kkhaga[[#This Row],[Unicode]]&amp;" 094D"</f>
        <v>0935 094D</v>
      </c>
      <c r="BI56">
        <f>LEN(tram789101213[[#This Row],[Unicode]])</f>
        <v>9</v>
      </c>
      <c r="BJ56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CharW(2357) &amp; CharW(2381), </v>
      </c>
      <c r="BK56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व्</v>
      </c>
      <c r="BM56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vaR</v>
      </c>
      <c r="BN56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CharW(118) &amp; CharW(97) &amp; CharW(82), </v>
      </c>
      <c r="BO56" t="str">
        <f>kkhaga[[#This Row],[Saral]]&amp;" 0061 0052"</f>
        <v>0076 0061 0052</v>
      </c>
      <c r="BP56" t="str">
        <f>"0930 094D "&amp;kkhaga[[#This Row],[Unicode]]&amp;" 093E"</f>
        <v>0930 094D 0935 093E</v>
      </c>
      <c r="BQ56">
        <f>LEN(tram7891015[[#This Row],[Unicode]])</f>
        <v>19</v>
      </c>
      <c r="BR56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CharW(2357) &amp; CharW(2366), </v>
      </c>
      <c r="BS56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र्वा</v>
      </c>
      <c r="BU56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ivR</v>
      </c>
      <c r="BV56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CharW(118) &amp; CharW(82), </v>
      </c>
      <c r="BW56" t="str">
        <f>"0069 "&amp;kkhaga[[#This Row],[Saral]]&amp;" 0052"</f>
        <v>0069 0076 0052</v>
      </c>
      <c r="BX56" t="str">
        <f>"0930 094D "&amp;kkhaga[[#This Row],[Unicode]]&amp;" 093F"</f>
        <v>0930 094D 0935 093F</v>
      </c>
      <c r="BY56">
        <f>LEN(tram789101516[[#This Row],[Unicode]])</f>
        <v>19</v>
      </c>
      <c r="BZ56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CharW(2357) &amp; CharW(2367), </v>
      </c>
      <c r="CA56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र्वि</v>
      </c>
      <c r="CC56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CharW(118) &amp; CharW(82), </v>
      </c>
      <c r="CD56" t="str">
        <f>"0069 "&amp;kkhaga[[#This Row],[Saral]]&amp;" 0052"</f>
        <v>0069 0076 0052</v>
      </c>
      <c r="CE56" t="str">
        <f>kkhaga[[#This Row],[Unicode]]&amp;" 0902"</f>
        <v>0935 0902</v>
      </c>
      <c r="CF56">
        <f>LEN(tram78910151619[[#This Row],[Unicode]])</f>
        <v>9</v>
      </c>
      <c r="CG56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CharW(2357) &amp; CharW(2306), </v>
      </c>
      <c r="CH56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वं</v>
      </c>
    </row>
    <row r="57" spans="1:86" x14ac:dyDescent="0.55000000000000004">
      <c r="A57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x</v>
      </c>
      <c r="B57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CharW(120), </v>
      </c>
      <c r="C57" s="3" t="s">
        <v>119</v>
      </c>
      <c r="D57" s="3" t="s">
        <v>120</v>
      </c>
      <c r="E57">
        <f>LEN(kkhaga[[#This Row],[Unicode]])</f>
        <v>4</v>
      </c>
      <c r="F57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CharW(2358), </v>
      </c>
      <c r="G57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श</v>
      </c>
      <c r="I57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xR.e</v>
      </c>
      <c r="J57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CharW(120) &amp; CharW(82) &amp; CharW(46) &amp; CharW(101), </v>
      </c>
      <c r="K57" t="str">
        <f>kkhaga[[#This Row],[Saral]]&amp;" 0052 002E 0065"</f>
        <v>0078 0052 002E 0065</v>
      </c>
      <c r="L57" t="str">
        <f>"0930 094D "&amp;kkhaga[[#This Row],[Unicode]]&amp;" 0947 0902"</f>
        <v>0930 094D 0936 0947 0902</v>
      </c>
      <c r="M57">
        <f>LEN(tram[[#This Row],[Unicode]])</f>
        <v>24</v>
      </c>
      <c r="N57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CharW(2358) &amp; CharW(2375) &amp; CharW(2306), </v>
      </c>
      <c r="O57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र्शें</v>
      </c>
      <c r="P57" s="3"/>
      <c r="Q57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xR.</v>
      </c>
      <c r="R57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CharW(120) &amp; CharW(82) &amp; CharW(46), </v>
      </c>
      <c r="S57" t="str">
        <f>kkhaga[[#This Row],[Saral]]&amp;" 0052 002E"</f>
        <v>0078 0052 002E</v>
      </c>
      <c r="T57" t="str">
        <f>"0930 094D "&amp;kkhaga[[#This Row],[Unicode]]&amp;" 0902"</f>
        <v>0930 094D 0936 0902</v>
      </c>
      <c r="U57">
        <f>LEN(tram7[[#This Row],[Unicode]])</f>
        <v>19</v>
      </c>
      <c r="V57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CharW(2358) &amp; CharW(2306), </v>
      </c>
      <c r="W57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र्शं</v>
      </c>
      <c r="Y57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xIR</v>
      </c>
      <c r="Z57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CharW(120) &amp; CharW(73) &amp; CharW(82), </v>
      </c>
      <c r="AA57" t="str">
        <f>kkhaga[[#This Row],[Saral]]&amp;" 0049 0052"</f>
        <v>0078 0049 0052</v>
      </c>
      <c r="AB57" t="str">
        <f>"0930 094D "&amp;kkhaga[[#This Row],[Unicode]]&amp;" 0940"</f>
        <v>0930 094D 0936 0940</v>
      </c>
      <c r="AC57">
        <f>LEN(tram78[[#This Row],[Unicode]])</f>
        <v>19</v>
      </c>
      <c r="AD57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CharW(2358) &amp; CharW(2368), </v>
      </c>
      <c r="AE57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र्शी</v>
      </c>
      <c r="AG57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xIR.</v>
      </c>
      <c r="AH57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CharW(120) &amp; CharW(73) &amp; CharW(82) &amp; CharW(46), </v>
      </c>
      <c r="AI57" t="str">
        <f>kkhaga[[#This Row],[Saral]]&amp;" 0049 0052 002E"</f>
        <v>0078 0049 0052 002E</v>
      </c>
      <c r="AJ57" t="str">
        <f>"0930 094D "&amp;kkhaga[[#This Row],[Unicode]]&amp;" 0940 0902"</f>
        <v>0930 094D 0936 0940 0902</v>
      </c>
      <c r="AK57">
        <f>LEN(tram789[[#This Row],[Unicode]])</f>
        <v>24</v>
      </c>
      <c r="AL57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CharW(2358) &amp; CharW(2368) &amp; CharW(2306), </v>
      </c>
      <c r="AM57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र्शीं</v>
      </c>
      <c r="AO57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xR</v>
      </c>
      <c r="AP57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CharW(120) &amp; CharW(82), </v>
      </c>
      <c r="AQ57" t="str">
        <f>kkhaga[[#This Row],[Saral]]&amp;" 0052"</f>
        <v>0078 0052</v>
      </c>
      <c r="AR57" t="str">
        <f>"0930 094D "&amp;kkhaga[[#This Row],[Unicode]]&amp;""</f>
        <v>0930 094D 0936</v>
      </c>
      <c r="AS57">
        <f>LEN(tram78910[[#This Row],[Unicode]])</f>
        <v>14</v>
      </c>
      <c r="AT57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CharW(2358), </v>
      </c>
      <c r="AU57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र्श</v>
      </c>
      <c r="AW57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&amp;</v>
      </c>
      <c r="AX57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CharW(38), </v>
      </c>
      <c r="AY57">
        <v>26</v>
      </c>
      <c r="AZ57" t="str">
        <f>kkhaga[[#This Row],[Unicode]]&amp;" 094D 0930"</f>
        <v>0936 094D 0930</v>
      </c>
      <c r="BA57">
        <f>LEN(tram7891012[[#This Row],[Unicode]])</f>
        <v>14</v>
      </c>
      <c r="BB57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CharW(2358) &amp; CharW(2381) &amp; CharW(2352), </v>
      </c>
      <c r="BC57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श्र</v>
      </c>
      <c r="BE57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X</v>
      </c>
      <c r="BF57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CharW(88), </v>
      </c>
      <c r="BG57" s="3" t="str">
        <f>DEC2HEX(HEX2DEC(kkhaga[[#This Row],[Saral]])-32)</f>
        <v>58</v>
      </c>
      <c r="BH57" t="str">
        <f>kkhaga[[#This Row],[Unicode]]&amp;" 094D"</f>
        <v>0936 094D</v>
      </c>
      <c r="BI57">
        <f>LEN(tram789101213[[#This Row],[Unicode]])</f>
        <v>9</v>
      </c>
      <c r="BJ57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CharW(2358) &amp; CharW(2381), </v>
      </c>
      <c r="BK57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श्</v>
      </c>
      <c r="BM57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xaR</v>
      </c>
      <c r="BN57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CharW(120) &amp; CharW(97) &amp; CharW(82), </v>
      </c>
      <c r="BO57" t="str">
        <f>kkhaga[[#This Row],[Saral]]&amp;" 0061 0052"</f>
        <v>0078 0061 0052</v>
      </c>
      <c r="BP57" t="str">
        <f>"0930 094D "&amp;kkhaga[[#This Row],[Unicode]]&amp;" 093E"</f>
        <v>0930 094D 0936 093E</v>
      </c>
      <c r="BQ57">
        <f>LEN(tram7891015[[#This Row],[Unicode]])</f>
        <v>19</v>
      </c>
      <c r="BR57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CharW(2358) &amp; CharW(2366), </v>
      </c>
      <c r="BS57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र्शा</v>
      </c>
      <c r="BU57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ixR</v>
      </c>
      <c r="BV57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CharW(120) &amp; CharW(82), </v>
      </c>
      <c r="BW57" t="str">
        <f>"0069 "&amp;kkhaga[[#This Row],[Saral]]&amp;" 0052"</f>
        <v>0069 0078 0052</v>
      </c>
      <c r="BX57" t="str">
        <f>"0930 094D "&amp;kkhaga[[#This Row],[Unicode]]&amp;" 093F"</f>
        <v>0930 094D 0936 093F</v>
      </c>
      <c r="BY57">
        <f>LEN(tram789101516[[#This Row],[Unicode]])</f>
        <v>19</v>
      </c>
      <c r="BZ57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CharW(2358) &amp; CharW(2367), </v>
      </c>
      <c r="CA57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र्शि</v>
      </c>
      <c r="CC57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CharW(120) &amp; CharW(82), </v>
      </c>
      <c r="CD57" t="str">
        <f>"0069 "&amp;kkhaga[[#This Row],[Saral]]&amp;" 0052"</f>
        <v>0069 0078 0052</v>
      </c>
      <c r="CE57" t="str">
        <f>kkhaga[[#This Row],[Unicode]]&amp;" 0902"</f>
        <v>0936 0902</v>
      </c>
      <c r="CF57">
        <f>LEN(tram78910151619[[#This Row],[Unicode]])</f>
        <v>9</v>
      </c>
      <c r="CG57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CharW(2358) &amp; CharW(2306), </v>
      </c>
      <c r="CH57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शं</v>
      </c>
    </row>
    <row r="58" spans="1:86" x14ac:dyDescent="0.55000000000000004">
      <c r="A58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8</v>
      </c>
      <c r="B58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CharW(56), </v>
      </c>
      <c r="C58" s="3" t="s">
        <v>121</v>
      </c>
      <c r="D58" s="3" t="s">
        <v>122</v>
      </c>
      <c r="E58">
        <f>LEN(kkhaga[[#This Row],[Unicode]])</f>
        <v>4</v>
      </c>
      <c r="F58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CharW(2359), </v>
      </c>
      <c r="G58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ष</v>
      </c>
      <c r="I58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8R.e</v>
      </c>
      <c r="J58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CharW(56) &amp; CharW(82) &amp; CharW(46) &amp; CharW(101), </v>
      </c>
      <c r="K58" t="str">
        <f>kkhaga[[#This Row],[Saral]]&amp;" 0052 002E 0065"</f>
        <v>0038 0052 002E 0065</v>
      </c>
      <c r="L58" t="str">
        <f>"0930 094D "&amp;kkhaga[[#This Row],[Unicode]]&amp;" 0947 0902"</f>
        <v>0930 094D 0937 0947 0902</v>
      </c>
      <c r="M58">
        <f>LEN(tram[[#This Row],[Unicode]])</f>
        <v>24</v>
      </c>
      <c r="N58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CharW(2359) &amp; CharW(2375) &amp; CharW(2306), </v>
      </c>
      <c r="O58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र्षें</v>
      </c>
      <c r="P58" s="3"/>
      <c r="Q58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8R.</v>
      </c>
      <c r="R58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CharW(56) &amp; CharW(82) &amp; CharW(46), </v>
      </c>
      <c r="S58" t="str">
        <f>kkhaga[[#This Row],[Saral]]&amp;" 0052 002E"</f>
        <v>0038 0052 002E</v>
      </c>
      <c r="T58" t="str">
        <f>"0930 094D "&amp;kkhaga[[#This Row],[Unicode]]&amp;" 0902"</f>
        <v>0930 094D 0937 0902</v>
      </c>
      <c r="U58">
        <f>LEN(tram7[[#This Row],[Unicode]])</f>
        <v>19</v>
      </c>
      <c r="V58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CharW(2359) &amp; CharW(2306), </v>
      </c>
      <c r="W58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र्षं</v>
      </c>
      <c r="Y58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8IR</v>
      </c>
      <c r="Z58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CharW(56) &amp; CharW(73) &amp; CharW(82), </v>
      </c>
      <c r="AA58" t="str">
        <f>kkhaga[[#This Row],[Saral]]&amp;" 0049 0052"</f>
        <v>0038 0049 0052</v>
      </c>
      <c r="AB58" t="str">
        <f>"0930 094D "&amp;kkhaga[[#This Row],[Unicode]]&amp;" 0940"</f>
        <v>0930 094D 0937 0940</v>
      </c>
      <c r="AC58">
        <f>LEN(tram78[[#This Row],[Unicode]])</f>
        <v>19</v>
      </c>
      <c r="AD58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CharW(2359) &amp; CharW(2368), </v>
      </c>
      <c r="AE58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र्षी</v>
      </c>
      <c r="AG58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8IR.</v>
      </c>
      <c r="AH58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CharW(56) &amp; CharW(73) &amp; CharW(82) &amp; CharW(46), </v>
      </c>
      <c r="AI58" t="str">
        <f>kkhaga[[#This Row],[Saral]]&amp;" 0049 0052 002E"</f>
        <v>0038 0049 0052 002E</v>
      </c>
      <c r="AJ58" t="str">
        <f>"0930 094D "&amp;kkhaga[[#This Row],[Unicode]]&amp;" 0940 0902"</f>
        <v>0930 094D 0937 0940 0902</v>
      </c>
      <c r="AK58">
        <f>LEN(tram789[[#This Row],[Unicode]])</f>
        <v>24</v>
      </c>
      <c r="AL58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CharW(2359) &amp; CharW(2368) &amp; CharW(2306), </v>
      </c>
      <c r="AM58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र्षीं</v>
      </c>
      <c r="AO58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8R</v>
      </c>
      <c r="AP58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CharW(56) &amp; CharW(82), </v>
      </c>
      <c r="AQ58" t="str">
        <f>kkhaga[[#This Row],[Saral]]&amp;" 0052"</f>
        <v>0038 0052</v>
      </c>
      <c r="AR58" t="str">
        <f>"0930 094D "&amp;kkhaga[[#This Row],[Unicode]]&amp;""</f>
        <v>0930 094D 0937</v>
      </c>
      <c r="AS58">
        <f>LEN(tram78910[[#This Row],[Unicode]])</f>
        <v>14</v>
      </c>
      <c r="AT58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CharW(2359), </v>
      </c>
      <c r="AU58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र्ष</v>
      </c>
      <c r="AW58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8/</v>
      </c>
      <c r="AX58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CharW(56) &amp; CharW(47), </v>
      </c>
      <c r="AY58" t="str">
        <f>kkhaga[[#This Row],[Saral]]&amp;" 002F"</f>
        <v>0038 002F</v>
      </c>
      <c r="AZ58" t="str">
        <f>kkhaga[[#This Row],[Unicode]]&amp;" 094D 0930"</f>
        <v>0937 094D 0930</v>
      </c>
      <c r="BA58">
        <f>LEN(tram7891012[[#This Row],[Unicode]])</f>
        <v>14</v>
      </c>
      <c r="BB58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CharW(2359) &amp; CharW(2381) &amp; CharW(2352), </v>
      </c>
      <c r="BC58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ष्र</v>
      </c>
      <c r="BE58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*</v>
      </c>
      <c r="BF58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CharW(42), </v>
      </c>
      <c r="BG58" s="3" t="s">
        <v>123</v>
      </c>
      <c r="BH58" t="str">
        <f>kkhaga[[#This Row],[Unicode]]&amp;" 094D"</f>
        <v>0937 094D</v>
      </c>
      <c r="BI58">
        <f>LEN(tram789101213[[#This Row],[Unicode]])</f>
        <v>9</v>
      </c>
      <c r="BJ58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CharW(2359) &amp; CharW(2381), </v>
      </c>
      <c r="BK58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ष्</v>
      </c>
      <c r="BM58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8aR</v>
      </c>
      <c r="BN58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CharW(56) &amp; CharW(97) &amp; CharW(82), </v>
      </c>
      <c r="BO58" t="str">
        <f>kkhaga[[#This Row],[Saral]]&amp;" 0061 0052"</f>
        <v>0038 0061 0052</v>
      </c>
      <c r="BP58" t="str">
        <f>"0930 094D "&amp;kkhaga[[#This Row],[Unicode]]&amp;" 093E"</f>
        <v>0930 094D 0937 093E</v>
      </c>
      <c r="BQ58">
        <f>LEN(tram7891015[[#This Row],[Unicode]])</f>
        <v>19</v>
      </c>
      <c r="BR58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CharW(2359) &amp; CharW(2366), </v>
      </c>
      <c r="BS58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र्षा</v>
      </c>
      <c r="BU58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i8R</v>
      </c>
      <c r="BV58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CharW(56) &amp; CharW(82), </v>
      </c>
      <c r="BW58" t="str">
        <f>"0069 "&amp;kkhaga[[#This Row],[Saral]]&amp;" 0052"</f>
        <v>0069 0038 0052</v>
      </c>
      <c r="BX58" t="str">
        <f>"0930 094D "&amp;kkhaga[[#This Row],[Unicode]]&amp;" 093F"</f>
        <v>0930 094D 0937 093F</v>
      </c>
      <c r="BY58">
        <f>LEN(tram789101516[[#This Row],[Unicode]])</f>
        <v>19</v>
      </c>
      <c r="BZ58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CharW(2359) &amp; CharW(2367), </v>
      </c>
      <c r="CA58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र्षि</v>
      </c>
      <c r="CC58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CharW(56) &amp; CharW(82), </v>
      </c>
      <c r="CD58" t="str">
        <f>"0069 "&amp;kkhaga[[#This Row],[Saral]]&amp;" 0052"</f>
        <v>0069 0038 0052</v>
      </c>
      <c r="CE58" t="str">
        <f>kkhaga[[#This Row],[Unicode]]&amp;" 0902"</f>
        <v>0937 0902</v>
      </c>
      <c r="CF58">
        <f>LEN(tram78910151619[[#This Row],[Unicode]])</f>
        <v>9</v>
      </c>
      <c r="CG58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CharW(2359) &amp; CharW(2306), </v>
      </c>
      <c r="CH58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षं</v>
      </c>
    </row>
    <row r="59" spans="1:86" x14ac:dyDescent="0.55000000000000004">
      <c r="A59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s</v>
      </c>
      <c r="B59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CharW(115), </v>
      </c>
      <c r="C59" s="3" t="s">
        <v>124</v>
      </c>
      <c r="D59" s="3" t="s">
        <v>125</v>
      </c>
      <c r="E59">
        <f>LEN(kkhaga[[#This Row],[Unicode]])</f>
        <v>4</v>
      </c>
      <c r="F59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CharW(2360), </v>
      </c>
      <c r="G59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स</v>
      </c>
      <c r="I59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sR.e</v>
      </c>
      <c r="J59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CharW(115) &amp; CharW(82) &amp; CharW(46) &amp; CharW(101), </v>
      </c>
      <c r="K59" t="str">
        <f>kkhaga[[#This Row],[Saral]]&amp;" 0052 002E 0065"</f>
        <v>0073 0052 002E 0065</v>
      </c>
      <c r="L59" t="str">
        <f>"0930 094D "&amp;kkhaga[[#This Row],[Unicode]]&amp;" 0947 0902"</f>
        <v>0930 094D 0938 0947 0902</v>
      </c>
      <c r="M59">
        <f>LEN(tram[[#This Row],[Unicode]])</f>
        <v>24</v>
      </c>
      <c r="N59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CharW(2360) &amp; CharW(2375) &amp; CharW(2306), </v>
      </c>
      <c r="O59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र्सें</v>
      </c>
      <c r="P59" s="3"/>
      <c r="Q59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sR.</v>
      </c>
      <c r="R59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CharW(115) &amp; CharW(82) &amp; CharW(46), </v>
      </c>
      <c r="S59" t="str">
        <f>kkhaga[[#This Row],[Saral]]&amp;" 0052 002E"</f>
        <v>0073 0052 002E</v>
      </c>
      <c r="T59" t="str">
        <f>"0930 094D "&amp;kkhaga[[#This Row],[Unicode]]&amp;" 0902"</f>
        <v>0930 094D 0938 0902</v>
      </c>
      <c r="U59">
        <f>LEN(tram7[[#This Row],[Unicode]])</f>
        <v>19</v>
      </c>
      <c r="V59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CharW(2360) &amp; CharW(2306), </v>
      </c>
      <c r="W59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र्सं</v>
      </c>
      <c r="Y59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sIR</v>
      </c>
      <c r="Z59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CharW(115) &amp; CharW(73) &amp; CharW(82), </v>
      </c>
      <c r="AA59" t="str">
        <f>kkhaga[[#This Row],[Saral]]&amp;" 0049 0052"</f>
        <v>0073 0049 0052</v>
      </c>
      <c r="AB59" t="str">
        <f>"0930 094D "&amp;kkhaga[[#This Row],[Unicode]]&amp;" 0940"</f>
        <v>0930 094D 0938 0940</v>
      </c>
      <c r="AC59">
        <f>LEN(tram78[[#This Row],[Unicode]])</f>
        <v>19</v>
      </c>
      <c r="AD59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CharW(2360) &amp; CharW(2368), </v>
      </c>
      <c r="AE59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र्सी</v>
      </c>
      <c r="AG59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sIR.</v>
      </c>
      <c r="AH59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CharW(115) &amp; CharW(73) &amp; CharW(82) &amp; CharW(46), </v>
      </c>
      <c r="AI59" t="str">
        <f>kkhaga[[#This Row],[Saral]]&amp;" 0049 0052 002E"</f>
        <v>0073 0049 0052 002E</v>
      </c>
      <c r="AJ59" t="str">
        <f>"0930 094D "&amp;kkhaga[[#This Row],[Unicode]]&amp;" 0940 0902"</f>
        <v>0930 094D 0938 0940 0902</v>
      </c>
      <c r="AK59">
        <f>LEN(tram789[[#This Row],[Unicode]])</f>
        <v>24</v>
      </c>
      <c r="AL59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CharW(2360) &amp; CharW(2368) &amp; CharW(2306), </v>
      </c>
      <c r="AM59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र्सीं</v>
      </c>
      <c r="AO59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sR</v>
      </c>
      <c r="AP59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CharW(115) &amp; CharW(82), </v>
      </c>
      <c r="AQ59" t="str">
        <f>kkhaga[[#This Row],[Saral]]&amp;" 0052"</f>
        <v>0073 0052</v>
      </c>
      <c r="AR59" t="str">
        <f>"0930 094D "&amp;kkhaga[[#This Row],[Unicode]]&amp;""</f>
        <v>0930 094D 0938</v>
      </c>
      <c r="AS59">
        <f>LEN(tram78910[[#This Row],[Unicode]])</f>
        <v>14</v>
      </c>
      <c r="AT59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CharW(2360), </v>
      </c>
      <c r="AU59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र्स</v>
      </c>
      <c r="AW59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s/</v>
      </c>
      <c r="AX59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CharW(115) &amp; CharW(47), </v>
      </c>
      <c r="AY59" t="str">
        <f>kkhaga[[#This Row],[Saral]]&amp;" 002F"</f>
        <v>0073 002F</v>
      </c>
      <c r="AZ59" t="str">
        <f>kkhaga[[#This Row],[Unicode]]&amp;" 094D 0930"</f>
        <v>0938 094D 0930</v>
      </c>
      <c r="BA59">
        <f>LEN(tram7891012[[#This Row],[Unicode]])</f>
        <v>14</v>
      </c>
      <c r="BB59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CharW(2360) &amp; CharW(2381) &amp; CharW(2352), </v>
      </c>
      <c r="BC59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स्र</v>
      </c>
      <c r="BE59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S</v>
      </c>
      <c r="BF59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CharW(83), </v>
      </c>
      <c r="BG59" s="3" t="str">
        <f>DEC2HEX(HEX2DEC(kkhaga[[#This Row],[Saral]])-32)</f>
        <v>53</v>
      </c>
      <c r="BH59" t="str">
        <f>kkhaga[[#This Row],[Unicode]]&amp;" 094D"</f>
        <v>0938 094D</v>
      </c>
      <c r="BI59">
        <f>LEN(tram789101213[[#This Row],[Unicode]])</f>
        <v>9</v>
      </c>
      <c r="BJ59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CharW(2360) &amp; CharW(2381), </v>
      </c>
      <c r="BK59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स्</v>
      </c>
      <c r="BM59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saR</v>
      </c>
      <c r="BN59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CharW(115) &amp; CharW(97) &amp; CharW(82), </v>
      </c>
      <c r="BO59" t="str">
        <f>kkhaga[[#This Row],[Saral]]&amp;" 0061 0052"</f>
        <v>0073 0061 0052</v>
      </c>
      <c r="BP59" t="str">
        <f>"0930 094D "&amp;kkhaga[[#This Row],[Unicode]]&amp;" 093E"</f>
        <v>0930 094D 0938 093E</v>
      </c>
      <c r="BQ59">
        <f>LEN(tram7891015[[#This Row],[Unicode]])</f>
        <v>19</v>
      </c>
      <c r="BR59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CharW(2360) &amp; CharW(2366), </v>
      </c>
      <c r="BS59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र्सा</v>
      </c>
      <c r="BU59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isR</v>
      </c>
      <c r="BV59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CharW(115) &amp; CharW(82), </v>
      </c>
      <c r="BW59" t="str">
        <f>"0069 "&amp;kkhaga[[#This Row],[Saral]]&amp;" 0052"</f>
        <v>0069 0073 0052</v>
      </c>
      <c r="BX59" t="str">
        <f>"0930 094D "&amp;kkhaga[[#This Row],[Unicode]]&amp;" 093F"</f>
        <v>0930 094D 0938 093F</v>
      </c>
      <c r="BY59">
        <f>LEN(tram789101516[[#This Row],[Unicode]])</f>
        <v>19</v>
      </c>
      <c r="BZ59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CharW(2360) &amp; CharW(2367), </v>
      </c>
      <c r="CA59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र्सि</v>
      </c>
      <c r="CC59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CharW(115) &amp; CharW(82), </v>
      </c>
      <c r="CD59" t="str">
        <f>"0069 "&amp;kkhaga[[#This Row],[Saral]]&amp;" 0052"</f>
        <v>0069 0073 0052</v>
      </c>
      <c r="CE59" t="str">
        <f>kkhaga[[#This Row],[Unicode]]&amp;" 0902"</f>
        <v>0938 0902</v>
      </c>
      <c r="CF59">
        <f>LEN(tram78910151619[[#This Row],[Unicode]])</f>
        <v>9</v>
      </c>
      <c r="CG59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CharW(2360) &amp; CharW(2306), </v>
      </c>
      <c r="CH59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सं</v>
      </c>
    </row>
    <row r="60" spans="1:86" x14ac:dyDescent="0.55000000000000004">
      <c r="A60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h</v>
      </c>
      <c r="B60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CharW(104), </v>
      </c>
      <c r="C60" s="3" t="s">
        <v>126</v>
      </c>
      <c r="D60" s="3" t="s">
        <v>127</v>
      </c>
      <c r="E60">
        <f>LEN(kkhaga[[#This Row],[Unicode]])</f>
        <v>4</v>
      </c>
      <c r="F60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CharW(2361), </v>
      </c>
      <c r="G60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ह</v>
      </c>
      <c r="I60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hR.e</v>
      </c>
      <c r="J60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CharW(104) &amp; CharW(82) &amp; CharW(46) &amp; CharW(101), </v>
      </c>
      <c r="K60" t="str">
        <f>kkhaga[[#This Row],[Saral]]&amp;" 0052 002E 0065"</f>
        <v>0068 0052 002E 0065</v>
      </c>
      <c r="L60" t="str">
        <f>"0930 094D "&amp;kkhaga[[#This Row],[Unicode]]&amp;" 0947 0902"</f>
        <v>0930 094D 0939 0947 0902</v>
      </c>
      <c r="M60">
        <f>LEN(tram[[#This Row],[Unicode]])</f>
        <v>24</v>
      </c>
      <c r="N60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CharW(2361) &amp; CharW(2375) &amp; CharW(2306), </v>
      </c>
      <c r="O60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र्हें</v>
      </c>
      <c r="P60" s="3"/>
      <c r="Q60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hR.</v>
      </c>
      <c r="R60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CharW(104) &amp; CharW(82) &amp; CharW(46), </v>
      </c>
      <c r="S60" t="str">
        <f>kkhaga[[#This Row],[Saral]]&amp;" 0052 002E"</f>
        <v>0068 0052 002E</v>
      </c>
      <c r="T60" t="str">
        <f>"0930 094D "&amp;kkhaga[[#This Row],[Unicode]]&amp;" 0902"</f>
        <v>0930 094D 0939 0902</v>
      </c>
      <c r="U60">
        <f>LEN(tram7[[#This Row],[Unicode]])</f>
        <v>19</v>
      </c>
      <c r="V60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CharW(2361) &amp; CharW(2306), </v>
      </c>
      <c r="W60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र्हं</v>
      </c>
      <c r="Y60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hIR</v>
      </c>
      <c r="Z60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CharW(104) &amp; CharW(73) &amp; CharW(82), </v>
      </c>
      <c r="AA60" t="str">
        <f>kkhaga[[#This Row],[Saral]]&amp;" 0049 0052"</f>
        <v>0068 0049 0052</v>
      </c>
      <c r="AB60" t="str">
        <f>"0930 094D "&amp;kkhaga[[#This Row],[Unicode]]&amp;" 0940"</f>
        <v>0930 094D 0939 0940</v>
      </c>
      <c r="AC60">
        <f>LEN(tram78[[#This Row],[Unicode]])</f>
        <v>19</v>
      </c>
      <c r="AD60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CharW(2361) &amp; CharW(2368), </v>
      </c>
      <c r="AE60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र्ही</v>
      </c>
      <c r="AG60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hIR.</v>
      </c>
      <c r="AH60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CharW(104) &amp; CharW(73) &amp; CharW(82) &amp; CharW(46), </v>
      </c>
      <c r="AI60" t="str">
        <f>kkhaga[[#This Row],[Saral]]&amp;" 0049 0052 002E"</f>
        <v>0068 0049 0052 002E</v>
      </c>
      <c r="AJ60" t="str">
        <f>"0930 094D "&amp;kkhaga[[#This Row],[Unicode]]&amp;" 0940 0902"</f>
        <v>0930 094D 0939 0940 0902</v>
      </c>
      <c r="AK60">
        <f>LEN(tram789[[#This Row],[Unicode]])</f>
        <v>24</v>
      </c>
      <c r="AL60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CharW(2361) &amp; CharW(2368) &amp; CharW(2306), </v>
      </c>
      <c r="AM60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र्हीं</v>
      </c>
      <c r="AO60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hR</v>
      </c>
      <c r="AP60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CharW(104) &amp; CharW(82), </v>
      </c>
      <c r="AQ60" t="str">
        <f>kkhaga[[#This Row],[Saral]]&amp;" 0052"</f>
        <v>0068 0052</v>
      </c>
      <c r="AR60" t="str">
        <f>"0930 094D "&amp;kkhaga[[#This Row],[Unicode]]&amp;""</f>
        <v>0930 094D 0939</v>
      </c>
      <c r="AS60">
        <f>LEN(tram78910[[#This Row],[Unicode]])</f>
        <v>14</v>
      </c>
      <c r="AT60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CharW(2361), </v>
      </c>
      <c r="AU60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र्ह</v>
      </c>
      <c r="AW60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º</v>
      </c>
      <c r="AX60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CharW(186), </v>
      </c>
      <c r="AY60" s="3" t="s">
        <v>128</v>
      </c>
      <c r="AZ60" t="str">
        <f>kkhaga[[#This Row],[Unicode]]&amp;" 094D 0930"</f>
        <v>0939 094D 0930</v>
      </c>
      <c r="BA60">
        <f>LEN(tram7891012[[#This Row],[Unicode]])</f>
        <v>14</v>
      </c>
      <c r="BB60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CharW(2361) &amp; CharW(2381) &amp; CharW(2352), </v>
      </c>
      <c r="BC60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ह्र</v>
      </c>
      <c r="BE60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H</v>
      </c>
      <c r="BF60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CharW(72), </v>
      </c>
      <c r="BG60" s="3" t="str">
        <f>DEC2HEX(HEX2DEC(kkhaga[[#This Row],[Saral]])-32)</f>
        <v>48</v>
      </c>
      <c r="BH60" t="str">
        <f>kkhaga[[#This Row],[Unicode]]&amp;" 094D"</f>
        <v>0939 094D</v>
      </c>
      <c r="BI60">
        <f>LEN(tram789101213[[#This Row],[Unicode]])</f>
        <v>9</v>
      </c>
      <c r="BJ60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CharW(2361) &amp; CharW(2381), </v>
      </c>
      <c r="BK60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ह्</v>
      </c>
      <c r="BM60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haR</v>
      </c>
      <c r="BN60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CharW(104) &amp; CharW(97) &amp; CharW(82), </v>
      </c>
      <c r="BO60" t="str">
        <f>kkhaga[[#This Row],[Saral]]&amp;" 0061 0052"</f>
        <v>0068 0061 0052</v>
      </c>
      <c r="BP60" t="str">
        <f>"0930 094D "&amp;kkhaga[[#This Row],[Unicode]]&amp;" 093E"</f>
        <v>0930 094D 0939 093E</v>
      </c>
      <c r="BQ60">
        <f>LEN(tram7891015[[#This Row],[Unicode]])</f>
        <v>19</v>
      </c>
      <c r="BR60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CharW(2361) &amp; CharW(2366), </v>
      </c>
      <c r="BS60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र्हा</v>
      </c>
      <c r="BU60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ihR</v>
      </c>
      <c r="BV60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CharW(104) &amp; CharW(82), </v>
      </c>
      <c r="BW60" t="str">
        <f>"0069 "&amp;kkhaga[[#This Row],[Saral]]&amp;" 0052"</f>
        <v>0069 0068 0052</v>
      </c>
      <c r="BX60" t="str">
        <f>"0930 094D "&amp;kkhaga[[#This Row],[Unicode]]&amp;" 093F"</f>
        <v>0930 094D 0939 093F</v>
      </c>
      <c r="BY60">
        <f>LEN(tram789101516[[#This Row],[Unicode]])</f>
        <v>19</v>
      </c>
      <c r="BZ60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CharW(2361) &amp; CharW(2367), </v>
      </c>
      <c r="CA60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र्हि</v>
      </c>
      <c r="CC60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CharW(104) &amp; CharW(82), </v>
      </c>
      <c r="CD60" t="str">
        <f>"0069 "&amp;kkhaga[[#This Row],[Saral]]&amp;" 0052"</f>
        <v>0069 0068 0052</v>
      </c>
      <c r="CE60" t="str">
        <f>kkhaga[[#This Row],[Unicode]]&amp;" 0902"</f>
        <v>0939 0902</v>
      </c>
      <c r="CF60">
        <f>LEN(tram78910151619[[#This Row],[Unicode]])</f>
        <v>9</v>
      </c>
      <c r="CG60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CharW(2361) &amp; CharW(2306), </v>
      </c>
      <c r="CH60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हं</v>
      </c>
    </row>
    <row r="61" spans="1:86" x14ac:dyDescent="0.55000000000000004">
      <c r="A61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;</v>
      </c>
      <c r="B61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CharW(59), </v>
      </c>
      <c r="C61" s="3" t="s">
        <v>129</v>
      </c>
      <c r="D61" s="3" t="s">
        <v>130</v>
      </c>
      <c r="E61">
        <f>LEN(kkhaga[[#This Row],[Unicode]])</f>
        <v>4</v>
      </c>
      <c r="F61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CharW(2355), </v>
      </c>
      <c r="G61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ळ</v>
      </c>
      <c r="I61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;R.e</v>
      </c>
      <c r="J61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CharW(59) &amp; CharW(82) &amp; CharW(46) &amp; CharW(101), </v>
      </c>
      <c r="K61" t="str">
        <f>kkhaga[[#This Row],[Saral]]&amp;" 0052 002E 0065"</f>
        <v>003B 0052 002E 0065</v>
      </c>
      <c r="L61" t="str">
        <f>"0930 094D "&amp;kkhaga[[#This Row],[Unicode]]&amp;" 0947 0902"</f>
        <v>0930 094D 0933 0947 0902</v>
      </c>
      <c r="M61">
        <f>LEN(tram[[#This Row],[Unicode]])</f>
        <v>24</v>
      </c>
      <c r="N61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CharW(2355) &amp; CharW(2375) &amp; CharW(2306), </v>
      </c>
      <c r="O61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र्ळें</v>
      </c>
      <c r="P61" s="3"/>
      <c r="Q61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;R.</v>
      </c>
      <c r="R61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CharW(59) &amp; CharW(82) &amp; CharW(46), </v>
      </c>
      <c r="S61" t="str">
        <f>kkhaga[[#This Row],[Saral]]&amp;" 0052 002E"</f>
        <v>003B 0052 002E</v>
      </c>
      <c r="T61" t="str">
        <f>"0930 094D "&amp;kkhaga[[#This Row],[Unicode]]&amp;" 0902"</f>
        <v>0930 094D 0933 0902</v>
      </c>
      <c r="U61">
        <f>LEN(tram7[[#This Row],[Unicode]])</f>
        <v>19</v>
      </c>
      <c r="V61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CharW(2355) &amp; CharW(2306), </v>
      </c>
      <c r="W61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र्ळं</v>
      </c>
      <c r="Y61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;IR</v>
      </c>
      <c r="Z61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CharW(59) &amp; CharW(73) &amp; CharW(82), </v>
      </c>
      <c r="AA61" t="str">
        <f>kkhaga[[#This Row],[Saral]]&amp;" 0049 0052"</f>
        <v>003B 0049 0052</v>
      </c>
      <c r="AB61" t="str">
        <f>"0930 094D "&amp;kkhaga[[#This Row],[Unicode]]&amp;" 0940"</f>
        <v>0930 094D 0933 0940</v>
      </c>
      <c r="AC61">
        <f>LEN(tram78[[#This Row],[Unicode]])</f>
        <v>19</v>
      </c>
      <c r="AD61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CharW(2355) &amp; CharW(2368), </v>
      </c>
      <c r="AE61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र्ळी</v>
      </c>
      <c r="AG61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;IR.</v>
      </c>
      <c r="AH61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CharW(59) &amp; CharW(73) &amp; CharW(82) &amp; CharW(46), </v>
      </c>
      <c r="AI61" t="str">
        <f>kkhaga[[#This Row],[Saral]]&amp;" 0049 0052 002E"</f>
        <v>003B 0049 0052 002E</v>
      </c>
      <c r="AJ61" t="str">
        <f>"0930 094D "&amp;kkhaga[[#This Row],[Unicode]]&amp;" 0940 0902"</f>
        <v>0930 094D 0933 0940 0902</v>
      </c>
      <c r="AK61">
        <f>LEN(tram789[[#This Row],[Unicode]])</f>
        <v>24</v>
      </c>
      <c r="AL61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CharW(2355) &amp; CharW(2368) &amp; CharW(2306), </v>
      </c>
      <c r="AM61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र्ळीं</v>
      </c>
      <c r="AO61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;R</v>
      </c>
      <c r="AP61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CharW(59) &amp; CharW(82), </v>
      </c>
      <c r="AQ61" t="str">
        <f>kkhaga[[#This Row],[Saral]]&amp;" 0052"</f>
        <v>003B 0052</v>
      </c>
      <c r="AR61" t="str">
        <f>"0930 094D "&amp;kkhaga[[#This Row],[Unicode]]&amp;""</f>
        <v>0930 094D 0933</v>
      </c>
      <c r="AS61">
        <f>LEN(tram78910[[#This Row],[Unicode]])</f>
        <v>14</v>
      </c>
      <c r="AT61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CharW(2355), </v>
      </c>
      <c r="AU61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र्ळ</v>
      </c>
      <c r="AW61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;/</v>
      </c>
      <c r="AX61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CharW(59) &amp; CharW(47), </v>
      </c>
      <c r="AY61" t="str">
        <f>kkhaga[[#This Row],[Saral]]&amp;" 002F"</f>
        <v>003B 002F</v>
      </c>
      <c r="AZ61" t="str">
        <f>kkhaga[[#This Row],[Unicode]]&amp;" 094D 0930"</f>
        <v>0933 094D 0930</v>
      </c>
      <c r="BA61">
        <f>LEN(tram7891012[[#This Row],[Unicode]])</f>
        <v>14</v>
      </c>
      <c r="BB61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CharW(2355) &amp; CharW(2381) &amp; CharW(2352), </v>
      </c>
      <c r="BC61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ळ्र</v>
      </c>
      <c r="BE61" s="6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;\</v>
      </c>
      <c r="BF61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CharW(59) &amp; CharW(92), </v>
      </c>
      <c r="BG61" s="3" t="s">
        <v>131</v>
      </c>
      <c r="BH61" t="str">
        <f>kkhaga[[#This Row],[Unicode]]&amp;" 094D"</f>
        <v>0933 094D</v>
      </c>
      <c r="BI61">
        <f>LEN(tram789101213[[#This Row],[Unicode]])</f>
        <v>9</v>
      </c>
      <c r="BJ61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CharW(2355) &amp; CharW(2381), </v>
      </c>
      <c r="BK61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ळ्</v>
      </c>
      <c r="BM61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;aR</v>
      </c>
      <c r="BN61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CharW(59) &amp; CharW(97) &amp; CharW(82), </v>
      </c>
      <c r="BO61" t="str">
        <f>kkhaga[[#This Row],[Saral]]&amp;" 0061 0052"</f>
        <v>003B 0061 0052</v>
      </c>
      <c r="BP61" t="str">
        <f>"0930 094D "&amp;kkhaga[[#This Row],[Unicode]]&amp;" 093E"</f>
        <v>0930 094D 0933 093E</v>
      </c>
      <c r="BQ61">
        <f>LEN(tram7891015[[#This Row],[Unicode]])</f>
        <v>19</v>
      </c>
      <c r="BR61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CharW(2355) &amp; CharW(2366), </v>
      </c>
      <c r="BS61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र्ळा</v>
      </c>
      <c r="BU61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i;R</v>
      </c>
      <c r="BV61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CharW(59) &amp; CharW(82), </v>
      </c>
      <c r="BW61" t="str">
        <f>"0069 "&amp;kkhaga[[#This Row],[Saral]]&amp;" 0052"</f>
        <v>0069 003B 0052</v>
      </c>
      <c r="BX61" t="str">
        <f>"0930 094D "&amp;kkhaga[[#This Row],[Unicode]]&amp;" 093F"</f>
        <v>0930 094D 0933 093F</v>
      </c>
      <c r="BY61">
        <f>LEN(tram789101516[[#This Row],[Unicode]])</f>
        <v>19</v>
      </c>
      <c r="BZ61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CharW(2355) &amp; CharW(2367), </v>
      </c>
      <c r="CA61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र्ळि</v>
      </c>
      <c r="CC61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CharW(59) &amp; CharW(82), </v>
      </c>
      <c r="CD61" t="str">
        <f>"0069 "&amp;kkhaga[[#This Row],[Saral]]&amp;" 0052"</f>
        <v>0069 003B 0052</v>
      </c>
      <c r="CE61" t="str">
        <f>kkhaga[[#This Row],[Unicode]]&amp;" 0902"</f>
        <v>0933 0902</v>
      </c>
      <c r="CF61">
        <f>LEN(tram78910151619[[#This Row],[Unicode]])</f>
        <v>9</v>
      </c>
      <c r="CG61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CharW(2355) &amp; CharW(2306), </v>
      </c>
      <c r="CH61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ळं</v>
      </c>
    </row>
    <row r="62" spans="1:86" x14ac:dyDescent="0.55000000000000004">
      <c r="A62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;_</v>
      </c>
      <c r="B62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CharW(59) &amp; CharW(95), </v>
      </c>
      <c r="C62" s="3" t="s">
        <v>132</v>
      </c>
      <c r="D62" s="3" t="s">
        <v>133</v>
      </c>
      <c r="E62">
        <f>LEN(kkhaga[[#This Row],[Unicode]])</f>
        <v>4</v>
      </c>
      <c r="F62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CharW(2356), </v>
      </c>
      <c r="G62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ऴ</v>
      </c>
      <c r="I62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;_R.e</v>
      </c>
      <c r="J62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CharW(59) &amp; CharW(95) &amp; CharW(82) &amp; CharW(46) &amp; CharW(101), </v>
      </c>
      <c r="K62" t="str">
        <f>kkhaga[[#This Row],[Saral]]&amp;" 0052 002E 0065"</f>
        <v>003B 005F 0052 002E 0065</v>
      </c>
      <c r="L62" t="str">
        <f>"0930 094D "&amp;kkhaga[[#This Row],[Unicode]]&amp;" 0947 0902"</f>
        <v>0930 094D 0934 0947 0902</v>
      </c>
      <c r="M62">
        <f>LEN(tram[[#This Row],[Unicode]])</f>
        <v>24</v>
      </c>
      <c r="N62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CharW(2356) &amp; CharW(2375) &amp; CharW(2306), </v>
      </c>
      <c r="O62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र्ऴें</v>
      </c>
      <c r="P62" s="3"/>
      <c r="Q62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;_R.</v>
      </c>
      <c r="R62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CharW(59) &amp; CharW(95) &amp; CharW(82) &amp; CharW(46), </v>
      </c>
      <c r="S62" t="str">
        <f>kkhaga[[#This Row],[Saral]]&amp;" 0052 002E"</f>
        <v>003B 005F 0052 002E</v>
      </c>
      <c r="T62" t="str">
        <f>"0930 094D "&amp;kkhaga[[#This Row],[Unicode]]&amp;" 0902"</f>
        <v>0930 094D 0934 0902</v>
      </c>
      <c r="U62">
        <f>LEN(tram7[[#This Row],[Unicode]])</f>
        <v>19</v>
      </c>
      <c r="V62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CharW(2381) &amp; CharW(2356) &amp; CharW(2306), </v>
      </c>
      <c r="W62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र्ऴं</v>
      </c>
      <c r="Y62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;_IR</v>
      </c>
      <c r="Z62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CharW(59) &amp; CharW(95) &amp; CharW(73) &amp; CharW(82), </v>
      </c>
      <c r="AA62" t="str">
        <f>kkhaga[[#This Row],[Saral]]&amp;" 0049 0052"</f>
        <v>003B 005F 0049 0052</v>
      </c>
      <c r="AB62" t="str">
        <f>"0930 094D "&amp;kkhaga[[#This Row],[Unicode]]&amp;" 0940"</f>
        <v>0930 094D 0934 0940</v>
      </c>
      <c r="AC62">
        <f>LEN(tram78[[#This Row],[Unicode]])</f>
        <v>19</v>
      </c>
      <c r="AD62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CharW(2381) &amp; CharW(2356) &amp; CharW(2368), </v>
      </c>
      <c r="AE62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र्ऴी</v>
      </c>
      <c r="AG62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;_IR.</v>
      </c>
      <c r="AH62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CharW(59) &amp; CharW(95) &amp; CharW(73) &amp; CharW(82) &amp; CharW(46), </v>
      </c>
      <c r="AI62" t="str">
        <f>kkhaga[[#This Row],[Saral]]&amp;" 0049 0052 002E"</f>
        <v>003B 005F 0049 0052 002E</v>
      </c>
      <c r="AJ62" t="str">
        <f>"0930 094D "&amp;kkhaga[[#This Row],[Unicode]]&amp;" 0940 0902"</f>
        <v>0930 094D 0934 0940 0902</v>
      </c>
      <c r="AK62">
        <f>LEN(tram789[[#This Row],[Unicode]])</f>
        <v>24</v>
      </c>
      <c r="AL62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CharW(2356) &amp; CharW(2368) &amp; CharW(2306), </v>
      </c>
      <c r="AM62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र्ऴीं</v>
      </c>
      <c r="AO62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;_R</v>
      </c>
      <c r="AP62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CharW(59) &amp; CharW(95) &amp; CharW(82), </v>
      </c>
      <c r="AQ62" t="str">
        <f>kkhaga[[#This Row],[Saral]]&amp;" 0052"</f>
        <v>003B 005F 0052</v>
      </c>
      <c r="AR62" t="str">
        <f>"0930 094D "&amp;kkhaga[[#This Row],[Unicode]]&amp;""</f>
        <v>0930 094D 0934</v>
      </c>
      <c r="AS62">
        <f>LEN(tram78910[[#This Row],[Unicode]])</f>
        <v>14</v>
      </c>
      <c r="AT62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CharW(2356), </v>
      </c>
      <c r="AU62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र्ऴ</v>
      </c>
      <c r="AW62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;_/</v>
      </c>
      <c r="AX62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CharW(59) &amp; CharW(95) &amp; CharW(47), </v>
      </c>
      <c r="AY62" t="str">
        <f>kkhaga[[#This Row],[Saral]]&amp;" 002F"</f>
        <v>003B 005F 002F</v>
      </c>
      <c r="AZ62" t="str">
        <f>kkhaga[[#This Row],[Unicode]]&amp;" 094D 0930"</f>
        <v>0934 094D 0930</v>
      </c>
      <c r="BA62">
        <f>LEN(tram7891012[[#This Row],[Unicode]])</f>
        <v>14</v>
      </c>
      <c r="BB62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CharW(2356) &amp; CharW(2381) &amp; CharW(2352), </v>
      </c>
      <c r="BC62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ऴ्र</v>
      </c>
      <c r="BE62" s="9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;_\</v>
      </c>
      <c r="BF62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CharW(59) &amp; CharW(95) &amp; CharW(92), </v>
      </c>
      <c r="BG62" s="3" t="s">
        <v>134</v>
      </c>
      <c r="BH62" t="str">
        <f>kkhaga[[#This Row],[Unicode]]&amp;" 094D"</f>
        <v>0934 094D</v>
      </c>
      <c r="BI62">
        <f>LEN(tram789101213[[#This Row],[Unicode]])</f>
        <v>9</v>
      </c>
      <c r="BJ62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CharW(2356) &amp; CharW(2381), </v>
      </c>
      <c r="BK62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ऴ्</v>
      </c>
      <c r="BM62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;_aR</v>
      </c>
      <c r="BN62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CharW(59) &amp; CharW(95) &amp; CharW(97) &amp; CharW(82), </v>
      </c>
      <c r="BO62" t="str">
        <f>kkhaga[[#This Row],[Saral]]&amp;" 0061 0052"</f>
        <v>003B 005F 0061 0052</v>
      </c>
      <c r="BP62" t="str">
        <f>"0930 094D "&amp;kkhaga[[#This Row],[Unicode]]&amp;" 093E"</f>
        <v>0930 094D 0934 093E</v>
      </c>
      <c r="BQ62">
        <f>LEN(tram7891015[[#This Row],[Unicode]])</f>
        <v>19</v>
      </c>
      <c r="BR62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CharW(2381) &amp; CharW(2356) &amp; CharW(2366), </v>
      </c>
      <c r="BS62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र्ऴा</v>
      </c>
      <c r="BU62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i;_R</v>
      </c>
      <c r="BV62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CharW(59) &amp; CharW(95) &amp; CharW(82), </v>
      </c>
      <c r="BW62" t="str">
        <f>"0069 "&amp;kkhaga[[#This Row],[Saral]]&amp;" 0052"</f>
        <v>0069 003B 005F 0052</v>
      </c>
      <c r="BX62" t="str">
        <f>"0930 094D "&amp;kkhaga[[#This Row],[Unicode]]&amp;" 093F"</f>
        <v>0930 094D 0934 093F</v>
      </c>
      <c r="BY62">
        <f>LEN(tram789101516[[#This Row],[Unicode]])</f>
        <v>19</v>
      </c>
      <c r="BZ62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CharW(2381) &amp; CharW(2356) &amp; CharW(2367), </v>
      </c>
      <c r="CA62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र्ऴि</v>
      </c>
      <c r="CC62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CharW(59) &amp; CharW(95) &amp; CharW(82), </v>
      </c>
      <c r="CD62" t="str">
        <f>"0069 "&amp;kkhaga[[#This Row],[Saral]]&amp;" 0052"</f>
        <v>0069 003B 005F 0052</v>
      </c>
      <c r="CE62" t="str">
        <f>kkhaga[[#This Row],[Unicode]]&amp;" 0902"</f>
        <v>0934 0902</v>
      </c>
      <c r="CF62">
        <f>LEN(tram78910151619[[#This Row],[Unicode]])</f>
        <v>9</v>
      </c>
      <c r="CG62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CharW(2356) &amp; CharW(2306), </v>
      </c>
      <c r="CH62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ऴं</v>
      </c>
    </row>
    <row r="63" spans="1:86" x14ac:dyDescent="0.55000000000000004">
      <c r="A63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9</v>
      </c>
      <c r="B63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CharW(57), </v>
      </c>
      <c r="C63" s="3" t="s">
        <v>135</v>
      </c>
      <c r="D63" s="3" t="s">
        <v>136</v>
      </c>
      <c r="E63">
        <f>LEN(kkhaga[[#This Row],[Unicode]])</f>
        <v>14</v>
      </c>
      <c r="F63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CharW(2325) &amp; CharW(2381) &amp; CharW(2359), </v>
      </c>
      <c r="G63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क्ष</v>
      </c>
      <c r="I63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9R.e</v>
      </c>
      <c r="J63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CharW(57) &amp; CharW(82) &amp; CharW(46) &amp; CharW(101), </v>
      </c>
      <c r="K63" t="str">
        <f>kkhaga[[#This Row],[Saral]]&amp;" 0052 002E 0065"</f>
        <v>0039 0052 002E 0065</v>
      </c>
      <c r="L63" t="str">
        <f>"0930 094D "&amp;kkhaga[[#This Row],[Unicode]]&amp;" 0947 0902"</f>
        <v>0930 094D 0915 094D 0937 0947 0902</v>
      </c>
      <c r="M63">
        <f>LEN(tram[[#This Row],[Unicode]])</f>
        <v>34</v>
      </c>
      <c r="N63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CharW(2325) &amp; CharW(23812359) &amp; CharW(2375) &amp; CharW(2306), </v>
      </c>
      <c r="O63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र्क्षें</v>
      </c>
      <c r="P63" s="3"/>
      <c r="Q63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9R.</v>
      </c>
      <c r="R63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CharW(57) &amp; CharW(82) &amp; CharW(46), </v>
      </c>
      <c r="S63" t="str">
        <f>kkhaga[[#This Row],[Saral]]&amp;" 0052 002E"</f>
        <v>0039 0052 002E</v>
      </c>
      <c r="T63" t="str">
        <f>"0930 094D "&amp;kkhaga[[#This Row],[Unicode]]&amp;" 0902"</f>
        <v>0930 094D 0915 094D 0937 0902</v>
      </c>
      <c r="U63">
        <f>LEN(tram7[[#This Row],[Unicode]])</f>
        <v>29</v>
      </c>
      <c r="V63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CharW(23812325) &amp; CharW(2381) &amp; CharW(2359) &amp; CharW(2306), </v>
      </c>
      <c r="W63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र्क्षं</v>
      </c>
      <c r="Y63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9IR</v>
      </c>
      <c r="Z63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CharW(57) &amp; CharW(73) &amp; CharW(82), </v>
      </c>
      <c r="AA63" t="str">
        <f>kkhaga[[#This Row],[Saral]]&amp;" 0049 0052"</f>
        <v>0039 0049 0052</v>
      </c>
      <c r="AB63" t="str">
        <f>"0930 094D "&amp;kkhaga[[#This Row],[Unicode]]&amp;" 0940"</f>
        <v>0930 094D 0915 094D 0937 0940</v>
      </c>
      <c r="AC63">
        <f>LEN(tram78[[#This Row],[Unicode]])</f>
        <v>29</v>
      </c>
      <c r="AD63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CharW(23812325) &amp; CharW(2381) &amp; CharW(2359) &amp; CharW(2368), </v>
      </c>
      <c r="AE63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र्क्षी</v>
      </c>
      <c r="AG63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9IR.</v>
      </c>
      <c r="AH63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CharW(57) &amp; CharW(73) &amp; CharW(82) &amp; CharW(46), </v>
      </c>
      <c r="AI63" t="str">
        <f>kkhaga[[#This Row],[Saral]]&amp;" 0049 0052 002E"</f>
        <v>0039 0049 0052 002E</v>
      </c>
      <c r="AJ63" t="str">
        <f>"0930 094D "&amp;kkhaga[[#This Row],[Unicode]]&amp;" 0940 0902"</f>
        <v>0930 094D 0915 094D 0937 0940 0902</v>
      </c>
      <c r="AK63">
        <f>LEN(tram789[[#This Row],[Unicode]])</f>
        <v>34</v>
      </c>
      <c r="AL63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CharW(2325) &amp; CharW(23812359) &amp; CharW(2368) &amp; CharW(2306), </v>
      </c>
      <c r="AM63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र्क्षीं</v>
      </c>
      <c r="AO63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9R</v>
      </c>
      <c r="AP63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CharW(57) &amp; CharW(82), </v>
      </c>
      <c r="AQ63" t="str">
        <f>kkhaga[[#This Row],[Saral]]&amp;" 0052"</f>
        <v>0039 0052</v>
      </c>
      <c r="AR63" t="str">
        <f>"0930 094D "&amp;kkhaga[[#This Row],[Unicode]]&amp;""</f>
        <v>0930 094D 0915 094D 0937</v>
      </c>
      <c r="AS63">
        <f>LEN(tram78910[[#This Row],[Unicode]])</f>
        <v>24</v>
      </c>
      <c r="AT63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CharW(2325) &amp; CharW(2381) &amp; CharW(2359), </v>
      </c>
      <c r="AU63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र्क्ष</v>
      </c>
      <c r="AW63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9/</v>
      </c>
      <c r="AX63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CharW(57) &amp; CharW(47), </v>
      </c>
      <c r="AY63" t="str">
        <f>kkhaga[[#This Row],[Saral]]&amp;" 002F"</f>
        <v>0039 002F</v>
      </c>
      <c r="AZ63" t="str">
        <f>kkhaga[[#This Row],[Unicode]]&amp;" 094D 0930"</f>
        <v>0915 094D 0937 094D 0930</v>
      </c>
      <c r="BA63">
        <f>LEN(tram7891012[[#This Row],[Unicode]])</f>
        <v>24</v>
      </c>
      <c r="BB63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CharW(2325) &amp; CharW(2381) &amp; CharW(2359) &amp; CharW(2381) &amp; CharW(2352), </v>
      </c>
      <c r="BC63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क्ष्र</v>
      </c>
      <c r="BE63" s="9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(</v>
      </c>
      <c r="BF63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CharW(40), </v>
      </c>
      <c r="BG63" s="3" t="s">
        <v>137</v>
      </c>
      <c r="BH63" t="str">
        <f>kkhaga[[#This Row],[Unicode]]&amp;" 094D"</f>
        <v>0915 094D 0937 094D</v>
      </c>
      <c r="BI63">
        <f>LEN(tram789101213[[#This Row],[Unicode]])</f>
        <v>19</v>
      </c>
      <c r="BJ63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CharW(2325) &amp; CharW(2381) &amp; CharW(2359) &amp; CharW(2381), </v>
      </c>
      <c r="BK63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क्ष्</v>
      </c>
      <c r="BM63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9aR</v>
      </c>
      <c r="BN63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CharW(57) &amp; CharW(97) &amp; CharW(82), </v>
      </c>
      <c r="BO63" t="str">
        <f>kkhaga[[#This Row],[Saral]]&amp;" 0061 0052"</f>
        <v>0039 0061 0052</v>
      </c>
      <c r="BP63" t="str">
        <f>"0930 094D "&amp;kkhaga[[#This Row],[Unicode]]&amp;" 093E"</f>
        <v>0930 094D 0915 094D 0937 093E</v>
      </c>
      <c r="BQ63">
        <f>LEN(tram7891015[[#This Row],[Unicode]])</f>
        <v>29</v>
      </c>
      <c r="BR63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CharW(23812325) &amp; CharW(2381) &amp; CharW(2359) &amp; CharW(2366), </v>
      </c>
      <c r="BS63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र्क्षा</v>
      </c>
      <c r="BU63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i9R</v>
      </c>
      <c r="BV63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CharW(57) &amp; CharW(82), </v>
      </c>
      <c r="BW63" t="str">
        <f>"0069 "&amp;kkhaga[[#This Row],[Saral]]&amp;" 0052"</f>
        <v>0069 0039 0052</v>
      </c>
      <c r="BX63" t="str">
        <f>"0930 094D "&amp;kkhaga[[#This Row],[Unicode]]&amp;" 093F"</f>
        <v>0930 094D 0915 094D 0937 093F</v>
      </c>
      <c r="BY63">
        <f>LEN(tram789101516[[#This Row],[Unicode]])</f>
        <v>29</v>
      </c>
      <c r="BZ63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CharW(23812325) &amp; CharW(2381) &amp; CharW(2359) &amp; CharW(2367), </v>
      </c>
      <c r="CA63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र्क्षि</v>
      </c>
      <c r="CC63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CharW(57) &amp; CharW(82), </v>
      </c>
      <c r="CD63" t="str">
        <f>"0069 "&amp;kkhaga[[#This Row],[Saral]]&amp;" 0052"</f>
        <v>0069 0039 0052</v>
      </c>
      <c r="CE63" t="str">
        <f>kkhaga[[#This Row],[Unicode]]&amp;" 0902"</f>
        <v>0915 094D 0937 0902</v>
      </c>
      <c r="CF63">
        <f>LEN(tram78910151619[[#This Row],[Unicode]])</f>
        <v>19</v>
      </c>
      <c r="CG63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CharW(2325) &amp; CharW(2381) &amp; CharW(2359) &amp; CharW(2306), </v>
      </c>
      <c r="CH63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क्षं</v>
      </c>
    </row>
    <row r="64" spans="1:86" x14ac:dyDescent="0.55000000000000004">
      <c r="A64" s="6" t="str">
        <f>IF(LEN(kkhaga[[#This Row],[Saral]])=34,_xlfn.CONCAT(_xlfn.UNICHAR(HEX2DEC(LEFT(kkhaga[[#This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Row],[Saral]])+21,4))),_xlfn.UNICHAR(HEX2DEC(MID(kkhaga[[#This Row],[Saral]],FIND(" ",kkhaga[[#This Row],[Saral]])+26,4)))),IF(LEN(kkhaga[[#This Row],[Saral]])=29,_xlfn.CONCAT(_xlfn.UNICHAR(HEX2DEC(LEFT(kkhaga[[#This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Row],[Saral]])+16,4))),_xlfn.UNICHAR(HEX2DEC(MID(kkhaga[[#This Row],[Saral]],FIND(" ",kkhaga[[#This Row],[Saral]])+21,4)))),IF(LEN(kkhaga[[#This Row],[Saral]])=24,_xlfn.CONCAT(_xlfn.UNICHAR(HEX2DEC(LEFT(kkhaga[[#This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Row],[Saral]])+11,4))),_xlfn.UNICHAR(HEX2DEC(MID(kkhaga[[#This Row],[Saral]],FIND(" ",kkhaga[[#This Row],[Saral]])+16,4)))),IF(LEN(kkhaga[[#This Row],[Saral]])=19,_xlfn.CONCAT(_xlfn.UNICHAR(HEX2DEC(LEFT(kkhaga[[#This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Row],[Saral]])+6,4))),_xlfn.UNICHAR(HEX2DEC(MID(kkhaga[[#This Row],[Saral]],FIND(" ",kkhaga[[#This Row],[Saral]])+11,4)))),IF(LEN(kkhaga[[#This Row],[Saral]])=14,_xlfn.CONCAT(_xlfn.UNICHAR(HEX2DEC(LEFT(kkhaga[[#This Row],[Saral]],FIND(" ",kkhaga[[#This Row],[Saral]])-1))),_xlfn.UNICHAR(HEX2DEC(MID(kkhaga[[#This Row],[Saral]],FIND(" ",kkhaga[[#This Row],[Saral]])+1,4))),_xlfn.UNICHAR(HEX2DEC(MID(kkhaga[[#This Row],[Saral]],FIND(" ",kkhaga[[#This Row],[Saral]])+6,9)))),IF(LEN(kkhaga[[#This Row],[Saral]])=9,_xlfn.CONCAT(_xlfn.UNICHAR(HEX2DEC(LEFT(kkhaga[[#This Row],[Saral]],FIND(" ",kkhaga[[#This Row],[Saral]])-1))),_xlfn.UNICHAR(HEX2DEC(MID(kkhaga[[#This Row],[Saral]],FIND(" ",kkhaga[[#This Row],[Saral]])+1,4)))),_xlfn.UNICHAR(HEX2DEC(kkhaga[[#This Row],[Saral]]))))))))</f>
        <v>)</v>
      </c>
      <c r="B64" s="7" t="str">
        <f>IF(LEN(kkhaga[[#This Row],[Saral]])=34,_xlfn.CONCAT("CharW(",(HEX2DEC(LEFT(kkhaga[[#This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Row],[Saral]])+11,4))),(HEX2DEC(MID(kkhaga[[#This Row],[Saral]],FIND(" ",kkhaga[[#This Row],[Saral]])+16,4))),") &amp; CharW(",(HEX2DEC(MID(kkhaga[[#This Row],[Saral]],FIND(" ",kkhaga[[#This Row],[Saral]])+21,4))),") &amp; CharW(",(HEX2DEC(MID(kkhaga[[#This Row],[Saral]],FIND(" ",kkhaga[[#This Row],[Saral]])+26,4)))),IF(LEN(kkhaga[[#This Row],[Saral]])=29,_xlfn.CONCAT("CharW(",(HEX2DEC(LEFT(kkhaga[[#This Row],[Saral]],FIND(" ",kkhaga[[#This Row],[Saral]])-1))),") &amp; CharW(",(HEX2DEC(MID(kkhaga[[#This Row],[Saral]],FIND(" ",kkhaga[[#This Row],[Saral]])+1,4))),(HEX2DEC(MID(kkhaga[[#This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Row],[Saral]])+16,4))),") &amp; CharW(",(HEX2DEC(MID(kkhaga[[#This Row],[Saral]],FIND(" ",kkhaga[[#This Row],[Saral]])+21,4)))),IF(LEN(kkhaga[[#This Row],[Saral]])=24,_xlfn.CONCAT("CharW(",(HEX2DEC(LEFT(kkhaga[[#This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Row],[Saral]])+11,4))),") &amp; CharW(",(HEX2DEC(MID(kkhaga[[#This Row],[Saral]],FIND(" ",kkhaga[[#This Row],[Saral]])+16,4)))),IF(LEN(kkhaga[[#This Row],[Saral]])=19,_xlfn.CONCAT("CharW(",(HEX2DEC(LEFT(kkhaga[[#This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Row],[Saral]])+6,4))),") &amp; CharW(",(HEX2DEC(MID(kkhaga[[#This Row],[Saral]],FIND(" ",kkhaga[[#This Row],[Saral]])+11,4)))),IF(LEN(kkhaga[[#This Row],[Saral]])=14,_xlfn.CONCAT("CharW(",(HEX2DEC(LEFT(kkhaga[[#This Row],[Saral]],FIND(" ",kkhaga[[#This Row],[Saral]])-1))),") &amp; CharW(",(HEX2DEC(MID(kkhaga[[#This Row],[Saral]],FIND(" ",kkhaga[[#This Row],[Saral]])+1,4))),") &amp; CharW(",(HEX2DEC(MID(kkhaga[[#This Row],[Saral]],FIND(" ",kkhaga[[#This Row],[Saral]])+6,9)))),IF(LEN(kkhaga[[#This Row],[Saral]])=9,_xlfn.CONCAT("CharW(",(HEX2DEC(LEFT(kkhaga[[#This Row],[Saral]],FIND(" ",kkhaga[[#This Row],[Saral]])-1))),") &amp; CharW(",(HEX2DEC(MID(kkhaga[[#This Row],[Saral]],FIND(" ",kkhaga[[#This Row],[Saral]])+1,4)))),("CharW("&amp;HEX2DEC(kkhaga[[#This Row],[Saral]]))))))))&amp;"), "</f>
        <v xml:space="preserve">CharW(41), </v>
      </c>
      <c r="C64" s="3" t="s">
        <v>138</v>
      </c>
      <c r="D64" s="3" t="s">
        <v>139</v>
      </c>
      <c r="E64">
        <f>LEN(kkhaga[[#This Row],[Unicode]])</f>
        <v>14</v>
      </c>
      <c r="F64" s="8" t="str">
        <f>IF(LEN(kkhaga[[#This Row],[Unicode]])=34,_xlfn.CONCAT("CharW(",(HEX2DEC(LEFT(kkhaga[[#This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Row],[Unicode]])+11,4))),(HEX2DEC(MID(kkhaga[[#This Row],[Unicode]],FIND(" ",kkhaga[[#This Row],[Unicode]])+16,4))),") &amp; CharW(",(HEX2DEC(MID(kkhaga[[#This Row],[Unicode]],FIND(" ",kkhaga[[#This Row],[Unicode]])+21,4))),") &amp; CharW(",(HEX2DEC(MID(kkhaga[[#This Row],[Unicode]],FIND(" ",kkhaga[[#This Row],[Unicode]])+26,4)))),IF(LEN(kkhaga[[#This Row],[Unicode]])=29,_xlfn.CONCAT("CharW(",(HEX2DEC(LEFT(kkhaga[[#This Row],[Unicode]],FIND(" ",kkhaga[[#This Row],[Unicode]])-1))),") &amp; CharW(",(HEX2DEC(MID(kkhaga[[#This Row],[Unicode]],FIND(" ",kkhaga[[#This Row],[Unicode]])+1,4))),(HEX2DEC(MID(kkhaga[[#This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Row],[Unicode]])+16,4))),") &amp; CharW(",(HEX2DEC(MID(kkhaga[[#This Row],[Unicode]],FIND(" ",kkhaga[[#This Row],[Unicode]])+21,4)))),IF(LEN(kkhaga[[#This Row],[Unicode]])=24,_xlfn.CONCAT("CharW(",(HEX2DEC(LEFT(kkhaga[[#This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Row],[Unicode]])+11,4))),") &amp; CharW(",(HEX2DEC(MID(kkhaga[[#This Row],[Unicode]],FIND(" ",kkhaga[[#This Row],[Unicode]])+16,4)))),IF(LEN(kkhaga[[#This Row],[Unicode]])=19,_xlfn.CONCAT("CharW(",(HEX2DEC(LEFT(kkhaga[[#This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Row],[Unicode]])+6,4))),") &amp; CharW(",(HEX2DEC(MID(kkhaga[[#This Row],[Unicode]],FIND(" ",kkhaga[[#This Row],[Unicode]])+11,4)))),IF(LEN(kkhaga[[#This Row],[Unicode]])=14,_xlfn.CONCAT("CharW(",(HEX2DEC(LEFT(kkhaga[[#This Row],[Unicode]],FIND(" ",kkhaga[[#This Row],[Unicode]])-1))),") &amp; CharW(",(HEX2DEC(MID(kkhaga[[#This Row],[Unicode]],FIND(" ",kkhaga[[#This Row],[Unicode]])+1,4))),") &amp; CharW(",(HEX2DEC(MID(kkhaga[[#This Row],[Unicode]],FIND(" ",kkhaga[[#This Row],[Unicode]])+6,9)))),IF(LEN(kkhaga[[#This Row],[Unicode]])=9,_xlfn.CONCAT("CharW(",(HEX2DEC(LEFT(kkhaga[[#This Row],[Unicode]],FIND(" ",kkhaga[[#This Row],[Unicode]])-1))),") &amp; CharW(",(HEX2DEC(MID(kkhaga[[#This Row],[Unicode]],FIND(" ",kkhaga[[#This Row],[Unicode]])+1,4)))),("CharW("&amp;HEX2DEC(kkhaga[[#This Row],[Unicode]]))))))))&amp;"), "</f>
        <v xml:space="preserve">CharW(2332) &amp; CharW(2381) &amp; CharW(2334), </v>
      </c>
      <c r="G64" s="2" t="str">
        <f>IF(LEN(kkhaga[[#This Row],[Unicode]])=34,_xlfn.CONCAT(_xlfn.UNICHAR(HEX2DEC(LEFT(kkhaga[[#This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Row],[Unicode]])+21,4))),_xlfn.UNICHAR(HEX2DEC(MID(kkhaga[[#This Row],[Unicode]],FIND(" ",kkhaga[[#This Row],[Unicode]])+26,4)))),IF(LEN(kkhaga[[#This Row],[Unicode]])=29,_xlfn.CONCAT(_xlfn.UNICHAR(HEX2DEC(LEFT(kkhaga[[#This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Row],[Unicode]])+16,4))),_xlfn.UNICHAR(HEX2DEC(MID(kkhaga[[#This Row],[Unicode]],FIND(" ",kkhaga[[#This Row],[Unicode]])+21,4)))),IF(LEN(kkhaga[[#This Row],[Unicode]])=24,_xlfn.CONCAT(_xlfn.UNICHAR(HEX2DEC(LEFT(kkhaga[[#This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Row],[Unicode]])+11,4))),_xlfn.UNICHAR(HEX2DEC(MID(kkhaga[[#This Row],[Unicode]],FIND(" ",kkhaga[[#This Row],[Unicode]])+16,4)))),IF(LEN(kkhaga[[#This Row],[Unicode]])=19,_xlfn.CONCAT(_xlfn.UNICHAR(HEX2DEC(LEFT(kkhaga[[#This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Row],[Unicode]])+6,4))),_xlfn.UNICHAR(HEX2DEC(MID(kkhaga[[#This Row],[Unicode]],FIND(" ",kkhaga[[#This Row],[Unicode]])+11,4)))),IF(LEN(kkhaga[[#This Row],[Unicode]])=14,_xlfn.CONCAT(_xlfn.UNICHAR(HEX2DEC(LEFT(kkhaga[[#This Row],[Unicode]],FIND(" ",kkhaga[[#This Row],[Unicode]])-1))),_xlfn.UNICHAR(HEX2DEC(MID(kkhaga[[#This Row],[Unicode]],FIND(" ",kkhaga[[#This Row],[Unicode]])+1,4))),_xlfn.UNICHAR(HEX2DEC(MID(kkhaga[[#This Row],[Unicode]],FIND(" ",kkhaga[[#This Row],[Unicode]])+6,9)))),IF(LEN(kkhaga[[#This Row],[Unicode]])=9,_xlfn.CONCAT(_xlfn.UNICHAR(HEX2DEC(LEFT(kkhaga[[#This Row],[Unicode]],FIND(" ",kkhaga[[#This Row],[Unicode]])-1))),_xlfn.UNICHAR(HEX2DEC(MID(kkhaga[[#This Row],[Unicode]],FIND(" ",kkhaga[[#This Row],[Unicode]])+1,4)))),_xlfn.UNICHAR(HEX2DEC(kkhaga[[#This Row],[Unicode]]))))))))</f>
        <v>ज्ञ</v>
      </c>
      <c r="I64" s="6" t="str">
        <f>IF(LEN(tram[[#This Row],[Saral]])=34,_xlfn.CONCAT(_xlfn.UNICHAR(HEX2DEC(LEFT(tram[[#This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Row],[Saral]])+21,4))),_xlfn.UNICHAR(HEX2DEC(MID(tram[[#This Row],[Saral]],FIND(" ",tram[[#This Row],[Saral]])+26,4)))),IF(LEN(tram[[#This Row],[Saral]])=29,_xlfn.CONCAT(_xlfn.UNICHAR(HEX2DEC(LEFT(tram[[#This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Row],[Saral]])+16,4))),_xlfn.UNICHAR(HEX2DEC(MID(tram[[#This Row],[Saral]],FIND(" ",tram[[#This Row],[Saral]])+21,4)))),IF(LEN(tram[[#This Row],[Saral]])=24,_xlfn.CONCAT(_xlfn.UNICHAR(HEX2DEC(LEFT(tram[[#This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Row],[Saral]])+11,4))),_xlfn.UNICHAR(HEX2DEC(MID(tram[[#This Row],[Saral]],FIND(" ",tram[[#This Row],[Saral]])+16,4)))),IF(LEN(tram[[#This Row],[Saral]])=19,_xlfn.CONCAT(_xlfn.UNICHAR(HEX2DEC(LEFT(tram[[#This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Row],[Saral]])+6,4))),_xlfn.UNICHAR(HEX2DEC(MID(tram[[#This Row],[Saral]],FIND(" ",tram[[#This Row],[Saral]])+11,4)))),IF(LEN(tram[[#This Row],[Saral]])=14,_xlfn.CONCAT(_xlfn.UNICHAR(HEX2DEC(LEFT(tram[[#This Row],[Saral]],FIND(" ",tram[[#This Row],[Saral]])-1))),_xlfn.UNICHAR(HEX2DEC(MID(tram[[#This Row],[Saral]],FIND(" ",tram[[#This Row],[Saral]])+1,4))),_xlfn.UNICHAR(HEX2DEC(MID(tram[[#This Row],[Saral]],FIND(" ",tram[[#This Row],[Saral]])+6,9)))),IF(LEN(tram[[#This Row],[Saral]])=9,_xlfn.CONCAT(_xlfn.UNICHAR(HEX2DEC(LEFT(tram[[#This Row],[Saral]],FIND(" ",tram[[#This Row],[Saral]])-1))),_xlfn.UNICHAR(HEX2DEC(MID(tram[[#This Row],[Saral]],FIND(" ",tram[[#This Row],[Saral]])+1,4)))),_xlfn.UNICHAR(HEX2DEC(tram[[#This Row],[Saral]]))))))))</f>
        <v>)R.e</v>
      </c>
      <c r="J64" s="7" t="str">
        <f>IF(LEN(tram[[#This Row],[Saral]])=34,_xlfn.CONCAT("CharW(",(HEX2DEC(LEFT(tram[[#This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Row],[Saral]])+11,4))),(HEX2DEC(MID(tram[[#This Row],[Saral]],FIND(" ",tram[[#This Row],[Saral]])+16,4))),") &amp; CharW(",(HEX2DEC(MID(tram[[#This Row],[Saral]],FIND(" ",tram[[#This Row],[Saral]])+21,4))),") &amp; CharW(",(HEX2DEC(MID(tram[[#This Row],[Saral]],FIND(" ",tram[[#This Row],[Saral]])+26,4)))),IF(LEN(tram[[#This Row],[Saral]])=29,_xlfn.CONCAT("CharW(",(HEX2DEC(LEFT(tram[[#This Row],[Saral]],FIND(" ",tram[[#This Row],[Saral]])-1))),") &amp; CharW(",(HEX2DEC(MID(tram[[#This Row],[Saral]],FIND(" ",tram[[#This Row],[Saral]])+1,4))),(HEX2DEC(MID(tram[[#This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Row],[Saral]])+16,4))),") &amp; CharW(",(HEX2DEC(MID(tram[[#This Row],[Saral]],FIND(" ",tram[[#This Row],[Saral]])+21,4)))),IF(LEN(tram[[#This Row],[Saral]])=24,_xlfn.CONCAT("CharW(",(HEX2DEC(LEFT(tram[[#This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Row],[Saral]])+11,4))),") &amp; CharW(",(HEX2DEC(MID(tram[[#This Row],[Saral]],FIND(" ",tram[[#This Row],[Saral]])+16,4)))),IF(LEN(tram[[#This Row],[Saral]])=19,_xlfn.CONCAT("CharW(",(HEX2DEC(LEFT(tram[[#This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Row],[Saral]])+6,4))),") &amp; CharW(",(HEX2DEC(MID(tram[[#This Row],[Saral]],FIND(" ",tram[[#This Row],[Saral]])+11,4)))),IF(LEN(tram[[#This Row],[Saral]])=14,_xlfn.CONCAT("CharW(",(HEX2DEC(LEFT(tram[[#This Row],[Saral]],FIND(" ",tram[[#This Row],[Saral]])-1))),") &amp; CharW(",(HEX2DEC(MID(tram[[#This Row],[Saral]],FIND(" ",tram[[#This Row],[Saral]])+1,4))),") &amp; CharW(",(HEX2DEC(MID(tram[[#This Row],[Saral]],FIND(" ",tram[[#This Row],[Saral]])+6,9)))),IF(LEN(tram[[#This Row],[Saral]])=9,_xlfn.CONCAT("CharW(",(HEX2DEC(LEFT(tram[[#This Row],[Saral]],FIND(" ",tram[[#This Row],[Saral]])-1))),") &amp; CharW(",(HEX2DEC(MID(tram[[#This Row],[Saral]],FIND(" ",tram[[#This Row],[Saral]])+1,4)))),("CharW("&amp;HEX2DEC(tram[[#This Row],[Saral]]))))))))&amp;"), "</f>
        <v xml:space="preserve">CharW(41) &amp; CharW(82) &amp; CharW(46) &amp; CharW(101), </v>
      </c>
      <c r="K64" t="str">
        <f>kkhaga[[#This Row],[Saral]]&amp;" 0052 002E 0065"</f>
        <v>0029 0052 002E 0065</v>
      </c>
      <c r="L64" t="str">
        <f>"0930 094D "&amp;kkhaga[[#This Row],[Unicode]]&amp;" 0947 0902"</f>
        <v>0930 094D 091C 094D 091E 0947 0902</v>
      </c>
      <c r="M64">
        <f>LEN(tram[[#This Row],[Unicode]])</f>
        <v>34</v>
      </c>
      <c r="N64" s="8" t="str">
        <f>IF(LEN(tram[[#This Row],[Unicode]])=34,_xlfn.CONCAT("CharW(",(HEX2DEC(LEFT(tram[[#This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Row],[Unicode]])+11,4))),(HEX2DEC(MID(tram[[#This Row],[Unicode]],FIND(" ",tram[[#This Row],[Unicode]])+16,4))),") &amp; CharW(",(HEX2DEC(MID(tram[[#This Row],[Unicode]],FIND(" ",tram[[#This Row],[Unicode]])+21,4))),") &amp; CharW(",(HEX2DEC(MID(tram[[#This Row],[Unicode]],FIND(" ",tram[[#This Row],[Unicode]])+26,4)))),IF(LEN(tram[[#This Row],[Unicode]])=29,_xlfn.CONCAT("CharW(",(HEX2DEC(LEFT(tram[[#This Row],[Unicode]],FIND(" ",tram[[#This Row],[Unicode]])-1))),") &amp; CharW(",(HEX2DEC(MID(tram[[#This Row],[Unicode]],FIND(" ",tram[[#This Row],[Unicode]])+1,4))),(HEX2DEC(MID(tram[[#This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Row],[Unicode]])+16,4))),") &amp; CharW(",(HEX2DEC(MID(tram[[#This Row],[Unicode]],FIND(" ",tram[[#This Row],[Unicode]])+21,4)))),IF(LEN(tram[[#This Row],[Unicode]])=24,_xlfn.CONCAT("CharW(",(HEX2DEC(LEFT(tram[[#This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Row],[Unicode]])+11,4))),") &amp; CharW(",(HEX2DEC(MID(tram[[#This Row],[Unicode]],FIND(" ",tram[[#This Row],[Unicode]])+16,4)))),IF(LEN(tram[[#This Row],[Unicode]])=19,_xlfn.CONCAT("CharW(",(HEX2DEC(LEFT(tram[[#This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Row],[Unicode]])+6,4))),") &amp; CharW(",(HEX2DEC(MID(tram[[#This Row],[Unicode]],FIND(" ",tram[[#This Row],[Unicode]])+11,4)))),IF(LEN(tram[[#This Row],[Unicode]])=14,_xlfn.CONCAT("CharW(",(HEX2DEC(LEFT(tram[[#This Row],[Unicode]],FIND(" ",tram[[#This Row],[Unicode]])-1))),") &amp; CharW(",(HEX2DEC(MID(tram[[#This Row],[Unicode]],FIND(" ",tram[[#This Row],[Unicode]])+1,4))),") &amp; CharW(",(HEX2DEC(MID(tram[[#This Row],[Unicode]],FIND(" ",tram[[#This Row],[Unicode]])+6,9)))),IF(LEN(tram[[#This Row],[Unicode]])=9,_xlfn.CONCAT("CharW(",(HEX2DEC(LEFT(tram[[#This Row],[Unicode]],FIND(" ",tram[[#This Row],[Unicode]])-1))),") &amp; CharW(",(HEX2DEC(MID(tram[[#This Row],[Unicode]],FIND(" ",tram[[#This Row],[Unicode]])+1,4)))),("CharW("&amp;HEX2DEC(tram[[#This Row],[Unicode]]))))))))&amp;"), "</f>
        <v xml:space="preserve">CharW(2352) &amp; CharW(2381) &amp; CharW(2332) &amp; CharW(23812334) &amp; CharW(2375) &amp; CharW(2306), </v>
      </c>
      <c r="O64" s="2" t="str">
        <f>IF(LEN(tram[[#This Row],[Unicode]])=34,_xlfn.CONCAT(_xlfn.UNICHAR(HEX2DEC(LEFT(tram[[#This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Row],[Unicode]])+21,4))),_xlfn.UNICHAR(HEX2DEC(MID(tram[[#This Row],[Unicode]],FIND(" ",tram[[#This Row],[Unicode]])+26,4)))),IF(LEN(tram[[#This Row],[Unicode]])=29,_xlfn.CONCAT(_xlfn.UNICHAR(HEX2DEC(LEFT(tram[[#This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Row],[Unicode]])+16,4))),_xlfn.UNICHAR(HEX2DEC(MID(tram[[#This Row],[Unicode]],FIND(" ",tram[[#This Row],[Unicode]])+21,4)))),IF(LEN(tram[[#This Row],[Unicode]])=24,_xlfn.CONCAT(_xlfn.UNICHAR(HEX2DEC(LEFT(tram[[#This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Row],[Unicode]])+11,4))),_xlfn.UNICHAR(HEX2DEC(MID(tram[[#This Row],[Unicode]],FIND(" ",tram[[#This Row],[Unicode]])+16,4)))),IF(LEN(tram[[#This Row],[Unicode]])=19,_xlfn.CONCAT(_xlfn.UNICHAR(HEX2DEC(LEFT(tram[[#This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Row],[Unicode]])+6,4))),_xlfn.UNICHAR(HEX2DEC(MID(tram[[#This Row],[Unicode]],FIND(" ",tram[[#This Row],[Unicode]])+11,4)))),IF(LEN(tram[[#This Row],[Unicode]])=14,_xlfn.CONCAT(_xlfn.UNICHAR(HEX2DEC(LEFT(tram[[#This Row],[Unicode]],FIND(" ",tram[[#This Row],[Unicode]])-1))),_xlfn.UNICHAR(HEX2DEC(MID(tram[[#This Row],[Unicode]],FIND(" ",tram[[#This Row],[Unicode]])+1,4))),_xlfn.UNICHAR(HEX2DEC(MID(tram[[#This Row],[Unicode]],FIND(" ",tram[[#This Row],[Unicode]])+6,9)))),IF(LEN(tram[[#This Row],[Unicode]])=9,_xlfn.CONCAT(_xlfn.UNICHAR(HEX2DEC(LEFT(tram[[#This Row],[Unicode]],FIND(" ",tram[[#This Row],[Unicode]])-1))),_xlfn.UNICHAR(HEX2DEC(MID(tram[[#This Row],[Unicode]],FIND(" ",tram[[#This Row],[Unicode]])+1,4)))),_xlfn.UNICHAR(HEX2DEC(tram[[#This Row],[Unicode]]))))))))</f>
        <v>र्ज्ञें</v>
      </c>
      <c r="P64" s="3"/>
      <c r="Q64" s="6" t="str">
        <f>IF(LEN(tram7[[#This Row],[Saral]])=34,_xlfn.CONCAT(_xlfn.UNICHAR(HEX2DEC(LEFT(tram7[[#This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Row],[Saral]])+21,4))),_xlfn.UNICHAR(HEX2DEC(MID(tram7[[#This Row],[Saral]],FIND(" ",tram7[[#This Row],[Saral]])+26,4)))),IF(LEN(tram7[[#This Row],[Saral]])=29,_xlfn.CONCAT(_xlfn.UNICHAR(HEX2DEC(LEFT(tram7[[#This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Row],[Saral]])+16,4))),_xlfn.UNICHAR(HEX2DEC(MID(tram7[[#This Row],[Saral]],FIND(" ",tram7[[#This Row],[Saral]])+21,4)))),IF(LEN(tram7[[#This Row],[Saral]])=24,_xlfn.CONCAT(_xlfn.UNICHAR(HEX2DEC(LEFT(tram7[[#This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Row],[Saral]])+11,4))),_xlfn.UNICHAR(HEX2DEC(MID(tram7[[#This Row],[Saral]],FIND(" ",tram7[[#This Row],[Saral]])+16,4)))),IF(LEN(tram7[[#This Row],[Saral]])=19,_xlfn.CONCAT(_xlfn.UNICHAR(HEX2DEC(LEFT(tram7[[#This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Row],[Saral]])+6,4))),_xlfn.UNICHAR(HEX2DEC(MID(tram7[[#This Row],[Saral]],FIND(" ",tram7[[#This Row],[Saral]])+11,4)))),IF(LEN(tram7[[#This Row],[Saral]])=14,_xlfn.CONCAT(_xlfn.UNICHAR(HEX2DEC(LEFT(tram7[[#This Row],[Saral]],FIND(" ",tram7[[#This Row],[Saral]])-1))),_xlfn.UNICHAR(HEX2DEC(MID(tram7[[#This Row],[Saral]],FIND(" ",tram7[[#This Row],[Saral]])+1,4))),_xlfn.UNICHAR(HEX2DEC(MID(tram7[[#This Row],[Saral]],FIND(" ",tram7[[#This Row],[Saral]])+6,9)))),IF(LEN(tram7[[#This Row],[Saral]])=9,_xlfn.CONCAT(_xlfn.UNICHAR(HEX2DEC(LEFT(tram7[[#This Row],[Saral]],FIND(" ",tram7[[#This Row],[Saral]])-1))),_xlfn.UNICHAR(HEX2DEC(MID(tram7[[#This Row],[Saral]],FIND(" ",tram7[[#This Row],[Saral]])+1,4)))),_xlfn.UNICHAR(HEX2DEC(tram7[[#This Row],[Saral]]))))))))</f>
        <v>)R.</v>
      </c>
      <c r="R64" s="7" t="str">
        <f>IF(LEN(tram7[[#This Row],[Saral]])=34,_xlfn.CONCAT("CharW(",(HEX2DEC(LEFT(tram7[[#This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Row],[Saral]])+11,4))),(HEX2DEC(MID(tram7[[#This Row],[Saral]],FIND(" ",tram7[[#This Row],[Saral]])+16,4))),") &amp; CharW(",(HEX2DEC(MID(tram7[[#This Row],[Saral]],FIND(" ",tram7[[#This Row],[Saral]])+21,4))),") &amp; CharW(",(HEX2DEC(MID(tram7[[#This Row],[Saral]],FIND(" ",tram7[[#This Row],[Saral]])+26,4)))),IF(LEN(tram7[[#This Row],[Saral]])=29,_xlfn.CONCAT("CharW(",(HEX2DEC(LEFT(tram7[[#This Row],[Saral]],FIND(" ",tram7[[#This Row],[Saral]])-1))),") &amp; CharW(",(HEX2DEC(MID(tram7[[#This Row],[Saral]],FIND(" ",tram7[[#This Row],[Saral]])+1,4))),(HEX2DEC(MID(tram7[[#This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Row],[Saral]])+16,4))),") &amp; CharW(",(HEX2DEC(MID(tram7[[#This Row],[Saral]],FIND(" ",tram7[[#This Row],[Saral]])+21,4)))),IF(LEN(tram7[[#This Row],[Saral]])=24,_xlfn.CONCAT("CharW(",(HEX2DEC(LEFT(tram7[[#This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Row],[Saral]])+11,4))),") &amp; CharW(",(HEX2DEC(MID(tram7[[#This Row],[Saral]],FIND(" ",tram7[[#This Row],[Saral]])+16,4)))),IF(LEN(tram7[[#This Row],[Saral]])=19,_xlfn.CONCAT("CharW(",(HEX2DEC(LEFT(tram7[[#This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Row],[Saral]])+6,4))),") &amp; CharW(",(HEX2DEC(MID(tram7[[#This Row],[Saral]],FIND(" ",tram7[[#This Row],[Saral]])+11,4)))),IF(LEN(tram7[[#This Row],[Saral]])=14,_xlfn.CONCAT("CharW(",(HEX2DEC(LEFT(tram7[[#This Row],[Saral]],FIND(" ",tram7[[#This Row],[Saral]])-1))),") &amp; CharW(",(HEX2DEC(MID(tram7[[#This Row],[Saral]],FIND(" ",tram7[[#This Row],[Saral]])+1,4))),") &amp; CharW(",(HEX2DEC(MID(tram7[[#This Row],[Saral]],FIND(" ",tram7[[#This Row],[Saral]])+6,9)))),IF(LEN(tram7[[#This Row],[Saral]])=9,_xlfn.CONCAT("CharW(",(HEX2DEC(LEFT(tram7[[#This Row],[Saral]],FIND(" ",tram7[[#This Row],[Saral]])-1))),") &amp; CharW(",(HEX2DEC(MID(tram7[[#This Row],[Saral]],FIND(" ",tram7[[#This Row],[Saral]])+1,4)))),("CharW("&amp;HEX2DEC(tram7[[#This Row],[Saral]]))))))))&amp;"), "</f>
        <v xml:space="preserve">CharW(41) &amp; CharW(82) &amp; CharW(46), </v>
      </c>
      <c r="S64" t="str">
        <f>kkhaga[[#This Row],[Saral]]&amp;" 0052 002E"</f>
        <v>0029 0052 002E</v>
      </c>
      <c r="T64" t="str">
        <f>"0930 094D "&amp;kkhaga[[#This Row],[Unicode]]&amp;" 0902"</f>
        <v>0930 094D 091C 094D 091E 0902</v>
      </c>
      <c r="U64">
        <f>LEN(tram7[[#This Row],[Unicode]])</f>
        <v>29</v>
      </c>
      <c r="V64" s="8" t="str">
        <f>IF(LEN(tram7[[#This Row],[Unicode]])=34,_xlfn.CONCAT("CharW(",(HEX2DEC(LEFT(tram7[[#This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Row],[Unicode]])+11,4))),(HEX2DEC(MID(tram7[[#This Row],[Unicode]],FIND(" ",tram7[[#This Row],[Unicode]])+16,4))),") &amp; CharW(",(HEX2DEC(MID(tram7[[#This Row],[Unicode]],FIND(" ",tram7[[#This Row],[Unicode]])+21,4))),") &amp; CharW(",(HEX2DEC(MID(tram7[[#This Row],[Unicode]],FIND(" ",tram7[[#This Row],[Unicode]])+26,4)))),IF(LEN(tram7[[#This Row],[Unicode]])=29,_xlfn.CONCAT("CharW(",(HEX2DEC(LEFT(tram7[[#This Row],[Unicode]],FIND(" ",tram7[[#This Row],[Unicode]])-1))),") &amp; CharW(",(HEX2DEC(MID(tram7[[#This Row],[Unicode]],FIND(" ",tram7[[#This Row],[Unicode]])+1,4))),(HEX2DEC(MID(tram7[[#This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Row],[Unicode]])+16,4))),") &amp; CharW(",(HEX2DEC(MID(tram7[[#This Row],[Unicode]],FIND(" ",tram7[[#This Row],[Unicode]])+21,4)))),IF(LEN(tram7[[#This Row],[Unicode]])=24,_xlfn.CONCAT("CharW(",(HEX2DEC(LEFT(tram7[[#This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Row],[Unicode]])+11,4))),") &amp; CharW(",(HEX2DEC(MID(tram7[[#This Row],[Unicode]],FIND(" ",tram7[[#This Row],[Unicode]])+16,4)))),IF(LEN(tram7[[#This Row],[Unicode]])=19,_xlfn.CONCAT("CharW(",(HEX2DEC(LEFT(tram7[[#This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Row],[Unicode]])+6,4))),") &amp; CharW(",(HEX2DEC(MID(tram7[[#This Row],[Unicode]],FIND(" ",tram7[[#This Row],[Unicode]])+11,4)))),IF(LEN(tram7[[#This Row],[Unicode]])=14,_xlfn.CONCAT("CharW(",(HEX2DEC(LEFT(tram7[[#This Row],[Unicode]],FIND(" ",tram7[[#This Row],[Unicode]])-1))),") &amp; CharW(",(HEX2DEC(MID(tram7[[#This Row],[Unicode]],FIND(" ",tram7[[#This Row],[Unicode]])+1,4))),") &amp; CharW(",(HEX2DEC(MID(tram7[[#This Row],[Unicode]],FIND(" ",tram7[[#This Row],[Unicode]])+6,9)))),IF(LEN(tram7[[#This Row],[Unicode]])=9,_xlfn.CONCAT("CharW(",(HEX2DEC(LEFT(tram7[[#This Row],[Unicode]],FIND(" ",tram7[[#This Row],[Unicode]])-1))),") &amp; CharW(",(HEX2DEC(MID(tram7[[#This Row],[Unicode]],FIND(" ",tram7[[#This Row],[Unicode]])+1,4)))),("CharW("&amp;HEX2DEC(tram7[[#This Row],[Unicode]]))))))))&amp;"), "</f>
        <v xml:space="preserve">CharW(2352) &amp; CharW(23812332) &amp; CharW(2381) &amp; CharW(2334) &amp; CharW(2306), </v>
      </c>
      <c r="W64" s="2" t="str">
        <f>IF(LEN(tram7[[#This Row],[Unicode]])=34,_xlfn.CONCAT(_xlfn.UNICHAR(HEX2DEC(LEFT(tram7[[#This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Row],[Unicode]])+21,4))),_xlfn.UNICHAR(HEX2DEC(MID(tram7[[#This Row],[Unicode]],FIND(" ",tram7[[#This Row],[Unicode]])+26,4)))),IF(LEN(tram7[[#This Row],[Unicode]])=29,_xlfn.CONCAT(_xlfn.UNICHAR(HEX2DEC(LEFT(tram7[[#This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Row],[Unicode]])+16,4))),_xlfn.UNICHAR(HEX2DEC(MID(tram7[[#This Row],[Unicode]],FIND(" ",tram7[[#This Row],[Unicode]])+21,4)))),IF(LEN(tram7[[#This Row],[Unicode]])=24,_xlfn.CONCAT(_xlfn.UNICHAR(HEX2DEC(LEFT(tram7[[#This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Row],[Unicode]])+11,4))),_xlfn.UNICHAR(HEX2DEC(MID(tram7[[#This Row],[Unicode]],FIND(" ",tram7[[#This Row],[Unicode]])+16,4)))),IF(LEN(tram7[[#This Row],[Unicode]])=19,_xlfn.CONCAT(_xlfn.UNICHAR(HEX2DEC(LEFT(tram7[[#This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Row],[Unicode]])+6,4))),_xlfn.UNICHAR(HEX2DEC(MID(tram7[[#This Row],[Unicode]],FIND(" ",tram7[[#This Row],[Unicode]])+11,4)))),IF(LEN(tram7[[#This Row],[Unicode]])=14,_xlfn.CONCAT(_xlfn.UNICHAR(HEX2DEC(LEFT(tram7[[#This Row],[Unicode]],FIND(" ",tram7[[#This Row],[Unicode]])-1))),_xlfn.UNICHAR(HEX2DEC(MID(tram7[[#This Row],[Unicode]],FIND(" ",tram7[[#This Row],[Unicode]])+1,4))),_xlfn.UNICHAR(HEX2DEC(MID(tram7[[#This Row],[Unicode]],FIND(" ",tram7[[#This Row],[Unicode]])+6,9)))),IF(LEN(tram7[[#This Row],[Unicode]])=9,_xlfn.CONCAT(_xlfn.UNICHAR(HEX2DEC(LEFT(tram7[[#This Row],[Unicode]],FIND(" ",tram7[[#This Row],[Unicode]])-1))),_xlfn.UNICHAR(HEX2DEC(MID(tram7[[#This Row],[Unicode]],FIND(" ",tram7[[#This Row],[Unicode]])+1,4)))),_xlfn.UNICHAR(HEX2DEC(tram7[[#This Row],[Unicode]]))))))))</f>
        <v>र्ज्ञं</v>
      </c>
      <c r="Y64" s="6" t="str">
        <f>IF(LEN(tram78[[#This Row],[Saral]])=34,_xlfn.CONCAT(_xlfn.UNICHAR(HEX2DEC(LEFT(tram78[[#This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Row],[Saral]])+21,4))),_xlfn.UNICHAR(HEX2DEC(MID(tram78[[#This Row],[Saral]],FIND(" ",tram78[[#This Row],[Saral]])+26,4)))),IF(LEN(tram78[[#This Row],[Saral]])=29,_xlfn.CONCAT(_xlfn.UNICHAR(HEX2DEC(LEFT(tram78[[#This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Row],[Saral]])+16,4))),_xlfn.UNICHAR(HEX2DEC(MID(tram78[[#This Row],[Saral]],FIND(" ",tram78[[#This Row],[Saral]])+21,4)))),IF(LEN(tram78[[#This Row],[Saral]])=24,_xlfn.CONCAT(_xlfn.UNICHAR(HEX2DEC(LEFT(tram78[[#This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Row],[Saral]])+11,4))),_xlfn.UNICHAR(HEX2DEC(MID(tram78[[#This Row],[Saral]],FIND(" ",tram78[[#This Row],[Saral]])+16,4)))),IF(LEN(tram78[[#This Row],[Saral]])=19,_xlfn.CONCAT(_xlfn.UNICHAR(HEX2DEC(LEFT(tram78[[#This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Row],[Saral]])+6,4))),_xlfn.UNICHAR(HEX2DEC(MID(tram78[[#This Row],[Saral]],FIND(" ",tram78[[#This Row],[Saral]])+11,4)))),IF(LEN(tram78[[#This Row],[Saral]])=14,_xlfn.CONCAT(_xlfn.UNICHAR(HEX2DEC(LEFT(tram78[[#This Row],[Saral]],FIND(" ",tram78[[#This Row],[Saral]])-1))),_xlfn.UNICHAR(HEX2DEC(MID(tram78[[#This Row],[Saral]],FIND(" ",tram78[[#This Row],[Saral]])+1,4))),_xlfn.UNICHAR(HEX2DEC(MID(tram78[[#This Row],[Saral]],FIND(" ",tram78[[#This Row],[Saral]])+6,9)))),IF(LEN(tram78[[#This Row],[Saral]])=9,_xlfn.CONCAT(_xlfn.UNICHAR(HEX2DEC(LEFT(tram78[[#This Row],[Saral]],FIND(" ",tram78[[#This Row],[Saral]])-1))),_xlfn.UNICHAR(HEX2DEC(MID(tram78[[#This Row],[Saral]],FIND(" ",tram78[[#This Row],[Saral]])+1,4)))),_xlfn.UNICHAR(HEX2DEC(tram78[[#This Row],[Saral]]))))))))</f>
        <v>)IR</v>
      </c>
      <c r="Z64" s="7" t="str">
        <f>IF(LEN(tram78[[#This Row],[Saral]])=34,_xlfn.CONCAT("CharW(",(HEX2DEC(LEFT(tram78[[#This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Row],[Saral]])+11,4))),(HEX2DEC(MID(tram78[[#This Row],[Saral]],FIND(" ",tram78[[#This Row],[Saral]])+16,4))),") &amp; CharW(",(HEX2DEC(MID(tram78[[#This Row],[Saral]],FIND(" ",tram78[[#This Row],[Saral]])+21,4))),") &amp; CharW(",(HEX2DEC(MID(tram78[[#This Row],[Saral]],FIND(" ",tram78[[#This Row],[Saral]])+26,4)))),IF(LEN(tram78[[#This Row],[Saral]])=29,_xlfn.CONCAT("CharW(",(HEX2DEC(LEFT(tram78[[#This Row],[Saral]],FIND(" ",tram78[[#This Row],[Saral]])-1))),") &amp; CharW(",(HEX2DEC(MID(tram78[[#This Row],[Saral]],FIND(" ",tram78[[#This Row],[Saral]])+1,4))),(HEX2DEC(MID(tram78[[#This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Row],[Saral]])+16,4))),") &amp; CharW(",(HEX2DEC(MID(tram78[[#This Row],[Saral]],FIND(" ",tram78[[#This Row],[Saral]])+21,4)))),IF(LEN(tram78[[#This Row],[Saral]])=24,_xlfn.CONCAT("CharW(",(HEX2DEC(LEFT(tram78[[#This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Row],[Saral]])+11,4))),") &amp; CharW(",(HEX2DEC(MID(tram78[[#This Row],[Saral]],FIND(" ",tram78[[#This Row],[Saral]])+16,4)))),IF(LEN(tram78[[#This Row],[Saral]])=19,_xlfn.CONCAT("CharW(",(HEX2DEC(LEFT(tram78[[#This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Row],[Saral]])+6,4))),") &amp; CharW(",(HEX2DEC(MID(tram78[[#This Row],[Saral]],FIND(" ",tram78[[#This Row],[Saral]])+11,4)))),IF(LEN(tram78[[#This Row],[Saral]])=14,_xlfn.CONCAT("CharW(",(HEX2DEC(LEFT(tram78[[#This Row],[Saral]],FIND(" ",tram78[[#This Row],[Saral]])-1))),") &amp; CharW(",(HEX2DEC(MID(tram78[[#This Row],[Saral]],FIND(" ",tram78[[#This Row],[Saral]])+1,4))),") &amp; CharW(",(HEX2DEC(MID(tram78[[#This Row],[Saral]],FIND(" ",tram78[[#This Row],[Saral]])+6,9)))),IF(LEN(tram78[[#This Row],[Saral]])=9,_xlfn.CONCAT("CharW(",(HEX2DEC(LEFT(tram78[[#This Row],[Saral]],FIND(" ",tram78[[#This Row],[Saral]])-1))),") &amp; CharW(",(HEX2DEC(MID(tram78[[#This Row],[Saral]],FIND(" ",tram78[[#This Row],[Saral]])+1,4)))),("CharW("&amp;HEX2DEC(tram78[[#This Row],[Saral]]))))))))&amp;"), "</f>
        <v xml:space="preserve">CharW(41) &amp; CharW(73) &amp; CharW(82), </v>
      </c>
      <c r="AA64" t="str">
        <f>kkhaga[[#This Row],[Saral]]&amp;" 0049 0052"</f>
        <v>0029 0049 0052</v>
      </c>
      <c r="AB64" t="str">
        <f>"0930 094D "&amp;kkhaga[[#This Row],[Unicode]]&amp;" 0940"</f>
        <v>0930 094D 091C 094D 091E 0940</v>
      </c>
      <c r="AC64">
        <f>LEN(tram78[[#This Row],[Unicode]])</f>
        <v>29</v>
      </c>
      <c r="AD64" s="8" t="str">
        <f>IF(LEN(tram78[[#This Row],[Unicode]])=34,_xlfn.CONCAT("CharW(",(HEX2DEC(LEFT(tram78[[#This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Row],[Unicode]])+11,4))),(HEX2DEC(MID(tram78[[#This Row],[Unicode]],FIND(" ",tram78[[#This Row],[Unicode]])+16,4))),") &amp; CharW(",(HEX2DEC(MID(tram78[[#This Row],[Unicode]],FIND(" ",tram78[[#This Row],[Unicode]])+21,4))),") &amp; CharW(",(HEX2DEC(MID(tram78[[#This Row],[Unicode]],FIND(" ",tram78[[#This Row],[Unicode]])+26,4)))),IF(LEN(tram78[[#This Row],[Unicode]])=29,_xlfn.CONCAT("CharW(",(HEX2DEC(LEFT(tram78[[#This Row],[Unicode]],FIND(" ",tram78[[#This Row],[Unicode]])-1))),") &amp; CharW(",(HEX2DEC(MID(tram78[[#This Row],[Unicode]],FIND(" ",tram78[[#This Row],[Unicode]])+1,4))),(HEX2DEC(MID(tram78[[#This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Row],[Unicode]])+16,4))),") &amp; CharW(",(HEX2DEC(MID(tram78[[#This Row],[Unicode]],FIND(" ",tram78[[#This Row],[Unicode]])+21,4)))),IF(LEN(tram78[[#This Row],[Unicode]])=24,_xlfn.CONCAT("CharW(",(HEX2DEC(LEFT(tram78[[#This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Row],[Unicode]])+11,4))),") &amp; CharW(",(HEX2DEC(MID(tram78[[#This Row],[Unicode]],FIND(" ",tram78[[#This Row],[Unicode]])+16,4)))),IF(LEN(tram78[[#This Row],[Unicode]])=19,_xlfn.CONCAT("CharW(",(HEX2DEC(LEFT(tram78[[#This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Row],[Unicode]])+6,4))),") &amp; CharW(",(HEX2DEC(MID(tram78[[#This Row],[Unicode]],FIND(" ",tram78[[#This Row],[Unicode]])+11,4)))),IF(LEN(tram78[[#This Row],[Unicode]])=14,_xlfn.CONCAT("CharW(",(HEX2DEC(LEFT(tram78[[#This Row],[Unicode]],FIND(" ",tram78[[#This Row],[Unicode]])-1))),") &amp; CharW(",(HEX2DEC(MID(tram78[[#This Row],[Unicode]],FIND(" ",tram78[[#This Row],[Unicode]])+1,4))),") &amp; CharW(",(HEX2DEC(MID(tram78[[#This Row],[Unicode]],FIND(" ",tram78[[#This Row],[Unicode]])+6,9)))),IF(LEN(tram78[[#This Row],[Unicode]])=9,_xlfn.CONCAT("CharW(",(HEX2DEC(LEFT(tram78[[#This Row],[Unicode]],FIND(" ",tram78[[#This Row],[Unicode]])-1))),") &amp; CharW(",(HEX2DEC(MID(tram78[[#This Row],[Unicode]],FIND(" ",tram78[[#This Row],[Unicode]])+1,4)))),("CharW("&amp;HEX2DEC(tram78[[#This Row],[Unicode]]))))))))&amp;"), "</f>
        <v xml:space="preserve">CharW(2352) &amp; CharW(23812332) &amp; CharW(2381) &amp; CharW(2334) &amp; CharW(2368), </v>
      </c>
      <c r="AE64" s="2" t="str">
        <f>IF(LEN(tram78[[#This Row],[Unicode]])=34,_xlfn.CONCAT(_xlfn.UNICHAR(HEX2DEC(LEFT(tram78[[#This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Row],[Unicode]])+21,4))),_xlfn.UNICHAR(HEX2DEC(MID(tram78[[#This Row],[Unicode]],FIND(" ",tram78[[#This Row],[Unicode]])+26,4)))),IF(LEN(tram78[[#This Row],[Unicode]])=29,_xlfn.CONCAT(_xlfn.UNICHAR(HEX2DEC(LEFT(tram78[[#This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Row],[Unicode]])+16,4))),_xlfn.UNICHAR(HEX2DEC(MID(tram78[[#This Row],[Unicode]],FIND(" ",tram78[[#This Row],[Unicode]])+21,4)))),IF(LEN(tram78[[#This Row],[Unicode]])=24,_xlfn.CONCAT(_xlfn.UNICHAR(HEX2DEC(LEFT(tram78[[#This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Row],[Unicode]])+11,4))),_xlfn.UNICHAR(HEX2DEC(MID(tram78[[#This Row],[Unicode]],FIND(" ",tram78[[#This Row],[Unicode]])+16,4)))),IF(LEN(tram78[[#This Row],[Unicode]])=19,_xlfn.CONCAT(_xlfn.UNICHAR(HEX2DEC(LEFT(tram78[[#This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Row],[Unicode]])+6,4))),_xlfn.UNICHAR(HEX2DEC(MID(tram78[[#This Row],[Unicode]],FIND(" ",tram78[[#This Row],[Unicode]])+11,4)))),IF(LEN(tram78[[#This Row],[Unicode]])=14,_xlfn.CONCAT(_xlfn.UNICHAR(HEX2DEC(LEFT(tram78[[#This Row],[Unicode]],FIND(" ",tram78[[#This Row],[Unicode]])-1))),_xlfn.UNICHAR(HEX2DEC(MID(tram78[[#This Row],[Unicode]],FIND(" ",tram78[[#This Row],[Unicode]])+1,4))),_xlfn.UNICHAR(HEX2DEC(MID(tram78[[#This Row],[Unicode]],FIND(" ",tram78[[#This Row],[Unicode]])+6,9)))),IF(LEN(tram78[[#This Row],[Unicode]])=9,_xlfn.CONCAT(_xlfn.UNICHAR(HEX2DEC(LEFT(tram78[[#This Row],[Unicode]],FIND(" ",tram78[[#This Row],[Unicode]])-1))),_xlfn.UNICHAR(HEX2DEC(MID(tram78[[#This Row],[Unicode]],FIND(" ",tram78[[#This Row],[Unicode]])+1,4)))),_xlfn.UNICHAR(HEX2DEC(tram78[[#This Row],[Unicode]]))))))))</f>
        <v>र्ज्ञी</v>
      </c>
      <c r="AG64" s="6" t="str">
        <f>IF(LEN(tram789[[#This Row],[Saral]])=34,_xlfn.CONCAT(_xlfn.UNICHAR(HEX2DEC(LEFT(tram789[[#This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Row],[Saral]])+21,4))),_xlfn.UNICHAR(HEX2DEC(MID(tram789[[#This Row],[Saral]],FIND(" ",tram789[[#This Row],[Saral]])+26,4)))),IF(LEN(tram789[[#This Row],[Saral]])=29,_xlfn.CONCAT(_xlfn.UNICHAR(HEX2DEC(LEFT(tram789[[#This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Row],[Saral]])+16,4))),_xlfn.UNICHAR(HEX2DEC(MID(tram789[[#This Row],[Saral]],FIND(" ",tram789[[#This Row],[Saral]])+21,4)))),IF(LEN(tram789[[#This Row],[Saral]])=24,_xlfn.CONCAT(_xlfn.UNICHAR(HEX2DEC(LEFT(tram789[[#This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Row],[Saral]])+11,4))),_xlfn.UNICHAR(HEX2DEC(MID(tram789[[#This Row],[Saral]],FIND(" ",tram789[[#This Row],[Saral]])+16,4)))),IF(LEN(tram789[[#This Row],[Saral]])=19,_xlfn.CONCAT(_xlfn.UNICHAR(HEX2DEC(LEFT(tram789[[#This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Row],[Saral]])+6,4))),_xlfn.UNICHAR(HEX2DEC(MID(tram789[[#This Row],[Saral]],FIND(" ",tram789[[#This Row],[Saral]])+11,4)))),IF(LEN(tram789[[#This Row],[Saral]])=14,_xlfn.CONCAT(_xlfn.UNICHAR(HEX2DEC(LEFT(tram789[[#This Row],[Saral]],FIND(" ",tram789[[#This Row],[Saral]])-1))),_xlfn.UNICHAR(HEX2DEC(MID(tram789[[#This Row],[Saral]],FIND(" ",tram789[[#This Row],[Saral]])+1,4))),_xlfn.UNICHAR(HEX2DEC(MID(tram789[[#This Row],[Saral]],FIND(" ",tram789[[#This Row],[Saral]])+6,9)))),IF(LEN(tram789[[#This Row],[Saral]])=9,_xlfn.CONCAT(_xlfn.UNICHAR(HEX2DEC(LEFT(tram789[[#This Row],[Saral]],FIND(" ",tram789[[#This Row],[Saral]])-1))),_xlfn.UNICHAR(HEX2DEC(MID(tram789[[#This Row],[Saral]],FIND(" ",tram789[[#This Row],[Saral]])+1,4)))),_xlfn.UNICHAR(HEX2DEC(tram789[[#This Row],[Saral]]))))))))</f>
        <v>)IR.</v>
      </c>
      <c r="AH64" s="7" t="str">
        <f>IF(LEN(tram789[[#This Row],[Saral]])=34,_xlfn.CONCAT("CharW(",(HEX2DEC(LEFT(tram789[[#This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Row],[Saral]])+11,4))),(HEX2DEC(MID(tram789[[#This Row],[Saral]],FIND(" ",tram789[[#This Row],[Saral]])+16,4))),") &amp; CharW(",(HEX2DEC(MID(tram789[[#This Row],[Saral]],FIND(" ",tram789[[#This Row],[Saral]])+21,4))),") &amp; CharW(",(HEX2DEC(MID(tram789[[#This Row],[Saral]],FIND(" ",tram789[[#This Row],[Saral]])+26,4)))),IF(LEN(tram789[[#This Row],[Saral]])=29,_xlfn.CONCAT("CharW(",(HEX2DEC(LEFT(tram789[[#This Row],[Saral]],FIND(" ",tram789[[#This Row],[Saral]])-1))),") &amp; CharW(",(HEX2DEC(MID(tram789[[#This Row],[Saral]],FIND(" ",tram789[[#This Row],[Saral]])+1,4))),(HEX2DEC(MID(tram789[[#This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Row],[Saral]])+16,4))),") &amp; CharW(",(HEX2DEC(MID(tram789[[#This Row],[Saral]],FIND(" ",tram789[[#This Row],[Saral]])+21,4)))),IF(LEN(tram789[[#This Row],[Saral]])=24,_xlfn.CONCAT("CharW(",(HEX2DEC(LEFT(tram789[[#This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Row],[Saral]])+11,4))),") &amp; CharW(",(HEX2DEC(MID(tram789[[#This Row],[Saral]],FIND(" ",tram789[[#This Row],[Saral]])+16,4)))),IF(LEN(tram789[[#This Row],[Saral]])=19,_xlfn.CONCAT("CharW(",(HEX2DEC(LEFT(tram789[[#This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Row],[Saral]])+6,4))),") &amp; CharW(",(HEX2DEC(MID(tram789[[#This Row],[Saral]],FIND(" ",tram789[[#This Row],[Saral]])+11,4)))),IF(LEN(tram789[[#This Row],[Saral]])=14,_xlfn.CONCAT("CharW(",(HEX2DEC(LEFT(tram789[[#This Row],[Saral]],FIND(" ",tram789[[#This Row],[Saral]])-1))),") &amp; CharW(",(HEX2DEC(MID(tram789[[#This Row],[Saral]],FIND(" ",tram789[[#This Row],[Saral]])+1,4))),") &amp; CharW(",(HEX2DEC(MID(tram789[[#This Row],[Saral]],FIND(" ",tram789[[#This Row],[Saral]])+6,9)))),IF(LEN(tram789[[#This Row],[Saral]])=9,_xlfn.CONCAT("CharW(",(HEX2DEC(LEFT(tram789[[#This Row],[Saral]],FIND(" ",tram789[[#This Row],[Saral]])-1))),") &amp; CharW(",(HEX2DEC(MID(tram789[[#This Row],[Saral]],FIND(" ",tram789[[#This Row],[Saral]])+1,4)))),("CharW("&amp;HEX2DEC(tram789[[#This Row],[Saral]]))))))))&amp;"), "</f>
        <v xml:space="preserve">CharW(41) &amp; CharW(73) &amp; CharW(82) &amp; CharW(46), </v>
      </c>
      <c r="AI64" t="str">
        <f>kkhaga[[#This Row],[Saral]]&amp;" 0049 0052 002E"</f>
        <v>0029 0049 0052 002E</v>
      </c>
      <c r="AJ64" t="str">
        <f>"0930 094D "&amp;kkhaga[[#This Row],[Unicode]]&amp;" 0940 0902"</f>
        <v>0930 094D 091C 094D 091E 0940 0902</v>
      </c>
      <c r="AK64">
        <f>LEN(tram789[[#This Row],[Unicode]])</f>
        <v>34</v>
      </c>
      <c r="AL64" s="8" t="str">
        <f>IF(LEN(tram789[[#This Row],[Unicode]])=34,_xlfn.CONCAT("CharW(",(HEX2DEC(LEFT(tram789[[#This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Row],[Unicode]])+11,4))),(HEX2DEC(MID(tram789[[#This Row],[Unicode]],FIND(" ",tram789[[#This Row],[Unicode]])+16,4))),") &amp; CharW(",(HEX2DEC(MID(tram789[[#This Row],[Unicode]],FIND(" ",tram789[[#This Row],[Unicode]])+21,4))),") &amp; CharW(",(HEX2DEC(MID(tram789[[#This Row],[Unicode]],FIND(" ",tram789[[#This Row],[Unicode]])+26,4)))),IF(LEN(tram789[[#This Row],[Unicode]])=29,_xlfn.CONCAT("CharW(",(HEX2DEC(LEFT(tram789[[#This Row],[Unicode]],FIND(" ",tram789[[#This Row],[Unicode]])-1))),") &amp; CharW(",(HEX2DEC(MID(tram789[[#This Row],[Unicode]],FIND(" ",tram789[[#This Row],[Unicode]])+1,4))),(HEX2DEC(MID(tram789[[#This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Row],[Unicode]])+16,4))),") &amp; CharW(",(HEX2DEC(MID(tram789[[#This Row],[Unicode]],FIND(" ",tram789[[#This Row],[Unicode]])+21,4)))),IF(LEN(tram789[[#This Row],[Unicode]])=24,_xlfn.CONCAT("CharW(",(HEX2DEC(LEFT(tram789[[#This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Row],[Unicode]])+11,4))),") &amp; CharW(",(HEX2DEC(MID(tram789[[#This Row],[Unicode]],FIND(" ",tram789[[#This Row],[Unicode]])+16,4)))),IF(LEN(tram789[[#This Row],[Unicode]])=19,_xlfn.CONCAT("CharW(",(HEX2DEC(LEFT(tram789[[#This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Row],[Unicode]])+6,4))),") &amp; CharW(",(HEX2DEC(MID(tram789[[#This Row],[Unicode]],FIND(" ",tram789[[#This Row],[Unicode]])+11,4)))),IF(LEN(tram789[[#This Row],[Unicode]])=14,_xlfn.CONCAT("CharW(",(HEX2DEC(LEFT(tram789[[#This Row],[Unicode]],FIND(" ",tram789[[#This Row],[Unicode]])-1))),") &amp; CharW(",(HEX2DEC(MID(tram789[[#This Row],[Unicode]],FIND(" ",tram789[[#This Row],[Unicode]])+1,4))),") &amp; CharW(",(HEX2DEC(MID(tram789[[#This Row],[Unicode]],FIND(" ",tram789[[#This Row],[Unicode]])+6,9)))),IF(LEN(tram789[[#This Row],[Unicode]])=9,_xlfn.CONCAT("CharW(",(HEX2DEC(LEFT(tram789[[#This Row],[Unicode]],FIND(" ",tram789[[#This Row],[Unicode]])-1))),") &amp; CharW(",(HEX2DEC(MID(tram789[[#This Row],[Unicode]],FIND(" ",tram789[[#This Row],[Unicode]])+1,4)))),("CharW("&amp;HEX2DEC(tram789[[#This Row],[Unicode]]))))))))&amp;"), "</f>
        <v xml:space="preserve">CharW(2352) &amp; CharW(2381) &amp; CharW(2332) &amp; CharW(23812334) &amp; CharW(2368) &amp; CharW(2306), </v>
      </c>
      <c r="AM64" s="2" t="str">
        <f>IF(LEN(tram789[[#This Row],[Unicode]])=34,_xlfn.CONCAT(_xlfn.UNICHAR(HEX2DEC(LEFT(tram789[[#This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Row],[Unicode]])+21,4))),_xlfn.UNICHAR(HEX2DEC(MID(tram789[[#This Row],[Unicode]],FIND(" ",tram789[[#This Row],[Unicode]])+26,4)))),IF(LEN(tram789[[#This Row],[Unicode]])=29,_xlfn.CONCAT(_xlfn.UNICHAR(HEX2DEC(LEFT(tram789[[#This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Row],[Unicode]])+16,4))),_xlfn.UNICHAR(HEX2DEC(MID(tram789[[#This Row],[Unicode]],FIND(" ",tram789[[#This Row],[Unicode]])+21,4)))),IF(LEN(tram789[[#This Row],[Unicode]])=24,_xlfn.CONCAT(_xlfn.UNICHAR(HEX2DEC(LEFT(tram789[[#This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Row],[Unicode]])+11,4))),_xlfn.UNICHAR(HEX2DEC(MID(tram789[[#This Row],[Unicode]],FIND(" ",tram789[[#This Row],[Unicode]])+16,4)))),IF(LEN(tram789[[#This Row],[Unicode]])=19,_xlfn.CONCAT(_xlfn.UNICHAR(HEX2DEC(LEFT(tram789[[#This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Row],[Unicode]])+6,4))),_xlfn.UNICHAR(HEX2DEC(MID(tram789[[#This Row],[Unicode]],FIND(" ",tram789[[#This Row],[Unicode]])+11,4)))),IF(LEN(tram789[[#This Row],[Unicode]])=14,_xlfn.CONCAT(_xlfn.UNICHAR(HEX2DEC(LEFT(tram789[[#This Row],[Unicode]],FIND(" ",tram789[[#This Row],[Unicode]])-1))),_xlfn.UNICHAR(HEX2DEC(MID(tram789[[#This Row],[Unicode]],FIND(" ",tram789[[#This Row],[Unicode]])+1,4))),_xlfn.UNICHAR(HEX2DEC(MID(tram789[[#This Row],[Unicode]],FIND(" ",tram789[[#This Row],[Unicode]])+6,9)))),IF(LEN(tram789[[#This Row],[Unicode]])=9,_xlfn.CONCAT(_xlfn.UNICHAR(HEX2DEC(LEFT(tram789[[#This Row],[Unicode]],FIND(" ",tram789[[#This Row],[Unicode]])-1))),_xlfn.UNICHAR(HEX2DEC(MID(tram789[[#This Row],[Unicode]],FIND(" ",tram789[[#This Row],[Unicode]])+1,4)))),_xlfn.UNICHAR(HEX2DEC(tram789[[#This Row],[Unicode]]))))))))</f>
        <v>र्ज्ञीं</v>
      </c>
      <c r="AO64" s="6" t="str">
        <f>IF(LEN(tram78910[[#This Row],[Saral]])=34,_xlfn.CONCAT(_xlfn.UNICHAR(HEX2DEC(LEFT(tram78910[[#This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Row],[Saral]])+21,4))),_xlfn.UNICHAR(HEX2DEC(MID(tram78910[[#This Row],[Saral]],FIND(" ",tram78910[[#This Row],[Saral]])+26,4)))),IF(LEN(tram78910[[#This Row],[Saral]])=29,_xlfn.CONCAT(_xlfn.UNICHAR(HEX2DEC(LEFT(tram78910[[#This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Row],[Saral]])+16,4))),_xlfn.UNICHAR(HEX2DEC(MID(tram78910[[#This Row],[Saral]],FIND(" ",tram78910[[#This Row],[Saral]])+21,4)))),IF(LEN(tram78910[[#This Row],[Saral]])=24,_xlfn.CONCAT(_xlfn.UNICHAR(HEX2DEC(LEFT(tram78910[[#This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Row],[Saral]])+11,4))),_xlfn.UNICHAR(HEX2DEC(MID(tram78910[[#This Row],[Saral]],FIND(" ",tram78910[[#This Row],[Saral]])+16,4)))),IF(LEN(tram78910[[#This Row],[Saral]])=19,_xlfn.CONCAT(_xlfn.UNICHAR(HEX2DEC(LEFT(tram78910[[#This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Row],[Saral]])+6,4))),_xlfn.UNICHAR(HEX2DEC(MID(tram78910[[#This Row],[Saral]],FIND(" ",tram78910[[#This Row],[Saral]])+11,4)))),IF(LEN(tram78910[[#This Row],[Saral]])=14,_xlfn.CONCAT(_xlfn.UNICHAR(HEX2DEC(LEFT(tram78910[[#This Row],[Saral]],FIND(" ",tram78910[[#This Row],[Saral]])-1))),_xlfn.UNICHAR(HEX2DEC(MID(tram78910[[#This Row],[Saral]],FIND(" ",tram78910[[#This Row],[Saral]])+1,4))),_xlfn.UNICHAR(HEX2DEC(MID(tram78910[[#This Row],[Saral]],FIND(" ",tram78910[[#This Row],[Saral]])+6,9)))),IF(LEN(tram78910[[#This Row],[Saral]])=9,_xlfn.CONCAT(_xlfn.UNICHAR(HEX2DEC(LEFT(tram78910[[#This Row],[Saral]],FIND(" ",tram78910[[#This Row],[Saral]])-1))),_xlfn.UNICHAR(HEX2DEC(MID(tram78910[[#This Row],[Saral]],FIND(" ",tram78910[[#This Row],[Saral]])+1,4)))),_xlfn.UNICHAR(HEX2DEC(tram78910[[#This Row],[Saral]]))))))))</f>
        <v>)R</v>
      </c>
      <c r="AP64" s="7" t="str">
        <f>IF(LEN(tram78910[[#This Row],[Saral]])=34,_xlfn.CONCAT("CharW(",(HEX2DEC(LEFT(tram78910[[#This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Row],[Saral]])+11,4))),(HEX2DEC(MID(tram78910[[#This Row],[Saral]],FIND(" ",tram78910[[#This Row],[Saral]])+16,4))),") &amp; CharW(",(HEX2DEC(MID(tram78910[[#This Row],[Saral]],FIND(" ",tram78910[[#This Row],[Saral]])+21,4))),") &amp; CharW(",(HEX2DEC(MID(tram78910[[#This Row],[Saral]],FIND(" ",tram78910[[#This Row],[Saral]])+26,4)))),IF(LEN(tram78910[[#This Row],[Saral]])=29,_xlfn.CONCAT("CharW(",(HEX2DEC(LEFT(tram78910[[#This Row],[Saral]],FIND(" ",tram78910[[#This Row],[Saral]])-1))),") &amp; CharW(",(HEX2DEC(MID(tram78910[[#This Row],[Saral]],FIND(" ",tram78910[[#This Row],[Saral]])+1,4))),(HEX2DEC(MID(tram78910[[#This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Row],[Saral]])+16,4))),") &amp; CharW(",(HEX2DEC(MID(tram78910[[#This Row],[Saral]],FIND(" ",tram78910[[#This Row],[Saral]])+21,4)))),IF(LEN(tram78910[[#This Row],[Saral]])=24,_xlfn.CONCAT("CharW(",(HEX2DEC(LEFT(tram78910[[#This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Row],[Saral]])+11,4))),") &amp; CharW(",(HEX2DEC(MID(tram78910[[#This Row],[Saral]],FIND(" ",tram78910[[#This Row],[Saral]])+16,4)))),IF(LEN(tram78910[[#This Row],[Saral]])=19,_xlfn.CONCAT("CharW(",(HEX2DEC(LEFT(tram78910[[#This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Row],[Saral]])+6,4))),") &amp; CharW(",(HEX2DEC(MID(tram78910[[#This Row],[Saral]],FIND(" ",tram78910[[#This Row],[Saral]])+11,4)))),IF(LEN(tram78910[[#This Row],[Saral]])=14,_xlfn.CONCAT("CharW(",(HEX2DEC(LEFT(tram78910[[#This Row],[Saral]],FIND(" ",tram78910[[#This Row],[Saral]])-1))),") &amp; CharW(",(HEX2DEC(MID(tram78910[[#This Row],[Saral]],FIND(" ",tram78910[[#This Row],[Saral]])+1,4))),") &amp; CharW(",(HEX2DEC(MID(tram78910[[#This Row],[Saral]],FIND(" ",tram78910[[#This Row],[Saral]])+6,9)))),IF(LEN(tram78910[[#This Row],[Saral]])=9,_xlfn.CONCAT("CharW(",(HEX2DEC(LEFT(tram78910[[#This Row],[Saral]],FIND(" ",tram78910[[#This Row],[Saral]])-1))),") &amp; CharW(",(HEX2DEC(MID(tram78910[[#This Row],[Saral]],FIND(" ",tram78910[[#This Row],[Saral]])+1,4)))),("CharW("&amp;HEX2DEC(tram78910[[#This Row],[Saral]]))))))))&amp;"), "</f>
        <v xml:space="preserve">CharW(41) &amp; CharW(82), </v>
      </c>
      <c r="AQ64" t="str">
        <f>kkhaga[[#This Row],[Saral]]&amp;" 0052"</f>
        <v>0029 0052</v>
      </c>
      <c r="AR64" t="str">
        <f>"0930 094D "&amp;kkhaga[[#This Row],[Unicode]]&amp;""</f>
        <v>0930 094D 091C 094D 091E</v>
      </c>
      <c r="AS64">
        <f>LEN(tram78910[[#This Row],[Unicode]])</f>
        <v>24</v>
      </c>
      <c r="AT64" s="8" t="str">
        <f>IF(LEN(tram78910[[#This Row],[Unicode]])=34,_xlfn.CONCAT("CharW(",(HEX2DEC(LEFT(tram78910[[#This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Row],[Unicode]])+11,4))),(HEX2DEC(MID(tram78910[[#This Row],[Unicode]],FIND(" ",tram78910[[#This Row],[Unicode]])+16,4))),") &amp; CharW(",(HEX2DEC(MID(tram78910[[#This Row],[Unicode]],FIND(" ",tram78910[[#This Row],[Unicode]])+21,4))),") &amp; CharW(",(HEX2DEC(MID(tram78910[[#This Row],[Unicode]],FIND(" ",tram78910[[#This Row],[Unicode]])+26,4)))),IF(LEN(tram78910[[#This Row],[Unicode]])=29,_xlfn.CONCAT("CharW(",(HEX2DEC(LEFT(tram78910[[#This Row],[Unicode]],FIND(" ",tram78910[[#This Row],[Unicode]])-1))),") &amp; CharW(",(HEX2DEC(MID(tram78910[[#This Row],[Unicode]],FIND(" ",tram78910[[#This Row],[Unicode]])+1,4))),(HEX2DEC(MID(tram78910[[#This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Row],[Unicode]])+16,4))),") &amp; CharW(",(HEX2DEC(MID(tram78910[[#This Row],[Unicode]],FIND(" ",tram78910[[#This Row],[Unicode]])+21,4)))),IF(LEN(tram78910[[#This Row],[Unicode]])=24,_xlfn.CONCAT("CharW(",(HEX2DEC(LEFT(tram78910[[#This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Row],[Unicode]])+11,4))),") &amp; CharW(",(HEX2DEC(MID(tram78910[[#This Row],[Unicode]],FIND(" ",tram78910[[#This Row],[Unicode]])+16,4)))),IF(LEN(tram78910[[#This Row],[Unicode]])=19,_xlfn.CONCAT("CharW(",(HEX2DEC(LEFT(tram78910[[#This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Row],[Unicode]])+6,4))),") &amp; CharW(",(HEX2DEC(MID(tram78910[[#This Row],[Unicode]],FIND(" ",tram78910[[#This Row],[Unicode]])+11,4)))),IF(LEN(tram78910[[#This Row],[Unicode]])=14,_xlfn.CONCAT("CharW(",(HEX2DEC(LEFT(tram78910[[#This Row],[Unicode]],FIND(" ",tram78910[[#This Row],[Unicode]])-1))),") &amp; CharW(",(HEX2DEC(MID(tram78910[[#This Row],[Unicode]],FIND(" ",tram78910[[#This Row],[Unicode]])+1,4))),") &amp; CharW(",(HEX2DEC(MID(tram78910[[#This Row],[Unicode]],FIND(" ",tram78910[[#This Row],[Unicode]])+6,9)))),IF(LEN(tram78910[[#This Row],[Unicode]])=9,_xlfn.CONCAT("CharW(",(HEX2DEC(LEFT(tram78910[[#This Row],[Unicode]],FIND(" ",tram78910[[#This Row],[Unicode]])-1))),") &amp; CharW(",(HEX2DEC(MID(tram78910[[#This Row],[Unicode]],FIND(" ",tram78910[[#This Row],[Unicode]])+1,4)))),("CharW("&amp;HEX2DEC(tram78910[[#This Row],[Unicode]]))))))))&amp;"), "</f>
        <v xml:space="preserve">CharW(2352) &amp; CharW(2381) &amp; CharW(2332) &amp; CharW(2381) &amp; CharW(2334), </v>
      </c>
      <c r="AU64" s="2" t="str">
        <f>IF(LEN(tram78910[[#This Row],[Unicode]])=34,_xlfn.CONCAT(_xlfn.UNICHAR(HEX2DEC(LEFT(tram78910[[#This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Row],[Unicode]])+21,4))),_xlfn.UNICHAR(HEX2DEC(MID(tram78910[[#This Row],[Unicode]],FIND(" ",tram78910[[#This Row],[Unicode]])+26,4)))),IF(LEN(tram78910[[#This Row],[Unicode]])=29,_xlfn.CONCAT(_xlfn.UNICHAR(HEX2DEC(LEFT(tram78910[[#This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Row],[Unicode]])+16,4))),_xlfn.UNICHAR(HEX2DEC(MID(tram78910[[#This Row],[Unicode]],FIND(" ",tram78910[[#This Row],[Unicode]])+21,4)))),IF(LEN(tram78910[[#This Row],[Unicode]])=24,_xlfn.CONCAT(_xlfn.UNICHAR(HEX2DEC(LEFT(tram78910[[#This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Row],[Unicode]])+11,4))),_xlfn.UNICHAR(HEX2DEC(MID(tram78910[[#This Row],[Unicode]],FIND(" ",tram78910[[#This Row],[Unicode]])+16,4)))),IF(LEN(tram78910[[#This Row],[Unicode]])=19,_xlfn.CONCAT(_xlfn.UNICHAR(HEX2DEC(LEFT(tram78910[[#This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Row],[Unicode]])+6,4))),_xlfn.UNICHAR(HEX2DEC(MID(tram78910[[#This Row],[Unicode]],FIND(" ",tram78910[[#This Row],[Unicode]])+11,4)))),IF(LEN(tram78910[[#This Row],[Unicode]])=14,_xlfn.CONCAT(_xlfn.UNICHAR(HEX2DEC(LEFT(tram78910[[#This Row],[Unicode]],FIND(" ",tram78910[[#This Row],[Unicode]])-1))),_xlfn.UNICHAR(HEX2DEC(MID(tram78910[[#This Row],[Unicode]],FIND(" ",tram78910[[#This Row],[Unicode]])+1,4))),_xlfn.UNICHAR(HEX2DEC(MID(tram78910[[#This Row],[Unicode]],FIND(" ",tram78910[[#This Row],[Unicode]])+6,9)))),IF(LEN(tram78910[[#This Row],[Unicode]])=9,_xlfn.CONCAT(_xlfn.UNICHAR(HEX2DEC(LEFT(tram78910[[#This Row],[Unicode]],FIND(" ",tram78910[[#This Row],[Unicode]])-1))),_xlfn.UNICHAR(HEX2DEC(MID(tram78910[[#This Row],[Unicode]],FIND(" ",tram78910[[#This Row],[Unicode]])+1,4)))),_xlfn.UNICHAR(HEX2DEC(tram78910[[#This Row],[Unicode]]))))))))</f>
        <v>र्ज्ञ</v>
      </c>
      <c r="AW64" s="6" t="str">
        <f>IF(LEN(tram7891012[[#This Row],[Saral]])=34,_xlfn.CONCAT(_xlfn.UNICHAR(HEX2DEC(LEFT(tram7891012[[#This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Row],[Saral]])+21,4))),_xlfn.UNICHAR(HEX2DEC(MID(tram7891012[[#This Row],[Saral]],FIND(" ",tram7891012[[#This Row],[Saral]])+26,4)))),IF(LEN(tram7891012[[#This Row],[Saral]])=29,_xlfn.CONCAT(_xlfn.UNICHAR(HEX2DEC(LEFT(tram7891012[[#This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Row],[Saral]])+16,4))),_xlfn.UNICHAR(HEX2DEC(MID(tram7891012[[#This Row],[Saral]],FIND(" ",tram7891012[[#This Row],[Saral]])+21,4)))),IF(LEN(tram7891012[[#This Row],[Saral]])=24,_xlfn.CONCAT(_xlfn.UNICHAR(HEX2DEC(LEFT(tram7891012[[#This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Row],[Saral]])+11,4))),_xlfn.UNICHAR(HEX2DEC(MID(tram7891012[[#This Row],[Saral]],FIND(" ",tram7891012[[#This Row],[Saral]])+16,4)))),IF(LEN(tram7891012[[#This Row],[Saral]])=19,_xlfn.CONCAT(_xlfn.UNICHAR(HEX2DEC(LEFT(tram7891012[[#This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Row],[Saral]])+6,4))),_xlfn.UNICHAR(HEX2DEC(MID(tram7891012[[#This Row],[Saral]],FIND(" ",tram7891012[[#This Row],[Saral]])+11,4)))),IF(LEN(tram7891012[[#This Row],[Saral]])=14,_xlfn.CONCAT(_xlfn.UNICHAR(HEX2DEC(LEFT(tram7891012[[#This Row],[Saral]],FIND(" ",tram7891012[[#This Row],[Saral]])-1))),_xlfn.UNICHAR(HEX2DEC(MID(tram7891012[[#This Row],[Saral]],FIND(" ",tram7891012[[#This Row],[Saral]])+1,4))),_xlfn.UNICHAR(HEX2DEC(MID(tram7891012[[#This Row],[Saral]],FIND(" ",tram7891012[[#This Row],[Saral]])+6,9)))),IF(LEN(tram7891012[[#This Row],[Saral]])=9,_xlfn.CONCAT(_xlfn.UNICHAR(HEX2DEC(LEFT(tram7891012[[#This Row],[Saral]],FIND(" ",tram7891012[[#This Row],[Saral]])-1))),_xlfn.UNICHAR(HEX2DEC(MID(tram7891012[[#This Row],[Saral]],FIND(" ",tram7891012[[#This Row],[Saral]])+1,4)))),_xlfn.UNICHAR(HEX2DEC(tram7891012[[#This Row],[Saral]]))))))))</f>
        <v>)/</v>
      </c>
      <c r="AX64" s="7" t="str">
        <f>IF(LEN(tram7891012[[#This Row],[Saral]])=34,_xlfn.CONCAT("CharW(",(HEX2DEC(LEFT(tram7891012[[#This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Row],[Saral]])+11,4))),(HEX2DEC(MID(tram7891012[[#This Row],[Saral]],FIND(" ",tram7891012[[#This Row],[Saral]])+16,4))),") &amp; CharW(",(HEX2DEC(MID(tram7891012[[#This Row],[Saral]],FIND(" ",tram7891012[[#This Row],[Saral]])+21,4))),") &amp; CharW(",(HEX2DEC(MID(tram7891012[[#This Row],[Saral]],FIND(" ",tram7891012[[#This Row],[Saral]])+26,4)))),IF(LEN(tram7891012[[#This Row],[Saral]])=29,_xlfn.CONCAT("CharW(",(HEX2DEC(LEFT(tram7891012[[#This Row],[Saral]],FIND(" ",tram7891012[[#This Row],[Saral]])-1))),") &amp; CharW(",(HEX2DEC(MID(tram7891012[[#This Row],[Saral]],FIND(" ",tram7891012[[#This Row],[Saral]])+1,4))),(HEX2DEC(MID(tram7891012[[#This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Row],[Saral]])+16,4))),") &amp; CharW(",(HEX2DEC(MID(tram7891012[[#This Row],[Saral]],FIND(" ",tram7891012[[#This Row],[Saral]])+21,4)))),IF(LEN(tram7891012[[#This Row],[Saral]])=24,_xlfn.CONCAT("CharW(",(HEX2DEC(LEFT(tram7891012[[#This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Row],[Saral]])+11,4))),") &amp; CharW(",(HEX2DEC(MID(tram7891012[[#This Row],[Saral]],FIND(" ",tram7891012[[#This Row],[Saral]])+16,4)))),IF(LEN(tram7891012[[#This Row],[Saral]])=19,_xlfn.CONCAT("CharW(",(HEX2DEC(LEFT(tram7891012[[#This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Row],[Saral]])+6,4))),") &amp; CharW(",(HEX2DEC(MID(tram7891012[[#This Row],[Saral]],FIND(" ",tram7891012[[#This Row],[Saral]])+11,4)))),IF(LEN(tram7891012[[#This Row],[Saral]])=14,_xlfn.CONCAT("CharW(",(HEX2DEC(LEFT(tram7891012[[#This Row],[Saral]],FIND(" ",tram7891012[[#This Row],[Saral]])-1))),") &amp; CharW(",(HEX2DEC(MID(tram7891012[[#This Row],[Saral]],FIND(" ",tram7891012[[#This Row],[Saral]])+1,4))),") &amp; CharW(",(HEX2DEC(MID(tram7891012[[#This Row],[Saral]],FIND(" ",tram7891012[[#This Row],[Saral]])+6,9)))),IF(LEN(tram7891012[[#This Row],[Saral]])=9,_xlfn.CONCAT("CharW(",(HEX2DEC(LEFT(tram7891012[[#This Row],[Saral]],FIND(" ",tram7891012[[#This Row],[Saral]])-1))),") &amp; CharW(",(HEX2DEC(MID(tram7891012[[#This Row],[Saral]],FIND(" ",tram7891012[[#This Row],[Saral]])+1,4)))),("CharW("&amp;HEX2DEC(tram7891012[[#This Row],[Saral]]))))))))&amp;"), "</f>
        <v xml:space="preserve">CharW(41) &amp; CharW(47), </v>
      </c>
      <c r="AY64" t="str">
        <f>kkhaga[[#This Row],[Saral]]&amp;" 002F"</f>
        <v>0029 002F</v>
      </c>
      <c r="AZ64" t="str">
        <f>kkhaga[[#This Row],[Unicode]]&amp;" 094D 0930"</f>
        <v>091C 094D 091E 094D 0930</v>
      </c>
      <c r="BA64">
        <f>LEN(tram7891012[[#This Row],[Unicode]])</f>
        <v>24</v>
      </c>
      <c r="BB64" s="8" t="str">
        <f>IF(LEN(tram7891012[[#This Row],[Unicode]])=34,_xlfn.CONCAT("CharW(",(HEX2DEC(LEFT(tram7891012[[#This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Row],[Unicode]])+11,4))),(HEX2DEC(MID(tram7891012[[#This Row],[Unicode]],FIND(" ",tram7891012[[#This Row],[Unicode]])+16,4))),") &amp; CharW(",(HEX2DEC(MID(tram7891012[[#This Row],[Unicode]],FIND(" ",tram7891012[[#This Row],[Unicode]])+21,4))),") &amp; CharW(",(HEX2DEC(MID(tram7891012[[#This Row],[Unicode]],FIND(" ",tram7891012[[#This Row],[Unicode]])+26,4)))),IF(LEN(tram7891012[[#This Row],[Unicode]])=29,_xlfn.CONCAT("CharW(",(HEX2DEC(LEFT(tram7891012[[#This Row],[Unicode]],FIND(" ",tram7891012[[#This Row],[Unicode]])-1))),") &amp; CharW(",(HEX2DEC(MID(tram7891012[[#This Row],[Unicode]],FIND(" ",tram7891012[[#This Row],[Unicode]])+1,4))),(HEX2DEC(MID(tram7891012[[#This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Row],[Unicode]])+16,4))),") &amp; CharW(",(HEX2DEC(MID(tram7891012[[#This Row],[Unicode]],FIND(" ",tram7891012[[#This Row],[Unicode]])+21,4)))),IF(LEN(tram7891012[[#This Row],[Unicode]])=24,_xlfn.CONCAT("CharW(",(HEX2DEC(LEFT(tram7891012[[#This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Row],[Unicode]])+11,4))),") &amp; CharW(",(HEX2DEC(MID(tram7891012[[#This Row],[Unicode]],FIND(" ",tram7891012[[#This Row],[Unicode]])+16,4)))),IF(LEN(tram7891012[[#This Row],[Unicode]])=19,_xlfn.CONCAT("CharW(",(HEX2DEC(LEFT(tram7891012[[#This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Row],[Unicode]])+6,4))),") &amp; CharW(",(HEX2DEC(MID(tram7891012[[#This Row],[Unicode]],FIND(" ",tram7891012[[#This Row],[Unicode]])+11,4)))),IF(LEN(tram7891012[[#This Row],[Unicode]])=14,_xlfn.CONCAT("CharW(",(HEX2DEC(LEFT(tram7891012[[#This Row],[Unicode]],FIND(" ",tram7891012[[#This Row],[Unicode]])-1))),") &amp; CharW(",(HEX2DEC(MID(tram7891012[[#This Row],[Unicode]],FIND(" ",tram7891012[[#This Row],[Unicode]])+1,4))),") &amp; CharW(",(HEX2DEC(MID(tram7891012[[#This Row],[Unicode]],FIND(" ",tram7891012[[#This Row],[Unicode]])+6,9)))),IF(LEN(tram7891012[[#This Row],[Unicode]])=9,_xlfn.CONCAT("CharW(",(HEX2DEC(LEFT(tram7891012[[#This Row],[Unicode]],FIND(" ",tram7891012[[#This Row],[Unicode]])-1))),") &amp; CharW(",(HEX2DEC(MID(tram7891012[[#This Row],[Unicode]],FIND(" ",tram7891012[[#This Row],[Unicode]])+1,4)))),("CharW("&amp;HEX2DEC(tram7891012[[#This Row],[Unicode]]))))))))&amp;"), "</f>
        <v xml:space="preserve">CharW(2332) &amp; CharW(2381) &amp; CharW(2334) &amp; CharW(2381) &amp; CharW(2352), </v>
      </c>
      <c r="BC64" s="2" t="str">
        <f>IF(LEN(tram7891012[[#This Row],[Unicode]])=34,_xlfn.CONCAT(_xlfn.UNICHAR(HEX2DEC(LEFT(tram7891012[[#This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Row],[Unicode]])+21,4))),_xlfn.UNICHAR(HEX2DEC(MID(tram7891012[[#This Row],[Unicode]],FIND(" ",tram7891012[[#This Row],[Unicode]])+26,4)))),IF(LEN(tram7891012[[#This Row],[Unicode]])=29,_xlfn.CONCAT(_xlfn.UNICHAR(HEX2DEC(LEFT(tram7891012[[#This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Row],[Unicode]])+16,4))),_xlfn.UNICHAR(HEX2DEC(MID(tram7891012[[#This Row],[Unicode]],FIND(" ",tram7891012[[#This Row],[Unicode]])+21,4)))),IF(LEN(tram7891012[[#This Row],[Unicode]])=24,_xlfn.CONCAT(_xlfn.UNICHAR(HEX2DEC(LEFT(tram7891012[[#This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Row],[Unicode]])+11,4))),_xlfn.UNICHAR(HEX2DEC(MID(tram7891012[[#This Row],[Unicode]],FIND(" ",tram7891012[[#This Row],[Unicode]])+16,4)))),IF(LEN(tram7891012[[#This Row],[Unicode]])=19,_xlfn.CONCAT(_xlfn.UNICHAR(HEX2DEC(LEFT(tram7891012[[#This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Row],[Unicode]])+6,4))),_xlfn.UNICHAR(HEX2DEC(MID(tram7891012[[#This Row],[Unicode]],FIND(" ",tram7891012[[#This Row],[Unicode]])+11,4)))),IF(LEN(tram7891012[[#This Row],[Unicode]])=14,_xlfn.CONCAT(_xlfn.UNICHAR(HEX2DEC(LEFT(tram7891012[[#This Row],[Unicode]],FIND(" ",tram7891012[[#This Row],[Unicode]])-1))),_xlfn.UNICHAR(HEX2DEC(MID(tram7891012[[#This Row],[Unicode]],FIND(" ",tram7891012[[#This Row],[Unicode]])+1,4))),_xlfn.UNICHAR(HEX2DEC(MID(tram7891012[[#This Row],[Unicode]],FIND(" ",tram7891012[[#This Row],[Unicode]])+6,9)))),IF(LEN(tram7891012[[#This Row],[Unicode]])=9,_xlfn.CONCAT(_xlfn.UNICHAR(HEX2DEC(LEFT(tram7891012[[#This Row],[Unicode]],FIND(" ",tram7891012[[#This Row],[Unicode]])-1))),_xlfn.UNICHAR(HEX2DEC(MID(tram7891012[[#This Row],[Unicode]],FIND(" ",tram7891012[[#This Row],[Unicode]])+1,4)))),_xlfn.UNICHAR(HEX2DEC(tram7891012[[#This Row],[Unicode]]))))))))</f>
        <v>ज्ञ्र</v>
      </c>
      <c r="BE64" s="9" t="str">
        <f>IF(LEN(tram789101213[[#This Row],[Saral]])=34,_xlfn.CONCAT(_xlfn.UNICHAR(HEX2DEC(LEFT(tram789101213[[#This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Row],[Saral]])+21,4))),_xlfn.UNICHAR(HEX2DEC(MID(tram789101213[[#This Row],[Saral]],FIND(" ",tram789101213[[#This Row],[Saral]])+26,4)))),IF(LEN(tram789101213[[#This Row],[Saral]])=29,_xlfn.CONCAT(_xlfn.UNICHAR(HEX2DEC(LEFT(tram789101213[[#This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Row],[Saral]])+16,4))),_xlfn.UNICHAR(HEX2DEC(MID(tram789101213[[#This Row],[Saral]],FIND(" ",tram789101213[[#This Row],[Saral]])+21,4)))),IF(LEN(tram789101213[[#This Row],[Saral]])=24,_xlfn.CONCAT(_xlfn.UNICHAR(HEX2DEC(LEFT(tram789101213[[#This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Row],[Saral]])+11,4))),_xlfn.UNICHAR(HEX2DEC(MID(tram789101213[[#This Row],[Saral]],FIND(" ",tram789101213[[#This Row],[Saral]])+16,4)))),IF(LEN(tram789101213[[#This Row],[Saral]])=19,_xlfn.CONCAT(_xlfn.UNICHAR(HEX2DEC(LEFT(tram789101213[[#This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Row],[Saral]])+6,4))),_xlfn.UNICHAR(HEX2DEC(MID(tram789101213[[#This Row],[Saral]],FIND(" ",tram789101213[[#This Row],[Saral]])+11,4)))),IF(LEN(tram789101213[[#This Row],[Saral]])=14,_xlfn.CONCAT(_xlfn.UNICHAR(HEX2DEC(LEFT(tram789101213[[#This Row],[Saral]],FIND(" ",tram789101213[[#This Row],[Saral]])-1))),_xlfn.UNICHAR(HEX2DEC(MID(tram789101213[[#This Row],[Saral]],FIND(" ",tram789101213[[#This Row],[Saral]])+1,4))),_xlfn.UNICHAR(HEX2DEC(MID(tram789101213[[#This Row],[Saral]],FIND(" ",tram789101213[[#This Row],[Saral]])+6,9)))),IF(LEN(tram789101213[[#This Row],[Saral]])=9,_xlfn.CONCAT(_xlfn.UNICHAR(HEX2DEC(LEFT(tram789101213[[#This Row],[Saral]],FIND(" ",tram789101213[[#This Row],[Saral]])-1))),_xlfn.UNICHAR(HEX2DEC(MID(tram789101213[[#This Row],[Saral]],FIND(" ",tram789101213[[#This Row],[Saral]])+1,4)))),_xlfn.UNICHAR(HEX2DEC(tram789101213[[#This Row],[Saral]]))))))))</f>
        <v>•</v>
      </c>
      <c r="BF64" s="7" t="str">
        <f>IF(LEN(tram789101213[[#This Row],[Saral]])=34,_xlfn.CONCAT("CharW(",(HEX2DEC(LEFT(tram789101213[[#This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Row],[Saral]])+11,4))),(HEX2DEC(MID(tram789101213[[#This Row],[Saral]],FIND(" ",tram789101213[[#This Row],[Saral]])+16,4))),") &amp; CharW(",(HEX2DEC(MID(tram789101213[[#This Row],[Saral]],FIND(" ",tram789101213[[#This Row],[Saral]])+21,4))),") &amp; CharW(",(HEX2DEC(MID(tram789101213[[#This Row],[Saral]],FIND(" ",tram789101213[[#This Row],[Saral]])+26,4)))),IF(LEN(tram789101213[[#This Row],[Saral]])=29,_xlfn.CONCAT("CharW(",(HEX2DEC(LEFT(tram789101213[[#This Row],[Saral]],FIND(" ",tram789101213[[#This Row],[Saral]])-1))),") &amp; CharW(",(HEX2DEC(MID(tram789101213[[#This Row],[Saral]],FIND(" ",tram789101213[[#This Row],[Saral]])+1,4))),(HEX2DEC(MID(tram789101213[[#This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Row],[Saral]])+16,4))),") &amp; CharW(",(HEX2DEC(MID(tram789101213[[#This Row],[Saral]],FIND(" ",tram789101213[[#This Row],[Saral]])+21,4)))),IF(LEN(tram789101213[[#This Row],[Saral]])=24,_xlfn.CONCAT("CharW(",(HEX2DEC(LEFT(tram789101213[[#This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Row],[Saral]])+11,4))),") &amp; CharW(",(HEX2DEC(MID(tram789101213[[#This Row],[Saral]],FIND(" ",tram789101213[[#This Row],[Saral]])+16,4)))),IF(LEN(tram789101213[[#This Row],[Saral]])=19,_xlfn.CONCAT("CharW(",(HEX2DEC(LEFT(tram789101213[[#This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Row],[Saral]])+6,4))),") &amp; CharW(",(HEX2DEC(MID(tram789101213[[#This Row],[Saral]],FIND(" ",tram789101213[[#This Row],[Saral]])+11,4)))),IF(LEN(tram789101213[[#This Row],[Saral]])=14,_xlfn.CONCAT("CharW(",(HEX2DEC(LEFT(tram789101213[[#This Row],[Saral]],FIND(" ",tram789101213[[#This Row],[Saral]])-1))),") &amp; CharW(",(HEX2DEC(MID(tram789101213[[#This Row],[Saral]],FIND(" ",tram789101213[[#This Row],[Saral]])+1,4))),") &amp; CharW(",(HEX2DEC(MID(tram789101213[[#This Row],[Saral]],FIND(" ",tram789101213[[#This Row],[Saral]])+6,9)))),IF(LEN(tram789101213[[#This Row],[Saral]])=9,_xlfn.CONCAT("CharW(",(HEX2DEC(LEFT(tram789101213[[#This Row],[Saral]],FIND(" ",tram789101213[[#This Row],[Saral]])-1))),") &amp; CharW(",(HEX2DEC(MID(tram789101213[[#This Row],[Saral]],FIND(" ",tram789101213[[#This Row],[Saral]])+1,4)))),("CharW("&amp;HEX2DEC(tram789101213[[#This Row],[Saral]]))))))))&amp;"), "</f>
        <v xml:space="preserve">CharW(8226), </v>
      </c>
      <c r="BG64" s="3" t="s">
        <v>140</v>
      </c>
      <c r="BH64" t="str">
        <f>kkhaga[[#This Row],[Unicode]]&amp;" 094D"</f>
        <v>091C 094D 091E 094D</v>
      </c>
      <c r="BI64">
        <f>LEN(tram789101213[[#This Row],[Unicode]])</f>
        <v>19</v>
      </c>
      <c r="BJ64" s="8" t="str">
        <f>IF(LEN(tram789101213[[#This Row],[Unicode]])=34,_xlfn.CONCAT("CharW(",(HEX2DEC(LEFT(tram789101213[[#This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Row],[Unicode]])+11,4))),(HEX2DEC(MID(tram789101213[[#This Row],[Unicode]],FIND(" ",tram789101213[[#This Row],[Unicode]])+16,4))),") &amp; CharW(",(HEX2DEC(MID(tram789101213[[#This Row],[Unicode]],FIND(" ",tram789101213[[#This Row],[Unicode]])+21,4))),") &amp; CharW(",(HEX2DEC(MID(tram789101213[[#This Row],[Unicode]],FIND(" ",tram789101213[[#This Row],[Unicode]])+26,4)))),IF(LEN(tram789101213[[#This Row],[Unicode]])=29,_xlfn.CONCAT("CharW(",(HEX2DEC(LEFT(tram789101213[[#This Row],[Unicode]],FIND(" ",tram789101213[[#This Row],[Unicode]])-1))),") &amp; CharW(",(HEX2DEC(MID(tram789101213[[#This Row],[Unicode]],FIND(" ",tram789101213[[#This Row],[Unicode]])+1,4))),(HEX2DEC(MID(tram789101213[[#This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Row],[Unicode]])+16,4))),") &amp; CharW(",(HEX2DEC(MID(tram789101213[[#This Row],[Unicode]],FIND(" ",tram789101213[[#This Row],[Unicode]])+21,4)))),IF(LEN(tram789101213[[#This Row],[Unicode]])=24,_xlfn.CONCAT("CharW(",(HEX2DEC(LEFT(tram789101213[[#This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Row],[Unicode]])+11,4))),") &amp; CharW(",(HEX2DEC(MID(tram789101213[[#This Row],[Unicode]],FIND(" ",tram789101213[[#This Row],[Unicode]])+16,4)))),IF(LEN(tram789101213[[#This Row],[Unicode]])=19,_xlfn.CONCAT("CharW(",(HEX2DEC(LEFT(tram789101213[[#This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Row],[Unicode]])+6,4))),") &amp; CharW(",(HEX2DEC(MID(tram789101213[[#This Row],[Unicode]],FIND(" ",tram789101213[[#This Row],[Unicode]])+11,4)))),IF(LEN(tram789101213[[#This Row],[Unicode]])=14,_xlfn.CONCAT("CharW(",(HEX2DEC(LEFT(tram789101213[[#This Row],[Unicode]],FIND(" ",tram789101213[[#This Row],[Unicode]])-1))),") &amp; CharW(",(HEX2DEC(MID(tram789101213[[#This Row],[Unicode]],FIND(" ",tram789101213[[#This Row],[Unicode]])+1,4))),") &amp; CharW(",(HEX2DEC(MID(tram789101213[[#This Row],[Unicode]],FIND(" ",tram789101213[[#This Row],[Unicode]])+6,9)))),IF(LEN(tram789101213[[#This Row],[Unicode]])=9,_xlfn.CONCAT("CharW(",(HEX2DEC(LEFT(tram789101213[[#This Row],[Unicode]],FIND(" ",tram789101213[[#This Row],[Unicode]])-1))),") &amp; CharW(",(HEX2DEC(MID(tram789101213[[#This Row],[Unicode]],FIND(" ",tram789101213[[#This Row],[Unicode]])+1,4)))),("CharW("&amp;HEX2DEC(tram789101213[[#This Row],[Unicode]]))))))))&amp;"), "</f>
        <v xml:space="preserve">CharW(2332) &amp; CharW(2381) &amp; CharW(2334) &amp; CharW(2381), </v>
      </c>
      <c r="BK64" s="2" t="str">
        <f>IF(LEN(tram789101213[[#This Row],[Unicode]])=34,_xlfn.CONCAT(_xlfn.UNICHAR(HEX2DEC(LEFT(tram789101213[[#This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Row],[Unicode]])+21,4))),_xlfn.UNICHAR(HEX2DEC(MID(tram789101213[[#This Row],[Unicode]],FIND(" ",tram789101213[[#This Row],[Unicode]])+26,4)))),IF(LEN(tram789101213[[#This Row],[Unicode]])=29,_xlfn.CONCAT(_xlfn.UNICHAR(HEX2DEC(LEFT(tram789101213[[#This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Row],[Unicode]])+16,4))),_xlfn.UNICHAR(HEX2DEC(MID(tram789101213[[#This Row],[Unicode]],FIND(" ",tram789101213[[#This Row],[Unicode]])+21,4)))),IF(LEN(tram789101213[[#This Row],[Unicode]])=24,_xlfn.CONCAT(_xlfn.UNICHAR(HEX2DEC(LEFT(tram789101213[[#This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Row],[Unicode]])+11,4))),_xlfn.UNICHAR(HEX2DEC(MID(tram789101213[[#This Row],[Unicode]],FIND(" ",tram789101213[[#This Row],[Unicode]])+16,4)))),IF(LEN(tram789101213[[#This Row],[Unicode]])=19,_xlfn.CONCAT(_xlfn.UNICHAR(HEX2DEC(LEFT(tram789101213[[#This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Row],[Unicode]])+6,4))),_xlfn.UNICHAR(HEX2DEC(MID(tram789101213[[#This Row],[Unicode]],FIND(" ",tram789101213[[#This Row],[Unicode]])+11,4)))),IF(LEN(tram789101213[[#This Row],[Unicode]])=14,_xlfn.CONCAT(_xlfn.UNICHAR(HEX2DEC(LEFT(tram789101213[[#This Row],[Unicode]],FIND(" ",tram789101213[[#This Row],[Unicode]])-1))),_xlfn.UNICHAR(HEX2DEC(MID(tram789101213[[#This Row],[Unicode]],FIND(" ",tram789101213[[#This Row],[Unicode]])+1,4))),_xlfn.UNICHAR(HEX2DEC(MID(tram789101213[[#This Row],[Unicode]],FIND(" ",tram789101213[[#This Row],[Unicode]])+6,9)))),IF(LEN(tram789101213[[#This Row],[Unicode]])=9,_xlfn.CONCAT(_xlfn.UNICHAR(HEX2DEC(LEFT(tram789101213[[#This Row],[Unicode]],FIND(" ",tram789101213[[#This Row],[Unicode]])-1))),_xlfn.UNICHAR(HEX2DEC(MID(tram789101213[[#This Row],[Unicode]],FIND(" ",tram789101213[[#This Row],[Unicode]])+1,4)))),_xlfn.UNICHAR(HEX2DEC(tram789101213[[#This Row],[Unicode]]))))))))</f>
        <v>ज्ञ्</v>
      </c>
      <c r="BM64" s="6" t="str">
        <f>IF(LEN(tram7891015[[#This Row],[Saral]])=34,_xlfn.CONCAT(_xlfn.UNICHAR(HEX2DEC(LEFT(tram7891015[[#This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Row],[Saral]])+21,4))),_xlfn.UNICHAR(HEX2DEC(MID(tram7891015[[#This Row],[Saral]],FIND(" ",tram7891015[[#This Row],[Saral]])+26,4)))),IF(LEN(tram7891015[[#This Row],[Saral]])=29,_xlfn.CONCAT(_xlfn.UNICHAR(HEX2DEC(LEFT(tram7891015[[#This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Row],[Saral]])+16,4))),_xlfn.UNICHAR(HEX2DEC(MID(tram7891015[[#This Row],[Saral]],FIND(" ",tram7891015[[#This Row],[Saral]])+21,4)))),IF(LEN(tram7891015[[#This Row],[Saral]])=24,_xlfn.CONCAT(_xlfn.UNICHAR(HEX2DEC(LEFT(tram7891015[[#This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Row],[Saral]])+11,4))),_xlfn.UNICHAR(HEX2DEC(MID(tram7891015[[#This Row],[Saral]],FIND(" ",tram7891015[[#This Row],[Saral]])+16,4)))),IF(LEN(tram7891015[[#This Row],[Saral]])=19,_xlfn.CONCAT(_xlfn.UNICHAR(HEX2DEC(LEFT(tram7891015[[#This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Row],[Saral]])+6,4))),_xlfn.UNICHAR(HEX2DEC(MID(tram7891015[[#This Row],[Saral]],FIND(" ",tram7891015[[#This Row],[Saral]])+11,4)))),IF(LEN(tram7891015[[#This Row],[Saral]])=14,_xlfn.CONCAT(_xlfn.UNICHAR(HEX2DEC(LEFT(tram7891015[[#This Row],[Saral]],FIND(" ",tram7891015[[#This Row],[Saral]])-1))),_xlfn.UNICHAR(HEX2DEC(MID(tram7891015[[#This Row],[Saral]],FIND(" ",tram7891015[[#This Row],[Saral]])+1,4))),_xlfn.UNICHAR(HEX2DEC(MID(tram7891015[[#This Row],[Saral]],FIND(" ",tram7891015[[#This Row],[Saral]])+6,9)))),IF(LEN(tram7891015[[#This Row],[Saral]])=9,_xlfn.CONCAT(_xlfn.UNICHAR(HEX2DEC(LEFT(tram7891015[[#This Row],[Saral]],FIND(" ",tram7891015[[#This Row],[Saral]])-1))),_xlfn.UNICHAR(HEX2DEC(MID(tram7891015[[#This Row],[Saral]],FIND(" ",tram7891015[[#This Row],[Saral]])+1,4)))),_xlfn.UNICHAR(HEX2DEC(tram7891015[[#This Row],[Saral]]))))))))</f>
        <v>)aR</v>
      </c>
      <c r="BN64" s="7" t="str">
        <f>IF(LEN(tram7891015[[#This Row],[Saral]])=34,_xlfn.CONCAT("CharW(",(HEX2DEC(LEFT(tram7891015[[#This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Row],[Saral]])+11,4))),(HEX2DEC(MID(tram7891015[[#This Row],[Saral]],FIND(" ",tram7891015[[#This Row],[Saral]])+16,4))),") &amp; CharW(",(HEX2DEC(MID(tram7891015[[#This Row],[Saral]],FIND(" ",tram7891015[[#This Row],[Saral]])+21,4))),") &amp; CharW(",(HEX2DEC(MID(tram7891015[[#This Row],[Saral]],FIND(" ",tram7891015[[#This Row],[Saral]])+26,4)))),IF(LEN(tram7891015[[#This Row],[Saral]])=29,_xlfn.CONCAT("CharW(",(HEX2DEC(LEFT(tram7891015[[#This Row],[Saral]],FIND(" ",tram7891015[[#This Row],[Saral]])-1))),") &amp; CharW(",(HEX2DEC(MID(tram7891015[[#This Row],[Saral]],FIND(" ",tram7891015[[#This Row],[Saral]])+1,4))),(HEX2DEC(MID(tram7891015[[#This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Row],[Saral]])+16,4))),") &amp; CharW(",(HEX2DEC(MID(tram7891015[[#This Row],[Saral]],FIND(" ",tram7891015[[#This Row],[Saral]])+21,4)))),IF(LEN(tram7891015[[#This Row],[Saral]])=24,_xlfn.CONCAT("CharW(",(HEX2DEC(LEFT(tram7891015[[#This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Row],[Saral]])+11,4))),") &amp; CharW(",(HEX2DEC(MID(tram7891015[[#This Row],[Saral]],FIND(" ",tram7891015[[#This Row],[Saral]])+16,4)))),IF(LEN(tram7891015[[#This Row],[Saral]])=19,_xlfn.CONCAT("CharW(",(HEX2DEC(LEFT(tram7891015[[#This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Row],[Saral]])+6,4))),") &amp; CharW(",(HEX2DEC(MID(tram7891015[[#This Row],[Saral]],FIND(" ",tram7891015[[#This Row],[Saral]])+11,4)))),IF(LEN(tram7891015[[#This Row],[Saral]])=14,_xlfn.CONCAT("CharW(",(HEX2DEC(LEFT(tram7891015[[#This Row],[Saral]],FIND(" ",tram7891015[[#This Row],[Saral]])-1))),") &amp; CharW(",(HEX2DEC(MID(tram7891015[[#This Row],[Saral]],FIND(" ",tram7891015[[#This Row],[Saral]])+1,4))),") &amp; CharW(",(HEX2DEC(MID(tram7891015[[#This Row],[Saral]],FIND(" ",tram7891015[[#This Row],[Saral]])+6,9)))),IF(LEN(tram7891015[[#This Row],[Saral]])=9,_xlfn.CONCAT("CharW(",(HEX2DEC(LEFT(tram7891015[[#This Row],[Saral]],FIND(" ",tram7891015[[#This Row],[Saral]])-1))),") &amp; CharW(",(HEX2DEC(MID(tram7891015[[#This Row],[Saral]],FIND(" ",tram7891015[[#This Row],[Saral]])+1,4)))),("CharW("&amp;HEX2DEC(tram7891015[[#This Row],[Saral]]))))))))&amp;"), "</f>
        <v xml:space="preserve">CharW(41) &amp; CharW(97) &amp; CharW(82), </v>
      </c>
      <c r="BO64" t="str">
        <f>kkhaga[[#This Row],[Saral]]&amp;" 0061 0052"</f>
        <v>0029 0061 0052</v>
      </c>
      <c r="BP64" t="str">
        <f>"0930 094D "&amp;kkhaga[[#This Row],[Unicode]]&amp;" 093E"</f>
        <v>0930 094D 091C 094D 091E 093E</v>
      </c>
      <c r="BQ64">
        <f>LEN(tram7891015[[#This Row],[Unicode]])</f>
        <v>29</v>
      </c>
      <c r="BR64" s="8" t="str">
        <f>IF(LEN(tram7891015[[#This Row],[Unicode]])=39,_xlfn.CONCAT("CharW(",(HEX2DEC(LEFT(tram7891015[[#This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Row],[Unicode]])+26,4))),") &amp; CharW(",(HEX2DEC(MID(tram7891015[[#This Row],[Unicode]],FIND(" ",tram7891015[[#This Row],[Unicode]])+31,4)))),IF(LEN(tram7891015[[#This Row],[Unicode]])=34,_xlfn.CONCAT("CharW(",(HEX2DEC(LEFT(tram7891015[[#This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Row],[Unicode]])+11,4))),(HEX2DEC(MID(tram7891015[[#This Row],[Unicode]],FIND(" ",tram7891015[[#This Row],[Unicode]])+16,4))),") &amp; CharW(",(HEX2DEC(MID(tram7891015[[#This Row],[Unicode]],FIND(" ",tram7891015[[#This Row],[Unicode]])+21,4))),") &amp; CharW(",(HEX2DEC(MID(tram7891015[[#This Row],[Unicode]],FIND(" ",tram7891015[[#This Row],[Unicode]])+26,4)))),IF(LEN(tram7891015[[#This Row],[Unicode]])=29,_xlfn.CONCAT("CharW(",(HEX2DEC(LEFT(tram7891015[[#This Row],[Unicode]],FIND(" ",tram7891015[[#This Row],[Unicode]])-1))),") &amp; CharW(",(HEX2DEC(MID(tram7891015[[#This Row],[Unicode]],FIND(" ",tram7891015[[#This Row],[Unicode]])+1,4))),(HEX2DEC(MID(tram7891015[[#This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Row],[Unicode]])+16,4))),") &amp; CharW(",(HEX2DEC(MID(tram7891015[[#This Row],[Unicode]],FIND(" ",tram7891015[[#This Row],[Unicode]])+21,4)))),IF(LEN(tram7891015[[#This Row],[Unicode]])=24,_xlfn.CONCAT("CharW(",(HEX2DEC(LEFT(tram7891015[[#This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Row],[Unicode]])+11,4))),") &amp; CharW(",(HEX2DEC(MID(tram7891015[[#This Row],[Unicode]],FIND(" ",tram7891015[[#This Row],[Unicode]])+16,4)))),IF(LEN(tram7891015[[#This Row],[Unicode]])=19,_xlfn.CONCAT("CharW(",(HEX2DEC(LEFT(tram7891015[[#This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Row],[Unicode]])+6,4))),") &amp; CharW(",(HEX2DEC(MID(tram7891015[[#This Row],[Unicode]],FIND(" ",tram7891015[[#This Row],[Unicode]])+11,4)))),IF(LEN(tram7891015[[#This Row],[Unicode]])=14,_xlfn.CONCAT("CharW(",(HEX2DEC(LEFT(tram7891015[[#This Row],[Unicode]],FIND(" ",tram7891015[[#This Row],[Unicode]])-1))),") &amp; CharW(",(HEX2DEC(MID(tram7891015[[#This Row],[Unicode]],FIND(" ",tram7891015[[#This Row],[Unicode]])+1,4))),") &amp; CharW(",(HEX2DEC(MID(tram7891015[[#This Row],[Unicode]],FIND(" ",tram7891015[[#This Row],[Unicode]])+6,9)))),IF(LEN(tram7891015[[#This Row],[Unicode]])=9,_xlfn.CONCAT("CharW(",(HEX2DEC(LEFT(tram7891015[[#This Row],[Unicode]],FIND(" ",tram7891015[[#This Row],[Unicode]])-1))),") &amp; CharW(",(HEX2DEC(MID(tram7891015[[#This Row],[Unicode]],FIND(" ",tram7891015[[#This Row],[Unicode]])+1,4)))),("CharW("&amp;HEX2DEC(tram7891015[[#This Row],[Unicode]])))))))))&amp;"), "</f>
        <v xml:space="preserve">CharW(2352) &amp; CharW(23812332) &amp; CharW(2381) &amp; CharW(2334) &amp; CharW(2366), </v>
      </c>
      <c r="BS64" s="2" t="str">
        <f>IF(LEN(tram7891015[[#This Row],[Unicode]])=34,_xlfn.CONCAT(_xlfn.UNICHAR(HEX2DEC(LEFT(tram7891015[[#This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Row],[Unicode]])+21,4))),_xlfn.UNICHAR(HEX2DEC(MID(tram7891015[[#This Row],[Unicode]],FIND(" ",tram7891015[[#This Row],[Unicode]])+26,4)))),IF(LEN(tram7891015[[#This Row],[Unicode]])=29,_xlfn.CONCAT(_xlfn.UNICHAR(HEX2DEC(LEFT(tram7891015[[#This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Row],[Unicode]])+16,4))),_xlfn.UNICHAR(HEX2DEC(MID(tram7891015[[#This Row],[Unicode]],FIND(" ",tram7891015[[#This Row],[Unicode]])+21,4)))),IF(LEN(tram7891015[[#This Row],[Unicode]])=24,_xlfn.CONCAT(_xlfn.UNICHAR(HEX2DEC(LEFT(tram7891015[[#This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Row],[Unicode]])+11,4))),_xlfn.UNICHAR(HEX2DEC(MID(tram7891015[[#This Row],[Unicode]],FIND(" ",tram7891015[[#This Row],[Unicode]])+16,4)))),IF(LEN(tram7891015[[#This Row],[Unicode]])=19,_xlfn.CONCAT(_xlfn.UNICHAR(HEX2DEC(LEFT(tram7891015[[#This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Row],[Unicode]])+6,4))),_xlfn.UNICHAR(HEX2DEC(MID(tram7891015[[#This Row],[Unicode]],FIND(" ",tram7891015[[#This Row],[Unicode]])+11,4)))),IF(LEN(tram7891015[[#This Row],[Unicode]])=14,_xlfn.CONCAT(_xlfn.UNICHAR(HEX2DEC(LEFT(tram7891015[[#This Row],[Unicode]],FIND(" ",tram7891015[[#This Row],[Unicode]])-1))),_xlfn.UNICHAR(HEX2DEC(MID(tram7891015[[#This Row],[Unicode]],FIND(" ",tram7891015[[#This Row],[Unicode]])+1,4))),_xlfn.UNICHAR(HEX2DEC(MID(tram7891015[[#This Row],[Unicode]],FIND(" ",tram7891015[[#This Row],[Unicode]])+6,9)))),IF(LEN(tram7891015[[#This Row],[Unicode]])=9,_xlfn.CONCAT(_xlfn.UNICHAR(HEX2DEC(LEFT(tram7891015[[#This Row],[Unicode]],FIND(" ",tram7891015[[#This Row],[Unicode]])-1))),_xlfn.UNICHAR(HEX2DEC(MID(tram7891015[[#This Row],[Unicode]],FIND(" ",tram7891015[[#This Row],[Unicode]])+1,4)))),_xlfn.UNICHAR(HEX2DEC(tram7891015[[#This Row],[Unicode]]))))))))</f>
        <v>र्ज्ञा</v>
      </c>
      <c r="BU64" s="6" t="str">
        <f>IF(LEN(tram789101516[[#This Row],[Saral]])=34,_xlfn.CONCAT(_xlfn.UNICHAR(HEX2DEC(LEFT(tram789101516[[#This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Row],[Saral]])+21,4))),_xlfn.UNICHAR(HEX2DEC(MID(tram789101516[[#This Row],[Saral]],FIND(" ",tram789101516[[#This Row],[Saral]])+26,4)))),IF(LEN(tram789101516[[#This Row],[Saral]])=29,_xlfn.CONCAT(_xlfn.UNICHAR(HEX2DEC(LEFT(tram789101516[[#This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Row],[Saral]])+16,4))),_xlfn.UNICHAR(HEX2DEC(MID(tram789101516[[#This Row],[Saral]],FIND(" ",tram789101516[[#This Row],[Saral]])+21,4)))),IF(LEN(tram789101516[[#This Row],[Saral]])=24,_xlfn.CONCAT(_xlfn.UNICHAR(HEX2DEC(LEFT(tram789101516[[#This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Row],[Saral]])+11,4))),_xlfn.UNICHAR(HEX2DEC(MID(tram789101516[[#This Row],[Saral]],FIND(" ",tram789101516[[#This Row],[Saral]])+16,4)))),IF(LEN(tram789101516[[#This Row],[Saral]])=19,_xlfn.CONCAT(_xlfn.UNICHAR(HEX2DEC(LEFT(tram789101516[[#This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Row],[Saral]])+6,4))),_xlfn.UNICHAR(HEX2DEC(MID(tram789101516[[#This Row],[Saral]],FIND(" ",tram789101516[[#This Row],[Saral]])+11,4)))),IF(LEN(tram789101516[[#This Row],[Saral]])=14,_xlfn.CONCAT(_xlfn.UNICHAR(HEX2DEC(LEFT(tram789101516[[#This Row],[Saral]],FIND(" ",tram789101516[[#This Row],[Saral]])-1))),_xlfn.UNICHAR(HEX2DEC(MID(tram789101516[[#This Row],[Saral]],FIND(" ",tram789101516[[#This Row],[Saral]])+1,4))),_xlfn.UNICHAR(HEX2DEC(MID(tram789101516[[#This Row],[Saral]],FIND(" ",tram789101516[[#This Row],[Saral]])+6,9)))),IF(LEN(tram789101516[[#This Row],[Saral]])=9,_xlfn.CONCAT(_xlfn.UNICHAR(HEX2DEC(LEFT(tram789101516[[#This Row],[Saral]],FIND(" ",tram789101516[[#This Row],[Saral]])-1))),_xlfn.UNICHAR(HEX2DEC(MID(tram789101516[[#This Row],[Saral]],FIND(" ",tram789101516[[#This Row],[Saral]])+1,4)))),_xlfn.UNICHAR(HEX2DEC(tram789101516[[#This Row],[Saral]]))))))))</f>
        <v>i)R</v>
      </c>
      <c r="BV64" s="7" t="str">
        <f>IF(LEN(tram789101516[[#This Row],[Saral]])=34,_xlfn.CONCAT("CharW(",(HEX2DEC(LEFT(tram789101516[[#This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Row],[Saral]])+11,4))),(HEX2DEC(MID(tram789101516[[#This Row],[Saral]],FIND(" ",tram789101516[[#This Row],[Saral]])+16,4))),") &amp; CharW(",(HEX2DEC(MID(tram789101516[[#This Row],[Saral]],FIND(" ",tram789101516[[#This Row],[Saral]])+21,4))),") &amp; CharW(",(HEX2DEC(MID(tram789101516[[#This Row],[Saral]],FIND(" ",tram789101516[[#This Row],[Saral]])+26,4)))),IF(LEN(tram789101516[[#This Row],[Saral]])=29,_xlfn.CONCAT("CharW(",(HEX2DEC(LEFT(tram789101516[[#This Row],[Saral]],FIND(" ",tram789101516[[#This Row],[Saral]])-1))),") &amp; CharW(",(HEX2DEC(MID(tram789101516[[#This Row],[Saral]],FIND(" ",tram789101516[[#This Row],[Saral]])+1,4))),(HEX2DEC(MID(tram789101516[[#This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Row],[Saral]])+16,4))),") &amp; CharW(",(HEX2DEC(MID(tram789101516[[#This Row],[Saral]],FIND(" ",tram789101516[[#This Row],[Saral]])+21,4)))),IF(LEN(tram789101516[[#This Row],[Saral]])=24,_xlfn.CONCAT("CharW(",(HEX2DEC(LEFT(tram789101516[[#This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Row],[Saral]])+11,4))),") &amp; CharW(",(HEX2DEC(MID(tram789101516[[#This Row],[Saral]],FIND(" ",tram789101516[[#This Row],[Saral]])+16,4)))),IF(LEN(tram789101516[[#This Row],[Saral]])=19,_xlfn.CONCAT("CharW(",(HEX2DEC(LEFT(tram789101516[[#This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Row],[Saral]])+6,4))),") &amp; CharW(",(HEX2DEC(MID(tram789101516[[#This Row],[Saral]],FIND(" ",tram789101516[[#This Row],[Saral]])+11,4)))),IF(LEN(tram789101516[[#This Row],[Saral]])=14,_xlfn.CONCAT("CharW(",(HEX2DEC(LEFT(tram789101516[[#This Row],[Saral]],FIND(" ",tram789101516[[#This Row],[Saral]])-1))),") &amp; CharW(",(HEX2DEC(MID(tram789101516[[#This Row],[Saral]],FIND(" ",tram789101516[[#This Row],[Saral]])+1,4))),") &amp; CharW(",(HEX2DEC(MID(tram789101516[[#This Row],[Saral]],FIND(" ",tram789101516[[#This Row],[Saral]])+6,9)))),IF(LEN(tram789101516[[#This Row],[Saral]])=9,_xlfn.CONCAT("CharW(",(HEX2DEC(LEFT(tram789101516[[#This Row],[Saral]],FIND(" ",tram789101516[[#This Row],[Saral]])-1))),") &amp; CharW(",(HEX2DEC(MID(tram789101516[[#This Row],[Saral]],FIND(" ",tram789101516[[#This Row],[Saral]])+1,4)))),("CharW("&amp;HEX2DEC(tram789101516[[#This Row],[Saral]]))))))))&amp;"), "</f>
        <v xml:space="preserve">CharW(105) &amp; CharW(41) &amp; CharW(82), </v>
      </c>
      <c r="BW64" t="str">
        <f>"0069 "&amp;kkhaga[[#This Row],[Saral]]&amp;" 0052"</f>
        <v>0069 0029 0052</v>
      </c>
      <c r="BX64" t="str">
        <f>"0930 094D "&amp;kkhaga[[#This Row],[Unicode]]&amp;" 093F"</f>
        <v>0930 094D 091C 094D 091E 093F</v>
      </c>
      <c r="BY64">
        <f>LEN(tram789101516[[#This Row],[Unicode]])</f>
        <v>29</v>
      </c>
      <c r="BZ64" s="8" t="str">
        <f>IF(LEN(tram789101516[[#This Row],[Unicode]])=39,_xlfn.CONCAT("CharW(",(HEX2DEC(LEFT(tram789101516[[#This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Row],[Unicode]])+26,4))),") &amp; CharW(",(HEX2DEC(MID(tram789101516[[#This Row],[Unicode]],FIND(" ",tram789101516[[#This Row],[Unicode]])+31,4)))),IF(LEN(tram789101516[[#This Row],[Unicode]])=34,_xlfn.CONCAT("CharW(",(HEX2DEC(LEFT(tram789101516[[#This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Row],[Unicode]])+11,4))),(HEX2DEC(MID(tram789101516[[#This Row],[Unicode]],FIND(" ",tram789101516[[#This Row],[Unicode]])+16,4))),") &amp; CharW(",(HEX2DEC(MID(tram789101516[[#This Row],[Unicode]],FIND(" ",tram789101516[[#This Row],[Unicode]])+21,4))),") &amp; CharW(",(HEX2DEC(MID(tram789101516[[#This Row],[Unicode]],FIND(" ",tram789101516[[#This Row],[Unicode]])+26,4)))),IF(LEN(tram789101516[[#This Row],[Unicode]])=29,_xlfn.CONCAT("CharW(",(HEX2DEC(LEFT(tram789101516[[#This Row],[Unicode]],FIND(" ",tram789101516[[#This Row],[Unicode]])-1))),") &amp; CharW(",(HEX2DEC(MID(tram789101516[[#This Row],[Unicode]],FIND(" ",tram789101516[[#This Row],[Unicode]])+1,4))),(HEX2DEC(MID(tram789101516[[#This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Row],[Unicode]])+16,4))),") &amp; CharW(",(HEX2DEC(MID(tram789101516[[#This Row],[Unicode]],FIND(" ",tram789101516[[#This Row],[Unicode]])+21,4)))),IF(LEN(tram789101516[[#This Row],[Unicode]])=24,_xlfn.CONCAT("CharW(",(HEX2DEC(LEFT(tram789101516[[#This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Row],[Unicode]])+11,4))),") &amp; CharW(",(HEX2DEC(MID(tram789101516[[#This Row],[Unicode]],FIND(" ",tram789101516[[#This Row],[Unicode]])+16,4)))),IF(LEN(tram789101516[[#This Row],[Unicode]])=19,_xlfn.CONCAT("CharW(",(HEX2DEC(LEFT(tram789101516[[#This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Row],[Unicode]])+6,4))),") &amp; CharW(",(HEX2DEC(MID(tram789101516[[#This Row],[Unicode]],FIND(" ",tram789101516[[#This Row],[Unicode]])+11,4)))),IF(LEN(tram789101516[[#This Row],[Unicode]])=14,_xlfn.CONCAT("CharW(",(HEX2DEC(LEFT(tram789101516[[#This Row],[Unicode]],FIND(" ",tram789101516[[#This Row],[Unicode]])-1))),") &amp; CharW(",(HEX2DEC(MID(tram789101516[[#This Row],[Unicode]],FIND(" ",tram789101516[[#This Row],[Unicode]])+1,4))),") &amp; CharW(",(HEX2DEC(MID(tram789101516[[#This Row],[Unicode]],FIND(" ",tram789101516[[#This Row],[Unicode]])+6,9)))),IF(LEN(tram789101516[[#This Row],[Unicode]])=9,_xlfn.CONCAT("CharW(",(HEX2DEC(LEFT(tram789101516[[#This Row],[Unicode]],FIND(" ",tram789101516[[#This Row],[Unicode]])-1))),") &amp; CharW(",(HEX2DEC(MID(tram789101516[[#This Row],[Unicode]],FIND(" ",tram789101516[[#This Row],[Unicode]])+1,4)))),("CharW("&amp;HEX2DEC(tram789101516[[#This Row],[Unicode]])))))))))&amp;"), "</f>
        <v xml:space="preserve">CharW(2352) &amp; CharW(23812332) &amp; CharW(2381) &amp; CharW(2334) &amp; CharW(2367), </v>
      </c>
      <c r="CA64" s="2" t="str">
        <f>IF(LEN(tram789101516[[#This Row],[Unicode]])=34,_xlfn.CONCAT(_xlfn.UNICHAR(HEX2DEC(LEFT(tram789101516[[#This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Row],[Unicode]])+21,4))),_xlfn.UNICHAR(HEX2DEC(MID(tram789101516[[#This Row],[Unicode]],FIND(" ",tram789101516[[#This Row],[Unicode]])+26,4)))),IF(LEN(tram789101516[[#This Row],[Unicode]])=29,_xlfn.CONCAT(_xlfn.UNICHAR(HEX2DEC(LEFT(tram789101516[[#This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Row],[Unicode]])+16,4))),_xlfn.UNICHAR(HEX2DEC(MID(tram789101516[[#This Row],[Unicode]],FIND(" ",tram789101516[[#This Row],[Unicode]])+21,4)))),IF(LEN(tram789101516[[#This Row],[Unicode]])=24,_xlfn.CONCAT(_xlfn.UNICHAR(HEX2DEC(LEFT(tram789101516[[#This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Row],[Unicode]])+11,4))),_xlfn.UNICHAR(HEX2DEC(MID(tram789101516[[#This Row],[Unicode]],FIND(" ",tram789101516[[#This Row],[Unicode]])+16,4)))),IF(LEN(tram789101516[[#This Row],[Unicode]])=19,_xlfn.CONCAT(_xlfn.UNICHAR(HEX2DEC(LEFT(tram789101516[[#This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Row],[Unicode]])+6,4))),_xlfn.UNICHAR(HEX2DEC(MID(tram789101516[[#This Row],[Unicode]],FIND(" ",tram789101516[[#This Row],[Unicode]])+11,4)))),IF(LEN(tram789101516[[#This Row],[Unicode]])=14,_xlfn.CONCAT(_xlfn.UNICHAR(HEX2DEC(LEFT(tram789101516[[#This Row],[Unicode]],FIND(" ",tram789101516[[#This Row],[Unicode]])-1))),_xlfn.UNICHAR(HEX2DEC(MID(tram789101516[[#This Row],[Unicode]],FIND(" ",tram789101516[[#This Row],[Unicode]])+1,4))),_xlfn.UNICHAR(HEX2DEC(MID(tram789101516[[#This Row],[Unicode]],FIND(" ",tram789101516[[#This Row],[Unicode]])+6,9)))),IF(LEN(tram789101516[[#This Row],[Unicode]])=9,_xlfn.CONCAT(_xlfn.UNICHAR(HEX2DEC(LEFT(tram789101516[[#This Row],[Unicode]],FIND(" ",tram789101516[[#This Row],[Unicode]])-1))),_xlfn.UNICHAR(HEX2DEC(MID(tram789101516[[#This Row],[Unicode]],FIND(" ",tram789101516[[#This Row],[Unicode]])+1,4)))),_xlfn.UNICHAR(HEX2DEC(tram789101516[[#This Row],[Unicode]]))))))))</f>
        <v>र्ज्ञि</v>
      </c>
      <c r="CC64" s="7" t="str">
        <f>IF(LEN(tram78910151619[[#This Row],[Saral]])=34,_xlfn.CONCAT("CharW(",(HEX2DEC(LEFT(tram78910151619[[#This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Row],[Saral]])+11,4))),(HEX2DEC(MID(tram78910151619[[#This Row],[Saral]],FIND(" ",tram78910151619[[#This Row],[Saral]])+16,4))),") &amp; CharW(",(HEX2DEC(MID(tram78910151619[[#This Row],[Saral]],FIND(" ",tram78910151619[[#This Row],[Saral]])+21,4))),") &amp; CharW(",(HEX2DEC(MID(tram78910151619[[#This Row],[Saral]],FIND(" ",tram78910151619[[#This Row],[Saral]])+26,4)))),IF(LEN(tram78910151619[[#This Row],[Saral]])=29,_xlfn.CONCAT("CharW(",(HEX2DEC(LEFT(tram78910151619[[#This Row],[Saral]],FIND(" ",tram78910151619[[#This Row],[Saral]])-1))),") &amp; CharW(",(HEX2DEC(MID(tram78910151619[[#This Row],[Saral]],FIND(" ",tram78910151619[[#This Row],[Saral]])+1,4))),(HEX2DEC(MID(tram78910151619[[#This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Row],[Saral]])+16,4))),") &amp; CharW(",(HEX2DEC(MID(tram78910151619[[#This Row],[Saral]],FIND(" ",tram78910151619[[#This Row],[Saral]])+21,4)))),IF(LEN(tram78910151619[[#This Row],[Saral]])=24,_xlfn.CONCAT("CharW(",(HEX2DEC(LEFT(tram78910151619[[#This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Row],[Saral]])+11,4))),") &amp; CharW(",(HEX2DEC(MID(tram78910151619[[#This Row],[Saral]],FIND(" ",tram78910151619[[#This Row],[Saral]])+16,4)))),IF(LEN(tram78910151619[[#This Row],[Saral]])=19,_xlfn.CONCAT("CharW(",(HEX2DEC(LEFT(tram78910151619[[#This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Row],[Saral]])+6,4))),") &amp; CharW(",(HEX2DEC(MID(tram78910151619[[#This Row],[Saral]],FIND(" ",tram78910151619[[#This Row],[Saral]])+11,4)))),IF(LEN(tram78910151619[[#This Row],[Saral]])=14,_xlfn.CONCAT("CharW(",(HEX2DEC(LEFT(tram78910151619[[#This Row],[Saral]],FIND(" ",tram78910151619[[#This Row],[Saral]])-1))),") &amp; CharW(",(HEX2DEC(MID(tram78910151619[[#This Row],[Saral]],FIND(" ",tram78910151619[[#This Row],[Saral]])+1,4))),") &amp; CharW(",(HEX2DEC(MID(tram78910151619[[#This Row],[Saral]],FIND(" ",tram78910151619[[#This Row],[Saral]])+6,9)))),IF(LEN(tram78910151619[[#This Row],[Saral]])=9,_xlfn.CONCAT("CharW(",(HEX2DEC(LEFT(tram78910151619[[#This Row],[Saral]],FIND(" ",tram78910151619[[#This Row],[Saral]])-1))),") &amp; CharW(",(HEX2DEC(MID(tram78910151619[[#This Row],[Saral]],FIND(" ",tram78910151619[[#This Row],[Saral]])+1,4)))),("CharW("&amp;HEX2DEC(tram78910151619[[#This Row],[Saral]]))))))))&amp;"), "</f>
        <v xml:space="preserve">CharW(105) &amp; CharW(41) &amp; CharW(82), </v>
      </c>
      <c r="CD64" t="str">
        <f>"0069 "&amp;kkhaga[[#This Row],[Saral]]&amp;" 0052"</f>
        <v>0069 0029 0052</v>
      </c>
      <c r="CE64" t="str">
        <f>kkhaga[[#This Row],[Unicode]]&amp;" 0902"</f>
        <v>091C 094D 091E 0902</v>
      </c>
      <c r="CF64">
        <f>LEN(tram78910151619[[#This Row],[Unicode]])</f>
        <v>19</v>
      </c>
      <c r="CG64" s="8" t="str">
        <f>IF(LEN(tram78910151619[[#This Row],[Unicode]])=39,_xlfn.CONCAT("CharW(",(HEX2DEC(LEFT(tram78910151619[[#This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Row],[Unicode]])+26,4))),") &amp; CharW(",(HEX2DEC(MID(tram78910151619[[#This Row],[Unicode]],FIND(" ",tram78910151619[[#This Row],[Unicode]])+31,4)))),IF(LEN(tram78910151619[[#This Row],[Unicode]])=34,_xlfn.CONCAT("CharW(",(HEX2DEC(LEFT(tram78910151619[[#This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Row],[Unicode]])+11,4))),(HEX2DEC(MID(tram78910151619[[#This Row],[Unicode]],FIND(" ",tram78910151619[[#This Row],[Unicode]])+16,4))),") &amp; CharW(",(HEX2DEC(MID(tram78910151619[[#This Row],[Unicode]],FIND(" ",tram78910151619[[#This Row],[Unicode]])+21,4))),") &amp; CharW(",(HEX2DEC(MID(tram78910151619[[#This Row],[Unicode]],FIND(" ",tram78910151619[[#This Row],[Unicode]])+26,4)))),IF(LEN(tram78910151619[[#This Row],[Unicode]])=29,_xlfn.CONCAT("CharW(",(HEX2DEC(LEFT(tram78910151619[[#This Row],[Unicode]],FIND(" ",tram78910151619[[#This Row],[Unicode]])-1))),") &amp; CharW(",(HEX2DEC(MID(tram78910151619[[#This Row],[Unicode]],FIND(" ",tram78910151619[[#This Row],[Unicode]])+1,4))),(HEX2DEC(MID(tram78910151619[[#This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Row],[Unicode]])+16,4))),") &amp; CharW(",(HEX2DEC(MID(tram78910151619[[#This Row],[Unicode]],FIND(" ",tram78910151619[[#This Row],[Unicode]])+21,4)))),IF(LEN(tram78910151619[[#This Row],[Unicode]])=24,_xlfn.CONCAT("CharW(",(HEX2DEC(LEFT(tram78910151619[[#This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Row],[Unicode]])+11,4))),") &amp; CharW(",(HEX2DEC(MID(tram78910151619[[#This Row],[Unicode]],FIND(" ",tram78910151619[[#This Row],[Unicode]])+16,4)))),IF(LEN(tram78910151619[[#This Row],[Unicode]])=19,_xlfn.CONCAT("CharW(",(HEX2DEC(LEFT(tram78910151619[[#This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Row],[Unicode]])+6,4))),") &amp; CharW(",(HEX2DEC(MID(tram78910151619[[#This Row],[Unicode]],FIND(" ",tram78910151619[[#This Row],[Unicode]])+11,4)))),IF(LEN(tram78910151619[[#This Row],[Unicode]])=14,_xlfn.CONCAT("CharW(",(HEX2DEC(LEFT(tram78910151619[[#This Row],[Unicode]],FIND(" ",tram78910151619[[#This Row],[Unicode]])-1))),") &amp; CharW(",(HEX2DEC(MID(tram78910151619[[#This Row],[Unicode]],FIND(" ",tram78910151619[[#This Row],[Unicode]])+1,4))),") &amp; CharW(",(HEX2DEC(MID(tram78910151619[[#This Row],[Unicode]],FIND(" ",tram78910151619[[#This Row],[Unicode]])+6,9)))),IF(LEN(tram78910151619[[#This Row],[Unicode]])=9,_xlfn.CONCAT("CharW(",(HEX2DEC(LEFT(tram78910151619[[#This Row],[Unicode]],FIND(" ",tram78910151619[[#This Row],[Unicode]])-1))),") &amp; CharW(",(HEX2DEC(MID(tram78910151619[[#This Row],[Unicode]],FIND(" ",tram78910151619[[#This Row],[Unicode]])+1,4)))),("CharW("&amp;HEX2DEC(tram78910151619[[#This Row],[Unicode]])))))))))&amp;"), "</f>
        <v xml:space="preserve">CharW(2332) &amp; CharW(2381) &amp; CharW(2334) &amp; CharW(2306), </v>
      </c>
      <c r="CH64" s="2" t="str">
        <f>IF(LEN(tram78910151619[[#This Row],[Unicode]])=34,_xlfn.CONCAT(_xlfn.UNICHAR(HEX2DEC(LEFT(tram78910151619[[#This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Row],[Unicode]])+21,4))),_xlfn.UNICHAR(HEX2DEC(MID(tram78910151619[[#This Row],[Unicode]],FIND(" ",tram78910151619[[#This Row],[Unicode]])+26,4)))),IF(LEN(tram78910151619[[#This Row],[Unicode]])=29,_xlfn.CONCAT(_xlfn.UNICHAR(HEX2DEC(LEFT(tram78910151619[[#This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Row],[Unicode]])+16,4))),_xlfn.UNICHAR(HEX2DEC(MID(tram78910151619[[#This Row],[Unicode]],FIND(" ",tram78910151619[[#This Row],[Unicode]])+21,4)))),IF(LEN(tram78910151619[[#This Row],[Unicode]])=24,_xlfn.CONCAT(_xlfn.UNICHAR(HEX2DEC(LEFT(tram78910151619[[#This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Row],[Unicode]])+11,4))),_xlfn.UNICHAR(HEX2DEC(MID(tram78910151619[[#This Row],[Unicode]],FIND(" ",tram78910151619[[#This Row],[Unicode]])+16,4)))),IF(LEN(tram78910151619[[#This Row],[Unicode]])=19,_xlfn.CONCAT(_xlfn.UNICHAR(HEX2DEC(LEFT(tram78910151619[[#This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Row],[Unicode]])+6,4))),_xlfn.UNICHAR(HEX2DEC(MID(tram78910151619[[#This Row],[Unicode]],FIND(" ",tram78910151619[[#This Row],[Unicode]])+11,4)))),IF(LEN(tram78910151619[[#This Row],[Unicode]])=14,_xlfn.CONCAT(_xlfn.UNICHAR(HEX2DEC(LEFT(tram78910151619[[#This Row],[Unicode]],FIND(" ",tram78910151619[[#This Row],[Unicode]])-1))),_xlfn.UNICHAR(HEX2DEC(MID(tram78910151619[[#This Row],[Unicode]],FIND(" ",tram78910151619[[#This Row],[Unicode]])+1,4))),_xlfn.UNICHAR(HEX2DEC(MID(tram78910151619[[#This Row],[Unicode]],FIND(" ",tram78910151619[[#This Row],[Unicode]])+6,9)))),IF(LEN(tram78910151619[[#This Row],[Unicode]])=9,_xlfn.CONCAT(_xlfn.UNICHAR(HEX2DEC(LEFT(tram78910151619[[#This Row],[Unicode]],FIND(" ",tram78910151619[[#This Row],[Unicode]])-1))),_xlfn.UNICHAR(HEX2DEC(MID(tram78910151619[[#This Row],[Unicode]],FIND(" ",tram78910151619[[#This Row],[Unicode]])+1,4)))),_xlfn.UNICHAR(HEX2DEC(tram78910151619[[#This Row],[Unicode]]))))))))</f>
        <v>ज्ञं</v>
      </c>
    </row>
    <row r="65" spans="1:63" x14ac:dyDescent="0.55000000000000004">
      <c r="C65" s="3"/>
      <c r="D65" s="3"/>
      <c r="I65" s="6"/>
      <c r="O65" s="2"/>
      <c r="P65" s="3"/>
      <c r="Q65" s="6"/>
      <c r="V65" s="1"/>
      <c r="W65" s="2"/>
      <c r="Y65" s="6"/>
      <c r="AD65" s="1"/>
      <c r="AE65" s="2"/>
      <c r="AG65" s="6"/>
      <c r="AL65" s="1"/>
      <c r="AM65" s="2"/>
      <c r="AO65" s="6"/>
      <c r="AT65" s="1"/>
      <c r="AU65" s="2"/>
      <c r="AW65" s="6"/>
      <c r="BB65" s="1"/>
      <c r="BC65" s="2"/>
      <c r="BE65" s="9"/>
      <c r="BG65" s="3"/>
      <c r="BJ65" s="1"/>
      <c r="BK65" s="2"/>
    </row>
    <row r="66" spans="1:63" x14ac:dyDescent="0.55000000000000004">
      <c r="C66" s="3"/>
      <c r="D66" s="3"/>
      <c r="I66" s="6"/>
      <c r="O66" s="2"/>
      <c r="P66" s="3"/>
      <c r="Q66" s="6"/>
      <c r="V66" s="1"/>
      <c r="W66" s="2"/>
      <c r="Y66" s="6"/>
      <c r="AD66" s="1"/>
      <c r="AE66" s="2"/>
      <c r="AG66" s="6"/>
      <c r="AL66" s="1"/>
      <c r="AM66" s="2"/>
      <c r="AO66" s="6"/>
      <c r="AT66" s="1"/>
      <c r="AU66" s="2"/>
      <c r="AW66" s="6"/>
      <c r="BB66" s="1"/>
      <c r="BC66" s="2"/>
      <c r="BE66" s="9"/>
      <c r="BG66" s="3"/>
      <c r="BJ66" s="1"/>
      <c r="BK66" s="2"/>
    </row>
    <row r="67" spans="1:63" x14ac:dyDescent="0.55000000000000004">
      <c r="C67" s="3"/>
      <c r="D67" s="3"/>
      <c r="I67" s="6"/>
      <c r="O67" s="2"/>
      <c r="P67" s="3"/>
      <c r="Q67" s="6"/>
      <c r="V67" s="1"/>
      <c r="W67" s="2"/>
      <c r="Y67" s="6"/>
      <c r="AD67" s="1"/>
      <c r="AE67" s="2"/>
      <c r="AG67" s="6"/>
      <c r="AL67" s="1"/>
      <c r="AM67" s="2"/>
      <c r="AO67" s="6"/>
      <c r="AT67" s="1"/>
      <c r="AU67" s="2"/>
      <c r="AW67" s="6"/>
      <c r="BB67" s="1"/>
      <c r="BC67" s="2"/>
      <c r="BE67" s="9"/>
      <c r="BG67" s="3"/>
      <c r="BJ67" s="1"/>
      <c r="BK67" s="2"/>
    </row>
    <row r="68" spans="1:63" x14ac:dyDescent="0.55000000000000004">
      <c r="C68" s="3"/>
      <c r="D68" s="3"/>
      <c r="I68" s="6"/>
      <c r="O68" s="2"/>
      <c r="P68" s="3"/>
      <c r="Q68" s="6"/>
      <c r="V68" s="1"/>
      <c r="W68" s="2"/>
      <c r="Y68" s="6"/>
      <c r="AD68" s="1"/>
      <c r="AE68" s="2"/>
      <c r="AG68" s="6"/>
      <c r="AL68" s="1"/>
      <c r="AM68" s="2"/>
      <c r="AO68" s="6"/>
      <c r="AT68" s="1"/>
      <c r="AU68" s="2"/>
      <c r="AW68" s="6"/>
      <c r="BB68" s="1"/>
      <c r="BC68" s="2"/>
      <c r="BE68" s="9"/>
      <c r="BG68" s="3"/>
      <c r="BJ68" s="1"/>
      <c r="BK68" s="2"/>
    </row>
    <row r="69" spans="1:63" x14ac:dyDescent="0.55000000000000004">
      <c r="C69" s="3"/>
      <c r="D69" s="3"/>
      <c r="I69" s="6"/>
      <c r="O69" s="2"/>
      <c r="P69" s="3"/>
      <c r="Q69" s="6"/>
      <c r="V69" s="1"/>
      <c r="W69" s="2"/>
      <c r="Y69" s="6"/>
      <c r="AD69" s="1"/>
      <c r="AE69" s="2"/>
      <c r="AG69" s="6"/>
      <c r="AL69" s="1"/>
      <c r="AM69" s="2"/>
      <c r="AO69" s="6"/>
      <c r="AT69" s="1"/>
      <c r="AU69" s="2"/>
      <c r="AW69" s="6"/>
      <c r="BB69" s="1"/>
      <c r="BC69" s="2"/>
      <c r="BE69" s="9"/>
      <c r="BG69" s="3"/>
      <c r="BJ69" s="1"/>
      <c r="BK69" s="2"/>
    </row>
    <row r="70" spans="1:63" x14ac:dyDescent="0.55000000000000004">
      <c r="C70" s="3"/>
      <c r="D70" s="3"/>
      <c r="I70" s="10"/>
      <c r="O70" s="5"/>
      <c r="P70" s="3"/>
      <c r="Q70" s="10"/>
      <c r="V70" s="1"/>
      <c r="W70" s="5"/>
      <c r="Y70" s="10"/>
      <c r="AD70" s="1"/>
      <c r="AE70" s="5"/>
      <c r="AG70" s="10"/>
      <c r="AL70" s="1"/>
      <c r="AM70" s="5"/>
      <c r="AO70" s="10"/>
      <c r="AT70" s="1"/>
      <c r="AU70" s="5"/>
      <c r="AW70" s="10"/>
      <c r="BB70" s="1"/>
      <c r="BC70" s="5"/>
      <c r="BE70" s="11"/>
      <c r="BG70" s="3"/>
      <c r="BJ70" s="1"/>
      <c r="BK70" s="5"/>
    </row>
    <row r="71" spans="1:63" x14ac:dyDescent="0.55000000000000004">
      <c r="B71" t="str">
        <f>_xlfn.CONCAT(vyanjan[SaralCharW])</f>
        <v xml:space="preserve">CharW(8250), CharW(95), CharW(45), CharW(124), CharW(92), CharW(69), CharW(101), CharW(117), CharW(85), CharW(73), CharW(105), CharW(79), CharW(111), CharW(97), CharW(58), CharW(60), CharW(44), CharW(62), CharW(46), CharW(8250), CharW(46), CharW(353), CharW(97) &amp; CharW(353), </v>
      </c>
      <c r="C71" s="3" t="s">
        <v>0</v>
      </c>
      <c r="D71" s="3" t="s">
        <v>141</v>
      </c>
      <c r="F71" t="str">
        <f>_xlfn.CONCAT(vyanjan[UniCharW])</f>
        <v xml:space="preserve">CharW(124), CharW(2364), CharW(45), CharW(46), CharW(2381), CharW(2376), CharW(2375), CharW(2369), CharW(2370), CharW(2368), CharW(2367), CharW(2380), CharW(2379), CharW(2366), CharW(2307), CharW(2371), CharW(44), CharW(2305), CharW(2306), CharW(2404), CharW(2306), CharW(2373), CharW(2377), </v>
      </c>
      <c r="P71" s="3"/>
      <c r="Q71" s="3"/>
    </row>
    <row r="72" spans="1:63" x14ac:dyDescent="0.55000000000000004">
      <c r="B72" t="s">
        <v>1</v>
      </c>
      <c r="C72" t="s">
        <v>2</v>
      </c>
      <c r="D72" t="s">
        <v>3</v>
      </c>
      <c r="E72" t="s">
        <v>4</v>
      </c>
      <c r="F72" t="s">
        <v>5</v>
      </c>
      <c r="P72" s="3"/>
      <c r="Q72" s="3"/>
    </row>
    <row r="73" spans="1:63" x14ac:dyDescent="0.55000000000000004">
      <c r="A73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›</v>
      </c>
      <c r="B73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CharW(8250), </v>
      </c>
      <c r="C73" s="12" t="s">
        <v>142</v>
      </c>
      <c r="D73" s="13" t="s">
        <v>143</v>
      </c>
      <c r="E73">
        <f>LEN(vyanjan[[#This Row],[Unicode]])</f>
        <v>4</v>
      </c>
      <c r="F73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CharW(124), </v>
      </c>
      <c r="G73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|</v>
      </c>
      <c r="P73" s="3"/>
      <c r="Q73" s="3"/>
    </row>
    <row r="74" spans="1:63" x14ac:dyDescent="0.55000000000000004">
      <c r="A74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_</v>
      </c>
      <c r="B74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CharW(95), </v>
      </c>
      <c r="C74" s="12" t="s">
        <v>144</v>
      </c>
      <c r="D74" s="13" t="s">
        <v>145</v>
      </c>
      <c r="E74">
        <f>LEN(vyanjan[[#This Row],[Unicode]])</f>
        <v>4</v>
      </c>
      <c r="F74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CharW(2364), </v>
      </c>
      <c r="G74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़</v>
      </c>
      <c r="P74" s="3"/>
      <c r="Q74" s="3"/>
    </row>
    <row r="75" spans="1:63" x14ac:dyDescent="0.55000000000000004">
      <c r="A75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-</v>
      </c>
      <c r="B75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CharW(45), </v>
      </c>
      <c r="C75" s="12" t="s">
        <v>146</v>
      </c>
      <c r="D75" s="13" t="s">
        <v>146</v>
      </c>
      <c r="E75">
        <f>LEN(vyanjan[[#This Row],[Unicode]])</f>
        <v>4</v>
      </c>
      <c r="F75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CharW(45), </v>
      </c>
      <c r="G75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-</v>
      </c>
      <c r="P75" s="3"/>
      <c r="Q75" s="3"/>
    </row>
    <row r="76" spans="1:63" x14ac:dyDescent="0.55000000000000004">
      <c r="A76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|</v>
      </c>
      <c r="B76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CharW(124), </v>
      </c>
      <c r="C76" s="12" t="s">
        <v>143</v>
      </c>
      <c r="D76" s="13" t="s">
        <v>147</v>
      </c>
      <c r="E76">
        <f>LEN(vyanjan[[#This Row],[Unicode]])</f>
        <v>4</v>
      </c>
      <c r="F76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CharW(46), </v>
      </c>
      <c r="G76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.</v>
      </c>
      <c r="P76" s="3"/>
      <c r="Q76" s="3"/>
    </row>
    <row r="77" spans="1:63" x14ac:dyDescent="0.55000000000000004">
      <c r="A77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\</v>
      </c>
      <c r="B77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CharW(92), </v>
      </c>
      <c r="C77" s="12" t="s">
        <v>148</v>
      </c>
      <c r="D77" s="13" t="s">
        <v>149</v>
      </c>
      <c r="E77">
        <f>LEN(vyanjan[[#This Row],[Unicode]])</f>
        <v>4</v>
      </c>
      <c r="F77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CharW(2381), </v>
      </c>
      <c r="G77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्</v>
      </c>
      <c r="P77" s="3"/>
      <c r="Q77" s="3"/>
    </row>
    <row r="78" spans="1:63" x14ac:dyDescent="0.55000000000000004">
      <c r="A78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E</v>
      </c>
      <c r="B78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CharW(69), </v>
      </c>
      <c r="C78" s="12" t="s">
        <v>150</v>
      </c>
      <c r="D78" s="13" t="s">
        <v>151</v>
      </c>
      <c r="E78">
        <f>LEN(vyanjan[[#This Row],[Unicode]])</f>
        <v>4</v>
      </c>
      <c r="F78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CharW(2376), </v>
      </c>
      <c r="G78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ै</v>
      </c>
      <c r="P78" s="3"/>
      <c r="Q78" s="3"/>
    </row>
    <row r="79" spans="1:63" x14ac:dyDescent="0.55000000000000004">
      <c r="A79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e</v>
      </c>
      <c r="B79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CharW(101), </v>
      </c>
      <c r="C79" s="12" t="s">
        <v>152</v>
      </c>
      <c r="D79" s="13" t="s">
        <v>153</v>
      </c>
      <c r="E79">
        <f>LEN(vyanjan[[#This Row],[Unicode]])</f>
        <v>4</v>
      </c>
      <c r="F79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CharW(2375), </v>
      </c>
      <c r="G79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े</v>
      </c>
      <c r="P79" s="3"/>
      <c r="Q79" s="3"/>
    </row>
    <row r="80" spans="1:63" x14ac:dyDescent="0.55000000000000004">
      <c r="A80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u</v>
      </c>
      <c r="B80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CharW(117), </v>
      </c>
      <c r="C80" s="12" t="s">
        <v>154</v>
      </c>
      <c r="D80" s="13" t="s">
        <v>155</v>
      </c>
      <c r="E80">
        <f>LEN(vyanjan[[#This Row],[Unicode]])</f>
        <v>4</v>
      </c>
      <c r="F80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CharW(2369), </v>
      </c>
      <c r="G80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ु</v>
      </c>
      <c r="P80" s="3"/>
      <c r="Q80" s="3"/>
    </row>
    <row r="81" spans="1:42" x14ac:dyDescent="0.55000000000000004">
      <c r="A81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U</v>
      </c>
      <c r="B81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CharW(85), </v>
      </c>
      <c r="C81" s="12" t="s">
        <v>156</v>
      </c>
      <c r="D81" s="13" t="s">
        <v>157</v>
      </c>
      <c r="E81">
        <f>LEN(vyanjan[[#This Row],[Unicode]])</f>
        <v>4</v>
      </c>
      <c r="F81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CharW(2370), </v>
      </c>
      <c r="G81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ू</v>
      </c>
      <c r="P81" s="3"/>
      <c r="Q81" s="3"/>
    </row>
    <row r="82" spans="1:42" x14ac:dyDescent="0.55000000000000004">
      <c r="A82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I</v>
      </c>
      <c r="B82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CharW(73), </v>
      </c>
      <c r="C82" s="12" t="s">
        <v>158</v>
      </c>
      <c r="D82" s="13" t="s">
        <v>159</v>
      </c>
      <c r="E82">
        <f>LEN(vyanjan[[#This Row],[Unicode]])</f>
        <v>4</v>
      </c>
      <c r="F82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CharW(2368), </v>
      </c>
      <c r="G82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ी</v>
      </c>
      <c r="P82" s="3"/>
      <c r="Q82" s="3"/>
      <c r="AJ82" s="13"/>
    </row>
    <row r="83" spans="1:42" x14ac:dyDescent="0.55000000000000004">
      <c r="A83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i</v>
      </c>
      <c r="B83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CharW(105), </v>
      </c>
      <c r="C83" s="12" t="s">
        <v>160</v>
      </c>
      <c r="D83" s="13" t="s">
        <v>161</v>
      </c>
      <c r="E83">
        <f>LEN(vyanjan[[#This Row],[Unicode]])</f>
        <v>4</v>
      </c>
      <c r="F83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CharW(2367), </v>
      </c>
      <c r="G83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ि</v>
      </c>
      <c r="P83" s="3"/>
      <c r="Q83" s="3"/>
    </row>
    <row r="84" spans="1:42" x14ac:dyDescent="0.55000000000000004">
      <c r="A84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O</v>
      </c>
      <c r="B84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CharW(79), </v>
      </c>
      <c r="C84" s="12" t="s">
        <v>162</v>
      </c>
      <c r="D84" s="13" t="s">
        <v>163</v>
      </c>
      <c r="E84">
        <f>LEN(vyanjan[[#This Row],[Unicode]])</f>
        <v>4</v>
      </c>
      <c r="F84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CharW(2380), </v>
      </c>
      <c r="G84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ौ</v>
      </c>
      <c r="P84" s="3"/>
      <c r="Q84" s="3"/>
    </row>
    <row r="85" spans="1:42" x14ac:dyDescent="0.55000000000000004">
      <c r="A85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o</v>
      </c>
      <c r="B85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CharW(111), </v>
      </c>
      <c r="C85" s="12" t="s">
        <v>164</v>
      </c>
      <c r="D85" s="13" t="s">
        <v>165</v>
      </c>
      <c r="E85">
        <f>LEN(vyanjan[[#This Row],[Unicode]])</f>
        <v>4</v>
      </c>
      <c r="F85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CharW(2379), </v>
      </c>
      <c r="G85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ो</v>
      </c>
      <c r="P85" s="3"/>
      <c r="Q85" s="3"/>
    </row>
    <row r="86" spans="1:42" x14ac:dyDescent="0.55000000000000004">
      <c r="A86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a</v>
      </c>
      <c r="B86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CharW(97), </v>
      </c>
      <c r="C86" s="12" t="s">
        <v>166</v>
      </c>
      <c r="D86" s="13" t="s">
        <v>167</v>
      </c>
      <c r="E86">
        <f>LEN(vyanjan[[#This Row],[Unicode]])</f>
        <v>4</v>
      </c>
      <c r="F86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CharW(2366), </v>
      </c>
      <c r="G86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ा</v>
      </c>
      <c r="P86" s="3"/>
      <c r="Q86" s="3"/>
    </row>
    <row r="87" spans="1:42" x14ac:dyDescent="0.55000000000000004">
      <c r="A87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:</v>
      </c>
      <c r="B87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CharW(58), </v>
      </c>
      <c r="C87" s="12" t="s">
        <v>168</v>
      </c>
      <c r="D87" s="13" t="s">
        <v>169</v>
      </c>
      <c r="E87">
        <f>LEN(vyanjan[[#This Row],[Unicode]])</f>
        <v>4</v>
      </c>
      <c r="F87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CharW(2307), </v>
      </c>
      <c r="G87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ः</v>
      </c>
      <c r="P87" s="3"/>
      <c r="Q87" s="3"/>
    </row>
    <row r="88" spans="1:42" x14ac:dyDescent="0.55000000000000004">
      <c r="A88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&lt;</v>
      </c>
      <c r="B88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CharW(60), </v>
      </c>
      <c r="C88" s="12" t="s">
        <v>170</v>
      </c>
      <c r="D88" s="13" t="s">
        <v>171</v>
      </c>
      <c r="E88">
        <f>LEN(vyanjan[[#This Row],[Unicode]])</f>
        <v>4</v>
      </c>
      <c r="F88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CharW(2371), </v>
      </c>
      <c r="G88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ृ</v>
      </c>
      <c r="P88" s="3"/>
      <c r="Q88" s="3"/>
    </row>
    <row r="89" spans="1:42" x14ac:dyDescent="0.55000000000000004">
      <c r="A89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,</v>
      </c>
      <c r="B89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CharW(44), </v>
      </c>
      <c r="C89" s="12" t="s">
        <v>172</v>
      </c>
      <c r="D89" s="13" t="s">
        <v>172</v>
      </c>
      <c r="E89">
        <f>LEN(vyanjan[[#This Row],[Unicode]])</f>
        <v>4</v>
      </c>
      <c r="F89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CharW(44), </v>
      </c>
      <c r="G89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,</v>
      </c>
      <c r="P89" s="3"/>
      <c r="Q89" s="3"/>
    </row>
    <row r="90" spans="1:42" x14ac:dyDescent="0.55000000000000004">
      <c r="A90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&gt;</v>
      </c>
      <c r="B90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CharW(62), </v>
      </c>
      <c r="C90" s="12" t="s">
        <v>173</v>
      </c>
      <c r="D90" s="13" t="s">
        <v>174</v>
      </c>
      <c r="E90">
        <f>LEN(vyanjan[[#This Row],[Unicode]])</f>
        <v>4</v>
      </c>
      <c r="F90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CharW(2305), </v>
      </c>
      <c r="G90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ँ</v>
      </c>
      <c r="P90" s="3"/>
      <c r="Q90" s="3"/>
    </row>
    <row r="91" spans="1:42" x14ac:dyDescent="0.55000000000000004">
      <c r="A91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.</v>
      </c>
      <c r="B91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CharW(46), </v>
      </c>
      <c r="C91" s="12" t="s">
        <v>147</v>
      </c>
      <c r="D91" s="14" t="s">
        <v>175</v>
      </c>
      <c r="E91">
        <f>LEN(vyanjan[[#This Row],[Unicode]])</f>
        <v>4</v>
      </c>
      <c r="F91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CharW(2306), </v>
      </c>
      <c r="G91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ं</v>
      </c>
      <c r="P91" s="3"/>
      <c r="Q91" s="3"/>
    </row>
    <row r="92" spans="1:42" x14ac:dyDescent="0.55000000000000004">
      <c r="A92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›</v>
      </c>
      <c r="B92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CharW(8250), </v>
      </c>
      <c r="C92" s="12" t="s">
        <v>142</v>
      </c>
      <c r="D92" s="13" t="s">
        <v>176</v>
      </c>
      <c r="E92">
        <f>LEN(vyanjan[[#This Row],[Unicode]])</f>
        <v>4</v>
      </c>
      <c r="F92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CharW(2404), </v>
      </c>
      <c r="G92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।</v>
      </c>
      <c r="P92" s="3"/>
      <c r="Q92" s="3"/>
    </row>
    <row r="93" spans="1:42" x14ac:dyDescent="0.55000000000000004">
      <c r="A93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.</v>
      </c>
      <c r="B93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CharW(46), </v>
      </c>
      <c r="C93" s="12" t="s">
        <v>147</v>
      </c>
      <c r="D93" s="13" t="s">
        <v>175</v>
      </c>
      <c r="E93">
        <f>LEN(vyanjan[[#This Row],[Unicode]])</f>
        <v>4</v>
      </c>
      <c r="F93" s="8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CharW(2306), </v>
      </c>
      <c r="G93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ं</v>
      </c>
      <c r="P93" s="3"/>
      <c r="Q93" s="3"/>
    </row>
    <row r="94" spans="1:42" x14ac:dyDescent="0.55000000000000004">
      <c r="A94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š</v>
      </c>
      <c r="B94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CharW(353), </v>
      </c>
      <c r="C94" s="12" t="s">
        <v>177</v>
      </c>
      <c r="D94" s="13" t="s">
        <v>178</v>
      </c>
      <c r="E94" s="15">
        <f>LEN(vyanjan[[#This Row],[Unicode]])</f>
        <v>4</v>
      </c>
      <c r="F94" s="2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CharW(2373), </v>
      </c>
      <c r="G94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ॅ</v>
      </c>
      <c r="P94" s="3"/>
      <c r="Q94" s="3"/>
    </row>
    <row r="95" spans="1:42" x14ac:dyDescent="0.55000000000000004">
      <c r="A95" s="1" t="str">
        <f>IF(LEN(vyanjan[[#This Row],[Saral]])=19,_xlfn.CONCAT(_xlfn.UNICHAR(HEX2DEC(LEFT(vyanjan[[#This Row],[Saral]],FIND(" ",vyanjan[[#This Row],[Saral]])-1))),_xlfn.UNICHAR(HEX2DEC(MID(vyanjan[[#This Row],[Saral]],FIND(" ",vyanjan[[#This Row],[Saral]])+1,4))),_xlfn.UNICHAR(HEX2DEC(MID(vyanjan[[#This Row],[Saral]],FIND(" ",vyanjan[[#This Row],[Saral]])+6,4))),_xlfn.UNICHAR(HEX2DEC(MID(vyanjan[[#This Row],[Saral]],FIND(" ",vyanjan[[#This Row],[Saral]])+11,4)))),IF(LEN(vyanjan[[#This Row],[Saral]])=14,_xlfn.CONCAT(_xlfn.UNICHAR(HEX2DEC(LEFT(vyanjan[[#This Row],[Saral]],FIND(" ",vyanjan[[#This Row],[Saral]])-1))),_xlfn.UNICHAR(HEX2DEC(MID(vyanjan[[#This Row],[Saral]],FIND(" ",[1]!sToUni[[#This Row],[Unicode]])+1,4))),_xlfn.UNICHAR(HEX2DEC(MID(vyanjan[[#This Row],[Saral]],FIND(" ",vyanjan[[#This Row],[Saral]])+6,9)))),IF(LEN(vyanjan[[#This Row],[Saral]])=9,_xlfn.CONCAT(_xlfn.UNICHAR(HEX2DEC(LEFT(vyanjan[[#This Row],[Saral]],FIND(" ",vyanjan[[#This Row],[Saral]])-1))),_xlfn.UNICHAR(HEX2DEC(MID(vyanjan[[#This Row],[Saral]],FIND(" ",vyanjan[[#This Row],[Saral]])+1,4)))),_xlfn.UNICHAR(HEX2DEC(vyanjan[[#This Row],[Saral]])))))</f>
        <v>aš</v>
      </c>
      <c r="B95" s="7" t="str">
        <f>IF(LEN(vyanjan[[#This Row],[Saral]])=34,_xlfn.CONCAT("CharW(",(HEX2DEC(LEFT(vyanjan[[#This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Row],[Saral]])+11,4))),(HEX2DEC(MID(vyanjan[[#This Row],[Saral]],FIND(" ",vyanjan[[#This Row],[Saral]])+16,4))),") &amp; CharW(",(HEX2DEC(MID(vyanjan[[#This Row],[Saral]],FIND(" ",vyanjan[[#This Row],[Saral]])+21,4))),") &amp; CharW(",(HEX2DEC(MID(vyanjan[[#This Row],[Saral]],FIND(" ",vyanjan[[#This Row],[Saral]])+26,4)))),IF(LEN(vyanjan[[#This Row],[Saral]])=29,_xlfn.CONCAT("CharW(",(HEX2DEC(LEFT(vyanjan[[#This Row],[Saral]],FIND(" ",vyanjan[[#This Row],[Saral]])-1))),") &amp; CharW(",(HEX2DEC(MID(vyanjan[[#This Row],[Saral]],FIND(" ",vyanjan[[#This Row],[Saral]])+1,4))),(HEX2DEC(MID(vyanjan[[#This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Row],[Saral]])+16,4))),") &amp; CharW(",(HEX2DEC(MID(vyanjan[[#This Row],[Saral]],FIND(" ",vyanjan[[#This Row],[Saral]])+21,4)))),IF(LEN(vyanjan[[#This Row],[Saral]])=24,_xlfn.CONCAT("CharW(",(HEX2DEC(LEFT(vyanjan[[#This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Row],[Saral]])+11,4))),") &amp; CharW(",(HEX2DEC(MID(vyanjan[[#This Row],[Saral]],FIND(" ",vyanjan[[#This Row],[Saral]])+16,4)))),IF(LEN(vyanjan[[#This Row],[Saral]])=19,_xlfn.CONCAT("CharW(",(HEX2DEC(LEFT(vyanjan[[#This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Row],[Saral]])+6,4))),") &amp; CharW(",(HEX2DEC(MID(vyanjan[[#This Row],[Saral]],FIND(" ",vyanjan[[#This Row],[Saral]])+11,4)))),IF(LEN(vyanjan[[#This Row],[Saral]])=14,_xlfn.CONCAT("CharW(",(HEX2DEC(LEFT(vyanjan[[#This Row],[Saral]],FIND(" ",vyanjan[[#This Row],[Saral]])-1))),") &amp; CharW(",(HEX2DEC(MID(vyanjan[[#This Row],[Saral]],FIND(" ",vyanjan[[#This Row],[Saral]])+1,4))),") &amp; CharW(",(HEX2DEC(MID(vyanjan[[#This Row],[Saral]],FIND(" ",vyanjan[[#This Row],[Saral]])+6,9)))),IF(LEN(vyanjan[[#This Row],[Saral]])=9,_xlfn.CONCAT("CharW(",(HEX2DEC(LEFT(vyanjan[[#This Row],[Saral]],FIND(" ",vyanjan[[#This Row],[Saral]])-1))),") &amp; CharW(",(HEX2DEC(MID(vyanjan[[#This Row],[Saral]],FIND(" ",vyanjan[[#This Row],[Saral]])+1,4)))),("CharW("&amp;HEX2DEC(vyanjan[[#This Row],[Saral]]))))))))&amp;"), "</f>
        <v xml:space="preserve">CharW(97) &amp; CharW(353), </v>
      </c>
      <c r="C95" s="12" t="s">
        <v>179</v>
      </c>
      <c r="D95" s="13" t="s">
        <v>180</v>
      </c>
      <c r="E95" s="15">
        <f>LEN(vyanjan[[#This Row],[Unicode]])</f>
        <v>4</v>
      </c>
      <c r="F95" s="2" t="str">
        <f>IF(LEN(vyanjan[[#This Row],[Unicode]])=34,_xlfn.CONCAT("CharW(",(HEX2DEC(LEFT(vyanjan[[#This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Row],[Unicode]])+11,4))),(HEX2DEC(MID(vyanjan[[#This Row],[Unicode]],FIND(" ",vyanjan[[#This Row],[Unicode]])+16,4))),") &amp; CharW(",(HEX2DEC(MID(vyanjan[[#This Row],[Unicode]],FIND(" ",vyanjan[[#This Row],[Unicode]])+21,4))),") &amp; CharW(",(HEX2DEC(MID(vyanjan[[#This Row],[Unicode]],FIND(" ",vyanjan[[#This Row],[Unicode]])+26,4)))),IF(LEN(vyanjan[[#This Row],[Unicode]])=29,_xlfn.CONCAT("CharW(",(HEX2DEC(LEFT(vyanjan[[#This Row],[Unicode]],FIND(" ",vyanjan[[#This Row],[Unicode]])-1))),") &amp; CharW(",(HEX2DEC(MID(vyanjan[[#This Row],[Unicode]],FIND(" ",vyanjan[[#This Row],[Unicode]])+1,4))),(HEX2DEC(MID(vyanjan[[#This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Row],[Unicode]])+16,4))),") &amp; CharW(",(HEX2DEC(MID(vyanjan[[#This Row],[Unicode]],FIND(" ",vyanjan[[#This Row],[Unicode]])+21,4)))),IF(LEN(vyanjan[[#This Row],[Unicode]])=24,_xlfn.CONCAT("CharW(",(HEX2DEC(LEFT(vyanjan[[#This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Row],[Unicode]])+11,4))),") &amp; CharW(",(HEX2DEC(MID(vyanjan[[#This Row],[Unicode]],FIND(" ",vyanjan[[#This Row],[Unicode]])+16,4)))),IF(LEN(vyanjan[[#This Row],[Unicode]])=19,_xlfn.CONCAT("CharW(",(HEX2DEC(LEFT(vyanjan[[#This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Row],[Unicode]])+6,4))),") &amp; CharW(",(HEX2DEC(MID(vyanjan[[#This Row],[Unicode]],FIND(" ",vyanjan[[#This Row],[Unicode]])+11,4)))),IF(LEN(vyanjan[[#This Row],[Unicode]])=14,_xlfn.CONCAT("CharW(",(HEX2DEC(LEFT(vyanjan[[#This Row],[Unicode]],FIND(" ",vyanjan[[#This Row],[Unicode]])-1))),") &amp; CharW(",(HEX2DEC(MID(vyanjan[[#This Row],[Unicode]],FIND(" ",vyanjan[[#This Row],[Unicode]])+1,4))),") &amp; CharW(",(HEX2DEC(MID(vyanjan[[#This Row],[Unicode]],FIND(" ",vyanjan[[#This Row],[Unicode]])+6,9)))),IF(LEN(vyanjan[[#This Row],[Unicode]])=9,_xlfn.CONCAT("CharW(",(HEX2DEC(LEFT(vyanjan[[#This Row],[Unicode]],FIND(" ",vyanjan[[#This Row],[Unicode]])-1))),") &amp; CharW(",(HEX2DEC(MID(vyanjan[[#This Row],[Unicode]],FIND(" ",vyanjan[[#This Row],[Unicode]])+1,4)))),("CharW("&amp;HEX2DEC(vyanjan[[#This Row],[Unicode]]))))))))&amp;"), "</f>
        <v xml:space="preserve">CharW(2377), </v>
      </c>
      <c r="G95" t="str">
        <f>IF(LEN(vyanjan[[#This Row],[Unicode]])=19,_xlfn.CONCAT(_xlfn.UNICHAR(HEX2DEC(LEFT(vyanjan[[#This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Row],[Unicode]])+6,4))),_xlfn.UNICHAR(HEX2DEC(MID(vyanjan[[#This Row],[Unicode]],FIND(" ",vyanjan[[#This Row],[Unicode]])+11,4)))),IF(LEN(vyanjan[[#This Row],[Unicode]])=14,_xlfn.CONCAT(_xlfn.UNICHAR(HEX2DEC(LEFT(vyanjan[[#This Row],[Unicode]],FIND(" ",vyanjan[[#This Row],[Unicode]])-1))),_xlfn.UNICHAR(HEX2DEC(MID(vyanjan[[#This Row],[Unicode]],FIND(" ",vyanjan[[#This Row],[Unicode]])+1,4))),_xlfn.UNICHAR(HEX2DEC(MID(vyanjan[[#This Row],[Unicode]],FIND(" ",vyanjan[[#This Row],[Unicode]])+6,9)))),IF(LEN(vyanjan[[#This Row],[Unicode]])=9,_xlfn.CONCAT(_xlfn.UNICHAR(HEX2DEC(LEFT(vyanjan[[#This Row],[Unicode]],FIND(" ",vyanjan[[#This Row],[Unicode]])-1))),_xlfn.UNICHAR(HEX2DEC(MID(vyanjan[[#This Row],[Unicode]],FIND(" ",vyanjan[[#This Row],[Unicode]])+1,4)))),_xlfn.UNICHAR(HEX2DEC(vyanjan[[#This Row],[Unicode]])))))</f>
        <v>ॉ</v>
      </c>
      <c r="P95" s="3"/>
      <c r="Q95" s="3"/>
      <c r="AJ95" t="s">
        <v>181</v>
      </c>
      <c r="AL95" t="s">
        <v>182</v>
      </c>
      <c r="AM95" t="s">
        <v>161</v>
      </c>
      <c r="AN95">
        <v>4</v>
      </c>
      <c r="AP95" t="s">
        <v>183</v>
      </c>
    </row>
    <row r="96" spans="1:42" x14ac:dyDescent="0.55000000000000004">
      <c r="C96" s="12"/>
      <c r="D96" s="13"/>
      <c r="P96" s="3"/>
      <c r="Q96" s="3"/>
    </row>
    <row r="97" spans="1:17" x14ac:dyDescent="0.55000000000000004">
      <c r="C97" s="12"/>
      <c r="D97" s="13"/>
      <c r="P97" s="3"/>
      <c r="Q97" s="16"/>
    </row>
    <row r="98" spans="1:17" x14ac:dyDescent="0.55000000000000004">
      <c r="C98" s="3"/>
      <c r="D98" s="3"/>
      <c r="P98" s="3"/>
      <c r="Q98" s="3"/>
    </row>
    <row r="99" spans="1:17" x14ac:dyDescent="0.55000000000000004">
      <c r="C99" s="3"/>
      <c r="D99" s="3"/>
      <c r="P99" s="3"/>
      <c r="Q99" s="3"/>
    </row>
    <row r="100" spans="1:17" x14ac:dyDescent="0.55000000000000004">
      <c r="B100" t="str">
        <f>_xlfn.CONCAT(jodakshare[SaralCharW])</f>
        <v xml:space="preserve">CharW(190), CharW(189), CharW(188), CharW(187), CharW(185), CharW(183), CharW(182), CharW(181), CharW(180), CharW(178), CharW(177), CharW(175), CharW(174), CharW(173), CharW(172), CharW(171), CharW(170), CharW(169), CharW(168), CharW(167), CharW(166), CharW(165), CharW(164), CharW(163), CharW(338), CharW(732), CharW(164), CharW(163), CharW(338), CharW(352), CharW(8212), CharW(8220), CharW(8221), CharW(8225), CharW(8230), CharW(8240), CharW(8249), </v>
      </c>
      <c r="C100" t="s">
        <v>0</v>
      </c>
      <c r="D100" s="3" t="s">
        <v>184</v>
      </c>
      <c r="F100" t="str">
        <f>_xlfn.CONCAT(jodakshare[UniCharW])</f>
        <v xml:space="preserve">CharW(2361) &amp; CharW(2381) &amp; CharW(2351), CharW(2361) &amp; CharW(2381) &amp; CharW(2350), CharW(2361) &amp; CharW(2381) &amp; CharW(2354), CharW(2361) &amp; CharW(2381) &amp; CharW(2344), CharW(2361) &amp; CharW(2371), CharW(2347) &amp; CharW(2371), CharW(2344) &amp; CharW(2381) &amp; CharW(2344), CharW(2342) &amp; CharW(2381) &amp; CharW(2357), CharW(2342) &amp; CharW(2381) &amp; CharW(2351), CharW(2342) &amp; CharW(2381) &amp; CharW(2343), CharW(2342) &amp; CharW(2381) &amp; CharW(2342), CharW(2325) &amp; CharW(2381) &amp; CharW(2340), CharW(2338) &amp; CharW(2381) &amp; CharW(2338), CharW(2337) &amp; CharW(2381) &amp; CharW(2337), CharW(2336) &amp; CharW(2381) &amp; CharW(2336), CharW(2335) &amp; CharW(2381) &amp; CharW(2351), CharW(2335) &amp; CharW(2381) &amp; CharW(2336), CharW(2335) &amp; CharW(2381) &amp; CharW(2335), CharW(2335) &amp; CharW(2381) &amp; CharW(2352), CharW(2329) &amp; CharW(2381) &amp; CharW(2350), CharW(2329) &amp; CharW(2381) &amp; CharW(2328), CharW(2329) &amp; CharW(2381) &amp; CharW(2327), CharW(2329) &amp; CharW(2381) &amp; CharW(2326), CharW(2329) &amp; CharW(2381) &amp; CharW(2325), CharW(2309) &amp; CharW(2305), CharW(2405), CharW(2329) &amp; CharW(2381) &amp; CharW(2326), CharW(2329) &amp; CharW(2381) &amp; CharW(2325), CharW(2309) &amp; CharW(2305), CharW(2309) &amp; CharW(2306), CharW(2384), CharW(2338) &amp; CharW(2364), CharW(2340) &amp; CharW(2381) &amp; CharW(2352) &amp; CharW(2381), CharW(2340) &amp; CharW(2381) &amp; CharW(2352) &amp; CharW(2381) &amp; CharW(2346) &amp; CharW(2381) &amp; CharW(2352) &amp; CharW(2380), CharW(2340) &amp; CharW(2381) &amp; CharW(2352) &amp; CharW(2381) &amp; CharW(2346) &amp; CharW(2381) &amp; CharW(2352) &amp; CharW(2379), CharW(2340) &amp; CharW(2381) &amp; CharW(2352) &amp; CharW(2381) &amp; CharW(2346) &amp; CharW(2381) &amp; CharW(2352) &amp; CharW(2306), CharW(2340) &amp; CharW(2381) &amp; CharW(2352) &amp; CharW(2381) &amp; CharW(2346) &amp; CharW(2381) &amp; CharW(2352) &amp; CharW(2305), </v>
      </c>
      <c r="P100" s="3"/>
      <c r="Q100" s="3"/>
    </row>
    <row r="101" spans="1:17" x14ac:dyDescent="0.55000000000000004">
      <c r="B101" t="s">
        <v>1</v>
      </c>
      <c r="C101" t="s">
        <v>2</v>
      </c>
      <c r="D101" t="s">
        <v>3</v>
      </c>
      <c r="E101" t="s">
        <v>4</v>
      </c>
      <c r="F101" t="s">
        <v>5</v>
      </c>
      <c r="P101" s="3"/>
      <c r="Q101" s="3"/>
    </row>
    <row r="102" spans="1:17" x14ac:dyDescent="0.55000000000000004">
      <c r="A102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¾</v>
      </c>
      <c r="B102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CharW(190), </v>
      </c>
      <c r="C102" s="3" t="s">
        <v>185</v>
      </c>
      <c r="D102" s="13" t="s">
        <v>186</v>
      </c>
      <c r="E102">
        <f>LEN(jodakshare[[#This Row],[Unicode]])</f>
        <v>14</v>
      </c>
      <c r="F102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CharW(2361) &amp; CharW(2381) &amp; CharW(2351), </v>
      </c>
      <c r="G102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ह्य</v>
      </c>
      <c r="P102" s="3"/>
      <c r="Q102" s="3"/>
    </row>
    <row r="103" spans="1:17" x14ac:dyDescent="0.55000000000000004">
      <c r="A103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½</v>
      </c>
      <c r="B103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CharW(189), </v>
      </c>
      <c r="C103" s="3" t="s">
        <v>187</v>
      </c>
      <c r="D103" s="13" t="s">
        <v>188</v>
      </c>
      <c r="E103">
        <f>LEN(jodakshare[[#This Row],[Unicode]])</f>
        <v>14</v>
      </c>
      <c r="F103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CharW(2361) &amp; CharW(2381) &amp; CharW(2350), </v>
      </c>
      <c r="G103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ह्म</v>
      </c>
      <c r="P103" s="3"/>
      <c r="Q103" s="3"/>
    </row>
    <row r="104" spans="1:17" x14ac:dyDescent="0.55000000000000004">
      <c r="A104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¼</v>
      </c>
      <c r="B104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CharW(188), </v>
      </c>
      <c r="C104" s="3" t="s">
        <v>189</v>
      </c>
      <c r="D104" s="13" t="s">
        <v>190</v>
      </c>
      <c r="E104">
        <f>LEN(jodakshare[[#This Row],[Unicode]])</f>
        <v>14</v>
      </c>
      <c r="F104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CharW(2361) &amp; CharW(2381) &amp; CharW(2354), </v>
      </c>
      <c r="G104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ह्ल</v>
      </c>
      <c r="P104" s="3"/>
      <c r="Q104" s="3"/>
    </row>
    <row r="105" spans="1:17" x14ac:dyDescent="0.55000000000000004">
      <c r="A105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»</v>
      </c>
      <c r="B105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CharW(187), </v>
      </c>
      <c r="C105" s="3" t="s">
        <v>191</v>
      </c>
      <c r="D105" s="13" t="s">
        <v>192</v>
      </c>
      <c r="E105">
        <f>LEN(jodakshare[[#This Row],[Unicode]])</f>
        <v>14</v>
      </c>
      <c r="F105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CharW(2361) &amp; CharW(2381) &amp; CharW(2344), </v>
      </c>
      <c r="G105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ह्न</v>
      </c>
      <c r="P105" s="3"/>
      <c r="Q105" s="3"/>
    </row>
    <row r="106" spans="1:17" x14ac:dyDescent="0.55000000000000004">
      <c r="A106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¹</v>
      </c>
      <c r="B106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CharW(185), </v>
      </c>
      <c r="C106" s="3" t="s">
        <v>193</v>
      </c>
      <c r="D106" s="13" t="s">
        <v>194</v>
      </c>
      <c r="E106">
        <f>LEN(jodakshare[[#This Row],[Unicode]])</f>
        <v>9</v>
      </c>
      <c r="F106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CharW(2361) &amp; CharW(2371), </v>
      </c>
      <c r="G106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हृ</v>
      </c>
      <c r="P106" s="3"/>
      <c r="Q106" s="3"/>
    </row>
    <row r="107" spans="1:17" x14ac:dyDescent="0.55000000000000004">
      <c r="A107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·</v>
      </c>
      <c r="B107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CharW(183), </v>
      </c>
      <c r="C107" s="3" t="s">
        <v>195</v>
      </c>
      <c r="D107" s="13" t="s">
        <v>196</v>
      </c>
      <c r="E107">
        <f>LEN(jodakshare[[#This Row],[Unicode]])</f>
        <v>9</v>
      </c>
      <c r="F107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CharW(2347) &amp; CharW(2371), </v>
      </c>
      <c r="G107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फृ</v>
      </c>
      <c r="P107" s="3"/>
      <c r="Q107" s="3"/>
    </row>
    <row r="108" spans="1:17" x14ac:dyDescent="0.55000000000000004">
      <c r="A108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¶</v>
      </c>
      <c r="B108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CharW(182), </v>
      </c>
      <c r="C108" s="3" t="s">
        <v>197</v>
      </c>
      <c r="D108" s="13" t="s">
        <v>198</v>
      </c>
      <c r="E108">
        <f>LEN(jodakshare[[#This Row],[Unicode]])</f>
        <v>14</v>
      </c>
      <c r="F108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CharW(2344) &amp; CharW(2381) &amp; CharW(2344), </v>
      </c>
      <c r="G108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न्न</v>
      </c>
      <c r="P108" s="3"/>
      <c r="Q108" s="3"/>
    </row>
    <row r="109" spans="1:17" x14ac:dyDescent="0.55000000000000004">
      <c r="A109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µ</v>
      </c>
      <c r="B109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CharW(181), </v>
      </c>
      <c r="C109" s="3" t="s">
        <v>199</v>
      </c>
      <c r="D109" s="13" t="s">
        <v>200</v>
      </c>
      <c r="E109">
        <f>LEN(jodakshare[[#This Row],[Unicode]])</f>
        <v>14</v>
      </c>
      <c r="F109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CharW(2342) &amp; CharW(2381) &amp; CharW(2357), </v>
      </c>
      <c r="G109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द्व</v>
      </c>
      <c r="P109" s="3"/>
      <c r="Q109" s="3"/>
    </row>
    <row r="110" spans="1:17" x14ac:dyDescent="0.55000000000000004">
      <c r="A110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´</v>
      </c>
      <c r="B110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CharW(180), </v>
      </c>
      <c r="C110" s="3" t="s">
        <v>201</v>
      </c>
      <c r="D110" s="13" t="s">
        <v>202</v>
      </c>
      <c r="E110">
        <f>LEN(jodakshare[[#This Row],[Unicode]])</f>
        <v>14</v>
      </c>
      <c r="F110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CharW(2342) &amp; CharW(2381) &amp; CharW(2351), </v>
      </c>
      <c r="G110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द्य</v>
      </c>
      <c r="P110" s="3"/>
      <c r="Q110" s="3"/>
    </row>
    <row r="111" spans="1:17" x14ac:dyDescent="0.55000000000000004">
      <c r="A111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²</v>
      </c>
      <c r="B111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CharW(178), </v>
      </c>
      <c r="C111" s="3" t="s">
        <v>203</v>
      </c>
      <c r="D111" s="13" t="s">
        <v>204</v>
      </c>
      <c r="E111">
        <f>LEN(jodakshare[[#This Row],[Unicode]])</f>
        <v>14</v>
      </c>
      <c r="F111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CharW(2342) &amp; CharW(2381) &amp; CharW(2343), </v>
      </c>
      <c r="G111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द्ध</v>
      </c>
      <c r="P111" s="3"/>
      <c r="Q111" s="3"/>
    </row>
    <row r="112" spans="1:17" x14ac:dyDescent="0.55000000000000004">
      <c r="A112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±</v>
      </c>
      <c r="B112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CharW(177), </v>
      </c>
      <c r="C112" s="3" t="s">
        <v>205</v>
      </c>
      <c r="D112" s="13" t="s">
        <v>206</v>
      </c>
      <c r="E112">
        <f>LEN(jodakshare[[#This Row],[Unicode]])</f>
        <v>14</v>
      </c>
      <c r="F112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CharW(2342) &amp; CharW(2381) &amp; CharW(2342), </v>
      </c>
      <c r="G112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द्द</v>
      </c>
      <c r="P112" s="3"/>
      <c r="Q112" s="3"/>
    </row>
    <row r="113" spans="1:17" x14ac:dyDescent="0.55000000000000004">
      <c r="A113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¯</v>
      </c>
      <c r="B113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CharW(175), </v>
      </c>
      <c r="C113" s="3" t="s">
        <v>207</v>
      </c>
      <c r="D113" s="13" t="s">
        <v>208</v>
      </c>
      <c r="E113">
        <f>LEN(jodakshare[[#This Row],[Unicode]])</f>
        <v>14</v>
      </c>
      <c r="F113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CharW(2325) &amp; CharW(2381) &amp; CharW(2340), </v>
      </c>
      <c r="G113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क्त</v>
      </c>
      <c r="P113" s="3"/>
      <c r="Q113" s="3"/>
    </row>
    <row r="114" spans="1:17" x14ac:dyDescent="0.55000000000000004">
      <c r="A114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®</v>
      </c>
      <c r="B114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CharW(174), </v>
      </c>
      <c r="C114" s="3" t="s">
        <v>209</v>
      </c>
      <c r="D114" s="13" t="s">
        <v>210</v>
      </c>
      <c r="E114">
        <f>LEN(jodakshare[[#This Row],[Unicode]])</f>
        <v>14</v>
      </c>
      <c r="F114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CharW(2338) &amp; CharW(2381) &amp; CharW(2338), </v>
      </c>
      <c r="G114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ढ्ढ</v>
      </c>
      <c r="P114" s="3"/>
      <c r="Q114" s="3"/>
    </row>
    <row r="115" spans="1:17" x14ac:dyDescent="0.55000000000000004">
      <c r="A115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­</v>
      </c>
      <c r="B115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CharW(173), </v>
      </c>
      <c r="C115" s="3" t="s">
        <v>211</v>
      </c>
      <c r="D115" s="13" t="s">
        <v>212</v>
      </c>
      <c r="E115">
        <f>LEN(jodakshare[[#This Row],[Unicode]])</f>
        <v>14</v>
      </c>
      <c r="F115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CharW(2337) &amp; CharW(2381) &amp; CharW(2337), </v>
      </c>
      <c r="G115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ड्ड</v>
      </c>
      <c r="P115" s="3"/>
      <c r="Q115" s="3"/>
    </row>
    <row r="116" spans="1:17" x14ac:dyDescent="0.55000000000000004">
      <c r="A116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¬</v>
      </c>
      <c r="B116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CharW(172), </v>
      </c>
      <c r="C116" s="3" t="s">
        <v>213</v>
      </c>
      <c r="D116" s="13" t="s">
        <v>214</v>
      </c>
      <c r="E116">
        <f>LEN(jodakshare[[#This Row],[Unicode]])</f>
        <v>14</v>
      </c>
      <c r="F116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CharW(2336) &amp; CharW(2381) &amp; CharW(2336), </v>
      </c>
      <c r="G116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ठ्ठ</v>
      </c>
      <c r="P116" s="3"/>
      <c r="Q116" s="3"/>
    </row>
    <row r="117" spans="1:17" x14ac:dyDescent="0.55000000000000004">
      <c r="A117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«</v>
      </c>
      <c r="B117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CharW(171), </v>
      </c>
      <c r="C117" s="3" t="s">
        <v>215</v>
      </c>
      <c r="D117" s="13" t="s">
        <v>216</v>
      </c>
      <c r="E117">
        <f>LEN(jodakshare[[#This Row],[Unicode]])</f>
        <v>14</v>
      </c>
      <c r="F117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CharW(2335) &amp; CharW(2381) &amp; CharW(2351), </v>
      </c>
      <c r="G117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ट्य</v>
      </c>
      <c r="P117" s="3"/>
      <c r="Q117" s="3"/>
    </row>
    <row r="118" spans="1:17" x14ac:dyDescent="0.55000000000000004">
      <c r="A118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ª</v>
      </c>
      <c r="B118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CharW(170), </v>
      </c>
      <c r="C118" s="3" t="s">
        <v>217</v>
      </c>
      <c r="D118" s="13" t="s">
        <v>218</v>
      </c>
      <c r="E118">
        <f>LEN(jodakshare[[#This Row],[Unicode]])</f>
        <v>14</v>
      </c>
      <c r="F118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CharW(2335) &amp; CharW(2381) &amp; CharW(2336), </v>
      </c>
      <c r="G118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ट्ठ</v>
      </c>
      <c r="P118" s="3"/>
      <c r="Q118" s="3"/>
    </row>
    <row r="119" spans="1:17" x14ac:dyDescent="0.55000000000000004">
      <c r="A119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©</v>
      </c>
      <c r="B119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CharW(169), </v>
      </c>
      <c r="C119" s="3" t="s">
        <v>219</v>
      </c>
      <c r="D119" s="13" t="s">
        <v>220</v>
      </c>
      <c r="E119">
        <f>LEN(jodakshare[[#This Row],[Unicode]])</f>
        <v>14</v>
      </c>
      <c r="F119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CharW(2335) &amp; CharW(2381) &amp; CharW(2335), </v>
      </c>
      <c r="G119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ट्ट</v>
      </c>
      <c r="P119" s="3"/>
      <c r="Q119" s="3"/>
    </row>
    <row r="120" spans="1:17" x14ac:dyDescent="0.55000000000000004">
      <c r="A120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¨</v>
      </c>
      <c r="B120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CharW(168), </v>
      </c>
      <c r="C120" s="3" t="s">
        <v>221</v>
      </c>
      <c r="D120" s="13" t="s">
        <v>222</v>
      </c>
      <c r="E120">
        <f>LEN(jodakshare[[#This Row],[Unicode]])</f>
        <v>14</v>
      </c>
      <c r="F120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CharW(2335) &amp; CharW(2381) &amp; CharW(2352), </v>
      </c>
      <c r="G120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ट्र</v>
      </c>
      <c r="P120" s="3"/>
      <c r="Q120" s="3"/>
    </row>
    <row r="121" spans="1:17" x14ac:dyDescent="0.55000000000000004">
      <c r="A121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§</v>
      </c>
      <c r="B121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CharW(167), </v>
      </c>
      <c r="C121" s="3" t="s">
        <v>223</v>
      </c>
      <c r="D121" s="3" t="s">
        <v>224</v>
      </c>
      <c r="E121">
        <f>LEN(jodakshare[[#This Row],[Unicode]])</f>
        <v>14</v>
      </c>
      <c r="F121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CharW(2329) &amp; CharW(2381) &amp; CharW(2350), </v>
      </c>
      <c r="G121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ङ्म</v>
      </c>
      <c r="P121" s="3"/>
      <c r="Q121" s="3"/>
    </row>
    <row r="122" spans="1:17" x14ac:dyDescent="0.55000000000000004">
      <c r="A122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¦</v>
      </c>
      <c r="B122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CharW(166), </v>
      </c>
      <c r="C122" s="3" t="s">
        <v>225</v>
      </c>
      <c r="D122" s="13" t="s">
        <v>226</v>
      </c>
      <c r="E122">
        <f>LEN(jodakshare[[#This Row],[Unicode]])</f>
        <v>14</v>
      </c>
      <c r="F122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CharW(2329) &amp; CharW(2381) &amp; CharW(2328), </v>
      </c>
      <c r="G122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ङ्घ</v>
      </c>
      <c r="P122" s="3"/>
      <c r="Q122" s="3"/>
    </row>
    <row r="123" spans="1:17" x14ac:dyDescent="0.55000000000000004">
      <c r="A123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¥</v>
      </c>
      <c r="B123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CharW(165), </v>
      </c>
      <c r="C123" s="3" t="s">
        <v>227</v>
      </c>
      <c r="D123" s="13" t="s">
        <v>228</v>
      </c>
      <c r="E123">
        <f>LEN(jodakshare[[#This Row],[Unicode]])</f>
        <v>14</v>
      </c>
      <c r="F123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CharW(2329) &amp; CharW(2381) &amp; CharW(2327), </v>
      </c>
      <c r="G123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ङ्ग</v>
      </c>
      <c r="P123" s="3"/>
      <c r="Q123" s="3"/>
    </row>
    <row r="124" spans="1:17" x14ac:dyDescent="0.55000000000000004">
      <c r="A124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¤</v>
      </c>
      <c r="B124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CharW(164), </v>
      </c>
      <c r="C124" s="3" t="s">
        <v>229</v>
      </c>
      <c r="D124" s="13" t="s">
        <v>230</v>
      </c>
      <c r="E124">
        <f>LEN(jodakshare[[#This Row],[Unicode]])</f>
        <v>14</v>
      </c>
      <c r="F124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CharW(2329) &amp; CharW(2381) &amp; CharW(2326), </v>
      </c>
      <c r="G124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ङ्ख</v>
      </c>
      <c r="P124" s="3"/>
      <c r="Q124" s="3"/>
    </row>
    <row r="125" spans="1:17" x14ac:dyDescent="0.55000000000000004">
      <c r="A125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£</v>
      </c>
      <c r="B125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CharW(163), </v>
      </c>
      <c r="C125" s="3" t="s">
        <v>231</v>
      </c>
      <c r="D125" s="13" t="s">
        <v>232</v>
      </c>
      <c r="E125">
        <f>LEN(jodakshare[[#This Row],[Unicode]])</f>
        <v>14</v>
      </c>
      <c r="F125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CharW(2329) &amp; CharW(2381) &amp; CharW(2325), </v>
      </c>
      <c r="G125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ङ्क</v>
      </c>
      <c r="P125" s="3"/>
      <c r="Q125" s="3"/>
    </row>
    <row r="126" spans="1:17" x14ac:dyDescent="0.55000000000000004">
      <c r="A126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Œ</v>
      </c>
      <c r="B126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CharW(338), </v>
      </c>
      <c r="C126" s="3">
        <v>152</v>
      </c>
      <c r="D126" s="13" t="s">
        <v>233</v>
      </c>
      <c r="E126">
        <f>LEN(jodakshare[[#This Row],[Unicode]])</f>
        <v>9</v>
      </c>
      <c r="F126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CharW(2309) &amp; CharW(2305), </v>
      </c>
      <c r="G126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अँ</v>
      </c>
      <c r="P126" s="3"/>
      <c r="Q126" s="3"/>
    </row>
    <row r="127" spans="1:17" x14ac:dyDescent="0.55000000000000004">
      <c r="A127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˜</v>
      </c>
      <c r="B127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CharW(732), </v>
      </c>
      <c r="C127" s="3" t="s">
        <v>234</v>
      </c>
      <c r="D127" s="13" t="s">
        <v>235</v>
      </c>
      <c r="E127">
        <f>LEN(jodakshare[[#This Row],[Unicode]])</f>
        <v>4</v>
      </c>
      <c r="F127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CharW(2405), </v>
      </c>
      <c r="G127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॥</v>
      </c>
      <c r="P127" s="3"/>
      <c r="Q127" s="3"/>
    </row>
    <row r="128" spans="1:17" x14ac:dyDescent="0.55000000000000004">
      <c r="A128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¤</v>
      </c>
      <c r="B128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CharW(164), </v>
      </c>
      <c r="C128" s="3" t="s">
        <v>229</v>
      </c>
      <c r="D128" s="13" t="s">
        <v>230</v>
      </c>
      <c r="E128">
        <f>LEN(jodakshare[[#This Row],[Unicode]])</f>
        <v>14</v>
      </c>
      <c r="F128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CharW(2329) &amp; CharW(2381) &amp; CharW(2326), </v>
      </c>
      <c r="G128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ङ्ख</v>
      </c>
      <c r="P128" s="3"/>
      <c r="Q128" s="3"/>
    </row>
    <row r="129" spans="1:52" x14ac:dyDescent="0.55000000000000004">
      <c r="A129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£</v>
      </c>
      <c r="B129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CharW(163), </v>
      </c>
      <c r="C129" s="3" t="s">
        <v>231</v>
      </c>
      <c r="D129" s="13" t="s">
        <v>232</v>
      </c>
      <c r="E129">
        <f>LEN(jodakshare[[#This Row],[Unicode]])</f>
        <v>14</v>
      </c>
      <c r="F129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CharW(2329) &amp; CharW(2381) &amp; CharW(2325), </v>
      </c>
      <c r="G129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ङ्क</v>
      </c>
      <c r="P129" s="3"/>
      <c r="Q129" s="3"/>
    </row>
    <row r="130" spans="1:52" x14ac:dyDescent="0.55000000000000004">
      <c r="A130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Œ</v>
      </c>
      <c r="B130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CharW(338), </v>
      </c>
      <c r="C130" s="3">
        <v>152</v>
      </c>
      <c r="D130" s="13" t="s">
        <v>233</v>
      </c>
      <c r="E130">
        <f>LEN(jodakshare[[#This Row],[Unicode]])</f>
        <v>9</v>
      </c>
      <c r="F130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CharW(2309) &amp; CharW(2305), </v>
      </c>
      <c r="G130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अँ</v>
      </c>
      <c r="P130" s="3"/>
      <c r="Q130" s="3"/>
    </row>
    <row r="131" spans="1:52" x14ac:dyDescent="0.55000000000000004">
      <c r="A131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Š</v>
      </c>
      <c r="B131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CharW(352), </v>
      </c>
      <c r="C131" s="3">
        <v>160</v>
      </c>
      <c r="D131" s="13" t="s">
        <v>34</v>
      </c>
      <c r="E131">
        <f>LEN(jodakshare[[#This Row],[Unicode]])</f>
        <v>9</v>
      </c>
      <c r="F131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CharW(2309) &amp; CharW(2306), </v>
      </c>
      <c r="G131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अं</v>
      </c>
      <c r="P131" s="3"/>
      <c r="Q131" s="3"/>
    </row>
    <row r="132" spans="1:52" x14ac:dyDescent="0.55000000000000004">
      <c r="A132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—</v>
      </c>
      <c r="B132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CharW(8212), </v>
      </c>
      <c r="C132" s="3">
        <v>2014</v>
      </c>
      <c r="D132" s="17" t="s">
        <v>236</v>
      </c>
      <c r="E132">
        <f>LEN(jodakshare[[#This Row],[Unicode]])</f>
        <v>4</v>
      </c>
      <c r="F132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CharW(2384), </v>
      </c>
      <c r="G132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ॐ</v>
      </c>
      <c r="P132" s="3"/>
      <c r="Q132" s="3"/>
    </row>
    <row r="133" spans="1:52" x14ac:dyDescent="0.55000000000000004">
      <c r="A133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“</v>
      </c>
      <c r="B133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CharW(8220), </v>
      </c>
      <c r="C133" s="3" t="s">
        <v>237</v>
      </c>
      <c r="D133" s="17" t="s">
        <v>238</v>
      </c>
      <c r="F133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CharW(2338) &amp; CharW(2364), </v>
      </c>
      <c r="G133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ढ़</v>
      </c>
      <c r="P133" s="3"/>
      <c r="Q133" s="3"/>
    </row>
    <row r="134" spans="1:52" x14ac:dyDescent="0.55000000000000004">
      <c r="A134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”</v>
      </c>
      <c r="B134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CharW(8221), </v>
      </c>
      <c r="C134" s="3" t="s">
        <v>239</v>
      </c>
      <c r="D134" s="17" t="s">
        <v>240</v>
      </c>
      <c r="F134" s="8" t="str">
        <f>IF(LEN(jodakshare[[#This Row],[Unicode]])=39,_xlfn.CONCAT("CharW(",(HEX2DEC(LEFT(jodakshare[[#This Row],[Unicode]],FIND(" ",jodakshare[[#This Row],[Unicode]])-1))),(HEX2DEC(MID(jodakshare[[#This Row],[Unicode]],FIND(" ",jodakshare[[#This Row],[Unicode]])+1,4))),(HEX2DEC(MID(jodakshare[[#This Row],[Unicode]],FIND(" ",jodakshare[[#This Row],[Unicode]])+6,4))),,") &amp; CharW(",(HEX2DEC(MID(jodakshare[[#This Row],[Unicode]],FIND(" ",jodakshare[[#This Row],[Unicode]])+11,4))),(HEX2DEC(MID(jodakshare[[#This Row],[Unicode]],FIND(" ",jodakshare[[#This Row],[Unicode]])+16,4))),(HEX2DEC(MID(jodakshare[[#This Row],[Unicode]],FIND(" ",jodakshare[[#This Row],[Unicode]])+21,4))),,") &amp; CharW(",(HEX2DEC(MID(jodakshare[[#This Row],[Unicode]],FIND(" ",jodakshare[[#This Row],[Unicode]])+26,4))),,")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CharW(2340) &amp; CharW(2381) &amp; CharW(2352) &amp; CharW(2381), </v>
      </c>
      <c r="G134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त्र्</v>
      </c>
      <c r="P134" s="3"/>
      <c r="Q134" s="3"/>
    </row>
    <row r="135" spans="1:52" x14ac:dyDescent="0.55000000000000004">
      <c r="A135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‡</v>
      </c>
      <c r="B135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CharW(8225), </v>
      </c>
      <c r="C135" s="3">
        <v>2021</v>
      </c>
      <c r="D135" s="17" t="s">
        <v>241</v>
      </c>
      <c r="E135">
        <f>LEN(jodakshare[[#This Row],[Unicode]])</f>
        <v>39</v>
      </c>
      <c r="F135" s="8" t="str">
        <f>IF(LEN(jodakshare[[#This Row],[Unicode]])=39,_xlfn.CONCAT("CharW(",(HEX2DEC(LEFT(jodakshare[[#This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CharW(2340) &amp; CharW(2381) &amp; CharW(2352) &amp; CharW(2381) &amp; CharW(2346) &amp; CharW(2381) &amp; CharW(2352) &amp; CharW(2380), </v>
      </c>
      <c r="G135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त्र्प्रौ</v>
      </c>
      <c r="P135" s="3"/>
      <c r="Q135" s="3"/>
    </row>
    <row r="136" spans="1:52" x14ac:dyDescent="0.55000000000000004">
      <c r="A136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…</v>
      </c>
      <c r="B136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CharW(8230), </v>
      </c>
      <c r="C136" s="3">
        <v>2026</v>
      </c>
      <c r="D136" s="17" t="s">
        <v>242</v>
      </c>
      <c r="E136">
        <f>LEN(jodakshare[[#This Row],[Unicode]])</f>
        <v>39</v>
      </c>
      <c r="F136" s="8" t="str">
        <f>IF(LEN(jodakshare[[#This Row],[Unicode]])=39,_xlfn.CONCAT("CharW(",(HEX2DEC(LEFT(jodakshare[[#This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CharW(2340) &amp; CharW(2381) &amp; CharW(2352) &amp; CharW(2381) &amp; CharW(2346) &amp; CharW(2381) &amp; CharW(2352) &amp; CharW(2379), </v>
      </c>
      <c r="G136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त्र्प्रो</v>
      </c>
      <c r="P136" s="3"/>
      <c r="Q136" s="3"/>
    </row>
    <row r="137" spans="1:52" x14ac:dyDescent="0.55000000000000004">
      <c r="A137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‰</v>
      </c>
      <c r="B137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CharW(8240), </v>
      </c>
      <c r="C137" s="3">
        <v>2030</v>
      </c>
      <c r="D137" s="17" t="s">
        <v>243</v>
      </c>
      <c r="E137">
        <f>LEN(jodakshare[[#This Row],[Unicode]])</f>
        <v>39</v>
      </c>
      <c r="F137" s="8" t="str">
        <f>IF(LEN(jodakshare[[#This Row],[Unicode]])=39,_xlfn.CONCAT("CharW(",(HEX2DEC(LEFT(jodakshare[[#This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CharW(2340) &amp; CharW(2381) &amp; CharW(2352) &amp; CharW(2381) &amp; CharW(2346) &amp; CharW(2381) &amp; CharW(2352) &amp; CharW(2306), </v>
      </c>
      <c r="G137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त्र्प्रं</v>
      </c>
      <c r="P137" s="3"/>
      <c r="Q137" s="3"/>
    </row>
    <row r="138" spans="1:52" x14ac:dyDescent="0.55000000000000004">
      <c r="A138" s="1" t="str">
        <f>IF(LEN(jodakshare[[#This Row],[Saral]])=19,_xlfn.CONCAT(_xlfn.UNICHAR(HEX2DEC(LEFT(jodakshare[[#This Row],[Saral]],FIND(" ",jodakshare[[#This Row],[Saral]])-1))),_xlfn.UNICHAR(HEX2DEC(MID(jodakshare[[#This Row],[Saral]],FIND(" ",jodakshare[[#This Row],[Saral]])+1,4))),_xlfn.UNICHAR(HEX2DEC(MID(jodakshare[[#This Row],[Saral]],FIND(" ",jodakshare[[#This Row],[Saral]])+6,4))),_xlfn.UNICHAR(HEX2DEC(MID(jodakshare[[#This Row],[Saral]],FIND(" ",jodakshare[[#This Row],[Saral]])+11,4)))),IF(LEN(jodakshare[[#This Row],[Saral]])=14,_xlfn.CONCAT(_xlfn.UNICHAR(HEX2DEC(LEFT(jodakshare[[#This Row],[Saral]],FIND(" ",jodakshare[[#This Row],[Saral]])-1))),_xlfn.UNICHAR(HEX2DEC(MID(jodakshare[[#This Row],[Saral]],FIND(" ",[1]!sToUni[[#This Row],[Unicode]])+1,4))),_xlfn.UNICHAR(HEX2DEC(MID(jodakshare[[#This Row],[Saral]],FIND(" ",jodakshare[[#This Row],[Saral]])+6,9)))),IF(LEN(jodakshare[[#This Row],[Saral]])=9,_xlfn.CONCAT(_xlfn.UNICHAR(HEX2DEC(LEFT(jodakshare[[#This Row],[Saral]],FIND(" ",jodakshare[[#This Row],[Saral]])-1))),_xlfn.UNICHAR(HEX2DEC(MID(jodakshare[[#This Row],[Saral]],FIND(" ",jodakshare[[#This Row],[Saral]])+1,4)))),_xlfn.UNICHAR(HEX2DEC(jodakshare[[#This Row],[Saral]])))))</f>
        <v>‹</v>
      </c>
      <c r="B138" s="7" t="str">
        <f>IF(LEN(jodakshare[[#This Row],[Saral]])=34,_xlfn.CONCAT("CharW(",(HEX2DEC(LEFT(jodakshare[[#This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Row],[Saral]])+11,4))),(HEX2DEC(MID(jodakshare[[#This Row],[Saral]],FIND(" ",jodakshare[[#This Row],[Saral]])+16,4))),") &amp; CharW(",(HEX2DEC(MID(jodakshare[[#This Row],[Saral]],FIND(" ",jodakshare[[#This Row],[Saral]])+21,4))),") &amp; CharW(",(HEX2DEC(MID(jodakshare[[#This Row],[Saral]],FIND(" ",jodakshare[[#This Row],[Saral]])+26,4)))),IF(LEN(jodakshare[[#This Row],[Saral]])=29,_xlfn.CONCAT("CharW(",(HEX2DEC(LEFT(jodakshare[[#This Row],[Saral]],FIND(" ",jodakshare[[#This Row],[Saral]])-1))),") &amp; CharW(",(HEX2DEC(MID(jodakshare[[#This Row],[Saral]],FIND(" ",jodakshare[[#This Row],[Saral]])+1,4))),(HEX2DEC(MID(jodakshare[[#This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Row],[Saral]])+16,4))),") &amp; CharW(",(HEX2DEC(MID(jodakshare[[#This Row],[Saral]],FIND(" ",jodakshare[[#This Row],[Saral]])+21,4)))),IF(LEN(jodakshare[[#This Row],[Saral]])=24,_xlfn.CONCAT("CharW(",(HEX2DEC(LEFT(jodakshare[[#This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Row],[Saral]])+11,4))),") &amp; CharW(",(HEX2DEC(MID(jodakshare[[#This Row],[Saral]],FIND(" ",jodakshare[[#This Row],[Saral]])+16,4)))),IF(LEN(jodakshare[[#This Row],[Saral]])=19,_xlfn.CONCAT("CharW(",(HEX2DEC(LEFT(jodakshare[[#This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Row],[Saral]])+6,4))),") &amp; CharW(",(HEX2DEC(MID(jodakshare[[#This Row],[Saral]],FIND(" ",jodakshare[[#This Row],[Saral]])+11,4)))),IF(LEN(jodakshare[[#This Row],[Saral]])=14,_xlfn.CONCAT("CharW(",(HEX2DEC(LEFT(jodakshare[[#This Row],[Saral]],FIND(" ",jodakshare[[#This Row],[Saral]])-1))),") &amp; CharW(",(HEX2DEC(MID(jodakshare[[#This Row],[Saral]],FIND(" ",jodakshare[[#This Row],[Saral]])+1,4))),") &amp; CharW(",(HEX2DEC(MID(jodakshare[[#This Row],[Saral]],FIND(" ",jodakshare[[#This Row],[Saral]])+6,9)))),IF(LEN(jodakshare[[#This Row],[Saral]])=9,_xlfn.CONCAT("CharW(",(HEX2DEC(LEFT(jodakshare[[#This Row],[Saral]],FIND(" ",jodakshare[[#This Row],[Saral]])-1))),") &amp; CharW(",(HEX2DEC(MID(jodakshare[[#This Row],[Saral]],FIND(" ",jodakshare[[#This Row],[Saral]])+1,4)))),("CharW("&amp;HEX2DEC(jodakshare[[#This Row],[Saral]]))))))))&amp;"), "</f>
        <v xml:space="preserve">CharW(8249), </v>
      </c>
      <c r="C138" s="3">
        <v>2039</v>
      </c>
      <c r="D138" s="17" t="s">
        <v>244</v>
      </c>
      <c r="E138">
        <f>LEN(jodakshare[[#This Row],[Unicode]])</f>
        <v>39</v>
      </c>
      <c r="F138" s="8" t="str">
        <f>IF(LEN(jodakshare[[#This Row],[Unicode]])=39,_xlfn.CONCAT("CharW(",(HEX2DEC(LEFT(jodakshare[[#This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Row],[Unicode]])+26,4))),") &amp; CharW(",(HEX2DEC(MID(jodakshare[[#This Row],[Unicode]],FIND(" ",jodakshare[[#This Row],[Unicode]])+31,4)))),IF(LEN(jodakshare[[#This Row],[Unicode]])=34,_xlfn.CONCAT("CharW(",(HEX2DEC(LEFT(jodakshare[[#This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Row],[Unicode]])+11,4))),(HEX2DEC(MID(jodakshare[[#This Row],[Unicode]],FIND(" ",jodakshare[[#This Row],[Unicode]])+16,4))),") &amp; CharW(",(HEX2DEC(MID(jodakshare[[#This Row],[Unicode]],FIND(" ",jodakshare[[#This Row],[Unicode]])+21,4))),") &amp; CharW(",(HEX2DEC(MID(jodakshare[[#This Row],[Unicode]],FIND(" ",jodakshare[[#This Row],[Unicode]])+26,4)))),IF(LEN(jodakshare[[#This Row],[Unicode]])=29,_xlfn.CONCAT("CharW(",(HEX2DEC(LEFT(jodakshare[[#This Row],[Unicode]],FIND(" ",jodakshare[[#This Row],[Unicode]])-1))),") &amp; CharW(",(HEX2DEC(MID(jodakshare[[#This Row],[Unicode]],FIND(" ",jodakshare[[#This Row],[Unicode]])+1,4))),(HEX2DEC(MID(jodakshare[[#This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Row],[Unicode]])+16,4))),") &amp; CharW(",(HEX2DEC(MID(jodakshare[[#This Row],[Unicode]],FIND(" ",jodakshare[[#This Row],[Unicode]])+21,4)))),IF(LEN(jodakshare[[#This Row],[Unicode]])=24,_xlfn.CONCAT("CharW(",(HEX2DEC(LEFT(jodakshare[[#This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Row],[Unicode]])+11,4))),") &amp; CharW(",(HEX2DEC(MID(jodakshare[[#This Row],[Unicode]],FIND(" ",jodakshare[[#This Row],[Unicode]])+16,4)))),IF(LEN(jodakshare[[#This Row],[Unicode]])=19,_xlfn.CONCAT("CharW(",(HEX2DEC(LEFT(jodakshare[[#This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Row],[Unicode]])+6,4))),") &amp; CharW(",(HEX2DEC(MID(jodakshare[[#This Row],[Unicode]],FIND(" ",jodakshare[[#This Row],[Unicode]])+11,4)))),IF(LEN(jodakshare[[#This Row],[Unicode]])=14,_xlfn.CONCAT("CharW(",(HEX2DEC(LEFT(jodakshare[[#This Row],[Unicode]],FIND(" ",jodakshare[[#This Row],[Unicode]])-1))),") &amp; CharW(",(HEX2DEC(MID(jodakshare[[#This Row],[Unicode]],FIND(" ",jodakshare[[#This Row],[Unicode]])+1,4))),") &amp; CharW(",(HEX2DEC(MID(jodakshare[[#This Row],[Unicode]],FIND(" ",jodakshare[[#This Row],[Unicode]])+6,9)))),IF(LEN(jodakshare[[#This Row],[Unicode]])=9,_xlfn.CONCAT("CharW(",(HEX2DEC(LEFT(jodakshare[[#This Row],[Unicode]],FIND(" ",jodakshare[[#This Row],[Unicode]])-1))),") &amp; CharW(",(HEX2DEC(MID(jodakshare[[#This Row],[Unicode]],FIND(" ",jodakshare[[#This Row],[Unicode]])+1,4)))),("CharW("&amp;HEX2DEC(jodakshare[[#This Row],[Unicode]])))))))))&amp;"), "</f>
        <v xml:space="preserve">CharW(2340) &amp; CharW(2381) &amp; CharW(2352) &amp; CharW(2381) &amp; CharW(2346) &amp; CharW(2381) &amp; CharW(2352) &amp; CharW(2305), </v>
      </c>
      <c r="G138" s="2" t="str">
        <f>IF(LEN(jodakshare[[#This Row],[Unicode]])=39,_xlfn.CONCAT(_xlfn.UNICHAR(HEX2DEC(LEFT(jodakshare[[#This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Row],[Unicode]])+26,4))),_xlfn.UNICHAR(HEX2DEC(MID(jodakshare[[#This Row],[Unicode]],FIND(" ",jodakshare[[#This Row],[Unicode]])+31,4)))),IF(LEN(jodakshare[[#This Row],[Unicode]])=34,_xlfn.CONCAT(_xlfn.UNICHAR(HEX2DEC(LEFT(jodakshare[[#This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Row],[Unicode]])+21,4))),_xlfn.UNICHAR(HEX2DEC(MID(jodakshare[[#This Row],[Unicode]],FIND(" ",jodakshare[[#This Row],[Unicode]])+26,4)))),IF(LEN(jodakshare[[#This Row],[Unicode]])=29,_xlfn.CONCAT(_xlfn.UNICHAR(HEX2DEC(LEFT(jodakshare[[#This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Row],[Unicode]])+16,4))),_xlfn.UNICHAR(HEX2DEC(MID(jodakshare[[#This Row],[Unicode]],FIND(" ",jodakshare[[#This Row],[Unicode]])+21,4)))),IF(LEN(jodakshare[[#This Row],[Unicode]])=24,_xlfn.CONCAT(_xlfn.UNICHAR(HEX2DEC(LEFT(jodakshare[[#This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Row],[Unicode]])+11,4))),_xlfn.UNICHAR(HEX2DEC(MID(jodakshare[[#This Row],[Unicode]],FIND(" ",jodakshare[[#This Row],[Unicode]])+16,4)))),IF(LEN(jodakshare[[#This Row],[Unicode]])=19,_xlfn.CONCAT(_xlfn.UNICHAR(HEX2DEC(LEFT(jodakshare[[#This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Row],[Unicode]])+6,4))),_xlfn.UNICHAR(HEX2DEC(MID(jodakshare[[#This Row],[Unicode]],FIND(" ",jodakshare[[#This Row],[Unicode]])+11,4)))),IF(LEN(jodakshare[[#This Row],[Unicode]])=14,_xlfn.CONCAT(_xlfn.UNICHAR(HEX2DEC(LEFT(jodakshare[[#This Row],[Unicode]],FIND(" ",jodakshare[[#This Row],[Unicode]])-1))),_xlfn.UNICHAR(HEX2DEC(MID(jodakshare[[#This Row],[Unicode]],FIND(" ",jodakshare[[#This Row],[Unicode]])+1,4))),_xlfn.UNICHAR(HEX2DEC(MID(jodakshare[[#This Row],[Unicode]],FIND(" ",jodakshare[[#This Row],[Unicode]])+6,9)))),IF(LEN(jodakshare[[#This Row],[Unicode]])=9,_xlfn.CONCAT(_xlfn.UNICHAR(HEX2DEC(LEFT(jodakshare[[#This Row],[Unicode]],FIND(" ",jodakshare[[#This Row],[Unicode]])-1))),_xlfn.UNICHAR(HEX2DEC(MID(jodakshare[[#This Row],[Unicode]],FIND(" ",jodakshare[[#This Row],[Unicode]])+1,4)))),_xlfn.UNICHAR(HEX2DEC(jodakshare[[#This Row],[Unicode]])))))))))</f>
        <v>त्र्प्रँ</v>
      </c>
      <c r="P138" s="3"/>
      <c r="Q138" s="3"/>
    </row>
    <row r="139" spans="1:52" x14ac:dyDescent="0.55000000000000004">
      <c r="B139" s="7"/>
      <c r="C139" s="3"/>
      <c r="D139" s="17"/>
      <c r="F139" s="8"/>
      <c r="G139" s="2"/>
      <c r="P139" s="3"/>
      <c r="Q139" s="3"/>
    </row>
    <row r="140" spans="1:52" x14ac:dyDescent="0.55000000000000004">
      <c r="C140" s="3"/>
      <c r="D140" s="3"/>
      <c r="P140" s="3"/>
      <c r="Q140" s="3"/>
    </row>
    <row r="141" spans="1:52" x14ac:dyDescent="0.55000000000000004">
      <c r="C141" s="3"/>
      <c r="D141" s="3"/>
      <c r="P141" s="3"/>
      <c r="Q141" s="3"/>
    </row>
    <row r="142" spans="1:52" x14ac:dyDescent="0.55000000000000004">
      <c r="B142" t="str">
        <f>_xlfn.CONCAT(jodakshare17[SaralCharW])</f>
        <v xml:space="preserve">CharW(43), CharW(61), CharW(41), CharW(57), </v>
      </c>
      <c r="C142" t="s">
        <v>0</v>
      </c>
      <c r="D142" s="3" t="s">
        <v>245</v>
      </c>
      <c r="F142" t="str">
        <f>_xlfn.CONCAT(jodakshare17[UniCharW])</f>
        <v xml:space="preserve">CharW(2352) &amp; CharW(2370), CharW(2352) &amp; CharW(2369), CharW(2332) &amp; CharW(2381) &amp; CharW(2334), CharW(2325) &amp; CharW(2381) &amp; CharW(2359), </v>
      </c>
      <c r="P142" s="3"/>
      <c r="Q142" s="3"/>
    </row>
    <row r="143" spans="1:52" x14ac:dyDescent="0.55000000000000004">
      <c r="B143" t="s">
        <v>1</v>
      </c>
      <c r="C143" t="s">
        <v>2</v>
      </c>
      <c r="D143" t="s">
        <v>3</v>
      </c>
      <c r="E143" t="s">
        <v>4</v>
      </c>
      <c r="F143" t="s">
        <v>5</v>
      </c>
      <c r="P143" s="3"/>
      <c r="Q143" s="3"/>
    </row>
    <row r="144" spans="1:52" x14ac:dyDescent="0.55000000000000004">
      <c r="A144" s="1" t="str">
        <f>IF(LEN(jodakshare17[[#This Row],[Saral]])=19,_xlfn.CONCAT(_xlfn.UNICHAR(HEX2DEC(LEFT(jodakshare17[[#This Row],[Saral]],FIND(" ",jodakshare17[[#This Row],[Saral]])-1))),_xlfn.UNICHAR(HEX2DEC(MID(jodakshare17[[#This Row],[Saral]],FIND(" ",jodakshare17[[#This Row],[Saral]])+1,4))),_xlfn.UNICHAR(HEX2DEC(MID(jodakshare17[[#This Row],[Saral]],FIND(" ",jodakshare17[[#This Row],[Saral]])+6,4))),_xlfn.UNICHAR(HEX2DEC(MID(jodakshare17[[#This Row],[Saral]],FIND(" ",jodakshare17[[#This Row],[Saral]])+11,4)))),IF(LEN(jodakshare17[[#This Row],[Saral]])=14,_xlfn.CONCAT(_xlfn.UNICHAR(HEX2DEC(LEFT(jodakshare17[[#This Row],[Saral]],FIND(" ",jodakshare17[[#This Row],[Saral]])-1))),_xlfn.UNICHAR(HEX2DEC(MID(jodakshare17[[#This Row],[Saral]],FIND(" ",[1]!sToUni[[#This Row],[Unicode]])+1,4))),_xlfn.UNICHAR(HEX2DEC(MID(jodakshare17[[#This Row],[Saral]],FIND(" ",jodakshare17[[#This Row],[Saral]])+6,9)))),IF(LEN(jodakshare17[[#This Row],[Saral]])=9,_xlfn.CONCAT(_xlfn.UNICHAR(HEX2DEC(LEFT(jodakshare17[[#This Row],[Saral]],FIND(" ",jodakshare17[[#This Row],[Saral]])-1))),_xlfn.UNICHAR(HEX2DEC(MID(jodakshare17[[#This Row],[Saral]],FIND(" ",jodakshare17[[#This Row],[Saral]])+1,4)))),_xlfn.UNICHAR(HEX2DEC(jodakshare17[[#This Row],[Saral]])))))</f>
        <v>+</v>
      </c>
      <c r="B144" s="18" t="str">
        <f>IF(LEN(jodakshare17[[#This Row],[Saral]])=34,_xlfn.CONCAT("CharW(",(HEX2DEC(LEFT(jodakshare17[[#This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Row],[Saral]])+11,4))),(HEX2DEC(MID(jodakshare17[[#This Row],[Saral]],FIND(" ",jodakshare17[[#This Row],[Saral]])+16,4))),") &amp; CharW(",(HEX2DEC(MID(jodakshare17[[#This Row],[Saral]],FIND(" ",jodakshare17[[#This Row],[Saral]])+21,4))),") &amp; CharW(",(HEX2DEC(MID(jodakshare17[[#This Row],[Saral]],FIND(" ",jodakshare17[[#This Row],[Saral]])+26,4)))),IF(LEN(jodakshare17[[#This Row],[Saral]])=29,_xlfn.CONCAT("CharW(",(HEX2DEC(LEFT(jodakshare17[[#This Row],[Saral]],FIND(" ",jodakshare17[[#This Row],[Saral]])-1))),") &amp; CharW(",(HEX2DEC(MID(jodakshare17[[#This Row],[Saral]],FIND(" ",jodakshare17[[#This Row],[Saral]])+1,4))),(HEX2DEC(MID(jodakshare17[[#This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Row],[Saral]])+16,4))),") &amp; CharW(",(HEX2DEC(MID(jodakshare17[[#This Row],[Saral]],FIND(" ",jodakshare17[[#This Row],[Saral]])+21,4)))),IF(LEN(jodakshare17[[#This Row],[Saral]])=24,_xlfn.CONCAT("CharW(",(HEX2DEC(LEFT(jodakshare17[[#This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Row],[Saral]])+16,4)))),IF(LEN(jodakshare17[[#This Row],[Saral]])=19,_xlfn.CONCAT("CharW(",(HEX2DEC(LEFT(jodakshare17[[#This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Row],[Saral]])+11,4)))),IF(LEN(jodakshare17[[#This Row],[Saral]])=14,_xlfn.CONCAT("CharW(",(HEX2DEC(LEFT(jodakshare17[[#This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Row],[Saral]])+6,9)))),IF(LEN(jodakshare17[[#This Row],[Saral]])=9,_xlfn.CONCAT("CharW(",(HEX2DEC(LEFT(jodakshare17[[#This Row],[Saral]],FIND(" ",jodakshare17[[#This Row],[Saral]])-1))),") &amp; CharW(",(HEX2DEC(MID(jodakshare17[[#This Row],[Saral]],FIND(" ",jodakshare17[[#This Row],[Saral]])+1,4)))),("CharW("&amp;HEX2DEC(jodakshare17[[#This Row],[Saral]]))))))))&amp;"), "</f>
        <v xml:space="preserve">CharW(43), </v>
      </c>
      <c r="C144" s="12" t="s">
        <v>246</v>
      </c>
      <c r="D144" s="13" t="s">
        <v>247</v>
      </c>
      <c r="E144" s="15">
        <f>LEN(jodakshare17[[#This Row],[Unicode]])</f>
        <v>9</v>
      </c>
      <c r="F144" s="8" t="str">
        <f>IF(LEN(jodakshare17[[#This Row],[Unicode]])=34,_xlfn.CONCAT("CharW(",(HEX2DEC(LEFT(jodakshare17[[#This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Row],[Unicode]])+11,4))),(HEX2DEC(MID(jodakshare17[[#This Row],[Unicode]],FIND(" ",jodakshare17[[#This Row],[Unicode]])+16,4))),") &amp; CharW(",(HEX2DEC(MID(jodakshare17[[#This Row],[Unicode]],FIND(" ",jodakshare17[[#This Row],[Unicode]])+21,4))),") &amp; CharW(",(HEX2DEC(MID(jodakshare17[[#This Row],[Unicode]],FIND(" ",jodakshare17[[#This Row],[Unicode]])+26,4)))),IF(LEN(jodakshare17[[#This Row],[Unicode]])=29,_xlfn.CONCAT("CharW(",(HEX2DEC(LEFT(jodakshare17[[#This Row],[Unicode]],FIND(" ",jodakshare17[[#This Row],[Unicode]])-1))),") &amp; CharW(",(HEX2DEC(MID(jodakshare17[[#This Row],[Unicode]],FIND(" ",jodakshare17[[#This Row],[Unicode]])+1,4))),(HEX2DEC(MID(jodakshare17[[#This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Row],[Unicode]])+16,4))),") &amp; CharW(",(HEX2DEC(MID(jodakshare17[[#This Row],[Unicode]],FIND(" ",jodakshare17[[#This Row],[Unicode]])+21,4)))),IF(LEN(jodakshare17[[#This Row],[Unicode]])=24,_xlfn.CONCAT("CharW(",(HEX2DEC(LEFT(jodakshare17[[#This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Row],[Unicode]])+16,4)))),IF(LEN(jodakshare17[[#This Row],[Unicode]])=19,_xlfn.CONCAT("CharW(",(HEX2DEC(LEFT(jodakshare17[[#This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Row],[Unicode]])+11,4)))),IF(LEN(jodakshare17[[#This Row],[Unicode]])=14,_xlfn.CONCAT("CharW(",(HEX2DEC(LEFT(jodakshare17[[#This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Row],[Unicode]])+6,9)))),IF(LEN(jodakshare17[[#This Row],[Unicode]])=9,_xlfn.CONCAT("CharW(",(HEX2DEC(LEFT(jodakshare17[[#This Row],[Unicode]],FIND(" ",jodakshare17[[#This Row],[Unicode]])-1))),") &amp; CharW(",(HEX2DEC(MID(jodakshare17[[#This Row],[Unicode]],FIND(" ",jodakshare17[[#This Row],[Unicode]])+1,4)))),("CharW("&amp;HEX2DEC(jodakshare17[[#This Row],[Unicode]]))))))))&amp;"), "</f>
        <v xml:space="preserve">CharW(2352) &amp; CharW(2370), </v>
      </c>
      <c r="G144" s="2" t="str">
        <f>IF(LEN(jodakshare17[[#This Row],[Unicode]])=39,_xlfn.CONCAT(_xlfn.UNICHAR(HEX2DEC(LEFT(jodakshare17[[#This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Row],[Unicode]])+21,4))),_xlfn.UNICHAR(HEX2DEC(MID(jodakshare17[[#This Row],[Unicode]],FIND(" ",jodakshare17[[#This Row],[Unicode]])+26,4))),_xlfn.UNICHAR(HEX2DEC(MID(jodakshare17[[#This Row],[Unicode]],FIND(" ",jodakshare17[[#This Row],[Unicode]])+31,4)))),IF(LEN(jodakshare17[[#This Row],[Unicode]])=34,_xlfn.CONCAT(_xlfn.UNICHAR(HEX2DEC(LEFT(jodakshare17[[#This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Row],[Unicode]])+21,4))),_xlfn.UNICHAR(HEX2DEC(MID(jodakshare17[[#This Row],[Unicode]],FIND(" ",jodakshare17[[#This Row],[Unicode]])+26,4)))),IF(LEN(jodakshare17[[#This Row],[Unicode]])=29,_xlfn.CONCAT(_xlfn.UNICHAR(HEX2DEC(LEFT(jodakshare17[[#This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Row],[Unicode]])+21,4)))),IF(LEN(jodakshare17[[#This Row],[Unicode]])=24,_xlfn.CONCAT(_xlfn.UNICHAR(HEX2DEC(LEFT(jodakshare17[[#This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Row],[Unicode]])+16,4)))),IF(LEN(jodakshare17[[#This Row],[Unicode]])=19,_xlfn.CONCAT(_xlfn.UNICHAR(HEX2DEC(LEFT(jodakshare17[[#This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Row],[Unicode]])+11,4)))),IF(LEN(jodakshare17[[#This Row],[Unicode]])=14,_xlfn.CONCAT(_xlfn.UNICHAR(HEX2DEC(LEFT(jodakshare17[[#This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Row],[Unicode]])+6,9)))),IF(LEN(jodakshare17[[#This Row],[Unicode]])=9,_xlfn.CONCAT(_xlfn.UNICHAR(HEX2DEC(LEFT(jodakshare17[[#This Row],[Unicode]],FIND(" ",jodakshare17[[#This Row],[Unicode]])-1))),_xlfn.UNICHAR(HEX2DEC(MID(jodakshare17[[#This Row],[Unicode]],FIND(" ",jodakshare17[[#This Row],[Unicode]])+1,4)))),_xlfn.UNICHAR(HEX2DEC(jodakshare17[[#This Row],[Unicode]])))))))))</f>
        <v>रू</v>
      </c>
      <c r="P144" s="3"/>
      <c r="Q144" s="3"/>
      <c r="AZ144" s="13"/>
    </row>
    <row r="145" spans="1:52" x14ac:dyDescent="0.55000000000000004">
      <c r="A145" s="1" t="str">
        <f>IF(LEN(jodakshare17[[#This Row],[Saral]])=19,_xlfn.CONCAT(_xlfn.UNICHAR(HEX2DEC(LEFT(jodakshare17[[#This Row],[Saral]],FIND(" ",jodakshare17[[#This Row],[Saral]])-1))),_xlfn.UNICHAR(HEX2DEC(MID(jodakshare17[[#This Row],[Saral]],FIND(" ",jodakshare17[[#This Row],[Saral]])+1,4))),_xlfn.UNICHAR(HEX2DEC(MID(jodakshare17[[#This Row],[Saral]],FIND(" ",jodakshare17[[#This Row],[Saral]])+6,4))),_xlfn.UNICHAR(HEX2DEC(MID(jodakshare17[[#This Row],[Saral]],FIND(" ",jodakshare17[[#This Row],[Saral]])+11,4)))),IF(LEN(jodakshare17[[#This Row],[Saral]])=14,_xlfn.CONCAT(_xlfn.UNICHAR(HEX2DEC(LEFT(jodakshare17[[#This Row],[Saral]],FIND(" ",jodakshare17[[#This Row],[Saral]])-1))),_xlfn.UNICHAR(HEX2DEC(MID(jodakshare17[[#This Row],[Saral]],FIND(" ",[1]!sToUni[[#This Row],[Unicode]])+1,4))),_xlfn.UNICHAR(HEX2DEC(MID(jodakshare17[[#This Row],[Saral]],FIND(" ",jodakshare17[[#This Row],[Saral]])+6,9)))),IF(LEN(jodakshare17[[#This Row],[Saral]])=9,_xlfn.CONCAT(_xlfn.UNICHAR(HEX2DEC(LEFT(jodakshare17[[#This Row],[Saral]],FIND(" ",jodakshare17[[#This Row],[Saral]])-1))),_xlfn.UNICHAR(HEX2DEC(MID(jodakshare17[[#This Row],[Saral]],FIND(" ",jodakshare17[[#This Row],[Saral]])+1,4)))),_xlfn.UNICHAR(HEX2DEC(jodakshare17[[#This Row],[Saral]])))))</f>
        <v>=</v>
      </c>
      <c r="B145" s="7" t="str">
        <f>IF(LEN(jodakshare17[[#This Row],[Saral]])=34,_xlfn.CONCAT("CharW(",(HEX2DEC(LEFT(jodakshare17[[#This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Row],[Saral]])+11,4))),(HEX2DEC(MID(jodakshare17[[#This Row],[Saral]],FIND(" ",jodakshare17[[#This Row],[Saral]])+16,4))),") &amp; CharW(",(HEX2DEC(MID(jodakshare17[[#This Row],[Saral]],FIND(" ",jodakshare17[[#This Row],[Saral]])+21,4))),") &amp; CharW(",(HEX2DEC(MID(jodakshare17[[#This Row],[Saral]],FIND(" ",jodakshare17[[#This Row],[Saral]])+26,4)))),IF(LEN(jodakshare17[[#This Row],[Saral]])=29,_xlfn.CONCAT("CharW(",(HEX2DEC(LEFT(jodakshare17[[#This Row],[Saral]],FIND(" ",jodakshare17[[#This Row],[Saral]])-1))),") &amp; CharW(",(HEX2DEC(MID(jodakshare17[[#This Row],[Saral]],FIND(" ",jodakshare17[[#This Row],[Saral]])+1,4))),(HEX2DEC(MID(jodakshare17[[#This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Row],[Saral]])+16,4))),") &amp; CharW(",(HEX2DEC(MID(jodakshare17[[#This Row],[Saral]],FIND(" ",jodakshare17[[#This Row],[Saral]])+21,4)))),IF(LEN(jodakshare17[[#This Row],[Saral]])=24,_xlfn.CONCAT("CharW(",(HEX2DEC(LEFT(jodakshare17[[#This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Row],[Saral]])+16,4)))),IF(LEN(jodakshare17[[#This Row],[Saral]])=19,_xlfn.CONCAT("CharW(",(HEX2DEC(LEFT(jodakshare17[[#This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Row],[Saral]])+11,4)))),IF(LEN(jodakshare17[[#This Row],[Saral]])=14,_xlfn.CONCAT("CharW(",(HEX2DEC(LEFT(jodakshare17[[#This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Row],[Saral]])+6,9)))),IF(LEN(jodakshare17[[#This Row],[Saral]])=9,_xlfn.CONCAT("CharW(",(HEX2DEC(LEFT(jodakshare17[[#This Row],[Saral]],FIND(" ",jodakshare17[[#This Row],[Saral]])-1))),") &amp; CharW(",(HEX2DEC(MID(jodakshare17[[#This Row],[Saral]],FIND(" ",jodakshare17[[#This Row],[Saral]])+1,4)))),("CharW("&amp;HEX2DEC(jodakshare17[[#This Row],[Saral]]))))))))&amp;"), "</f>
        <v xml:space="preserve">CharW(61), </v>
      </c>
      <c r="C145" s="12" t="s">
        <v>248</v>
      </c>
      <c r="D145" s="17" t="s">
        <v>249</v>
      </c>
      <c r="E145" s="15">
        <f>LEN(jodakshare17[[#This Row],[Unicode]])</f>
        <v>9</v>
      </c>
      <c r="F145" s="8" t="str">
        <f>IF(LEN(jodakshare17[[#This Row],[Unicode]])=34,_xlfn.CONCAT("CharW(",(HEX2DEC(LEFT(jodakshare17[[#This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Row],[Unicode]])+11,4))),(HEX2DEC(MID(jodakshare17[[#This Row],[Unicode]],FIND(" ",jodakshare17[[#This Row],[Unicode]])+16,4))),") &amp; CharW(",(HEX2DEC(MID(jodakshare17[[#This Row],[Unicode]],FIND(" ",jodakshare17[[#This Row],[Unicode]])+21,4))),") &amp; CharW(",(HEX2DEC(MID(jodakshare17[[#This Row],[Unicode]],FIND(" ",jodakshare17[[#This Row],[Unicode]])+26,4)))),IF(LEN(jodakshare17[[#This Row],[Unicode]])=29,_xlfn.CONCAT("CharW(",(HEX2DEC(LEFT(jodakshare17[[#This Row],[Unicode]],FIND(" ",jodakshare17[[#This Row],[Unicode]])-1))),") &amp; CharW(",(HEX2DEC(MID(jodakshare17[[#This Row],[Unicode]],FIND(" ",jodakshare17[[#This Row],[Unicode]])+1,4))),(HEX2DEC(MID(jodakshare17[[#This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Row],[Unicode]])+16,4))),") &amp; CharW(",(HEX2DEC(MID(jodakshare17[[#This Row],[Unicode]],FIND(" ",jodakshare17[[#This Row],[Unicode]])+21,4)))),IF(LEN(jodakshare17[[#This Row],[Unicode]])=24,_xlfn.CONCAT("CharW(",(HEX2DEC(LEFT(jodakshare17[[#This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Row],[Unicode]])+16,4)))),IF(LEN(jodakshare17[[#This Row],[Unicode]])=19,_xlfn.CONCAT("CharW(",(HEX2DEC(LEFT(jodakshare17[[#This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Row],[Unicode]])+11,4)))),IF(LEN(jodakshare17[[#This Row],[Unicode]])=14,_xlfn.CONCAT("CharW(",(HEX2DEC(LEFT(jodakshare17[[#This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Row],[Unicode]])+6,9)))),IF(LEN(jodakshare17[[#This Row],[Unicode]])=9,_xlfn.CONCAT("CharW(",(HEX2DEC(LEFT(jodakshare17[[#This Row],[Unicode]],FIND(" ",jodakshare17[[#This Row],[Unicode]])-1))),") &amp; CharW(",(HEX2DEC(MID(jodakshare17[[#This Row],[Unicode]],FIND(" ",jodakshare17[[#This Row],[Unicode]])+1,4)))),("CharW("&amp;HEX2DEC(jodakshare17[[#This Row],[Unicode]]))))))))&amp;"), "</f>
        <v xml:space="preserve">CharW(2352) &amp; CharW(2369), </v>
      </c>
      <c r="G145" s="2" t="str">
        <f>IF(LEN(jodakshare17[[#This Row],[Unicode]])=39,_xlfn.CONCAT(_xlfn.UNICHAR(HEX2DEC(LEFT(jodakshare17[[#This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Row],[Unicode]])+21,4))),_xlfn.UNICHAR(HEX2DEC(MID(jodakshare17[[#This Row],[Unicode]],FIND(" ",jodakshare17[[#This Row],[Unicode]])+26,4))),_xlfn.UNICHAR(HEX2DEC(MID(jodakshare17[[#This Row],[Unicode]],FIND(" ",jodakshare17[[#This Row],[Unicode]])+31,4)))),IF(LEN(jodakshare17[[#This Row],[Unicode]])=34,_xlfn.CONCAT(_xlfn.UNICHAR(HEX2DEC(LEFT(jodakshare17[[#This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Row],[Unicode]])+21,4))),_xlfn.UNICHAR(HEX2DEC(MID(jodakshare17[[#This Row],[Unicode]],FIND(" ",jodakshare17[[#This Row],[Unicode]])+26,4)))),IF(LEN(jodakshare17[[#This Row],[Unicode]])=29,_xlfn.CONCAT(_xlfn.UNICHAR(HEX2DEC(LEFT(jodakshare17[[#This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Row],[Unicode]])+21,4)))),IF(LEN(jodakshare17[[#This Row],[Unicode]])=24,_xlfn.CONCAT(_xlfn.UNICHAR(HEX2DEC(LEFT(jodakshare17[[#This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Row],[Unicode]])+16,4)))),IF(LEN(jodakshare17[[#This Row],[Unicode]])=19,_xlfn.CONCAT(_xlfn.UNICHAR(HEX2DEC(LEFT(jodakshare17[[#This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Row],[Unicode]])+11,4)))),IF(LEN(jodakshare17[[#This Row],[Unicode]])=14,_xlfn.CONCAT(_xlfn.UNICHAR(HEX2DEC(LEFT(jodakshare17[[#This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Row],[Unicode]])+6,9)))),IF(LEN(jodakshare17[[#This Row],[Unicode]])=9,_xlfn.CONCAT(_xlfn.UNICHAR(HEX2DEC(LEFT(jodakshare17[[#This Row],[Unicode]],FIND(" ",jodakshare17[[#This Row],[Unicode]])-1))),_xlfn.UNICHAR(HEX2DEC(MID(jodakshare17[[#This Row],[Unicode]],FIND(" ",jodakshare17[[#This Row],[Unicode]])+1,4)))),_xlfn.UNICHAR(HEX2DEC(jodakshare17[[#This Row],[Unicode]])))))))))</f>
        <v>रु</v>
      </c>
      <c r="P145" s="3"/>
      <c r="Q145" s="3"/>
      <c r="AZ145" s="13"/>
    </row>
    <row r="146" spans="1:52" x14ac:dyDescent="0.55000000000000004">
      <c r="A146" s="1" t="str">
        <f>IF(LEN(jodakshare17[[#This Row],[Saral]])=19,_xlfn.CONCAT(_xlfn.UNICHAR(HEX2DEC(LEFT(jodakshare17[[#This Row],[Saral]],FIND(" ",jodakshare17[[#This Row],[Saral]])-1))),_xlfn.UNICHAR(HEX2DEC(MID(jodakshare17[[#This Row],[Saral]],FIND(" ",jodakshare17[[#This Row],[Saral]])+1,4))),_xlfn.UNICHAR(HEX2DEC(MID(jodakshare17[[#This Row],[Saral]],FIND(" ",jodakshare17[[#This Row],[Saral]])+6,4))),_xlfn.UNICHAR(HEX2DEC(MID(jodakshare17[[#This Row],[Saral]],FIND(" ",jodakshare17[[#This Row],[Saral]])+11,4)))),IF(LEN(jodakshare17[[#This Row],[Saral]])=14,_xlfn.CONCAT(_xlfn.UNICHAR(HEX2DEC(LEFT(jodakshare17[[#This Row],[Saral]],FIND(" ",jodakshare17[[#This Row],[Saral]])-1))),_xlfn.UNICHAR(HEX2DEC(MID(jodakshare17[[#This Row],[Saral]],FIND(" ",[1]!sToUni[[#This Row],[Unicode]])+1,4))),_xlfn.UNICHAR(HEX2DEC(MID(jodakshare17[[#This Row],[Saral]],FIND(" ",jodakshare17[[#This Row],[Saral]])+6,9)))),IF(LEN(jodakshare17[[#This Row],[Saral]])=9,_xlfn.CONCAT(_xlfn.UNICHAR(HEX2DEC(LEFT(jodakshare17[[#This Row],[Saral]],FIND(" ",jodakshare17[[#This Row],[Saral]])-1))),_xlfn.UNICHAR(HEX2DEC(MID(jodakshare17[[#This Row],[Saral]],FIND(" ",jodakshare17[[#This Row],[Saral]])+1,4)))),_xlfn.UNICHAR(HEX2DEC(jodakshare17[[#This Row],[Saral]])))))</f>
        <v>)</v>
      </c>
      <c r="B146" s="7" t="str">
        <f>IF(LEN(jodakshare17[[#This Row],[Saral]])=34,_xlfn.CONCAT("CharW(",(HEX2DEC(LEFT(jodakshare17[[#This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Row],[Saral]])+11,4))),(HEX2DEC(MID(jodakshare17[[#This Row],[Saral]],FIND(" ",jodakshare17[[#This Row],[Saral]])+16,4))),") &amp; CharW(",(HEX2DEC(MID(jodakshare17[[#This Row],[Saral]],FIND(" ",jodakshare17[[#This Row],[Saral]])+21,4))),") &amp; CharW(",(HEX2DEC(MID(jodakshare17[[#This Row],[Saral]],FIND(" ",jodakshare17[[#This Row],[Saral]])+26,4)))),IF(LEN(jodakshare17[[#This Row],[Saral]])=29,_xlfn.CONCAT("CharW(",(HEX2DEC(LEFT(jodakshare17[[#This Row],[Saral]],FIND(" ",jodakshare17[[#This Row],[Saral]])-1))),") &amp; CharW(",(HEX2DEC(MID(jodakshare17[[#This Row],[Saral]],FIND(" ",jodakshare17[[#This Row],[Saral]])+1,4))),(HEX2DEC(MID(jodakshare17[[#This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Row],[Saral]])+16,4))),") &amp; CharW(",(HEX2DEC(MID(jodakshare17[[#This Row],[Saral]],FIND(" ",jodakshare17[[#This Row],[Saral]])+21,4)))),IF(LEN(jodakshare17[[#This Row],[Saral]])=24,_xlfn.CONCAT("CharW(",(HEX2DEC(LEFT(jodakshare17[[#This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Row],[Saral]])+16,4)))),IF(LEN(jodakshare17[[#This Row],[Saral]])=19,_xlfn.CONCAT("CharW(",(HEX2DEC(LEFT(jodakshare17[[#This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Row],[Saral]])+11,4)))),IF(LEN(jodakshare17[[#This Row],[Saral]])=14,_xlfn.CONCAT("CharW(",(HEX2DEC(LEFT(jodakshare17[[#This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Row],[Saral]])+6,9)))),IF(LEN(jodakshare17[[#This Row],[Saral]])=9,_xlfn.CONCAT("CharW(",(HEX2DEC(LEFT(jodakshare17[[#This Row],[Saral]],FIND(" ",jodakshare17[[#This Row],[Saral]])-1))),") &amp; CharW(",(HEX2DEC(MID(jodakshare17[[#This Row],[Saral]],FIND(" ",jodakshare17[[#This Row],[Saral]])+1,4)))),("CharW("&amp;HEX2DEC(jodakshare17[[#This Row],[Saral]]))))))))&amp;"), "</f>
        <v xml:space="preserve">CharW(41), </v>
      </c>
      <c r="C146" s="3" t="s">
        <v>138</v>
      </c>
      <c r="D146" s="13" t="s">
        <v>139</v>
      </c>
      <c r="E146" s="15">
        <f>LEN(jodakshare17[[#This Row],[Unicode]])</f>
        <v>14</v>
      </c>
      <c r="F146" s="2" t="str">
        <f>IF(LEN(jodakshare17[[#This Row],[Unicode]])=34,_xlfn.CONCAT("CharW(",(HEX2DEC(LEFT(jodakshare17[[#This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Row],[Unicode]])+11,4))),(HEX2DEC(MID(jodakshare17[[#This Row],[Unicode]],FIND(" ",jodakshare17[[#This Row],[Unicode]])+16,4))),") &amp; CharW(",(HEX2DEC(MID(jodakshare17[[#This Row],[Unicode]],FIND(" ",jodakshare17[[#This Row],[Unicode]])+21,4))),") &amp; CharW(",(HEX2DEC(MID(jodakshare17[[#This Row],[Unicode]],FIND(" ",jodakshare17[[#This Row],[Unicode]])+26,4)))),IF(LEN(jodakshare17[[#This Row],[Unicode]])=29,_xlfn.CONCAT("CharW(",(HEX2DEC(LEFT(jodakshare17[[#This Row],[Unicode]],FIND(" ",jodakshare17[[#This Row],[Unicode]])-1))),") &amp; CharW(",(HEX2DEC(MID(jodakshare17[[#This Row],[Unicode]],FIND(" ",jodakshare17[[#This Row],[Unicode]])+1,4))),(HEX2DEC(MID(jodakshare17[[#This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Row],[Unicode]])+16,4))),") &amp; CharW(",(HEX2DEC(MID(jodakshare17[[#This Row],[Unicode]],FIND(" ",jodakshare17[[#This Row],[Unicode]])+21,4)))),IF(LEN(jodakshare17[[#This Row],[Unicode]])=24,_xlfn.CONCAT("CharW(",(HEX2DEC(LEFT(jodakshare17[[#This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Row],[Unicode]])+16,4)))),IF(LEN(jodakshare17[[#This Row],[Unicode]])=19,_xlfn.CONCAT("CharW(",(HEX2DEC(LEFT(jodakshare17[[#This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Row],[Unicode]])+11,4)))),IF(LEN(jodakshare17[[#This Row],[Unicode]])=14,_xlfn.CONCAT("CharW(",(HEX2DEC(LEFT(jodakshare17[[#This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Row],[Unicode]])+6,9)))),IF(LEN(jodakshare17[[#This Row],[Unicode]])=9,_xlfn.CONCAT("CharW(",(HEX2DEC(LEFT(jodakshare17[[#This Row],[Unicode]],FIND(" ",jodakshare17[[#This Row],[Unicode]])-1))),") &amp; CharW(",(HEX2DEC(MID(jodakshare17[[#This Row],[Unicode]],FIND(" ",jodakshare17[[#This Row],[Unicode]])+1,4)))),("CharW("&amp;HEX2DEC(jodakshare17[[#This Row],[Unicode]]))))))))&amp;"), "</f>
        <v xml:space="preserve">CharW(2332) &amp; CharW(2381) &amp; CharW(2334), </v>
      </c>
      <c r="G146" s="2" t="str">
        <f>IF(LEN(jodakshare17[[#This Row],[Unicode]])=39,_xlfn.CONCAT(_xlfn.UNICHAR(HEX2DEC(LEFT(jodakshare17[[#This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Row],[Unicode]])+21,4))),_xlfn.UNICHAR(HEX2DEC(MID(jodakshare17[[#This Row],[Unicode]],FIND(" ",jodakshare17[[#This Row],[Unicode]])+26,4))),_xlfn.UNICHAR(HEX2DEC(MID(jodakshare17[[#This Row],[Unicode]],FIND(" ",jodakshare17[[#This Row],[Unicode]])+31,4)))),IF(LEN(jodakshare17[[#This Row],[Unicode]])=34,_xlfn.CONCAT(_xlfn.UNICHAR(HEX2DEC(LEFT(jodakshare17[[#This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Row],[Unicode]])+21,4))),_xlfn.UNICHAR(HEX2DEC(MID(jodakshare17[[#This Row],[Unicode]],FIND(" ",jodakshare17[[#This Row],[Unicode]])+26,4)))),IF(LEN(jodakshare17[[#This Row],[Unicode]])=29,_xlfn.CONCAT(_xlfn.UNICHAR(HEX2DEC(LEFT(jodakshare17[[#This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Row],[Unicode]])+21,4)))),IF(LEN(jodakshare17[[#This Row],[Unicode]])=24,_xlfn.CONCAT(_xlfn.UNICHAR(HEX2DEC(LEFT(jodakshare17[[#This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Row],[Unicode]])+16,4)))),IF(LEN(jodakshare17[[#This Row],[Unicode]])=19,_xlfn.CONCAT(_xlfn.UNICHAR(HEX2DEC(LEFT(jodakshare17[[#This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Row],[Unicode]])+11,4)))),IF(LEN(jodakshare17[[#This Row],[Unicode]])=14,_xlfn.CONCAT(_xlfn.UNICHAR(HEX2DEC(LEFT(jodakshare17[[#This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Row],[Unicode]])+6,9)))),IF(LEN(jodakshare17[[#This Row],[Unicode]])=9,_xlfn.CONCAT(_xlfn.UNICHAR(HEX2DEC(LEFT(jodakshare17[[#This Row],[Unicode]],FIND(" ",jodakshare17[[#This Row],[Unicode]])-1))),_xlfn.UNICHAR(HEX2DEC(MID(jodakshare17[[#This Row],[Unicode]],FIND(" ",jodakshare17[[#This Row],[Unicode]])+1,4)))),_xlfn.UNICHAR(HEX2DEC(jodakshare17[[#This Row],[Unicode]])))))))))</f>
        <v>ज्ञ</v>
      </c>
      <c r="P146" s="3"/>
      <c r="Q146" s="3"/>
      <c r="AZ146" s="12"/>
    </row>
    <row r="147" spans="1:52" x14ac:dyDescent="0.55000000000000004">
      <c r="A147" s="1" t="str">
        <f>IF(LEN(jodakshare17[[#This Row],[Saral]])=19,_xlfn.CONCAT(_xlfn.UNICHAR(HEX2DEC(LEFT(jodakshare17[[#This Row],[Saral]],FIND(" ",jodakshare17[[#This Row],[Saral]])-1))),_xlfn.UNICHAR(HEX2DEC(MID(jodakshare17[[#This Row],[Saral]],FIND(" ",jodakshare17[[#This Row],[Saral]])+1,4))),_xlfn.UNICHAR(HEX2DEC(MID(jodakshare17[[#This Row],[Saral]],FIND(" ",jodakshare17[[#This Row],[Saral]])+6,4))),_xlfn.UNICHAR(HEX2DEC(MID(jodakshare17[[#This Row],[Saral]],FIND(" ",jodakshare17[[#This Row],[Saral]])+11,4)))),IF(LEN(jodakshare17[[#This Row],[Saral]])=14,_xlfn.CONCAT(_xlfn.UNICHAR(HEX2DEC(LEFT(jodakshare17[[#This Row],[Saral]],FIND(" ",jodakshare17[[#This Row],[Saral]])-1))),_xlfn.UNICHAR(HEX2DEC(MID(jodakshare17[[#This Row],[Saral]],FIND(" ",[1]!sToUni[[#This Row],[Unicode]])+1,4))),_xlfn.UNICHAR(HEX2DEC(MID(jodakshare17[[#This Row],[Saral]],FIND(" ",jodakshare17[[#This Row],[Saral]])+6,9)))),IF(LEN(jodakshare17[[#This Row],[Saral]])=9,_xlfn.CONCAT(_xlfn.UNICHAR(HEX2DEC(LEFT(jodakshare17[[#This Row],[Saral]],FIND(" ",jodakshare17[[#This Row],[Saral]])-1))),_xlfn.UNICHAR(HEX2DEC(MID(jodakshare17[[#This Row],[Saral]],FIND(" ",jodakshare17[[#This Row],[Saral]])+1,4)))),_xlfn.UNICHAR(HEX2DEC(jodakshare17[[#This Row],[Saral]])))))</f>
        <v>9</v>
      </c>
      <c r="B147" s="7" t="str">
        <f>IF(LEN(jodakshare17[[#This Row],[Saral]])=34,_xlfn.CONCAT("CharW(",(HEX2DEC(LEFT(jodakshare17[[#This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Row],[Saral]])+11,4))),(HEX2DEC(MID(jodakshare17[[#This Row],[Saral]],FIND(" ",jodakshare17[[#This Row],[Saral]])+16,4))),") &amp; CharW(",(HEX2DEC(MID(jodakshare17[[#This Row],[Saral]],FIND(" ",jodakshare17[[#This Row],[Saral]])+21,4))),") &amp; CharW(",(HEX2DEC(MID(jodakshare17[[#This Row],[Saral]],FIND(" ",jodakshare17[[#This Row],[Saral]])+26,4)))),IF(LEN(jodakshare17[[#This Row],[Saral]])=29,_xlfn.CONCAT("CharW(",(HEX2DEC(LEFT(jodakshare17[[#This Row],[Saral]],FIND(" ",jodakshare17[[#This Row],[Saral]])-1))),") &amp; CharW(",(HEX2DEC(MID(jodakshare17[[#This Row],[Saral]],FIND(" ",jodakshare17[[#This Row],[Saral]])+1,4))),(HEX2DEC(MID(jodakshare17[[#This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Row],[Saral]])+16,4))),") &amp; CharW(",(HEX2DEC(MID(jodakshare17[[#This Row],[Saral]],FIND(" ",jodakshare17[[#This Row],[Saral]])+21,4)))),IF(LEN(jodakshare17[[#This Row],[Saral]])=24,_xlfn.CONCAT("CharW(",(HEX2DEC(LEFT(jodakshare17[[#This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Row],[Saral]])+11,4))),") &amp; CharW(",(HEX2DEC(MID(jodakshare17[[#This Row],[Saral]],FIND(" ",jodakshare17[[#This Row],[Saral]])+16,4)))),IF(LEN(jodakshare17[[#This Row],[Saral]])=19,_xlfn.CONCAT("CharW(",(HEX2DEC(LEFT(jodakshare17[[#This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Row],[Saral]])+6,4))),") &amp; CharW(",(HEX2DEC(MID(jodakshare17[[#This Row],[Saral]],FIND(" ",jodakshare17[[#This Row],[Saral]])+11,4)))),IF(LEN(jodakshare17[[#This Row],[Saral]])=14,_xlfn.CONCAT("CharW(",(HEX2DEC(LEFT(jodakshare17[[#This Row],[Saral]],FIND(" ",jodakshare17[[#This Row],[Saral]])-1))),") &amp; CharW(",(HEX2DEC(MID(jodakshare17[[#This Row],[Saral]],FIND(" ",jodakshare17[[#This Row],[Saral]])+1,4))),") &amp; CharW(",(HEX2DEC(MID(jodakshare17[[#This Row],[Saral]],FIND(" ",jodakshare17[[#This Row],[Saral]])+6,9)))),IF(LEN(jodakshare17[[#This Row],[Saral]])=9,_xlfn.CONCAT("CharW(",(HEX2DEC(LEFT(jodakshare17[[#This Row],[Saral]],FIND(" ",jodakshare17[[#This Row],[Saral]])-1))),") &amp; CharW(",(HEX2DEC(MID(jodakshare17[[#This Row],[Saral]],FIND(" ",jodakshare17[[#This Row],[Saral]])+1,4)))),("CharW("&amp;HEX2DEC(jodakshare17[[#This Row],[Saral]]))))))))&amp;"), "</f>
        <v xml:space="preserve">CharW(57), </v>
      </c>
      <c r="C147" s="12" t="s">
        <v>135</v>
      </c>
      <c r="D147" s="13" t="s">
        <v>136</v>
      </c>
      <c r="E147" s="15">
        <f>LEN(jodakshare17[[#This Row],[Unicode]])</f>
        <v>14</v>
      </c>
      <c r="F147" s="2" t="str">
        <f>IF(LEN(jodakshare17[[#This Row],[Unicode]])=34,_xlfn.CONCAT("CharW(",(HEX2DEC(LEFT(jodakshare17[[#This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Row],[Unicode]])+11,4))),(HEX2DEC(MID(jodakshare17[[#This Row],[Unicode]],FIND(" ",jodakshare17[[#This Row],[Unicode]])+16,4))),") &amp; CharW(",(HEX2DEC(MID(jodakshare17[[#This Row],[Unicode]],FIND(" ",jodakshare17[[#This Row],[Unicode]])+21,4))),") &amp; CharW(",(HEX2DEC(MID(jodakshare17[[#This Row],[Unicode]],FIND(" ",jodakshare17[[#This Row],[Unicode]])+26,4)))),IF(LEN(jodakshare17[[#This Row],[Unicode]])=29,_xlfn.CONCAT("CharW(",(HEX2DEC(LEFT(jodakshare17[[#This Row],[Unicode]],FIND(" ",jodakshare17[[#This Row],[Unicode]])-1))),") &amp; CharW(",(HEX2DEC(MID(jodakshare17[[#This Row],[Unicode]],FIND(" ",jodakshare17[[#This Row],[Unicode]])+1,4))),(HEX2DEC(MID(jodakshare17[[#This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Row],[Unicode]])+16,4))),") &amp; CharW(",(HEX2DEC(MID(jodakshare17[[#This Row],[Unicode]],FIND(" ",jodakshare17[[#This Row],[Unicode]])+21,4)))),IF(LEN(jodakshare17[[#This Row],[Unicode]])=24,_xlfn.CONCAT("CharW(",(HEX2DEC(LEFT(jodakshare17[[#This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Row],[Unicode]])+11,4))),") &amp; CharW(",(HEX2DEC(MID(jodakshare17[[#This Row],[Unicode]],FIND(" ",jodakshare17[[#This Row],[Unicode]])+16,4)))),IF(LEN(jodakshare17[[#This Row],[Unicode]])=19,_xlfn.CONCAT("CharW(",(HEX2DEC(LEFT(jodakshare17[[#This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Row],[Unicode]])+6,4))),") &amp; CharW(",(HEX2DEC(MID(jodakshare17[[#This Row],[Unicode]],FIND(" ",jodakshare17[[#This Row],[Unicode]])+11,4)))),IF(LEN(jodakshare17[[#This Row],[Unicode]])=14,_xlfn.CONCAT("CharW(",(HEX2DEC(LEFT(jodakshare17[[#This Row],[Unicode]],FIND(" ",jodakshare17[[#This Row],[Unicode]])-1))),") &amp; CharW(",(HEX2DEC(MID(jodakshare17[[#This Row],[Unicode]],FIND(" ",jodakshare17[[#This Row],[Unicode]])+1,4))),") &amp; CharW(",(HEX2DEC(MID(jodakshare17[[#This Row],[Unicode]],FIND(" ",jodakshare17[[#This Row],[Unicode]])+6,9)))),IF(LEN(jodakshare17[[#This Row],[Unicode]])=9,_xlfn.CONCAT("CharW(",(HEX2DEC(LEFT(jodakshare17[[#This Row],[Unicode]],FIND(" ",jodakshare17[[#This Row],[Unicode]])-1))),") &amp; CharW(",(HEX2DEC(MID(jodakshare17[[#This Row],[Unicode]],FIND(" ",jodakshare17[[#This Row],[Unicode]])+1,4)))),("CharW("&amp;HEX2DEC(jodakshare17[[#This Row],[Unicode]]))))))))&amp;"), "</f>
        <v xml:space="preserve">CharW(2325) &amp; CharW(2381) &amp; CharW(2359), </v>
      </c>
      <c r="G147" s="2" t="str">
        <f>IF(LEN(jodakshare17[[#This Row],[Unicode]])=39,_xlfn.CONCAT(_xlfn.UNICHAR(HEX2DEC(LEFT(jodakshare17[[#This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Row],[Unicode]])+21,4))),_xlfn.UNICHAR(HEX2DEC(MID(jodakshare17[[#This Row],[Unicode]],FIND(" ",jodakshare17[[#This Row],[Unicode]])+26,4))),_xlfn.UNICHAR(HEX2DEC(MID(jodakshare17[[#This Row],[Unicode]],FIND(" ",jodakshare17[[#This Row],[Unicode]])+31,4)))),IF(LEN(jodakshare17[[#This Row],[Unicode]])=34,_xlfn.CONCAT(_xlfn.UNICHAR(HEX2DEC(LEFT(jodakshare17[[#This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Row],[Unicode]])+21,4))),_xlfn.UNICHAR(HEX2DEC(MID(jodakshare17[[#This Row],[Unicode]],FIND(" ",jodakshare17[[#This Row],[Unicode]])+26,4)))),IF(LEN(jodakshare17[[#This Row],[Unicode]])=29,_xlfn.CONCAT(_xlfn.UNICHAR(HEX2DEC(LEFT(jodakshare17[[#This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Row],[Unicode]])+16,4))),_xlfn.UNICHAR(HEX2DEC(MID(jodakshare17[[#This Row],[Unicode]],FIND(" ",jodakshare17[[#This Row],[Unicode]])+21,4)))),IF(LEN(jodakshare17[[#This Row],[Unicode]])=24,_xlfn.CONCAT(_xlfn.UNICHAR(HEX2DEC(LEFT(jodakshare17[[#This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Row],[Unicode]])+11,4))),_xlfn.UNICHAR(HEX2DEC(MID(jodakshare17[[#This Row],[Unicode]],FIND(" ",jodakshare17[[#This Row],[Unicode]])+16,4)))),IF(LEN(jodakshare17[[#This Row],[Unicode]])=19,_xlfn.CONCAT(_xlfn.UNICHAR(HEX2DEC(LEFT(jodakshare17[[#This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Row],[Unicode]])+6,4))),_xlfn.UNICHAR(HEX2DEC(MID(jodakshare17[[#This Row],[Unicode]],FIND(" ",jodakshare17[[#This Row],[Unicode]])+11,4)))),IF(LEN(jodakshare17[[#This Row],[Unicode]])=14,_xlfn.CONCAT(_xlfn.UNICHAR(HEX2DEC(LEFT(jodakshare17[[#This Row],[Unicode]],FIND(" ",jodakshare17[[#This Row],[Unicode]])-1))),_xlfn.UNICHAR(HEX2DEC(MID(jodakshare17[[#This Row],[Unicode]],FIND(" ",jodakshare17[[#This Row],[Unicode]])+1,4))),_xlfn.UNICHAR(HEX2DEC(MID(jodakshare17[[#This Row],[Unicode]],FIND(" ",jodakshare17[[#This Row],[Unicode]])+6,9)))),IF(LEN(jodakshare17[[#This Row],[Unicode]])=9,_xlfn.CONCAT(_xlfn.UNICHAR(HEX2DEC(LEFT(jodakshare17[[#This Row],[Unicode]],FIND(" ",jodakshare17[[#This Row],[Unicode]])-1))),_xlfn.UNICHAR(HEX2DEC(MID(jodakshare17[[#This Row],[Unicode]],FIND(" ",jodakshare17[[#This Row],[Unicode]])+1,4)))),_xlfn.UNICHAR(HEX2DEC(jodakshare17[[#This Row],[Unicode]])))))))))</f>
        <v>क्ष</v>
      </c>
      <c r="P147" s="3"/>
      <c r="Q147" s="3"/>
      <c r="AZ147" s="12"/>
    </row>
    <row r="148" spans="1:52" x14ac:dyDescent="0.55000000000000004">
      <c r="B148" s="7"/>
      <c r="C148" s="19"/>
      <c r="D148" s="19"/>
      <c r="E148" s="15"/>
      <c r="F148" s="8"/>
      <c r="G148" s="2"/>
      <c r="P148" s="3"/>
      <c r="Q148" s="3"/>
      <c r="AZ148" s="12"/>
    </row>
    <row r="149" spans="1:52" x14ac:dyDescent="0.55000000000000004">
      <c r="B149" s="18"/>
      <c r="C149" s="3"/>
      <c r="D149" s="3"/>
      <c r="F149" s="8"/>
      <c r="G149" s="2"/>
      <c r="P149" s="3"/>
      <c r="Q149" s="3"/>
      <c r="AZ149" s="12"/>
    </row>
    <row r="150" spans="1:52" x14ac:dyDescent="0.55000000000000004">
      <c r="B150" t="str">
        <f>_xlfn.CONCAT(jodakshare1718[SaralCharW])</f>
        <v xml:space="preserve">CharW(8250), CharW(8482), CharW(200), CharW(201), CharW(202), CharW(203), CharW(204), CharW(205), CharW(206), CharW(207), CharW(208), CharW(209), CharW(210), CharW(211), CharW(212), CharW(213), CharW(214), CharW(215), CharW(216), CharW(217), CharW(218), CharW(219), CharW(220), CharW(221), CharW(222), CharW(223), CharW(224), CharW(225), CharW(226), CharW(227), CharW(228), CharW(229), CharW(39), CharW(34), CharW(34), CharW(39), CharW(45), </v>
      </c>
      <c r="C150" t="s">
        <v>0</v>
      </c>
      <c r="D150" s="3" t="s">
        <v>250</v>
      </c>
      <c r="F150" t="str">
        <f>_xlfn.CONCAT(jodakshare1718[UniCharW])</f>
        <v xml:space="preserve">CharW(2404), CharW(2365), CharW(2406), CharW(2407), CharW(2408), CharW(2409), CharW(2410), CharW(2411), CharW(2412), CharW(2413), CharW(2414), CharW(2415), CharW(48), CharW(49), CharW(50), CharW(51), CharW(52), CharW(53), CharW(54), CharW(55), CharW(56), CharW(57), CharW(40), CharW(41), CharW(42), CharW(43), CharW(45), CharW(739), CharW(8763), CharW(47), CharW(36), CharW(59), CharW(8216), CharW(8221), CharW(8220), CharW(8217), CharW(95), </v>
      </c>
      <c r="P150" s="3"/>
      <c r="Q150" s="3"/>
    </row>
    <row r="151" spans="1:52" x14ac:dyDescent="0.55000000000000004">
      <c r="B151" t="s">
        <v>1</v>
      </c>
      <c r="C151" t="s">
        <v>2</v>
      </c>
      <c r="D151" t="s">
        <v>3</v>
      </c>
      <c r="E151" t="s">
        <v>4</v>
      </c>
      <c r="F151" t="s">
        <v>5</v>
      </c>
      <c r="K151" t="s">
        <v>251</v>
      </c>
      <c r="P151" s="3"/>
      <c r="Q151" s="3"/>
    </row>
    <row r="152" spans="1:52" x14ac:dyDescent="0.55000000000000004">
      <c r="A152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›</v>
      </c>
      <c r="B152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CharW(8250), </v>
      </c>
      <c r="C152" s="3" t="s">
        <v>142</v>
      </c>
      <c r="D152" s="17" t="s">
        <v>176</v>
      </c>
      <c r="E152">
        <f>LEN(jodakshare1718[[#This Row],[Unicode]])</f>
        <v>4</v>
      </c>
      <c r="F152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CharW(2404), </v>
      </c>
      <c r="G152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।</v>
      </c>
      <c r="K152" t="s">
        <v>252</v>
      </c>
      <c r="P152" s="3"/>
      <c r="Q152" s="3"/>
    </row>
    <row r="153" spans="1:52" x14ac:dyDescent="0.55000000000000004">
      <c r="A153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™</v>
      </c>
      <c r="B153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CharW(8482), </v>
      </c>
      <c r="C153" s="3">
        <v>2122</v>
      </c>
      <c r="D153" s="17" t="s">
        <v>253</v>
      </c>
      <c r="E153">
        <f>LEN(jodakshare1718[[#This Row],[Unicode]])</f>
        <v>4</v>
      </c>
      <c r="F153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CharW(2365), </v>
      </c>
      <c r="G153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ऽ</v>
      </c>
      <c r="K153" t="s">
        <v>254</v>
      </c>
      <c r="P153" s="3"/>
      <c r="Q153" s="3"/>
    </row>
    <row r="154" spans="1:52" x14ac:dyDescent="0.55000000000000004">
      <c r="A154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È</v>
      </c>
      <c r="B154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CharW(200), </v>
      </c>
      <c r="C154" s="3" t="s">
        <v>255</v>
      </c>
      <c r="D154" s="3" t="s">
        <v>256</v>
      </c>
      <c r="E154">
        <f>LEN(jodakshare1718[[#This Row],[Unicode]])</f>
        <v>4</v>
      </c>
      <c r="F154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CharW(2406), </v>
      </c>
      <c r="G154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०</v>
      </c>
      <c r="K154" t="s">
        <v>257</v>
      </c>
      <c r="P154" s="3"/>
      <c r="Q154" s="3"/>
      <c r="AJ154" t="s">
        <v>258</v>
      </c>
      <c r="AK154" t="s">
        <v>258</v>
      </c>
      <c r="AL154" t="s">
        <v>259</v>
      </c>
      <c r="AM154" t="s">
        <v>260</v>
      </c>
      <c r="AN154" t="s">
        <v>261</v>
      </c>
    </row>
    <row r="155" spans="1:52" x14ac:dyDescent="0.55000000000000004">
      <c r="A155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É</v>
      </c>
      <c r="B155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CharW(201), </v>
      </c>
      <c r="C155" s="3" t="s">
        <v>262</v>
      </c>
      <c r="D155" s="13" t="s">
        <v>263</v>
      </c>
      <c r="E155">
        <f>LEN(jodakshare1718[[#This Row],[Unicode]])</f>
        <v>4</v>
      </c>
      <c r="F155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CharW(2407), </v>
      </c>
      <c r="G155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१</v>
      </c>
      <c r="K155" t="s">
        <v>264</v>
      </c>
      <c r="P155" s="3"/>
      <c r="Q155" s="3"/>
      <c r="AJ155" t="s">
        <v>259</v>
      </c>
    </row>
    <row r="156" spans="1:52" x14ac:dyDescent="0.55000000000000004">
      <c r="A156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Ê</v>
      </c>
      <c r="B156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CharW(202), </v>
      </c>
      <c r="C156" s="3" t="s">
        <v>265</v>
      </c>
      <c r="D156" s="17" t="s">
        <v>266</v>
      </c>
      <c r="E156">
        <f>LEN(jodakshare1718[[#This Row],[Unicode]])</f>
        <v>4</v>
      </c>
      <c r="F156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CharW(2408), </v>
      </c>
      <c r="G156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२</v>
      </c>
      <c r="K156" t="s">
        <v>267</v>
      </c>
      <c r="P156" s="3"/>
      <c r="Q156" s="3"/>
      <c r="AJ156" t="s">
        <v>260</v>
      </c>
    </row>
    <row r="157" spans="1:52" x14ac:dyDescent="0.55000000000000004">
      <c r="A157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Ë</v>
      </c>
      <c r="B157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CharW(203), </v>
      </c>
      <c r="C157" s="3" t="s">
        <v>268</v>
      </c>
      <c r="D157" s="3" t="s">
        <v>269</v>
      </c>
      <c r="E157">
        <f>LEN(jodakshare1718[[#This Row],[Unicode]])</f>
        <v>4</v>
      </c>
      <c r="F157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CharW(2409), </v>
      </c>
      <c r="G157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३</v>
      </c>
      <c r="K157" t="s">
        <v>270</v>
      </c>
      <c r="P157" s="3"/>
      <c r="Q157" s="3"/>
      <c r="AJ157" t="s">
        <v>261</v>
      </c>
    </row>
    <row r="158" spans="1:52" x14ac:dyDescent="0.55000000000000004">
      <c r="A158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Ì</v>
      </c>
      <c r="B158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CharW(204), </v>
      </c>
      <c r="C158" s="3" t="s">
        <v>271</v>
      </c>
      <c r="D158" s="13" t="s">
        <v>272</v>
      </c>
      <c r="E158">
        <f>LEN(jodakshare1718[[#This Row],[Unicode]])</f>
        <v>4</v>
      </c>
      <c r="F158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CharW(2410), </v>
      </c>
      <c r="G158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४</v>
      </c>
      <c r="K158" t="s">
        <v>273</v>
      </c>
      <c r="M158" s="20"/>
      <c r="P158" s="3"/>
      <c r="Q158" s="3"/>
    </row>
    <row r="159" spans="1:52" x14ac:dyDescent="0.55000000000000004">
      <c r="A159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Í</v>
      </c>
      <c r="B159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CharW(205), </v>
      </c>
      <c r="C159" s="3" t="s">
        <v>274</v>
      </c>
      <c r="D159" s="13" t="s">
        <v>275</v>
      </c>
      <c r="E159">
        <f>LEN(jodakshare1718[[#This Row],[Unicode]])</f>
        <v>4</v>
      </c>
      <c r="F159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CharW(2411), </v>
      </c>
      <c r="G159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५</v>
      </c>
      <c r="K159" t="s">
        <v>276</v>
      </c>
      <c r="P159" s="3"/>
      <c r="Q159" s="3"/>
    </row>
    <row r="160" spans="1:52" x14ac:dyDescent="0.55000000000000004">
      <c r="A160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Î</v>
      </c>
      <c r="B160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CharW(206), </v>
      </c>
      <c r="C160" s="3" t="s">
        <v>277</v>
      </c>
      <c r="D160" s="13" t="s">
        <v>278</v>
      </c>
      <c r="E160">
        <f>LEN(jodakshare1718[[#This Row],[Unicode]])</f>
        <v>4</v>
      </c>
      <c r="F160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CharW(2412), </v>
      </c>
      <c r="G160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६</v>
      </c>
      <c r="K160" t="s">
        <v>279</v>
      </c>
      <c r="P160" s="3"/>
      <c r="Q160" s="3"/>
    </row>
    <row r="161" spans="1:43" x14ac:dyDescent="0.55000000000000004">
      <c r="A161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Ï</v>
      </c>
      <c r="B161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CharW(207), </v>
      </c>
      <c r="C161" s="3" t="s">
        <v>280</v>
      </c>
      <c r="D161" s="13" t="s">
        <v>281</v>
      </c>
      <c r="E161">
        <f>LEN(jodakshare1718[[#This Row],[Unicode]])</f>
        <v>4</v>
      </c>
      <c r="F161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CharW(2413), </v>
      </c>
      <c r="G161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७</v>
      </c>
      <c r="K161" t="s">
        <v>282</v>
      </c>
      <c r="P161" s="3"/>
      <c r="Q161" s="3"/>
    </row>
    <row r="162" spans="1:43" x14ac:dyDescent="0.55000000000000004">
      <c r="A162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Ð</v>
      </c>
      <c r="B162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CharW(208), </v>
      </c>
      <c r="C162" s="3" t="s">
        <v>283</v>
      </c>
      <c r="D162" s="13" t="s">
        <v>284</v>
      </c>
      <c r="E162">
        <f>LEN(jodakshare1718[[#This Row],[Unicode]])</f>
        <v>4</v>
      </c>
      <c r="F162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CharW(2414), </v>
      </c>
      <c r="G162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८</v>
      </c>
      <c r="K162" t="s">
        <v>285</v>
      </c>
      <c r="P162" s="3"/>
      <c r="Q162" s="3"/>
      <c r="AM162" s="21"/>
      <c r="AN162" s="21"/>
      <c r="AO162" s="21"/>
      <c r="AP162" s="21"/>
      <c r="AQ162" s="21"/>
    </row>
    <row r="163" spans="1:43" x14ac:dyDescent="0.55000000000000004">
      <c r="A163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Ñ</v>
      </c>
      <c r="B163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CharW(209), </v>
      </c>
      <c r="C163" s="3" t="s">
        <v>286</v>
      </c>
      <c r="D163" s="13" t="s">
        <v>287</v>
      </c>
      <c r="E163">
        <f>LEN(jodakshare1718[[#This Row],[Unicode]])</f>
        <v>4</v>
      </c>
      <c r="F163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CharW(2415), </v>
      </c>
      <c r="G163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९</v>
      </c>
      <c r="K163" t="s">
        <v>288</v>
      </c>
      <c r="P163" s="3"/>
      <c r="Q163" s="3"/>
    </row>
    <row r="164" spans="1:43" x14ac:dyDescent="0.55000000000000004">
      <c r="A164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Ò</v>
      </c>
      <c r="B164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CharW(210), </v>
      </c>
      <c r="C164" s="3" t="s">
        <v>289</v>
      </c>
      <c r="D164" s="13" t="s">
        <v>20</v>
      </c>
      <c r="E164">
        <f>LEN(jodakshare1718[[#This Row],[Unicode]])</f>
        <v>4</v>
      </c>
      <c r="F164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CharW(48), </v>
      </c>
      <c r="G164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0</v>
      </c>
      <c r="K164" t="s">
        <v>290</v>
      </c>
      <c r="P164" s="3"/>
      <c r="Q164" s="3"/>
    </row>
    <row r="165" spans="1:43" x14ac:dyDescent="0.55000000000000004">
      <c r="A165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Ó</v>
      </c>
      <c r="B165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CharW(211), </v>
      </c>
      <c r="C165" s="3" t="s">
        <v>291</v>
      </c>
      <c r="D165" s="13" t="s">
        <v>22</v>
      </c>
      <c r="E165">
        <f>LEN(jodakshare1718[[#This Row],[Unicode]])</f>
        <v>4</v>
      </c>
      <c r="F165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CharW(49), </v>
      </c>
      <c r="G165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1</v>
      </c>
      <c r="K165" t="s">
        <v>292</v>
      </c>
      <c r="P165" s="3"/>
      <c r="Q165" s="3"/>
    </row>
    <row r="166" spans="1:43" x14ac:dyDescent="0.55000000000000004">
      <c r="A166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Ô</v>
      </c>
      <c r="B166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CharW(212), </v>
      </c>
      <c r="C166" s="3" t="s">
        <v>293</v>
      </c>
      <c r="D166" s="13" t="s">
        <v>89</v>
      </c>
      <c r="E166">
        <f>LEN(jodakshare1718[[#This Row],[Unicode]])</f>
        <v>4</v>
      </c>
      <c r="F166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CharW(50), </v>
      </c>
      <c r="G166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2</v>
      </c>
      <c r="K166" t="s">
        <v>294</v>
      </c>
      <c r="P166" s="3"/>
      <c r="Q166" s="3"/>
    </row>
    <row r="167" spans="1:43" x14ac:dyDescent="0.55000000000000004">
      <c r="A167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Õ</v>
      </c>
      <c r="B167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CharW(213), </v>
      </c>
      <c r="C167" s="3" t="s">
        <v>295</v>
      </c>
      <c r="D167" s="13" t="s">
        <v>64</v>
      </c>
      <c r="E167">
        <f>LEN(jodakshare1718[[#This Row],[Unicode]])</f>
        <v>4</v>
      </c>
      <c r="F167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CharW(51), </v>
      </c>
      <c r="G167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3</v>
      </c>
      <c r="K167" t="s">
        <v>296</v>
      </c>
      <c r="P167" s="3"/>
      <c r="Q167" s="3"/>
    </row>
    <row r="168" spans="1:43" x14ac:dyDescent="0.55000000000000004">
      <c r="A168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Ö</v>
      </c>
      <c r="B168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CharW(214), </v>
      </c>
      <c r="C168" s="3" t="s">
        <v>297</v>
      </c>
      <c r="D168" s="13" t="s">
        <v>82</v>
      </c>
      <c r="E168">
        <f>LEN(jodakshare1718[[#This Row],[Unicode]])</f>
        <v>4</v>
      </c>
      <c r="F168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CharW(52), </v>
      </c>
      <c r="G168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4</v>
      </c>
      <c r="K168" t="s">
        <v>298</v>
      </c>
      <c r="P168" s="3"/>
      <c r="Q168" s="3"/>
    </row>
    <row r="169" spans="1:43" x14ac:dyDescent="0.55000000000000004">
      <c r="A169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×</v>
      </c>
      <c r="B169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CharW(215), </v>
      </c>
      <c r="C169" s="3" t="s">
        <v>299</v>
      </c>
      <c r="D169" s="13" t="s">
        <v>300</v>
      </c>
      <c r="E169">
        <f>LEN(jodakshare1718[[#This Row],[Unicode]])</f>
        <v>4</v>
      </c>
      <c r="F169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CharW(53), </v>
      </c>
      <c r="G169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5</v>
      </c>
      <c r="K169" t="s">
        <v>301</v>
      </c>
      <c r="P169" s="3"/>
      <c r="Q169" s="3"/>
    </row>
    <row r="170" spans="1:43" x14ac:dyDescent="0.55000000000000004">
      <c r="A170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Ø</v>
      </c>
      <c r="B170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CharW(216), </v>
      </c>
      <c r="C170" s="3" t="s">
        <v>302</v>
      </c>
      <c r="D170" s="13" t="s">
        <v>46</v>
      </c>
      <c r="E170">
        <f>LEN(jodakshare1718[[#This Row],[Unicode]])</f>
        <v>4</v>
      </c>
      <c r="F170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CharW(54), </v>
      </c>
      <c r="G170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6</v>
      </c>
      <c r="K170" t="s">
        <v>303</v>
      </c>
      <c r="P170" s="3"/>
      <c r="Q170" s="3"/>
    </row>
    <row r="171" spans="1:43" x14ac:dyDescent="0.55000000000000004">
      <c r="A171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Ù</v>
      </c>
      <c r="B171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CharW(217), </v>
      </c>
      <c r="C171" s="3" t="s">
        <v>304</v>
      </c>
      <c r="D171" s="13" t="s">
        <v>54</v>
      </c>
      <c r="E171">
        <f>LEN(jodakshare1718[[#This Row],[Unicode]])</f>
        <v>4</v>
      </c>
      <c r="F171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CharW(55), </v>
      </c>
      <c r="G171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7</v>
      </c>
      <c r="K171" t="s">
        <v>305</v>
      </c>
      <c r="P171" s="3"/>
      <c r="Q171" s="3"/>
    </row>
    <row r="172" spans="1:43" x14ac:dyDescent="0.55000000000000004">
      <c r="A172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Ú</v>
      </c>
      <c r="B172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CharW(218), </v>
      </c>
      <c r="C172" s="3" t="s">
        <v>306</v>
      </c>
      <c r="D172" s="13" t="s">
        <v>121</v>
      </c>
      <c r="E172">
        <f>LEN(jodakshare1718[[#This Row],[Unicode]])</f>
        <v>4</v>
      </c>
      <c r="F172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CharW(56), </v>
      </c>
      <c r="G172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8</v>
      </c>
      <c r="K172" t="s">
        <v>307</v>
      </c>
      <c r="P172" s="3"/>
      <c r="Q172" s="3"/>
    </row>
    <row r="173" spans="1:43" x14ac:dyDescent="0.55000000000000004">
      <c r="A173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Û</v>
      </c>
      <c r="B173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CharW(219), </v>
      </c>
      <c r="C173" s="3" t="s">
        <v>308</v>
      </c>
      <c r="D173" s="13" t="s">
        <v>135</v>
      </c>
      <c r="E173">
        <f>LEN(jodakshare1718[[#This Row],[Unicode]])</f>
        <v>4</v>
      </c>
      <c r="F173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CharW(57), </v>
      </c>
      <c r="G173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9</v>
      </c>
      <c r="K173" t="s">
        <v>309</v>
      </c>
      <c r="P173" s="3"/>
      <c r="Q173" s="3"/>
    </row>
    <row r="174" spans="1:43" x14ac:dyDescent="0.55000000000000004">
      <c r="A174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Ü</v>
      </c>
      <c r="B174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CharW(220), </v>
      </c>
      <c r="C174" s="3" t="s">
        <v>310</v>
      </c>
      <c r="D174" s="17" t="s">
        <v>137</v>
      </c>
      <c r="E174">
        <f>LEN(jodakshare1718[[#This Row],[Unicode]])</f>
        <v>4</v>
      </c>
      <c r="F174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CharW(40), </v>
      </c>
      <c r="G174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(</v>
      </c>
      <c r="K174" t="s">
        <v>311</v>
      </c>
      <c r="P174" s="3"/>
      <c r="Q174" s="3"/>
    </row>
    <row r="175" spans="1:43" x14ac:dyDescent="0.55000000000000004">
      <c r="A175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Ý</v>
      </c>
      <c r="B175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CharW(221), </v>
      </c>
      <c r="C175" s="3" t="s">
        <v>312</v>
      </c>
      <c r="D175" s="17" t="s">
        <v>138</v>
      </c>
      <c r="E175">
        <f>LEN(jodakshare1718[[#This Row],[Unicode]])</f>
        <v>4</v>
      </c>
      <c r="F175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CharW(41), </v>
      </c>
      <c r="G175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)</v>
      </c>
      <c r="K175" t="s">
        <v>313</v>
      </c>
      <c r="P175" s="3"/>
      <c r="Q175" s="3"/>
    </row>
    <row r="176" spans="1:43" x14ac:dyDescent="0.55000000000000004">
      <c r="A176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Þ</v>
      </c>
      <c r="B176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CharW(222), </v>
      </c>
      <c r="C176" s="3" t="s">
        <v>314</v>
      </c>
      <c r="D176" s="17" t="s">
        <v>123</v>
      </c>
      <c r="E176">
        <f>LEN(jodakshare1718[[#This Row],[Unicode]])</f>
        <v>4</v>
      </c>
      <c r="F176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CharW(42), </v>
      </c>
      <c r="G176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*</v>
      </c>
      <c r="K176" t="s">
        <v>315</v>
      </c>
      <c r="P176" s="3"/>
      <c r="Q176" s="3"/>
    </row>
    <row r="177" spans="1:17" x14ac:dyDescent="0.55000000000000004">
      <c r="A177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ß</v>
      </c>
      <c r="B177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CharW(223), </v>
      </c>
      <c r="C177" s="3" t="s">
        <v>316</v>
      </c>
      <c r="D177" s="17" t="s">
        <v>246</v>
      </c>
      <c r="E177">
        <f>LEN(jodakshare1718[[#This Row],[Unicode]])</f>
        <v>4</v>
      </c>
      <c r="F177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CharW(43), </v>
      </c>
      <c r="G177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+</v>
      </c>
      <c r="K177" t="s">
        <v>317</v>
      </c>
      <c r="P177" s="3"/>
      <c r="Q177" s="3"/>
    </row>
    <row r="178" spans="1:17" x14ac:dyDescent="0.55000000000000004">
      <c r="A178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à</v>
      </c>
      <c r="B178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CharW(224), </v>
      </c>
      <c r="C178" s="3" t="s">
        <v>318</v>
      </c>
      <c r="D178" s="17" t="s">
        <v>146</v>
      </c>
      <c r="E178">
        <f>LEN(jodakshare1718[[#This Row],[Unicode]])</f>
        <v>4</v>
      </c>
      <c r="F178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CharW(45), </v>
      </c>
      <c r="G178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-</v>
      </c>
      <c r="K178" t="s">
        <v>319</v>
      </c>
      <c r="P178" s="3"/>
      <c r="Q178" s="3"/>
    </row>
    <row r="179" spans="1:17" x14ac:dyDescent="0.55000000000000004">
      <c r="A179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á</v>
      </c>
      <c r="B179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CharW(225), </v>
      </c>
      <c r="C179" s="3" t="s">
        <v>320</v>
      </c>
      <c r="D179" s="17" t="s">
        <v>321</v>
      </c>
      <c r="E179">
        <f>LEN(jodakshare1718[[#This Row],[Unicode]])</f>
        <v>4</v>
      </c>
      <c r="F179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CharW(739), </v>
      </c>
      <c r="G179" s="2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ˣ</v>
      </c>
      <c r="K179" t="s">
        <v>322</v>
      </c>
      <c r="P179" s="3"/>
      <c r="Q179" s="3"/>
    </row>
    <row r="180" spans="1:17" x14ac:dyDescent="0.55000000000000004">
      <c r="A180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â</v>
      </c>
      <c r="B180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CharW(226), </v>
      </c>
      <c r="C180" s="3" t="s">
        <v>323</v>
      </c>
      <c r="D180" s="17" t="s">
        <v>324</v>
      </c>
      <c r="E180">
        <f>LEN(jodakshare1718[[#This Row],[Unicode]])</f>
        <v>4</v>
      </c>
      <c r="F180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CharW(8763), </v>
      </c>
      <c r="G180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∻</v>
      </c>
      <c r="K180" t="s">
        <v>325</v>
      </c>
      <c r="P180" s="3"/>
      <c r="Q180" s="3"/>
    </row>
    <row r="181" spans="1:17" x14ac:dyDescent="0.55000000000000004">
      <c r="A181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ã</v>
      </c>
      <c r="B181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CharW(227), </v>
      </c>
      <c r="C181" s="3" t="s">
        <v>326</v>
      </c>
      <c r="D181" s="17" t="s">
        <v>327</v>
      </c>
      <c r="E181">
        <f>LEN(jodakshare1718[[#This Row],[Unicode]])</f>
        <v>4</v>
      </c>
      <c r="F181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CharW(47), </v>
      </c>
      <c r="G181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/</v>
      </c>
      <c r="K181" t="s">
        <v>328</v>
      </c>
      <c r="P181" s="3"/>
      <c r="Q181" s="3"/>
    </row>
    <row r="182" spans="1:17" x14ac:dyDescent="0.55000000000000004">
      <c r="A182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ä</v>
      </c>
      <c r="B182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CharW(228), </v>
      </c>
      <c r="C182" s="3" t="s">
        <v>329</v>
      </c>
      <c r="D182" s="17" t="s">
        <v>330</v>
      </c>
      <c r="E182">
        <f>LEN(jodakshare1718[[#This Row],[Unicode]])</f>
        <v>4</v>
      </c>
      <c r="F182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CharW(36), </v>
      </c>
      <c r="G182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$</v>
      </c>
      <c r="K182" t="s">
        <v>331</v>
      </c>
      <c r="P182" s="3"/>
      <c r="Q182" s="3"/>
    </row>
    <row r="183" spans="1:17" x14ac:dyDescent="0.55000000000000004">
      <c r="A183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å</v>
      </c>
      <c r="B183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CharW(229), </v>
      </c>
      <c r="C183" s="3" t="s">
        <v>332</v>
      </c>
      <c r="D183" s="17" t="s">
        <v>129</v>
      </c>
      <c r="E183">
        <f>LEN(jodakshare1718[[#This Row],[Unicode]])</f>
        <v>4</v>
      </c>
      <c r="F183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CharW(59), </v>
      </c>
      <c r="G183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;</v>
      </c>
      <c r="K183" t="s">
        <v>333</v>
      </c>
      <c r="P183" s="3"/>
      <c r="Q183" s="3"/>
    </row>
    <row r="184" spans="1:17" x14ac:dyDescent="0.55000000000000004">
      <c r="A184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'</v>
      </c>
      <c r="B184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CharW(39), </v>
      </c>
      <c r="C184" s="3">
        <v>27</v>
      </c>
      <c r="D184" s="13" t="s">
        <v>61</v>
      </c>
      <c r="E184">
        <f>LEN(jodakshare1718[[#This Row],[Unicode]])</f>
        <v>4</v>
      </c>
      <c r="F184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CharW(8216), </v>
      </c>
      <c r="G184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‘</v>
      </c>
      <c r="K184" t="s">
        <v>334</v>
      </c>
      <c r="P184" s="3"/>
      <c r="Q184" s="3"/>
    </row>
    <row r="185" spans="1:17" x14ac:dyDescent="0.55000000000000004">
      <c r="A185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"</v>
      </c>
      <c r="B185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CharW(34), </v>
      </c>
      <c r="C185" s="3">
        <v>22</v>
      </c>
      <c r="D185" s="13" t="s">
        <v>239</v>
      </c>
      <c r="E185">
        <f>LEN(jodakshare1718[[#This Row],[Unicode]])</f>
        <v>4</v>
      </c>
      <c r="F185" s="8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CharW(8221), </v>
      </c>
      <c r="G185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”</v>
      </c>
      <c r="K185" t="s">
        <v>334</v>
      </c>
      <c r="P185" s="3"/>
      <c r="Q185" s="3"/>
    </row>
    <row r="186" spans="1:17" x14ac:dyDescent="0.55000000000000004">
      <c r="A186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"</v>
      </c>
      <c r="B186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CharW(34), </v>
      </c>
      <c r="C186" s="3">
        <v>22</v>
      </c>
      <c r="D186" s="13" t="s">
        <v>237</v>
      </c>
      <c r="E186" s="15">
        <f>LEN(jodakshare1718[[#This Row],[Unicode]])</f>
        <v>4</v>
      </c>
      <c r="F186" s="2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CharW(8220), </v>
      </c>
      <c r="G186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“</v>
      </c>
      <c r="K186" t="s">
        <v>333</v>
      </c>
      <c r="P186" s="3"/>
      <c r="Q186" s="3"/>
    </row>
    <row r="187" spans="1:17" x14ac:dyDescent="0.55000000000000004">
      <c r="A187" s="1" t="str">
        <f>IF(LEN(jodakshare1718[[#This Row],[Saral]])=19,_xlfn.CONCAT(_xlfn.UNICHAR(HEX2DEC(LEFT(jodakshare1718[[#This Row],[Saral]],FIND(" ",jodakshare1718[[#This Row],[Saral]])-1))),_xlfn.UNICHAR(HEX2DEC(MID(jodakshare1718[[#This Row],[Saral]],FIND(" ",jodakshare1718[[#This Row],[Saral]])+1,4))),_xlfn.UNICHAR(HEX2DEC(MID(jodakshare1718[[#This Row],[Saral]],FIND(" ",jodakshare1718[[#This Row],[Saral]])+6,4))),_xlfn.UNICHAR(HEX2DEC(MID(jodakshare1718[[#This Row],[Saral]],FIND(" ",jodakshare1718[[#This Row],[Saral]])+11,4)))),IF(LEN(jodakshare1718[[#This Row],[Saral]])=14,_xlfn.CONCAT(_xlfn.UNICHAR(HEX2DEC(LEFT(jodakshare1718[[#This Row],[Saral]],FIND(" ",jodakshare1718[[#This Row],[Saral]])-1))),_xlfn.UNICHAR(HEX2DEC(MID(jodakshare1718[[#This Row],[Saral]],FIND(" ",[1]!sToUni[[#This Row],[Unicode]])+1,4))),_xlfn.UNICHAR(HEX2DEC(MID(jodakshare1718[[#This Row],[Saral]],FIND(" ",jodakshare1718[[#This Row],[Saral]])+6,9)))),IF(LEN(jodakshare1718[[#This Row],[Saral]])=9,_xlfn.CONCAT(_xlfn.UNICHAR(HEX2DEC(LEFT(jodakshare1718[[#This Row],[Saral]],FIND(" ",jodakshare1718[[#This Row],[Saral]])-1))),_xlfn.UNICHAR(HEX2DEC(MID(jodakshare1718[[#This Row],[Saral]],FIND(" ",jodakshare1718[[#This Row],[Saral]])+1,4)))),_xlfn.UNICHAR(HEX2DEC(jodakshare1718[[#This Row],[Saral]])))))</f>
        <v>'</v>
      </c>
      <c r="B187" s="18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CharW(39), </v>
      </c>
      <c r="C187" s="3">
        <v>27</v>
      </c>
      <c r="D187" s="13" t="s">
        <v>63</v>
      </c>
      <c r="E187" s="15">
        <f>LEN(jodakshare1718[[#This Row],[Unicode]])</f>
        <v>4</v>
      </c>
      <c r="F187" s="2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CharW(8217), </v>
      </c>
      <c r="G187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’</v>
      </c>
      <c r="P187" s="3"/>
      <c r="Q187" s="3"/>
    </row>
    <row r="188" spans="1:17" x14ac:dyDescent="0.55000000000000004">
      <c r="B188" s="23" t="str">
        <f>IF(LEN(jodakshare1718[[#This Row],[Saral]])=34,_xlfn.CONCAT("CharW(",(HEX2DEC(LEFT(jodakshare1718[[#This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Row],[Saral]])+11,4))),(HEX2DEC(MID(jodakshare1718[[#This Row],[Saral]],FIND(" ",jodakshare1718[[#This Row],[Saral]])+16,4))),") &amp; CharW(",(HEX2DEC(MID(jodakshare1718[[#This Row],[Saral]],FIND(" ",jodakshare1718[[#This Row],[Saral]])+21,4))),") &amp; CharW(",(HEX2DEC(MID(jodakshare1718[[#This Row],[Saral]],FIND(" ",jodakshare1718[[#This Row],[Saral]])+26,4)))),IF(LEN(jodakshare1718[[#This Row],[Saral]])=29,_xlfn.CONCAT("CharW(",(HEX2DEC(LEFT(jodakshare1718[[#This Row],[Saral]],FIND(" ",jodakshare1718[[#This Row],[Saral]])-1))),") &amp; CharW(",(HEX2DEC(MID(jodakshare1718[[#This Row],[Saral]],FIND(" ",jodakshare1718[[#This Row],[Saral]])+1,4))),(HEX2DEC(MID(jodakshare1718[[#This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Row],[Saral]])+16,4))),") &amp; CharW(",(HEX2DEC(MID(jodakshare1718[[#This Row],[Saral]],FIND(" ",jodakshare1718[[#This Row],[Saral]])+21,4)))),IF(LEN(jodakshare1718[[#This Row],[Saral]])=24,_xlfn.CONCAT("CharW(",(HEX2DEC(LEFT(jodakshare1718[[#This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Row],[Saral]])+11,4))),") &amp; CharW(",(HEX2DEC(MID(jodakshare1718[[#This Row],[Saral]],FIND(" ",jodakshare1718[[#This Row],[Saral]])+16,4)))),IF(LEN(jodakshare1718[[#This Row],[Saral]])=19,_xlfn.CONCAT("CharW(",(HEX2DEC(LEFT(jodakshare1718[[#This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Row],[Saral]])+6,4))),") &amp; CharW(",(HEX2DEC(MID(jodakshare1718[[#This Row],[Saral]],FIND(" ",jodakshare1718[[#This Row],[Saral]])+11,4)))),IF(LEN(jodakshare1718[[#This Row],[Saral]])=14,_xlfn.CONCAT("CharW(",(HEX2DEC(LEFT(jodakshare1718[[#This Row],[Saral]],FIND(" ",jodakshare1718[[#This Row],[Saral]])-1))),") &amp; CharW(",(HEX2DEC(MID(jodakshare1718[[#This Row],[Saral]],FIND(" ",jodakshare1718[[#This Row],[Saral]])+1,4))),") &amp; CharW(",(HEX2DEC(MID(jodakshare1718[[#This Row],[Saral]],FIND(" ",jodakshare1718[[#This Row],[Saral]])+6,9)))),IF(LEN(jodakshare1718[[#This Row],[Saral]])=9,_xlfn.CONCAT("CharW(",(HEX2DEC(LEFT(jodakshare1718[[#This Row],[Saral]],FIND(" ",jodakshare1718[[#This Row],[Saral]])-1))),") &amp; CharW(",(HEX2DEC(MID(jodakshare1718[[#This Row],[Saral]],FIND(" ",jodakshare1718[[#This Row],[Saral]])+1,4)))),("CharW("&amp;HEX2DEC(jodakshare1718[[#This Row],[Saral]]))))))))&amp;"), "</f>
        <v xml:space="preserve">CharW(45), </v>
      </c>
      <c r="C188" s="13" t="s">
        <v>146</v>
      </c>
      <c r="D188" s="13" t="s">
        <v>144</v>
      </c>
      <c r="E188" s="15">
        <f>LEN(jodakshare1718[[#This Row],[Unicode]])</f>
        <v>4</v>
      </c>
      <c r="F188" s="2" t="str">
        <f>IF(LEN(jodakshare1718[[#This Row],[Unicode]])=34,_xlfn.CONCAT("CharW(",(HEX2DEC(LEFT(jodakshare1718[[#This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Row],[Unicode]])+11,4))),(HEX2DEC(MID(jodakshare1718[[#This Row],[Unicode]],FIND(" ",jodakshare1718[[#This Row],[Unicode]])+16,4))),") &amp; CharW(",(HEX2DEC(MID(jodakshare1718[[#This Row],[Unicode]],FIND(" ",jodakshare1718[[#This Row],[Unicode]])+21,4))),") &amp; CharW(",(HEX2DEC(MID(jodakshare1718[[#This Row],[Unicode]],FIND(" ",jodakshare1718[[#This Row],[Unicode]])+26,4)))),IF(LEN(jodakshare1718[[#This Row],[Unicode]])=29,_xlfn.CONCAT("CharW(",(HEX2DEC(LEFT(jodakshare1718[[#This Row],[Unicode]],FIND(" ",jodakshare1718[[#This Row],[Unicode]])-1))),") &amp; CharW(",(HEX2DEC(MID(jodakshare1718[[#This Row],[Unicode]],FIND(" ",jodakshare1718[[#This Row],[Unicode]])+1,4))),(HEX2DEC(MID(jodakshare1718[[#This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Row],[Unicode]])+16,4))),") &amp; CharW(",(HEX2DEC(MID(jodakshare1718[[#This Row],[Unicode]],FIND(" ",jodakshare1718[[#This Row],[Unicode]])+21,4)))),IF(LEN(jodakshare1718[[#This Row],[Unicode]])=24,_xlfn.CONCAT("CharW(",(HEX2DEC(LEFT(jodakshare1718[[#This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Row],[Unicode]])+11,4))),") &amp; CharW(",(HEX2DEC(MID(jodakshare1718[[#This Row],[Unicode]],FIND(" ",jodakshare1718[[#This Row],[Unicode]])+16,4)))),IF(LEN(jodakshare1718[[#This Row],[Unicode]])=19,_xlfn.CONCAT("CharW(",(HEX2DEC(LEFT(jodakshare1718[[#This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Row],[Unicode]])+6,4))),") &amp; CharW(",(HEX2DEC(MID(jodakshare1718[[#This Row],[Unicode]],FIND(" ",jodakshare1718[[#This Row],[Unicode]])+11,4)))),IF(LEN(jodakshare1718[[#This Row],[Unicode]])=14,_xlfn.CONCAT("CharW(",(HEX2DEC(LEFT(jodakshare1718[[#This Row],[Unicode]],FIND(" ",jodakshare1718[[#This Row],[Unicode]])-1))),") &amp; CharW(",(HEX2DEC(MID(jodakshare1718[[#This Row],[Unicode]],FIND(" ",jodakshare1718[[#This Row],[Unicode]])+1,4))),") &amp; CharW(",(HEX2DEC(MID(jodakshare1718[[#This Row],[Unicode]],FIND(" ",jodakshare1718[[#This Row],[Unicode]])+6,9)))),IF(LEN(jodakshare1718[[#This Row],[Unicode]])=9,_xlfn.CONCAT("CharW(",(HEX2DEC(LEFT(jodakshare1718[[#This Row],[Unicode]],FIND(" ",jodakshare1718[[#This Row],[Unicode]])-1))),") &amp; CharW(",(HEX2DEC(MID(jodakshare1718[[#This Row],[Unicode]],FIND(" ",jodakshare1718[[#This Row],[Unicode]])+1,4)))),("CharW("&amp;HEX2DEC(jodakshare1718[[#This Row],[Unicode]]))))))))&amp;"), "</f>
        <v xml:space="preserve">CharW(95), </v>
      </c>
      <c r="G188" s="2" t="str">
        <f>IF(LEN(jodakshare1718[[#This Row],[Unicode]])=39,_xlfn.CONCAT(_xlfn.UNICHAR(HEX2DEC(LEFT(jodakshare1718[[#This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Row],[Unicode]])+26,4))),_xlfn.UNICHAR(HEX2DEC(MID(jodakshare1718[[#This Row],[Unicode]],FIND(" ",jodakshare1718[[#This Row],[Unicode]])+31,4)))),IF(LEN(jodakshare1718[[#This Row],[Unicode]])=34,_xlfn.CONCAT(_xlfn.UNICHAR(HEX2DEC(LEFT(jodakshare1718[[#This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Row],[Unicode]])+21,4))),_xlfn.UNICHAR(HEX2DEC(MID(jodakshare1718[[#This Row],[Unicode]],FIND(" ",jodakshare1718[[#This Row],[Unicode]])+26,4)))),IF(LEN(jodakshare1718[[#This Row],[Unicode]])=29,_xlfn.CONCAT(_xlfn.UNICHAR(HEX2DEC(LEFT(jodakshare1718[[#This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Row],[Unicode]])+16,4))),_xlfn.UNICHAR(HEX2DEC(MID(jodakshare1718[[#This Row],[Unicode]],FIND(" ",jodakshare1718[[#This Row],[Unicode]])+21,4)))),IF(LEN(jodakshare1718[[#This Row],[Unicode]])=24,_xlfn.CONCAT(_xlfn.UNICHAR(HEX2DEC(LEFT(jodakshare1718[[#This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Row],[Unicode]])+11,4))),_xlfn.UNICHAR(HEX2DEC(MID(jodakshare1718[[#This Row],[Unicode]],FIND(" ",jodakshare1718[[#This Row],[Unicode]])+16,4)))),IF(LEN(jodakshare1718[[#This Row],[Unicode]])=19,_xlfn.CONCAT(_xlfn.UNICHAR(HEX2DEC(LEFT(jodakshare1718[[#This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Row],[Unicode]])+6,4))),_xlfn.UNICHAR(HEX2DEC(MID(jodakshare1718[[#This Row],[Unicode]],FIND(" ",jodakshare1718[[#This Row],[Unicode]])+11,4)))),IF(LEN(jodakshare1718[[#This Row],[Unicode]])=14,_xlfn.CONCAT(_xlfn.UNICHAR(HEX2DEC(LEFT(jodakshare1718[[#This Row],[Unicode]],FIND(" ",jodakshare1718[[#This Row],[Unicode]])-1))),_xlfn.UNICHAR(HEX2DEC(MID(jodakshare1718[[#This Row],[Unicode]],FIND(" ",jodakshare1718[[#This Row],[Unicode]])+1,4))),_xlfn.UNICHAR(HEX2DEC(MID(jodakshare1718[[#This Row],[Unicode]],FIND(" ",jodakshare1718[[#This Row],[Unicode]])+6,9)))),IF(LEN(jodakshare1718[[#This Row],[Unicode]])=9,_xlfn.CONCAT(_xlfn.UNICHAR(HEX2DEC(LEFT(jodakshare1718[[#This Row],[Unicode]],FIND(" ",jodakshare1718[[#This Row],[Unicode]])-1))),_xlfn.UNICHAR(HEX2DEC(MID(jodakshare1718[[#This Row],[Unicode]],FIND(" ",jodakshare1718[[#This Row],[Unicode]])+1,4)))),_xlfn.UNICHAR(HEX2DEC(jodakshare1718[[#This Row],[Unicode]])))))))))</f>
        <v>_</v>
      </c>
      <c r="P188" s="3"/>
      <c r="Q188" s="3"/>
    </row>
    <row r="189" spans="1:17" x14ac:dyDescent="0.55000000000000004">
      <c r="B189" s="18"/>
      <c r="C189" s="3"/>
      <c r="D189" s="17"/>
      <c r="E189" s="15"/>
      <c r="F189" s="8"/>
      <c r="P189" s="3"/>
      <c r="Q189" s="3"/>
    </row>
    <row r="190" spans="1:17" x14ac:dyDescent="0.55000000000000004">
      <c r="D190" s="3"/>
      <c r="P190" s="3"/>
      <c r="Q190" s="3"/>
    </row>
    <row r="191" spans="1:17" x14ac:dyDescent="0.55000000000000004">
      <c r="G191" s="2"/>
      <c r="P191" s="3"/>
      <c r="Q191" s="3"/>
    </row>
    <row r="192" spans="1:17" x14ac:dyDescent="0.55000000000000004">
      <c r="B192" s="18"/>
      <c r="C192" s="13"/>
      <c r="D192" s="17"/>
      <c r="F192" s="8"/>
      <c r="G192" s="2"/>
      <c r="P192" s="3"/>
      <c r="Q192" s="3"/>
    </row>
    <row r="193" spans="2:17" x14ac:dyDescent="0.55000000000000004">
      <c r="B193" s="18"/>
      <c r="C193" s="13"/>
      <c r="D193" s="17"/>
      <c r="F193" s="8"/>
      <c r="G193" s="2"/>
      <c r="P193" s="3"/>
      <c r="Q193" s="3"/>
    </row>
    <row r="194" spans="2:17" x14ac:dyDescent="0.55000000000000004">
      <c r="B194" s="18"/>
      <c r="C194" s="12"/>
      <c r="D194" s="3"/>
      <c r="F194" s="8"/>
      <c r="G194" s="2"/>
      <c r="P194" s="3"/>
      <c r="Q194" s="3"/>
    </row>
    <row r="195" spans="2:17" x14ac:dyDescent="0.55000000000000004">
      <c r="B195" s="18"/>
      <c r="C195" s="13"/>
      <c r="D195" s="13"/>
      <c r="F195" s="8"/>
      <c r="G195" s="2"/>
      <c r="P195" s="3"/>
      <c r="Q195" s="3"/>
    </row>
    <row r="196" spans="2:17" x14ac:dyDescent="0.55000000000000004">
      <c r="B196" s="18"/>
      <c r="C196" s="13"/>
      <c r="D196" s="17"/>
      <c r="F196" s="8"/>
      <c r="G196" s="2"/>
      <c r="P196" s="3"/>
      <c r="Q196" s="3"/>
    </row>
    <row r="197" spans="2:17" x14ac:dyDescent="0.55000000000000004">
      <c r="B197" s="18"/>
      <c r="C197" s="12"/>
      <c r="D197" s="3"/>
      <c r="F197" s="8"/>
      <c r="G197" s="2"/>
      <c r="P197" s="3"/>
      <c r="Q197" s="3"/>
    </row>
    <row r="198" spans="2:17" x14ac:dyDescent="0.55000000000000004">
      <c r="B198" s="18"/>
      <c r="C198" s="13"/>
      <c r="D198" s="13"/>
      <c r="F198" s="8"/>
      <c r="G198" s="2"/>
      <c r="P198" s="3"/>
      <c r="Q198" s="3"/>
    </row>
    <row r="199" spans="2:17" x14ac:dyDescent="0.55000000000000004">
      <c r="B199" s="18"/>
      <c r="C199" s="13"/>
      <c r="D199" s="13"/>
      <c r="F199" s="8"/>
      <c r="G199" s="2"/>
      <c r="P199" s="3"/>
      <c r="Q199" s="3"/>
    </row>
    <row r="200" spans="2:17" x14ac:dyDescent="0.55000000000000004">
      <c r="B200" s="18"/>
      <c r="C200" s="13"/>
      <c r="D200" s="13"/>
      <c r="F200" s="8"/>
      <c r="G200" s="2"/>
      <c r="P200" s="3"/>
      <c r="Q200" s="3"/>
    </row>
    <row r="201" spans="2:17" x14ac:dyDescent="0.55000000000000004">
      <c r="B201" s="18"/>
      <c r="C201" s="13"/>
      <c r="D201" s="13"/>
      <c r="F201" s="8"/>
      <c r="G201" s="2"/>
      <c r="P201" s="3"/>
      <c r="Q201" s="3"/>
    </row>
    <row r="202" spans="2:17" x14ac:dyDescent="0.55000000000000004">
      <c r="B202" s="18"/>
      <c r="C202" s="13"/>
      <c r="D202" s="13"/>
      <c r="F202" s="8"/>
      <c r="G202" s="2"/>
      <c r="P202" s="3"/>
      <c r="Q202" s="3"/>
    </row>
    <row r="203" spans="2:17" x14ac:dyDescent="0.55000000000000004">
      <c r="B203" s="18"/>
      <c r="C203" s="13"/>
      <c r="D203" s="13"/>
      <c r="F203" s="8"/>
      <c r="G203" s="2"/>
      <c r="P203" s="3"/>
      <c r="Q203" s="3"/>
    </row>
    <row r="204" spans="2:17" x14ac:dyDescent="0.55000000000000004">
      <c r="B204" s="18"/>
      <c r="C204" s="13"/>
      <c r="D204" s="13"/>
      <c r="F204" s="8"/>
      <c r="G204" s="2"/>
      <c r="P204" s="3"/>
      <c r="Q204" s="3"/>
    </row>
    <row r="205" spans="2:17" x14ac:dyDescent="0.55000000000000004">
      <c r="B205" s="18"/>
      <c r="C205" s="13"/>
      <c r="D205" s="13"/>
      <c r="F205" s="8"/>
      <c r="G205" s="2"/>
      <c r="P205" s="3"/>
      <c r="Q205" s="3"/>
    </row>
    <row r="206" spans="2:17" x14ac:dyDescent="0.55000000000000004">
      <c r="B206" s="18"/>
      <c r="C206" s="13"/>
      <c r="D206" s="13"/>
      <c r="F206" s="8"/>
      <c r="G206" s="2"/>
      <c r="P206" s="3"/>
      <c r="Q206" s="3"/>
    </row>
    <row r="207" spans="2:17" x14ac:dyDescent="0.55000000000000004">
      <c r="B207" s="18"/>
      <c r="C207" s="13"/>
      <c r="D207" s="13"/>
      <c r="F207" s="8"/>
      <c r="G207" s="2"/>
      <c r="P207" s="3"/>
      <c r="Q207" s="3"/>
    </row>
    <row r="208" spans="2:17" x14ac:dyDescent="0.55000000000000004">
      <c r="B208" s="18"/>
      <c r="C208" s="13"/>
      <c r="D208" s="13"/>
      <c r="F208" s="8"/>
      <c r="G208" s="2"/>
      <c r="P208" s="3"/>
      <c r="Q208" s="3"/>
    </row>
    <row r="209" spans="2:17" x14ac:dyDescent="0.55000000000000004">
      <c r="B209" s="18"/>
      <c r="C209" s="13"/>
      <c r="D209" s="13"/>
      <c r="F209" s="8"/>
      <c r="G209" s="2"/>
      <c r="P209" s="3"/>
      <c r="Q209" s="3"/>
    </row>
    <row r="210" spans="2:17" x14ac:dyDescent="0.55000000000000004">
      <c r="B210" s="18"/>
      <c r="C210" s="13"/>
      <c r="D210" s="13"/>
      <c r="F210" s="8"/>
      <c r="G210" s="2"/>
      <c r="P210" s="3"/>
      <c r="Q210" s="3"/>
    </row>
    <row r="211" spans="2:17" x14ac:dyDescent="0.55000000000000004">
      <c r="B211" s="18"/>
      <c r="C211" s="13"/>
      <c r="D211" s="13"/>
      <c r="F211" s="8"/>
      <c r="G211" s="2"/>
      <c r="P211" s="3"/>
      <c r="Q211" s="3"/>
    </row>
    <row r="212" spans="2:17" x14ac:dyDescent="0.55000000000000004">
      <c r="B212" s="18"/>
      <c r="C212" s="13"/>
      <c r="D212" s="13"/>
      <c r="F212" s="8"/>
      <c r="G212" s="2"/>
      <c r="P212" s="3"/>
      <c r="Q212" s="3"/>
    </row>
    <row r="213" spans="2:17" x14ac:dyDescent="0.55000000000000004">
      <c r="B213" s="18"/>
      <c r="C213" s="13"/>
      <c r="D213" s="13"/>
      <c r="F213" s="8"/>
      <c r="G213" s="2"/>
      <c r="P213" s="3"/>
      <c r="Q213" s="3"/>
    </row>
    <row r="214" spans="2:17" x14ac:dyDescent="0.55000000000000004">
      <c r="B214" s="18"/>
      <c r="C214" s="13"/>
      <c r="D214" s="17"/>
      <c r="F214" s="8"/>
      <c r="G214" s="2"/>
      <c r="P214" s="3"/>
      <c r="Q214" s="3"/>
    </row>
    <row r="215" spans="2:17" x14ac:dyDescent="0.55000000000000004">
      <c r="B215" s="18"/>
      <c r="C215" s="13"/>
      <c r="D215" s="17"/>
      <c r="F215" s="8"/>
      <c r="G215" s="2"/>
      <c r="P215" s="3"/>
      <c r="Q215" s="3"/>
    </row>
    <row r="216" spans="2:17" x14ac:dyDescent="0.55000000000000004">
      <c r="B216" s="18"/>
      <c r="C216" s="13"/>
      <c r="D216" s="17"/>
      <c r="F216" s="8"/>
      <c r="G216" s="2"/>
      <c r="P216" s="3"/>
      <c r="Q216" s="3"/>
    </row>
    <row r="217" spans="2:17" x14ac:dyDescent="0.55000000000000004">
      <c r="B217" s="18"/>
      <c r="C217" s="13"/>
      <c r="D217" s="17"/>
      <c r="F217" s="8"/>
      <c r="G217" s="2"/>
      <c r="P217" s="3"/>
      <c r="Q217" s="3"/>
    </row>
    <row r="218" spans="2:17" x14ac:dyDescent="0.55000000000000004">
      <c r="B218" s="18"/>
      <c r="C218" s="13"/>
      <c r="D218" s="17"/>
      <c r="F218" s="8"/>
      <c r="G218" s="22"/>
      <c r="P218" s="3"/>
      <c r="Q218" s="3"/>
    </row>
    <row r="219" spans="2:17" x14ac:dyDescent="0.55000000000000004">
      <c r="B219" s="18"/>
      <c r="C219" s="13"/>
      <c r="D219" s="17"/>
      <c r="F219" s="8"/>
      <c r="G219" s="2"/>
      <c r="P219" s="3"/>
      <c r="Q219" s="3"/>
    </row>
    <row r="220" spans="2:17" x14ac:dyDescent="0.55000000000000004">
      <c r="B220" s="18"/>
      <c r="C220" s="13"/>
      <c r="D220" s="17"/>
      <c r="F220" s="8"/>
      <c r="G220" s="2"/>
      <c r="P220" s="3"/>
      <c r="Q220" s="3"/>
    </row>
    <row r="221" spans="2:17" x14ac:dyDescent="0.55000000000000004">
      <c r="B221" s="18"/>
      <c r="C221" s="13"/>
      <c r="D221" s="17"/>
      <c r="F221" s="8"/>
      <c r="G221" s="2"/>
      <c r="P221" s="3"/>
      <c r="Q221" s="3"/>
    </row>
    <row r="222" spans="2:17" x14ac:dyDescent="0.55000000000000004">
      <c r="B222" s="18"/>
      <c r="C222" s="13"/>
      <c r="D222" s="17"/>
      <c r="F222" s="8"/>
      <c r="G222" s="2"/>
      <c r="P222" s="3"/>
      <c r="Q222" s="3"/>
    </row>
    <row r="223" spans="2:17" x14ac:dyDescent="0.55000000000000004">
      <c r="B223" s="18"/>
      <c r="C223" s="13"/>
      <c r="D223" s="17"/>
      <c r="F223" s="8"/>
      <c r="G223" s="2"/>
      <c r="P223" s="3"/>
      <c r="Q223" s="3"/>
    </row>
    <row r="224" spans="2:17" x14ac:dyDescent="0.55000000000000004">
      <c r="B224" s="18"/>
      <c r="C224" s="13"/>
      <c r="D224" s="13"/>
      <c r="F224" s="8"/>
      <c r="G224" s="2"/>
      <c r="P224" s="3"/>
      <c r="Q224" s="3"/>
    </row>
    <row r="225" spans="2:17" x14ac:dyDescent="0.55000000000000004">
      <c r="B225" s="18"/>
      <c r="C225" s="13"/>
      <c r="D225" s="13"/>
      <c r="F225" s="8"/>
      <c r="G225" s="2"/>
      <c r="P225" s="3"/>
      <c r="Q225" s="3"/>
    </row>
    <row r="226" spans="2:17" x14ac:dyDescent="0.55000000000000004">
      <c r="B226" s="18"/>
      <c r="C226" s="13"/>
      <c r="D226" s="13"/>
      <c r="E226" s="15"/>
      <c r="F226" s="2"/>
      <c r="G226" s="2"/>
      <c r="P226" s="3"/>
      <c r="Q226" s="3"/>
    </row>
    <row r="227" spans="2:17" x14ac:dyDescent="0.55000000000000004">
      <c r="B227" s="18"/>
      <c r="C227" s="13"/>
      <c r="D227" s="13"/>
      <c r="E227" s="15"/>
      <c r="F227" s="2"/>
      <c r="P227" s="3"/>
      <c r="Q227" s="3"/>
    </row>
    <row r="228" spans="2:17" x14ac:dyDescent="0.55000000000000004">
      <c r="C228" s="3"/>
      <c r="D228" s="3"/>
      <c r="P228" s="3"/>
      <c r="Q228" s="3"/>
    </row>
    <row r="229" spans="2:17" x14ac:dyDescent="0.55000000000000004">
      <c r="C229" s="3"/>
      <c r="D229" s="3"/>
      <c r="P229" s="3"/>
      <c r="Q229" s="3"/>
    </row>
    <row r="230" spans="2:17" x14ac:dyDescent="0.55000000000000004">
      <c r="C230" s="3"/>
      <c r="D230" s="3"/>
      <c r="P230" s="3"/>
      <c r="Q230" s="3"/>
    </row>
    <row r="231" spans="2:17" x14ac:dyDescent="0.55000000000000004">
      <c r="C231" s="3"/>
      <c r="D231" s="3"/>
      <c r="P231" s="3"/>
      <c r="Q231" s="3"/>
    </row>
    <row r="232" spans="2:17" x14ac:dyDescent="0.55000000000000004">
      <c r="C232" s="3"/>
      <c r="D232" s="3"/>
      <c r="P232" s="3"/>
      <c r="Q232" s="3"/>
    </row>
    <row r="233" spans="2:17" x14ac:dyDescent="0.55000000000000004">
      <c r="C233" s="3"/>
      <c r="D233" s="3"/>
      <c r="P233" s="3"/>
      <c r="Q233" s="3"/>
    </row>
    <row r="234" spans="2:17" x14ac:dyDescent="0.55000000000000004">
      <c r="C234" s="3"/>
      <c r="D234" s="3"/>
      <c r="P234" s="3"/>
      <c r="Q234" s="3"/>
    </row>
    <row r="235" spans="2:17" x14ac:dyDescent="0.55000000000000004">
      <c r="C235" s="3"/>
      <c r="D235" s="3"/>
      <c r="P235" s="3"/>
      <c r="Q235" s="3"/>
    </row>
    <row r="236" spans="2:17" x14ac:dyDescent="0.55000000000000004">
      <c r="C236" s="3"/>
      <c r="D236" s="3"/>
      <c r="P236" s="3"/>
      <c r="Q236" s="3"/>
    </row>
    <row r="237" spans="2:17" x14ac:dyDescent="0.55000000000000004">
      <c r="C237" s="3"/>
      <c r="D237" s="3"/>
      <c r="P237" s="3"/>
      <c r="Q237" s="3"/>
    </row>
    <row r="238" spans="2:17" x14ac:dyDescent="0.55000000000000004">
      <c r="C238" s="3"/>
      <c r="D238" s="3"/>
      <c r="P238" s="3"/>
      <c r="Q238" s="3"/>
    </row>
    <row r="239" spans="2:17" x14ac:dyDescent="0.55000000000000004">
      <c r="C239" s="3"/>
      <c r="D239" s="3"/>
      <c r="P239" s="3"/>
      <c r="Q239" s="3"/>
    </row>
    <row r="240" spans="2:17" x14ac:dyDescent="0.55000000000000004">
      <c r="C240" s="3"/>
      <c r="D240" s="3"/>
      <c r="P240" s="3"/>
      <c r="Q240" s="3"/>
    </row>
    <row r="241" spans="3:17" x14ac:dyDescent="0.55000000000000004">
      <c r="C241" s="3"/>
      <c r="D241" s="3"/>
      <c r="P241" s="3"/>
      <c r="Q241" s="3"/>
    </row>
    <row r="242" spans="3:17" x14ac:dyDescent="0.55000000000000004">
      <c r="C242" s="3"/>
      <c r="D242" s="3"/>
      <c r="P242" s="3"/>
      <c r="Q242" s="3"/>
    </row>
    <row r="243" spans="3:17" x14ac:dyDescent="0.55000000000000004">
      <c r="C243" s="3"/>
      <c r="D243" s="3"/>
      <c r="P243" s="3"/>
      <c r="Q243" s="3"/>
    </row>
    <row r="244" spans="3:17" x14ac:dyDescent="0.55000000000000004">
      <c r="C244" s="3"/>
      <c r="D244" s="3"/>
      <c r="P244" s="3"/>
      <c r="Q244" s="3"/>
    </row>
    <row r="245" spans="3:17" x14ac:dyDescent="0.55000000000000004">
      <c r="C245" s="3"/>
      <c r="D245" s="3"/>
      <c r="P245" s="3"/>
      <c r="Q245" s="3"/>
    </row>
    <row r="246" spans="3:17" x14ac:dyDescent="0.55000000000000004">
      <c r="C246" s="3"/>
      <c r="D246" s="3"/>
      <c r="P246" s="3"/>
      <c r="Q246" s="3"/>
    </row>
    <row r="247" spans="3:17" x14ac:dyDescent="0.55000000000000004">
      <c r="C247" s="3"/>
      <c r="D247" s="3"/>
      <c r="P247" s="3"/>
      <c r="Q247" s="3"/>
    </row>
    <row r="248" spans="3:17" x14ac:dyDescent="0.55000000000000004">
      <c r="C248" s="3"/>
      <c r="D248" s="3"/>
      <c r="P248" s="3"/>
      <c r="Q248" s="3"/>
    </row>
    <row r="249" spans="3:17" x14ac:dyDescent="0.55000000000000004">
      <c r="C249" s="3"/>
      <c r="D249" s="3"/>
      <c r="P249" s="3"/>
      <c r="Q249" s="3"/>
    </row>
    <row r="250" spans="3:17" x14ac:dyDescent="0.55000000000000004">
      <c r="C250" s="3"/>
      <c r="D250" s="3"/>
      <c r="P250" s="3"/>
      <c r="Q250" s="3"/>
    </row>
    <row r="251" spans="3:17" x14ac:dyDescent="0.55000000000000004">
      <c r="C251" s="3"/>
      <c r="D251" s="3"/>
      <c r="P251" s="3"/>
      <c r="Q251" s="3"/>
    </row>
    <row r="252" spans="3:17" x14ac:dyDescent="0.55000000000000004">
      <c r="C252" s="3"/>
      <c r="D252" s="3"/>
      <c r="P252" s="3"/>
      <c r="Q252" s="3"/>
    </row>
    <row r="253" spans="3:17" x14ac:dyDescent="0.55000000000000004">
      <c r="C253" s="3"/>
      <c r="D253" s="3"/>
      <c r="P253" s="3"/>
      <c r="Q253" s="3"/>
    </row>
    <row r="254" spans="3:17" x14ac:dyDescent="0.55000000000000004">
      <c r="C254" s="3"/>
      <c r="D254" s="3"/>
      <c r="P254" s="3"/>
      <c r="Q254" s="3"/>
    </row>
    <row r="255" spans="3:17" x14ac:dyDescent="0.55000000000000004">
      <c r="C255" s="3"/>
      <c r="D255" s="3"/>
      <c r="P255" s="3"/>
      <c r="Q255" s="3"/>
    </row>
    <row r="256" spans="3:17" x14ac:dyDescent="0.55000000000000004">
      <c r="C256" s="3"/>
      <c r="D256" s="3"/>
      <c r="P256" s="3"/>
      <c r="Q256" s="3"/>
    </row>
    <row r="257" spans="3:17" x14ac:dyDescent="0.55000000000000004">
      <c r="C257" s="3"/>
      <c r="D257" s="3"/>
      <c r="P257" s="3"/>
      <c r="Q257" s="3"/>
    </row>
    <row r="258" spans="3:17" x14ac:dyDescent="0.55000000000000004">
      <c r="C258" s="3"/>
      <c r="D258" s="3"/>
      <c r="P258" s="3"/>
      <c r="Q258" s="3"/>
    </row>
    <row r="259" spans="3:17" x14ac:dyDescent="0.55000000000000004">
      <c r="C259" s="3"/>
      <c r="D259" s="3"/>
      <c r="P259" s="3"/>
      <c r="Q259" s="3"/>
    </row>
    <row r="260" spans="3:17" x14ac:dyDescent="0.55000000000000004">
      <c r="C260" s="3"/>
      <c r="D260" s="3"/>
      <c r="P260" s="3"/>
      <c r="Q260" s="3"/>
    </row>
    <row r="261" spans="3:17" x14ac:dyDescent="0.55000000000000004">
      <c r="C261" s="3"/>
      <c r="D261" s="3"/>
      <c r="P261" s="3"/>
      <c r="Q261" s="3"/>
    </row>
    <row r="262" spans="3:17" x14ac:dyDescent="0.55000000000000004">
      <c r="C262" s="3"/>
      <c r="D262" s="3"/>
      <c r="P262" s="3"/>
      <c r="Q262" s="3"/>
    </row>
    <row r="263" spans="3:17" x14ac:dyDescent="0.55000000000000004">
      <c r="C263" s="3"/>
      <c r="D263" s="3"/>
      <c r="P263" s="3"/>
      <c r="Q263" s="3"/>
    </row>
    <row r="264" spans="3:17" x14ac:dyDescent="0.55000000000000004">
      <c r="C264" s="3"/>
      <c r="D264" s="3"/>
      <c r="P264" s="3"/>
      <c r="Q264" s="3"/>
    </row>
    <row r="265" spans="3:17" x14ac:dyDescent="0.55000000000000004">
      <c r="C265" s="3"/>
      <c r="D265" s="3"/>
      <c r="P265" s="3"/>
      <c r="Q265" s="3"/>
    </row>
    <row r="266" spans="3:17" x14ac:dyDescent="0.55000000000000004">
      <c r="C266" s="3"/>
      <c r="D266" s="3"/>
      <c r="P266" s="3"/>
      <c r="Q266" s="3"/>
    </row>
    <row r="267" spans="3:17" x14ac:dyDescent="0.55000000000000004">
      <c r="C267" s="3"/>
      <c r="D267" s="3"/>
      <c r="P267" s="3"/>
      <c r="Q267" s="3"/>
    </row>
    <row r="268" spans="3:17" x14ac:dyDescent="0.55000000000000004">
      <c r="C268" s="3"/>
      <c r="D268" s="3"/>
      <c r="P268" s="3"/>
      <c r="Q268" s="3"/>
    </row>
    <row r="269" spans="3:17" x14ac:dyDescent="0.55000000000000004">
      <c r="C269" s="3"/>
      <c r="D269" s="3"/>
      <c r="P269" s="3"/>
      <c r="Q269" s="3"/>
    </row>
    <row r="270" spans="3:17" x14ac:dyDescent="0.55000000000000004">
      <c r="C270" s="3"/>
      <c r="D270" s="3"/>
      <c r="P270" s="3"/>
      <c r="Q270" s="3"/>
    </row>
    <row r="271" spans="3:17" x14ac:dyDescent="0.55000000000000004">
      <c r="C271" s="3"/>
      <c r="D271" s="3"/>
      <c r="P271" s="3"/>
      <c r="Q271" s="3"/>
    </row>
    <row r="272" spans="3:17" x14ac:dyDescent="0.55000000000000004">
      <c r="C272" s="3"/>
      <c r="D272" s="3"/>
      <c r="P272" s="3"/>
      <c r="Q272" s="3"/>
    </row>
    <row r="273" spans="3:17" x14ac:dyDescent="0.55000000000000004">
      <c r="C273" s="3"/>
      <c r="D273" s="3"/>
      <c r="P273" s="3"/>
      <c r="Q273" s="3"/>
    </row>
    <row r="274" spans="3:17" x14ac:dyDescent="0.55000000000000004">
      <c r="C274" s="3"/>
      <c r="D274" s="3"/>
      <c r="P274" s="3"/>
      <c r="Q274" s="3"/>
    </row>
    <row r="275" spans="3:17" x14ac:dyDescent="0.55000000000000004">
      <c r="C275" s="3"/>
      <c r="D275" s="3"/>
      <c r="P275" s="3"/>
      <c r="Q275" s="3"/>
    </row>
    <row r="276" spans="3:17" x14ac:dyDescent="0.55000000000000004">
      <c r="C276" s="3"/>
      <c r="D276" s="3"/>
      <c r="P276" s="3"/>
      <c r="Q276" s="3"/>
    </row>
    <row r="277" spans="3:17" x14ac:dyDescent="0.55000000000000004">
      <c r="C277" s="3"/>
      <c r="D277" s="3"/>
      <c r="P277" s="3"/>
      <c r="Q277" s="3"/>
    </row>
    <row r="278" spans="3:17" x14ac:dyDescent="0.55000000000000004">
      <c r="C278" s="3"/>
      <c r="D278" s="3"/>
      <c r="P278" s="3"/>
      <c r="Q278" s="3"/>
    </row>
    <row r="279" spans="3:17" x14ac:dyDescent="0.55000000000000004">
      <c r="C279" s="3"/>
      <c r="D279" s="3"/>
      <c r="P279" s="3"/>
      <c r="Q279" s="3"/>
    </row>
    <row r="280" spans="3:17" x14ac:dyDescent="0.55000000000000004">
      <c r="C280" s="3"/>
      <c r="D280" s="3"/>
      <c r="P280" s="3"/>
      <c r="Q280" s="3"/>
    </row>
    <row r="281" spans="3:17" x14ac:dyDescent="0.55000000000000004">
      <c r="C281" s="3"/>
      <c r="D281" s="3"/>
      <c r="P281" s="3"/>
      <c r="Q281" s="3"/>
    </row>
    <row r="282" spans="3:17" x14ac:dyDescent="0.55000000000000004">
      <c r="C282" s="3"/>
      <c r="D282" s="3"/>
      <c r="P282" s="3"/>
      <c r="Q282" s="3"/>
    </row>
    <row r="283" spans="3:17" x14ac:dyDescent="0.55000000000000004">
      <c r="C283" s="3"/>
      <c r="D283" s="3"/>
      <c r="P283" s="3"/>
      <c r="Q283" s="3"/>
    </row>
    <row r="284" spans="3:17" x14ac:dyDescent="0.55000000000000004">
      <c r="C284" s="3"/>
      <c r="D284" s="3"/>
      <c r="P284" s="3"/>
      <c r="Q284" s="3"/>
    </row>
    <row r="285" spans="3:17" x14ac:dyDescent="0.55000000000000004">
      <c r="C285" s="3"/>
      <c r="D285" s="3"/>
      <c r="P285" s="3"/>
      <c r="Q285" s="3"/>
    </row>
    <row r="286" spans="3:17" x14ac:dyDescent="0.55000000000000004">
      <c r="C286" s="3"/>
      <c r="D286" s="3"/>
      <c r="P286" s="3"/>
      <c r="Q286" s="3"/>
    </row>
    <row r="287" spans="3:17" x14ac:dyDescent="0.55000000000000004">
      <c r="C287" s="3"/>
      <c r="D287" s="3"/>
      <c r="P287" s="3"/>
      <c r="Q287" s="3"/>
    </row>
    <row r="288" spans="3:17" x14ac:dyDescent="0.55000000000000004">
      <c r="C288" s="3"/>
      <c r="D288" s="3"/>
      <c r="P288" s="3"/>
      <c r="Q288" s="3"/>
    </row>
    <row r="289" spans="3:17" x14ac:dyDescent="0.55000000000000004">
      <c r="C289" s="3"/>
      <c r="D289" s="3"/>
      <c r="P289" s="3"/>
      <c r="Q289" s="3"/>
    </row>
    <row r="290" spans="3:17" x14ac:dyDescent="0.55000000000000004">
      <c r="C290" s="3"/>
      <c r="D290" s="3"/>
      <c r="P290" s="3"/>
      <c r="Q290" s="3"/>
    </row>
    <row r="291" spans="3:17" x14ac:dyDescent="0.55000000000000004">
      <c r="C291" s="3"/>
      <c r="D291" s="3"/>
      <c r="P291" s="3"/>
      <c r="Q291" s="3"/>
    </row>
    <row r="292" spans="3:17" x14ac:dyDescent="0.55000000000000004">
      <c r="C292" s="3"/>
      <c r="D292" s="3"/>
      <c r="P292" s="3"/>
      <c r="Q292" s="3"/>
    </row>
    <row r="293" spans="3:17" x14ac:dyDescent="0.55000000000000004">
      <c r="C293" s="3"/>
      <c r="D293" s="3"/>
      <c r="P293" s="3"/>
      <c r="Q293" s="3"/>
    </row>
    <row r="294" spans="3:17" x14ac:dyDescent="0.55000000000000004">
      <c r="C294" s="3"/>
      <c r="D294" s="3"/>
      <c r="P294" s="3"/>
      <c r="Q294" s="3"/>
    </row>
    <row r="295" spans="3:17" x14ac:dyDescent="0.55000000000000004">
      <c r="C295" s="3"/>
      <c r="D295" s="3"/>
      <c r="P295" s="3"/>
      <c r="Q295" s="3"/>
    </row>
    <row r="296" spans="3:17" x14ac:dyDescent="0.55000000000000004">
      <c r="C296" s="3"/>
      <c r="D296" s="3"/>
      <c r="P296" s="3"/>
      <c r="Q296" s="3"/>
    </row>
    <row r="297" spans="3:17" x14ac:dyDescent="0.55000000000000004">
      <c r="C297" s="3"/>
      <c r="D297" s="3"/>
      <c r="P297" s="3"/>
      <c r="Q297" s="3"/>
    </row>
    <row r="298" spans="3:17" x14ac:dyDescent="0.55000000000000004">
      <c r="C298" s="3"/>
      <c r="D298" s="3"/>
      <c r="P298" s="3"/>
      <c r="Q298" s="3"/>
    </row>
    <row r="299" spans="3:17" x14ac:dyDescent="0.55000000000000004">
      <c r="C299" s="3"/>
      <c r="D299" s="3"/>
      <c r="P299" s="3"/>
      <c r="Q299" s="3"/>
    </row>
    <row r="300" spans="3:17" x14ac:dyDescent="0.55000000000000004">
      <c r="C300" s="3"/>
      <c r="D300" s="3"/>
      <c r="P300" s="3"/>
      <c r="Q300" s="3"/>
    </row>
    <row r="301" spans="3:17" x14ac:dyDescent="0.55000000000000004">
      <c r="C301" s="3"/>
      <c r="D301" s="3"/>
      <c r="P301" s="3"/>
      <c r="Q301" s="3"/>
    </row>
    <row r="302" spans="3:17" x14ac:dyDescent="0.55000000000000004">
      <c r="C302" s="3"/>
      <c r="D302" s="3"/>
      <c r="P302" s="3"/>
      <c r="Q302" s="3"/>
    </row>
    <row r="303" spans="3:17" x14ac:dyDescent="0.55000000000000004">
      <c r="C303" s="3"/>
      <c r="D303" s="3"/>
      <c r="P303" s="3"/>
      <c r="Q303" s="3"/>
    </row>
    <row r="304" spans="3:17" x14ac:dyDescent="0.55000000000000004">
      <c r="C304" s="3"/>
      <c r="D304" s="3"/>
      <c r="P304" s="3"/>
      <c r="Q304" s="3"/>
    </row>
    <row r="305" spans="3:17" x14ac:dyDescent="0.55000000000000004">
      <c r="C305" s="3"/>
      <c r="D305" s="3"/>
      <c r="P305" s="3"/>
      <c r="Q305" s="3"/>
    </row>
    <row r="306" spans="3:17" x14ac:dyDescent="0.55000000000000004">
      <c r="C306" s="3"/>
      <c r="D306" s="3"/>
      <c r="P306" s="3"/>
      <c r="Q306" s="3"/>
    </row>
    <row r="307" spans="3:17" x14ac:dyDescent="0.55000000000000004">
      <c r="C307" s="3"/>
      <c r="D307" s="3"/>
      <c r="P307" s="3"/>
      <c r="Q307" s="3"/>
    </row>
    <row r="308" spans="3:17" x14ac:dyDescent="0.55000000000000004">
      <c r="C308" s="3"/>
      <c r="D308" s="3"/>
      <c r="P308" s="3"/>
      <c r="Q308" s="3"/>
    </row>
    <row r="309" spans="3:17" x14ac:dyDescent="0.55000000000000004">
      <c r="C309" s="3"/>
      <c r="D309" s="3"/>
      <c r="P309" s="3"/>
      <c r="Q309" s="3"/>
    </row>
    <row r="310" spans="3:17" x14ac:dyDescent="0.55000000000000004">
      <c r="C310" s="3"/>
      <c r="D310" s="3"/>
      <c r="P310" s="3"/>
      <c r="Q310" s="3"/>
    </row>
    <row r="311" spans="3:17" x14ac:dyDescent="0.55000000000000004">
      <c r="C311" s="3"/>
      <c r="D311" s="3"/>
      <c r="P311" s="3"/>
      <c r="Q311" s="3"/>
    </row>
    <row r="312" spans="3:17" x14ac:dyDescent="0.55000000000000004">
      <c r="C312" s="3"/>
      <c r="D312" s="3"/>
      <c r="P312" s="3"/>
      <c r="Q312" s="3"/>
    </row>
    <row r="313" spans="3:17" x14ac:dyDescent="0.55000000000000004">
      <c r="C313" s="3"/>
      <c r="D313" s="3"/>
      <c r="P313" s="3"/>
      <c r="Q313" s="3"/>
    </row>
    <row r="314" spans="3:17" x14ac:dyDescent="0.55000000000000004">
      <c r="C314" s="3"/>
      <c r="D314" s="3"/>
      <c r="P314" s="3"/>
      <c r="Q314" s="3"/>
    </row>
    <row r="315" spans="3:17" x14ac:dyDescent="0.55000000000000004">
      <c r="C315" s="3"/>
      <c r="D315" s="3"/>
      <c r="P315" s="3"/>
      <c r="Q315" s="3"/>
    </row>
    <row r="316" spans="3:17" x14ac:dyDescent="0.55000000000000004">
      <c r="C316" s="3"/>
      <c r="D316" s="3"/>
      <c r="P316" s="3"/>
      <c r="Q316" s="3"/>
    </row>
    <row r="317" spans="3:17" x14ac:dyDescent="0.55000000000000004">
      <c r="C317" s="3"/>
      <c r="D317" s="3"/>
      <c r="P317" s="3"/>
      <c r="Q317" s="3"/>
    </row>
    <row r="318" spans="3:17" x14ac:dyDescent="0.55000000000000004">
      <c r="C318" s="3"/>
      <c r="D318" s="3"/>
      <c r="P318" s="3"/>
      <c r="Q318" s="3"/>
    </row>
    <row r="319" spans="3:17" x14ac:dyDescent="0.55000000000000004">
      <c r="C319" s="3"/>
      <c r="D319" s="3"/>
      <c r="P319" s="3"/>
      <c r="Q319" s="3"/>
    </row>
    <row r="320" spans="3:17" x14ac:dyDescent="0.55000000000000004">
      <c r="C320" s="3"/>
      <c r="D320" s="3"/>
      <c r="P320" s="3"/>
      <c r="Q320" s="3"/>
    </row>
    <row r="321" spans="3:17" x14ac:dyDescent="0.55000000000000004">
      <c r="C321" s="3"/>
      <c r="D321" s="3"/>
      <c r="P321" s="3"/>
      <c r="Q321" s="3"/>
    </row>
    <row r="322" spans="3:17" x14ac:dyDescent="0.55000000000000004">
      <c r="C322" s="3"/>
      <c r="D322" s="3"/>
      <c r="P322" s="3"/>
      <c r="Q322" s="3"/>
    </row>
    <row r="323" spans="3:17" x14ac:dyDescent="0.55000000000000004">
      <c r="C323" s="3"/>
      <c r="D323" s="3"/>
      <c r="P323" s="3"/>
      <c r="Q323" s="3"/>
    </row>
    <row r="324" spans="3:17" x14ac:dyDescent="0.55000000000000004">
      <c r="C324" s="3"/>
      <c r="D324" s="3"/>
      <c r="P324" s="3"/>
      <c r="Q324" s="3"/>
    </row>
    <row r="325" spans="3:17" x14ac:dyDescent="0.55000000000000004">
      <c r="C325" s="3"/>
      <c r="D325" s="3"/>
      <c r="P325" s="3"/>
      <c r="Q325" s="3"/>
    </row>
    <row r="326" spans="3:17" x14ac:dyDescent="0.55000000000000004">
      <c r="C326" s="3"/>
      <c r="D326" s="3"/>
      <c r="P326" s="3"/>
      <c r="Q326" s="3"/>
    </row>
    <row r="327" spans="3:17" x14ac:dyDescent="0.55000000000000004">
      <c r="C327" s="3"/>
      <c r="D327" s="3"/>
      <c r="P327" s="3"/>
      <c r="Q327" s="3"/>
    </row>
    <row r="328" spans="3:17" x14ac:dyDescent="0.55000000000000004">
      <c r="C328" s="3"/>
      <c r="D328" s="3"/>
      <c r="P328" s="3"/>
      <c r="Q328" s="3"/>
    </row>
    <row r="329" spans="3:17" x14ac:dyDescent="0.55000000000000004">
      <c r="C329" s="3"/>
      <c r="D329" s="3"/>
      <c r="P329" s="3"/>
      <c r="Q329" s="3"/>
    </row>
    <row r="330" spans="3:17" x14ac:dyDescent="0.55000000000000004">
      <c r="C330" s="3"/>
      <c r="D330" s="3"/>
      <c r="P330" s="3"/>
      <c r="Q330" s="3"/>
    </row>
    <row r="331" spans="3:17" x14ac:dyDescent="0.55000000000000004">
      <c r="C331" s="3"/>
      <c r="D331" s="3"/>
      <c r="P331" s="3"/>
      <c r="Q331" s="3"/>
    </row>
    <row r="332" spans="3:17" x14ac:dyDescent="0.55000000000000004">
      <c r="C332" s="3"/>
      <c r="D332" s="3"/>
      <c r="P332" s="3"/>
      <c r="Q332" s="3"/>
    </row>
    <row r="333" spans="3:17" x14ac:dyDescent="0.55000000000000004">
      <c r="C333" s="3"/>
      <c r="D333" s="3"/>
      <c r="P333" s="3"/>
      <c r="Q333" s="3"/>
    </row>
    <row r="334" spans="3:17" x14ac:dyDescent="0.55000000000000004">
      <c r="C334" s="3"/>
      <c r="D334" s="3"/>
      <c r="P334" s="3"/>
      <c r="Q334" s="3"/>
    </row>
    <row r="335" spans="3:17" x14ac:dyDescent="0.55000000000000004">
      <c r="C335" s="3"/>
      <c r="D335" s="3"/>
      <c r="P335" s="3"/>
      <c r="Q335" s="3"/>
    </row>
    <row r="336" spans="3:17" x14ac:dyDescent="0.55000000000000004">
      <c r="C336" s="3"/>
      <c r="D336" s="3"/>
      <c r="P336" s="3"/>
      <c r="Q336" s="3"/>
    </row>
    <row r="337" spans="3:17" x14ac:dyDescent="0.55000000000000004">
      <c r="C337" s="3"/>
      <c r="D337" s="3"/>
      <c r="P337" s="3"/>
      <c r="Q337" s="3"/>
    </row>
    <row r="338" spans="3:17" x14ac:dyDescent="0.55000000000000004">
      <c r="C338" s="3"/>
      <c r="D338" s="3"/>
      <c r="P338" s="3"/>
      <c r="Q338" s="3"/>
    </row>
    <row r="339" spans="3:17" x14ac:dyDescent="0.55000000000000004">
      <c r="C339" s="3"/>
      <c r="D339" s="3"/>
      <c r="P339" s="3"/>
      <c r="Q339" s="3"/>
    </row>
    <row r="340" spans="3:17" x14ac:dyDescent="0.55000000000000004">
      <c r="C340" s="3"/>
      <c r="D340" s="3"/>
      <c r="P340" s="3"/>
      <c r="Q340" s="3"/>
    </row>
    <row r="341" spans="3:17" x14ac:dyDescent="0.55000000000000004">
      <c r="C341" s="3"/>
      <c r="D341" s="3"/>
      <c r="P341" s="3"/>
      <c r="Q341" s="3"/>
    </row>
    <row r="342" spans="3:17" x14ac:dyDescent="0.55000000000000004">
      <c r="C342" s="3"/>
      <c r="D342" s="3"/>
      <c r="P342" s="3"/>
      <c r="Q342" s="3"/>
    </row>
    <row r="343" spans="3:17" x14ac:dyDescent="0.55000000000000004">
      <c r="C343" s="3"/>
      <c r="D343" s="3"/>
      <c r="P343" s="3"/>
      <c r="Q343" s="3"/>
    </row>
    <row r="344" spans="3:17" x14ac:dyDescent="0.55000000000000004">
      <c r="C344" s="3"/>
      <c r="D344" s="3"/>
      <c r="P344" s="3"/>
      <c r="Q344" s="3"/>
    </row>
    <row r="345" spans="3:17" x14ac:dyDescent="0.55000000000000004">
      <c r="C345" s="3"/>
      <c r="D345" s="3"/>
      <c r="P345" s="3"/>
      <c r="Q345" s="3"/>
    </row>
    <row r="346" spans="3:17" x14ac:dyDescent="0.55000000000000004">
      <c r="C346" s="3"/>
      <c r="D346" s="3"/>
      <c r="P346" s="3"/>
      <c r="Q346" s="3"/>
    </row>
    <row r="347" spans="3:17" x14ac:dyDescent="0.55000000000000004">
      <c r="C347" s="3"/>
      <c r="D347" s="3"/>
      <c r="P347" s="3"/>
      <c r="Q347" s="3"/>
    </row>
    <row r="348" spans="3:17" x14ac:dyDescent="0.55000000000000004">
      <c r="C348" s="3"/>
      <c r="D348" s="3"/>
      <c r="P348" s="3"/>
      <c r="Q348" s="3"/>
    </row>
    <row r="349" spans="3:17" x14ac:dyDescent="0.55000000000000004">
      <c r="C349" s="3"/>
      <c r="D349" s="3"/>
      <c r="P349" s="3"/>
      <c r="Q349" s="3"/>
    </row>
    <row r="350" spans="3:17" x14ac:dyDescent="0.55000000000000004">
      <c r="C350" s="3"/>
      <c r="D350" s="3"/>
      <c r="P350" s="3"/>
      <c r="Q350" s="3"/>
    </row>
    <row r="351" spans="3:17" x14ac:dyDescent="0.55000000000000004">
      <c r="C351" s="3"/>
      <c r="D351" s="3"/>
      <c r="P351" s="3"/>
      <c r="Q351" s="3"/>
    </row>
    <row r="352" spans="3:17" x14ac:dyDescent="0.55000000000000004">
      <c r="C352" s="3"/>
      <c r="D352" s="3"/>
      <c r="P352" s="3"/>
      <c r="Q352" s="3"/>
    </row>
    <row r="353" spans="3:17" x14ac:dyDescent="0.55000000000000004">
      <c r="C353" s="3"/>
      <c r="D353" s="3"/>
      <c r="P353" s="3"/>
      <c r="Q353" s="3"/>
    </row>
    <row r="354" spans="3:17" x14ac:dyDescent="0.55000000000000004">
      <c r="C354" s="3"/>
      <c r="D354" s="3"/>
      <c r="P354" s="3"/>
      <c r="Q354" s="3"/>
    </row>
    <row r="355" spans="3:17" x14ac:dyDescent="0.55000000000000004">
      <c r="C355" s="3"/>
      <c r="D355" s="3"/>
      <c r="P355" s="3"/>
      <c r="Q355" s="3"/>
    </row>
    <row r="356" spans="3:17" x14ac:dyDescent="0.55000000000000004">
      <c r="C356" s="3"/>
      <c r="D356" s="3"/>
      <c r="P356" s="3"/>
      <c r="Q356" s="3"/>
    </row>
    <row r="357" spans="3:17" x14ac:dyDescent="0.55000000000000004">
      <c r="C357" s="3"/>
      <c r="D357" s="3"/>
      <c r="P357" s="3"/>
      <c r="Q357" s="3"/>
    </row>
    <row r="358" spans="3:17" x14ac:dyDescent="0.55000000000000004">
      <c r="C358" s="3"/>
      <c r="D358" s="3"/>
      <c r="P358" s="3"/>
      <c r="Q358" s="3"/>
    </row>
    <row r="359" spans="3:17" x14ac:dyDescent="0.55000000000000004">
      <c r="C359" s="3"/>
      <c r="D359" s="3"/>
      <c r="P359" s="3"/>
      <c r="Q359" s="3"/>
    </row>
    <row r="360" spans="3:17" x14ac:dyDescent="0.55000000000000004">
      <c r="C360" s="3"/>
      <c r="D360" s="3"/>
      <c r="P360" s="3"/>
      <c r="Q360" s="3"/>
    </row>
    <row r="361" spans="3:17" x14ac:dyDescent="0.55000000000000004">
      <c r="C361" s="3"/>
      <c r="D361" s="3"/>
      <c r="P361" s="3"/>
      <c r="Q361" s="3"/>
    </row>
    <row r="362" spans="3:17" x14ac:dyDescent="0.55000000000000004">
      <c r="C362" s="3"/>
      <c r="D362" s="3"/>
      <c r="P362" s="3"/>
      <c r="Q362" s="3"/>
    </row>
    <row r="363" spans="3:17" x14ac:dyDescent="0.55000000000000004">
      <c r="C363" s="3"/>
      <c r="D363" s="3"/>
      <c r="P363" s="3"/>
      <c r="Q363" s="3"/>
    </row>
    <row r="364" spans="3:17" x14ac:dyDescent="0.55000000000000004">
      <c r="C364" s="3"/>
      <c r="D364" s="3"/>
      <c r="P364" s="3"/>
      <c r="Q364" s="3"/>
    </row>
    <row r="365" spans="3:17" x14ac:dyDescent="0.55000000000000004">
      <c r="C365" s="3"/>
      <c r="D365" s="3"/>
      <c r="P365" s="3"/>
      <c r="Q365" s="3"/>
    </row>
    <row r="366" spans="3:17" x14ac:dyDescent="0.55000000000000004">
      <c r="C366" s="3"/>
      <c r="D366" s="3"/>
      <c r="P366" s="3"/>
      <c r="Q366" s="3"/>
    </row>
    <row r="367" spans="3:17" x14ac:dyDescent="0.55000000000000004">
      <c r="C367" s="3"/>
      <c r="D367" s="3"/>
      <c r="P367" s="3"/>
      <c r="Q367" s="3"/>
    </row>
    <row r="368" spans="3:17" x14ac:dyDescent="0.55000000000000004">
      <c r="C368" s="3"/>
      <c r="D368" s="3"/>
      <c r="P368" s="3"/>
      <c r="Q368" s="3"/>
    </row>
    <row r="369" spans="3:17" x14ac:dyDescent="0.55000000000000004">
      <c r="C369" s="3"/>
      <c r="D369" s="3"/>
      <c r="P369" s="3"/>
      <c r="Q369" s="3"/>
    </row>
    <row r="370" spans="3:17" x14ac:dyDescent="0.55000000000000004">
      <c r="C370" s="3"/>
      <c r="D370" s="3"/>
      <c r="P370" s="3"/>
      <c r="Q370" s="3"/>
    </row>
    <row r="371" spans="3:17" x14ac:dyDescent="0.55000000000000004">
      <c r="C371" s="3"/>
      <c r="D371" s="3"/>
      <c r="P371" s="3"/>
      <c r="Q371" s="3"/>
    </row>
    <row r="372" spans="3:17" x14ac:dyDescent="0.55000000000000004">
      <c r="C372" s="3"/>
      <c r="D372" s="3"/>
      <c r="P372" s="3"/>
      <c r="Q372" s="3"/>
    </row>
    <row r="373" spans="3:17" x14ac:dyDescent="0.55000000000000004">
      <c r="C373" s="3"/>
      <c r="D373" s="3"/>
      <c r="P373" s="3"/>
      <c r="Q373" s="3"/>
    </row>
    <row r="374" spans="3:17" x14ac:dyDescent="0.55000000000000004">
      <c r="C374" s="3"/>
      <c r="D374" s="3"/>
      <c r="P374" s="3"/>
      <c r="Q374" s="3"/>
    </row>
    <row r="375" spans="3:17" x14ac:dyDescent="0.55000000000000004">
      <c r="C375" s="3"/>
      <c r="D375" s="3"/>
      <c r="P375" s="3"/>
      <c r="Q375" s="3"/>
    </row>
    <row r="376" spans="3:17" x14ac:dyDescent="0.55000000000000004">
      <c r="C376" s="3"/>
      <c r="D376" s="3"/>
      <c r="P376" s="3"/>
      <c r="Q376" s="3"/>
    </row>
    <row r="377" spans="3:17" x14ac:dyDescent="0.55000000000000004">
      <c r="C377" s="3"/>
      <c r="D377" s="3"/>
      <c r="P377" s="3"/>
      <c r="Q377" s="3"/>
    </row>
    <row r="378" spans="3:17" x14ac:dyDescent="0.55000000000000004">
      <c r="C378" s="3"/>
      <c r="D378" s="3"/>
      <c r="P378" s="3"/>
      <c r="Q378" s="3"/>
    </row>
    <row r="379" spans="3:17" x14ac:dyDescent="0.55000000000000004">
      <c r="C379" s="3"/>
      <c r="D379" s="3"/>
      <c r="P379" s="3"/>
      <c r="Q379" s="3"/>
    </row>
    <row r="380" spans="3:17" x14ac:dyDescent="0.55000000000000004">
      <c r="C380" s="3"/>
      <c r="D380" s="3"/>
      <c r="P380" s="3"/>
      <c r="Q380" s="3"/>
    </row>
    <row r="381" spans="3:17" x14ac:dyDescent="0.55000000000000004">
      <c r="C381" s="3"/>
      <c r="D381" s="3"/>
      <c r="P381" s="3"/>
      <c r="Q381" s="3"/>
    </row>
    <row r="382" spans="3:17" x14ac:dyDescent="0.55000000000000004">
      <c r="C382" s="3"/>
      <c r="D382" s="3"/>
      <c r="P382" s="3"/>
      <c r="Q382" s="3"/>
    </row>
    <row r="383" spans="3:17" x14ac:dyDescent="0.55000000000000004">
      <c r="C383" s="3"/>
      <c r="D383" s="3"/>
      <c r="P383" s="3"/>
      <c r="Q383" s="3"/>
    </row>
    <row r="384" spans="3:17" x14ac:dyDescent="0.55000000000000004">
      <c r="C384" s="3"/>
      <c r="D384" s="3"/>
      <c r="P384" s="3"/>
      <c r="Q384" s="3"/>
    </row>
    <row r="385" spans="3:17" x14ac:dyDescent="0.55000000000000004">
      <c r="C385" s="3"/>
      <c r="D385" s="3"/>
      <c r="P385" s="3"/>
      <c r="Q385" s="3"/>
    </row>
    <row r="386" spans="3:17" x14ac:dyDescent="0.55000000000000004">
      <c r="C386" s="3"/>
      <c r="D386" s="3"/>
      <c r="P386" s="3"/>
      <c r="Q386" s="3"/>
    </row>
    <row r="387" spans="3:17" x14ac:dyDescent="0.55000000000000004">
      <c r="C387" s="3"/>
      <c r="D387" s="3"/>
      <c r="P387" s="3"/>
      <c r="Q387" s="3"/>
    </row>
    <row r="388" spans="3:17" x14ac:dyDescent="0.55000000000000004">
      <c r="C388" s="3"/>
      <c r="D388" s="3"/>
      <c r="P388" s="3"/>
      <c r="Q388" s="3"/>
    </row>
    <row r="389" spans="3:17" x14ac:dyDescent="0.55000000000000004">
      <c r="C389" s="3"/>
      <c r="D389" s="3"/>
      <c r="P389" s="3"/>
      <c r="Q389" s="3"/>
    </row>
    <row r="390" spans="3:17" x14ac:dyDescent="0.55000000000000004">
      <c r="C390" s="3"/>
      <c r="D390" s="3"/>
      <c r="P390" s="3"/>
      <c r="Q390" s="3"/>
    </row>
    <row r="391" spans="3:17" x14ac:dyDescent="0.55000000000000004">
      <c r="C391" s="3"/>
      <c r="D391" s="3"/>
      <c r="P391" s="3"/>
      <c r="Q391" s="3"/>
    </row>
    <row r="392" spans="3:17" x14ac:dyDescent="0.55000000000000004">
      <c r="C392" s="3"/>
      <c r="D392" s="3"/>
      <c r="P392" s="3"/>
      <c r="Q392" s="3"/>
    </row>
    <row r="393" spans="3:17" x14ac:dyDescent="0.55000000000000004">
      <c r="C393" s="3"/>
      <c r="D393" s="3"/>
      <c r="P393" s="3"/>
      <c r="Q393" s="3"/>
    </row>
    <row r="394" spans="3:17" x14ac:dyDescent="0.55000000000000004">
      <c r="C394" s="3"/>
      <c r="D394" s="3"/>
      <c r="P394" s="3"/>
      <c r="Q394" s="3"/>
    </row>
    <row r="395" spans="3:17" x14ac:dyDescent="0.55000000000000004">
      <c r="C395" s="3"/>
      <c r="D395" s="3"/>
      <c r="P395" s="3"/>
      <c r="Q395" s="3"/>
    </row>
    <row r="396" spans="3:17" x14ac:dyDescent="0.55000000000000004">
      <c r="C396" s="3"/>
      <c r="D396" s="3"/>
      <c r="P396" s="3"/>
      <c r="Q396" s="3"/>
    </row>
    <row r="397" spans="3:17" x14ac:dyDescent="0.55000000000000004">
      <c r="C397" s="3"/>
      <c r="D397" s="3"/>
      <c r="P397" s="3"/>
      <c r="Q397" s="3"/>
    </row>
    <row r="398" spans="3:17" x14ac:dyDescent="0.55000000000000004">
      <c r="C398" s="3"/>
      <c r="D398" s="3"/>
      <c r="P398" s="3"/>
      <c r="Q398" s="3"/>
    </row>
    <row r="399" spans="3:17" x14ac:dyDescent="0.55000000000000004">
      <c r="C399" s="3"/>
      <c r="D399" s="3"/>
      <c r="P399" s="3"/>
      <c r="Q399" s="3"/>
    </row>
    <row r="400" spans="3:17" x14ac:dyDescent="0.55000000000000004">
      <c r="C400" s="3"/>
      <c r="D400" s="3"/>
      <c r="P400" s="3"/>
      <c r="Q400" s="3"/>
    </row>
    <row r="401" spans="3:17" x14ac:dyDescent="0.55000000000000004">
      <c r="C401" s="3"/>
      <c r="D401" s="3"/>
      <c r="P401" s="3"/>
      <c r="Q401" s="3"/>
    </row>
    <row r="402" spans="3:17" x14ac:dyDescent="0.55000000000000004">
      <c r="C402" s="3"/>
      <c r="D402" s="3"/>
      <c r="P402" s="3"/>
      <c r="Q402" s="3"/>
    </row>
    <row r="403" spans="3:17" x14ac:dyDescent="0.55000000000000004">
      <c r="C403" s="3"/>
      <c r="D403" s="3"/>
      <c r="P403" s="3"/>
      <c r="Q403" s="3"/>
    </row>
    <row r="404" spans="3:17" x14ac:dyDescent="0.55000000000000004">
      <c r="C404" s="3"/>
      <c r="D404" s="3"/>
      <c r="P404" s="3"/>
      <c r="Q404" s="3"/>
    </row>
    <row r="405" spans="3:17" x14ac:dyDescent="0.55000000000000004">
      <c r="C405" s="3"/>
      <c r="D405" s="3"/>
      <c r="P405" s="3"/>
      <c r="Q405" s="3"/>
    </row>
    <row r="406" spans="3:17" x14ac:dyDescent="0.55000000000000004">
      <c r="C406" s="3"/>
      <c r="D406" s="3"/>
      <c r="P406" s="3"/>
      <c r="Q406" s="3"/>
    </row>
    <row r="407" spans="3:17" x14ac:dyDescent="0.55000000000000004">
      <c r="C407" s="3"/>
      <c r="D407" s="3"/>
      <c r="P407" s="3"/>
      <c r="Q407" s="3"/>
    </row>
    <row r="408" spans="3:17" x14ac:dyDescent="0.55000000000000004">
      <c r="C408" s="3"/>
      <c r="D408" s="3"/>
      <c r="P408" s="3"/>
      <c r="Q408" s="3"/>
    </row>
    <row r="409" spans="3:17" x14ac:dyDescent="0.55000000000000004">
      <c r="C409" s="3"/>
      <c r="D409" s="3"/>
      <c r="P409" s="3"/>
      <c r="Q409" s="3"/>
    </row>
    <row r="410" spans="3:17" x14ac:dyDescent="0.55000000000000004">
      <c r="C410" s="3"/>
      <c r="D410" s="3"/>
      <c r="P410" s="3"/>
      <c r="Q410" s="3"/>
    </row>
    <row r="411" spans="3:17" x14ac:dyDescent="0.55000000000000004">
      <c r="C411" s="3"/>
      <c r="D411" s="3"/>
      <c r="P411" s="3"/>
      <c r="Q411" s="3"/>
    </row>
    <row r="412" spans="3:17" x14ac:dyDescent="0.55000000000000004">
      <c r="C412" s="3"/>
      <c r="D412" s="3"/>
      <c r="P412" s="3"/>
      <c r="Q412" s="3"/>
    </row>
    <row r="413" spans="3:17" x14ac:dyDescent="0.55000000000000004">
      <c r="C413" s="3"/>
      <c r="D413" s="3"/>
      <c r="P413" s="3"/>
      <c r="Q413" s="3"/>
    </row>
    <row r="414" spans="3:17" x14ac:dyDescent="0.55000000000000004">
      <c r="C414" s="3"/>
      <c r="D414" s="3"/>
      <c r="P414" s="3"/>
      <c r="Q414" s="3"/>
    </row>
    <row r="415" spans="3:17" x14ac:dyDescent="0.55000000000000004">
      <c r="C415" s="3"/>
      <c r="D415" s="3"/>
      <c r="P415" s="3"/>
      <c r="Q415" s="3"/>
    </row>
    <row r="416" spans="3:17" x14ac:dyDescent="0.55000000000000004">
      <c r="C416" s="3"/>
      <c r="D416" s="3"/>
      <c r="P416" s="3"/>
      <c r="Q416" s="3"/>
    </row>
    <row r="417" spans="3:17" x14ac:dyDescent="0.55000000000000004">
      <c r="C417" s="3"/>
      <c r="D417" s="3"/>
      <c r="P417" s="3"/>
      <c r="Q417" s="3"/>
    </row>
    <row r="418" spans="3:17" x14ac:dyDescent="0.55000000000000004">
      <c r="C418" s="3"/>
      <c r="D418" s="3"/>
      <c r="P418" s="3"/>
      <c r="Q418" s="3"/>
    </row>
    <row r="419" spans="3:17" x14ac:dyDescent="0.55000000000000004">
      <c r="C419" s="3"/>
      <c r="D419" s="3"/>
      <c r="P419" s="3"/>
      <c r="Q419" s="3"/>
    </row>
    <row r="420" spans="3:17" x14ac:dyDescent="0.55000000000000004">
      <c r="C420" s="3"/>
      <c r="D420" s="3"/>
      <c r="P420" s="3"/>
      <c r="Q420" s="3"/>
    </row>
    <row r="421" spans="3:17" x14ac:dyDescent="0.55000000000000004">
      <c r="C421" s="3"/>
      <c r="D421" s="3"/>
      <c r="P421" s="3"/>
      <c r="Q421" s="3"/>
    </row>
    <row r="422" spans="3:17" x14ac:dyDescent="0.55000000000000004">
      <c r="C422" s="3"/>
      <c r="D422" s="3"/>
      <c r="P422" s="3"/>
      <c r="Q422" s="3"/>
    </row>
    <row r="423" spans="3:17" x14ac:dyDescent="0.55000000000000004">
      <c r="C423" s="3"/>
      <c r="D423" s="3"/>
      <c r="P423" s="3"/>
      <c r="Q423" s="3"/>
    </row>
    <row r="424" spans="3:17" x14ac:dyDescent="0.55000000000000004">
      <c r="C424" s="3"/>
      <c r="D424" s="3"/>
      <c r="P424" s="3"/>
      <c r="Q424" s="3"/>
    </row>
    <row r="425" spans="3:17" x14ac:dyDescent="0.55000000000000004">
      <c r="C425" s="3"/>
      <c r="D425" s="3"/>
      <c r="P425" s="3"/>
      <c r="Q425" s="3"/>
    </row>
    <row r="426" spans="3:17" x14ac:dyDescent="0.55000000000000004">
      <c r="C426" s="3"/>
      <c r="D426" s="3"/>
      <c r="P426" s="3"/>
      <c r="Q426" s="3"/>
    </row>
    <row r="427" spans="3:17" x14ac:dyDescent="0.55000000000000004">
      <c r="C427" s="3"/>
      <c r="D427" s="3"/>
      <c r="P427" s="3"/>
      <c r="Q427" s="3"/>
    </row>
    <row r="428" spans="3:17" x14ac:dyDescent="0.55000000000000004">
      <c r="C428" s="3"/>
      <c r="D428" s="3"/>
      <c r="P428" s="3"/>
      <c r="Q428" s="3"/>
    </row>
    <row r="429" spans="3:17" x14ac:dyDescent="0.55000000000000004">
      <c r="C429" s="3"/>
      <c r="D429" s="3"/>
      <c r="P429" s="3"/>
      <c r="Q429" s="3"/>
    </row>
    <row r="430" spans="3:17" x14ac:dyDescent="0.55000000000000004">
      <c r="C430" s="3"/>
      <c r="D430" s="3"/>
      <c r="P430" s="3"/>
      <c r="Q430" s="3"/>
    </row>
    <row r="431" spans="3:17" x14ac:dyDescent="0.55000000000000004">
      <c r="C431" s="3"/>
      <c r="D431" s="3"/>
      <c r="P431" s="3"/>
      <c r="Q431" s="3"/>
    </row>
    <row r="432" spans="3:17" x14ac:dyDescent="0.55000000000000004">
      <c r="C432" s="3"/>
      <c r="D432" s="3"/>
      <c r="P432" s="3"/>
      <c r="Q432" s="3"/>
    </row>
    <row r="433" spans="3:17" x14ac:dyDescent="0.55000000000000004">
      <c r="C433" s="3"/>
      <c r="D433" s="3"/>
      <c r="P433" s="3"/>
      <c r="Q433" s="3"/>
    </row>
    <row r="434" spans="3:17" x14ac:dyDescent="0.55000000000000004">
      <c r="C434" s="3"/>
      <c r="D434" s="3"/>
      <c r="P434" s="3"/>
      <c r="Q434" s="3"/>
    </row>
    <row r="435" spans="3:17" x14ac:dyDescent="0.55000000000000004">
      <c r="C435" s="3"/>
      <c r="D435" s="3"/>
      <c r="P435" s="3"/>
      <c r="Q435" s="3"/>
    </row>
    <row r="436" spans="3:17" x14ac:dyDescent="0.55000000000000004">
      <c r="C436" s="3"/>
      <c r="D436" s="3"/>
      <c r="P436" s="3"/>
      <c r="Q436" s="3"/>
    </row>
    <row r="437" spans="3:17" x14ac:dyDescent="0.55000000000000004">
      <c r="C437" s="3"/>
      <c r="D437" s="3"/>
      <c r="P437" s="3"/>
      <c r="Q437" s="3"/>
    </row>
    <row r="438" spans="3:17" x14ac:dyDescent="0.55000000000000004">
      <c r="C438" s="3"/>
      <c r="D438" s="3"/>
      <c r="P438" s="3"/>
      <c r="Q438" s="3"/>
    </row>
    <row r="439" spans="3:17" x14ac:dyDescent="0.55000000000000004">
      <c r="C439" s="3"/>
      <c r="D439" s="3"/>
      <c r="P439" s="3"/>
      <c r="Q439" s="3"/>
    </row>
    <row r="440" spans="3:17" x14ac:dyDescent="0.55000000000000004">
      <c r="C440" s="3"/>
      <c r="D440" s="3"/>
      <c r="P440" s="3"/>
      <c r="Q440" s="3"/>
    </row>
    <row r="441" spans="3:17" x14ac:dyDescent="0.55000000000000004">
      <c r="C441" s="3"/>
      <c r="D441" s="3"/>
      <c r="P441" s="3"/>
      <c r="Q441" s="3"/>
    </row>
    <row r="442" spans="3:17" x14ac:dyDescent="0.55000000000000004">
      <c r="C442" s="3"/>
      <c r="D442" s="3"/>
      <c r="P442" s="3"/>
      <c r="Q442" s="3"/>
    </row>
    <row r="443" spans="3:17" x14ac:dyDescent="0.55000000000000004">
      <c r="C443" s="3"/>
      <c r="D443" s="3"/>
      <c r="P443" s="3"/>
      <c r="Q443" s="3"/>
    </row>
    <row r="444" spans="3:17" x14ac:dyDescent="0.55000000000000004">
      <c r="C444" s="3"/>
      <c r="D444" s="3"/>
      <c r="P444" s="3"/>
      <c r="Q444" s="3"/>
    </row>
    <row r="445" spans="3:17" x14ac:dyDescent="0.55000000000000004">
      <c r="C445" s="3"/>
      <c r="D445" s="3"/>
      <c r="P445" s="3"/>
      <c r="Q445" s="3"/>
    </row>
    <row r="446" spans="3:17" x14ac:dyDescent="0.55000000000000004">
      <c r="C446" s="3"/>
      <c r="D446" s="3"/>
      <c r="P446" s="3"/>
      <c r="Q446" s="3"/>
    </row>
    <row r="447" spans="3:17" x14ac:dyDescent="0.55000000000000004">
      <c r="C447" s="3"/>
      <c r="D447" s="3"/>
      <c r="P447" s="3"/>
      <c r="Q447" s="3"/>
    </row>
    <row r="448" spans="3:17" x14ac:dyDescent="0.55000000000000004">
      <c r="C448" s="3"/>
      <c r="D448" s="3"/>
      <c r="P448" s="3"/>
      <c r="Q448" s="3"/>
    </row>
    <row r="449" spans="3:17" x14ac:dyDescent="0.55000000000000004">
      <c r="C449" s="3"/>
      <c r="D449" s="3"/>
      <c r="P449" s="3"/>
      <c r="Q449" s="3"/>
    </row>
    <row r="450" spans="3:17" x14ac:dyDescent="0.55000000000000004">
      <c r="C450" s="3"/>
      <c r="D450" s="3"/>
      <c r="P450" s="3"/>
      <c r="Q450" s="3"/>
    </row>
    <row r="451" spans="3:17" x14ac:dyDescent="0.55000000000000004">
      <c r="C451" s="3"/>
      <c r="D451" s="3"/>
      <c r="P451" s="3"/>
      <c r="Q451" s="3"/>
    </row>
    <row r="452" spans="3:17" x14ac:dyDescent="0.55000000000000004">
      <c r="C452" s="3"/>
      <c r="D452" s="3"/>
      <c r="P452" s="3"/>
      <c r="Q452" s="3"/>
    </row>
    <row r="453" spans="3:17" x14ac:dyDescent="0.55000000000000004">
      <c r="C453" s="3"/>
      <c r="D453" s="3"/>
      <c r="P453" s="3"/>
      <c r="Q453" s="3"/>
    </row>
    <row r="454" spans="3:17" x14ac:dyDescent="0.55000000000000004">
      <c r="C454" s="3"/>
      <c r="D454" s="3"/>
      <c r="P454" s="3"/>
      <c r="Q454" s="3"/>
    </row>
    <row r="455" spans="3:17" x14ac:dyDescent="0.55000000000000004">
      <c r="C455" s="3"/>
      <c r="D455" s="3"/>
      <c r="P455" s="3"/>
      <c r="Q455" s="3"/>
    </row>
    <row r="456" spans="3:17" x14ac:dyDescent="0.55000000000000004">
      <c r="C456" s="3"/>
      <c r="D456" s="3"/>
      <c r="P456" s="3"/>
      <c r="Q456" s="3"/>
    </row>
    <row r="457" spans="3:17" x14ac:dyDescent="0.55000000000000004">
      <c r="C457" s="3"/>
      <c r="D457" s="3"/>
      <c r="P457" s="3"/>
      <c r="Q457" s="3"/>
    </row>
    <row r="458" spans="3:17" x14ac:dyDescent="0.55000000000000004">
      <c r="C458" s="3"/>
      <c r="D458" s="3"/>
      <c r="P458" s="3"/>
      <c r="Q458" s="3"/>
    </row>
    <row r="459" spans="3:17" x14ac:dyDescent="0.55000000000000004">
      <c r="C459" s="3"/>
      <c r="D459" s="3"/>
      <c r="P459" s="3"/>
      <c r="Q459" s="3"/>
    </row>
    <row r="460" spans="3:17" x14ac:dyDescent="0.55000000000000004">
      <c r="C460" s="3"/>
      <c r="D460" s="3"/>
      <c r="P460" s="3"/>
      <c r="Q460" s="3"/>
    </row>
    <row r="461" spans="3:17" x14ac:dyDescent="0.55000000000000004">
      <c r="C461" s="3"/>
      <c r="D461" s="3"/>
      <c r="P461" s="3"/>
      <c r="Q461" s="3"/>
    </row>
    <row r="462" spans="3:17" x14ac:dyDescent="0.55000000000000004">
      <c r="C462" s="3"/>
      <c r="D462" s="3"/>
      <c r="P462" s="3"/>
      <c r="Q462" s="3"/>
    </row>
    <row r="463" spans="3:17" x14ac:dyDescent="0.55000000000000004">
      <c r="C463" s="3"/>
      <c r="D463" s="3"/>
      <c r="P463" s="3"/>
      <c r="Q463" s="3"/>
    </row>
    <row r="464" spans="3:17" x14ac:dyDescent="0.55000000000000004">
      <c r="C464" s="3"/>
      <c r="D464" s="3"/>
      <c r="P464" s="3"/>
      <c r="Q464" s="3"/>
    </row>
    <row r="465" spans="3:17" x14ac:dyDescent="0.55000000000000004">
      <c r="C465" s="3"/>
      <c r="D465" s="3"/>
      <c r="P465" s="3"/>
      <c r="Q465" s="3"/>
    </row>
    <row r="466" spans="3:17" x14ac:dyDescent="0.55000000000000004">
      <c r="C466" s="3"/>
      <c r="D466" s="3"/>
      <c r="P466" s="3"/>
      <c r="Q466" s="3"/>
    </row>
    <row r="467" spans="3:17" x14ac:dyDescent="0.55000000000000004">
      <c r="C467" s="3"/>
      <c r="D467" s="3"/>
      <c r="P467" s="3"/>
      <c r="Q467" s="3"/>
    </row>
    <row r="468" spans="3:17" x14ac:dyDescent="0.55000000000000004">
      <c r="C468" s="3"/>
      <c r="D468" s="3"/>
      <c r="P468" s="3"/>
      <c r="Q468" s="3"/>
    </row>
    <row r="469" spans="3:17" x14ac:dyDescent="0.55000000000000004">
      <c r="C469" s="3"/>
      <c r="D469" s="3"/>
      <c r="P469" s="3"/>
      <c r="Q469" s="3"/>
    </row>
    <row r="470" spans="3:17" x14ac:dyDescent="0.55000000000000004">
      <c r="C470" s="3"/>
      <c r="D470" s="3"/>
      <c r="P470" s="3"/>
      <c r="Q470" s="3"/>
    </row>
    <row r="471" spans="3:17" x14ac:dyDescent="0.55000000000000004">
      <c r="C471" s="3"/>
      <c r="D471" s="3"/>
      <c r="P471" s="3"/>
      <c r="Q471" s="3"/>
    </row>
    <row r="472" spans="3:17" x14ac:dyDescent="0.55000000000000004">
      <c r="C472" s="3"/>
      <c r="D472" s="3"/>
      <c r="P472" s="3"/>
      <c r="Q472" s="3"/>
    </row>
    <row r="473" spans="3:17" x14ac:dyDescent="0.55000000000000004">
      <c r="C473" s="3"/>
      <c r="D473" s="3"/>
      <c r="P473" s="3"/>
      <c r="Q473" s="3"/>
    </row>
    <row r="474" spans="3:17" x14ac:dyDescent="0.55000000000000004">
      <c r="C474" s="3"/>
      <c r="D474" s="3"/>
      <c r="P474" s="3"/>
      <c r="Q474" s="3"/>
    </row>
    <row r="475" spans="3:17" x14ac:dyDescent="0.55000000000000004">
      <c r="C475" s="3"/>
      <c r="D475" s="3"/>
      <c r="P475" s="3"/>
      <c r="Q475" s="3"/>
    </row>
    <row r="476" spans="3:17" x14ac:dyDescent="0.55000000000000004">
      <c r="C476" s="3"/>
      <c r="D476" s="3"/>
      <c r="P476" s="3"/>
      <c r="Q476" s="3"/>
    </row>
    <row r="477" spans="3:17" x14ac:dyDescent="0.55000000000000004">
      <c r="C477" s="3"/>
      <c r="D477" s="3"/>
      <c r="P477" s="3"/>
      <c r="Q477" s="3"/>
    </row>
    <row r="478" spans="3:17" x14ac:dyDescent="0.55000000000000004">
      <c r="C478" s="3"/>
      <c r="D478" s="3"/>
      <c r="P478" s="3"/>
      <c r="Q478" s="3"/>
    </row>
    <row r="479" spans="3:17" x14ac:dyDescent="0.55000000000000004">
      <c r="C479" s="3"/>
      <c r="D479" s="3"/>
      <c r="P479" s="3"/>
      <c r="Q479" s="3"/>
    </row>
    <row r="480" spans="3:17" x14ac:dyDescent="0.55000000000000004">
      <c r="C480" s="3"/>
      <c r="D480" s="3"/>
      <c r="P480" s="3"/>
      <c r="Q480" s="3"/>
    </row>
    <row r="481" spans="3:17" x14ac:dyDescent="0.55000000000000004">
      <c r="C481" s="3"/>
      <c r="D481" s="3"/>
      <c r="P481" s="3"/>
      <c r="Q481" s="3"/>
    </row>
    <row r="482" spans="3:17" x14ac:dyDescent="0.55000000000000004">
      <c r="C482" s="3"/>
      <c r="D482" s="3"/>
      <c r="P482" s="3"/>
      <c r="Q482" s="3"/>
    </row>
    <row r="483" spans="3:17" x14ac:dyDescent="0.55000000000000004">
      <c r="C483" s="3"/>
      <c r="D483" s="3"/>
      <c r="P483" s="3"/>
      <c r="Q483" s="3"/>
    </row>
    <row r="484" spans="3:17" x14ac:dyDescent="0.55000000000000004">
      <c r="C484" s="3"/>
      <c r="D484" s="3"/>
      <c r="P484" s="3"/>
      <c r="Q484" s="3"/>
    </row>
    <row r="485" spans="3:17" x14ac:dyDescent="0.55000000000000004">
      <c r="C485" s="3"/>
      <c r="D485" s="3"/>
      <c r="P485" s="3"/>
      <c r="Q485" s="3"/>
    </row>
    <row r="486" spans="3:17" x14ac:dyDescent="0.55000000000000004">
      <c r="C486" s="3"/>
      <c r="D486" s="3"/>
      <c r="P486" s="3"/>
      <c r="Q486" s="3"/>
    </row>
    <row r="487" spans="3:17" x14ac:dyDescent="0.55000000000000004">
      <c r="C487" s="3"/>
      <c r="D487" s="3"/>
      <c r="P487" s="3"/>
      <c r="Q487" s="3"/>
    </row>
    <row r="488" spans="3:17" x14ac:dyDescent="0.55000000000000004">
      <c r="C488" s="3"/>
      <c r="D488" s="3"/>
      <c r="P488" s="3"/>
      <c r="Q488" s="3"/>
    </row>
    <row r="489" spans="3:17" x14ac:dyDescent="0.55000000000000004">
      <c r="C489" s="3"/>
      <c r="D489" s="3"/>
      <c r="P489" s="3"/>
      <c r="Q489" s="3"/>
    </row>
    <row r="490" spans="3:17" x14ac:dyDescent="0.55000000000000004">
      <c r="C490" s="3"/>
      <c r="D490" s="3"/>
      <c r="P490" s="3"/>
      <c r="Q490" s="3"/>
    </row>
    <row r="491" spans="3:17" x14ac:dyDescent="0.55000000000000004">
      <c r="C491" s="3"/>
      <c r="D491" s="3"/>
      <c r="P491" s="3"/>
      <c r="Q491" s="3"/>
    </row>
    <row r="492" spans="3:17" x14ac:dyDescent="0.55000000000000004">
      <c r="C492" s="3"/>
      <c r="D492" s="3"/>
      <c r="P492" s="3"/>
      <c r="Q492" s="3"/>
    </row>
    <row r="493" spans="3:17" x14ac:dyDescent="0.55000000000000004">
      <c r="C493" s="3"/>
      <c r="D493" s="3"/>
      <c r="P493" s="3"/>
      <c r="Q493" s="3"/>
    </row>
    <row r="494" spans="3:17" x14ac:dyDescent="0.55000000000000004">
      <c r="C494" s="3"/>
      <c r="D494" s="3"/>
      <c r="P494" s="3"/>
      <c r="Q494" s="3"/>
    </row>
    <row r="495" spans="3:17" x14ac:dyDescent="0.55000000000000004">
      <c r="C495" s="3"/>
      <c r="D495" s="3"/>
      <c r="P495" s="3"/>
      <c r="Q495" s="3"/>
    </row>
    <row r="496" spans="3:17" x14ac:dyDescent="0.55000000000000004">
      <c r="C496" s="3"/>
      <c r="D496" s="3"/>
      <c r="P496" s="3"/>
      <c r="Q496" s="3"/>
    </row>
    <row r="497" spans="3:17" x14ac:dyDescent="0.55000000000000004">
      <c r="C497" s="3"/>
      <c r="D497" s="3"/>
      <c r="P497" s="3"/>
      <c r="Q497" s="3"/>
    </row>
    <row r="498" spans="3:17" x14ac:dyDescent="0.55000000000000004">
      <c r="C498" s="3"/>
      <c r="D498" s="3"/>
      <c r="P498" s="3"/>
      <c r="Q498" s="3"/>
    </row>
    <row r="499" spans="3:17" x14ac:dyDescent="0.55000000000000004">
      <c r="C499" s="3"/>
      <c r="D499" s="3"/>
      <c r="P499" s="3"/>
      <c r="Q499" s="3"/>
    </row>
    <row r="500" spans="3:17" x14ac:dyDescent="0.55000000000000004">
      <c r="C500" s="3"/>
      <c r="D500" s="3"/>
      <c r="P500" s="3"/>
      <c r="Q500" s="3"/>
    </row>
    <row r="501" spans="3:17" x14ac:dyDescent="0.55000000000000004">
      <c r="C501" s="3"/>
      <c r="D501" s="3"/>
      <c r="P501" s="3"/>
      <c r="Q501" s="3"/>
    </row>
    <row r="502" spans="3:17" x14ac:dyDescent="0.55000000000000004">
      <c r="C502" s="3"/>
      <c r="D502" s="3"/>
      <c r="P502" s="3"/>
      <c r="Q502" s="3"/>
    </row>
    <row r="503" spans="3:17" x14ac:dyDescent="0.55000000000000004">
      <c r="C503" s="3"/>
      <c r="D503" s="3"/>
      <c r="P503" s="3"/>
      <c r="Q503" s="3"/>
    </row>
    <row r="504" spans="3:17" x14ac:dyDescent="0.55000000000000004">
      <c r="C504" s="3"/>
      <c r="D504" s="3"/>
      <c r="P504" s="3"/>
      <c r="Q504" s="3"/>
    </row>
    <row r="505" spans="3:17" x14ac:dyDescent="0.55000000000000004">
      <c r="C505" s="3"/>
      <c r="D505" s="3"/>
      <c r="P505" s="3"/>
      <c r="Q505" s="3"/>
    </row>
    <row r="506" spans="3:17" x14ac:dyDescent="0.55000000000000004">
      <c r="C506" s="3"/>
      <c r="D506" s="3"/>
      <c r="P506" s="3"/>
      <c r="Q506" s="3"/>
    </row>
    <row r="507" spans="3:17" x14ac:dyDescent="0.55000000000000004">
      <c r="C507" s="3"/>
      <c r="D507" s="3"/>
      <c r="P507" s="3"/>
      <c r="Q507" s="3"/>
    </row>
    <row r="508" spans="3:17" x14ac:dyDescent="0.55000000000000004">
      <c r="C508" s="3"/>
      <c r="D508" s="3"/>
      <c r="P508" s="3"/>
      <c r="Q508" s="3"/>
    </row>
    <row r="509" spans="3:17" x14ac:dyDescent="0.55000000000000004">
      <c r="C509" s="3"/>
      <c r="D509" s="3"/>
      <c r="P509" s="3"/>
      <c r="Q509" s="3"/>
    </row>
    <row r="510" spans="3:17" x14ac:dyDescent="0.55000000000000004">
      <c r="C510" s="3"/>
      <c r="D510" s="3"/>
      <c r="P510" s="3"/>
      <c r="Q510" s="3"/>
    </row>
    <row r="511" spans="3:17" x14ac:dyDescent="0.55000000000000004">
      <c r="C511" s="3"/>
      <c r="D511" s="3"/>
      <c r="P511" s="3"/>
      <c r="Q511" s="3"/>
    </row>
    <row r="512" spans="3:17" x14ac:dyDescent="0.55000000000000004">
      <c r="C512" s="3"/>
      <c r="D512" s="3"/>
      <c r="P512" s="3"/>
      <c r="Q512" s="3"/>
    </row>
    <row r="513" spans="3:17" x14ac:dyDescent="0.55000000000000004">
      <c r="C513" s="3"/>
      <c r="D513" s="3"/>
      <c r="P513" s="3"/>
      <c r="Q513" s="3"/>
    </row>
    <row r="514" spans="3:17" x14ac:dyDescent="0.55000000000000004">
      <c r="C514" s="3"/>
      <c r="D514" s="3"/>
      <c r="P514" s="3"/>
      <c r="Q514" s="3"/>
    </row>
    <row r="515" spans="3:17" x14ac:dyDescent="0.55000000000000004">
      <c r="C515" s="3"/>
      <c r="D515" s="3"/>
      <c r="P515" s="3"/>
      <c r="Q515" s="3"/>
    </row>
    <row r="516" spans="3:17" x14ac:dyDescent="0.55000000000000004">
      <c r="C516" s="3"/>
      <c r="D516" s="3"/>
      <c r="P516" s="3"/>
      <c r="Q516" s="3"/>
    </row>
    <row r="517" spans="3:17" x14ac:dyDescent="0.55000000000000004">
      <c r="C517" s="3"/>
      <c r="D517" s="3"/>
      <c r="P517" s="3"/>
      <c r="Q517" s="3"/>
    </row>
    <row r="518" spans="3:17" x14ac:dyDescent="0.55000000000000004">
      <c r="C518" s="3"/>
      <c r="D518" s="3"/>
      <c r="P518" s="3"/>
      <c r="Q518" s="3"/>
    </row>
    <row r="519" spans="3:17" x14ac:dyDescent="0.55000000000000004">
      <c r="C519" s="3"/>
      <c r="D519" s="3"/>
      <c r="P519" s="3"/>
      <c r="Q519" s="3"/>
    </row>
    <row r="520" spans="3:17" x14ac:dyDescent="0.55000000000000004">
      <c r="C520" s="3"/>
      <c r="D520" s="3"/>
      <c r="P520" s="3"/>
      <c r="Q520" s="3"/>
    </row>
    <row r="521" spans="3:17" x14ac:dyDescent="0.55000000000000004">
      <c r="C521" s="3"/>
      <c r="D521" s="3"/>
      <c r="P521" s="3"/>
      <c r="Q521" s="3"/>
    </row>
    <row r="522" spans="3:17" x14ac:dyDescent="0.55000000000000004">
      <c r="C522" s="3"/>
      <c r="D522" s="3"/>
      <c r="P522" s="3"/>
      <c r="Q522" s="3"/>
    </row>
    <row r="523" spans="3:17" x14ac:dyDescent="0.55000000000000004">
      <c r="C523" s="3"/>
      <c r="D523" s="3"/>
      <c r="P523" s="3"/>
      <c r="Q523" s="3"/>
    </row>
    <row r="524" spans="3:17" x14ac:dyDescent="0.55000000000000004">
      <c r="C524" s="3"/>
      <c r="D524" s="3"/>
      <c r="P524" s="3"/>
      <c r="Q524" s="3"/>
    </row>
    <row r="525" spans="3:17" x14ac:dyDescent="0.55000000000000004">
      <c r="C525" s="3"/>
      <c r="D525" s="3"/>
      <c r="P525" s="3"/>
      <c r="Q525" s="3"/>
    </row>
    <row r="526" spans="3:17" x14ac:dyDescent="0.55000000000000004">
      <c r="C526" s="3"/>
      <c r="D526" s="3"/>
      <c r="P526" s="3"/>
      <c r="Q526" s="3"/>
    </row>
    <row r="527" spans="3:17" x14ac:dyDescent="0.55000000000000004">
      <c r="C527" s="3"/>
      <c r="D527" s="3"/>
      <c r="P527" s="3"/>
      <c r="Q527" s="3"/>
    </row>
    <row r="528" spans="3:17" x14ac:dyDescent="0.55000000000000004">
      <c r="C528" s="3"/>
      <c r="D528" s="3"/>
      <c r="P528" s="3"/>
      <c r="Q528" s="3"/>
    </row>
    <row r="529" spans="3:17" x14ac:dyDescent="0.55000000000000004">
      <c r="C529" s="3"/>
      <c r="D529" s="3"/>
      <c r="P529" s="3"/>
      <c r="Q529" s="3"/>
    </row>
    <row r="530" spans="3:17" x14ac:dyDescent="0.55000000000000004">
      <c r="C530" s="3"/>
      <c r="D530" s="3"/>
      <c r="P530" s="3"/>
      <c r="Q530" s="3"/>
    </row>
    <row r="531" spans="3:17" x14ac:dyDescent="0.55000000000000004">
      <c r="C531" s="3"/>
      <c r="D531" s="3"/>
      <c r="P531" s="3"/>
      <c r="Q531" s="3"/>
    </row>
    <row r="532" spans="3:17" x14ac:dyDescent="0.55000000000000004">
      <c r="C532" s="3"/>
      <c r="D532" s="3"/>
      <c r="P532" s="3"/>
      <c r="Q532" s="3"/>
    </row>
    <row r="533" spans="3:17" x14ac:dyDescent="0.55000000000000004">
      <c r="C533" s="3"/>
      <c r="D533" s="3"/>
      <c r="P533" s="3"/>
      <c r="Q533" s="3"/>
    </row>
    <row r="534" spans="3:17" x14ac:dyDescent="0.55000000000000004">
      <c r="C534" s="3"/>
      <c r="D534" s="3"/>
      <c r="P534" s="3"/>
      <c r="Q534" s="3"/>
    </row>
    <row r="535" spans="3:17" x14ac:dyDescent="0.55000000000000004">
      <c r="C535" s="3"/>
      <c r="D535" s="3"/>
      <c r="P535" s="3"/>
      <c r="Q535" s="3"/>
    </row>
    <row r="536" spans="3:17" x14ac:dyDescent="0.55000000000000004">
      <c r="C536" s="3"/>
      <c r="D536" s="3"/>
      <c r="P536" s="3"/>
      <c r="Q536" s="3"/>
    </row>
    <row r="537" spans="3:17" x14ac:dyDescent="0.55000000000000004">
      <c r="C537" s="3"/>
      <c r="D537" s="3"/>
      <c r="P537" s="3"/>
      <c r="Q537" s="3"/>
    </row>
    <row r="538" spans="3:17" x14ac:dyDescent="0.55000000000000004">
      <c r="C538" s="3"/>
      <c r="D538" s="3"/>
      <c r="P538" s="3"/>
      <c r="Q538" s="3"/>
    </row>
    <row r="539" spans="3:17" x14ac:dyDescent="0.55000000000000004">
      <c r="C539" s="3"/>
      <c r="D539" s="3"/>
      <c r="P539" s="3"/>
      <c r="Q539" s="3"/>
    </row>
    <row r="540" spans="3:17" x14ac:dyDescent="0.55000000000000004">
      <c r="C540" s="3"/>
      <c r="D540" s="3"/>
      <c r="P540" s="3"/>
      <c r="Q540" s="3"/>
    </row>
    <row r="541" spans="3:17" x14ac:dyDescent="0.55000000000000004">
      <c r="C541" s="3"/>
      <c r="D541" s="3"/>
      <c r="P541" s="3"/>
      <c r="Q541" s="3"/>
    </row>
    <row r="542" spans="3:17" x14ac:dyDescent="0.55000000000000004">
      <c r="C542" s="3"/>
      <c r="D542" s="3"/>
      <c r="P542" s="3"/>
      <c r="Q542" s="3"/>
    </row>
    <row r="543" spans="3:17" x14ac:dyDescent="0.55000000000000004">
      <c r="C543" s="3"/>
      <c r="D543" s="3"/>
      <c r="P543" s="3"/>
      <c r="Q543" s="3"/>
    </row>
    <row r="544" spans="3:17" x14ac:dyDescent="0.55000000000000004">
      <c r="C544" s="3"/>
      <c r="D544" s="3"/>
      <c r="P544" s="3"/>
      <c r="Q544" s="3"/>
    </row>
    <row r="545" spans="3:17" x14ac:dyDescent="0.55000000000000004">
      <c r="C545" s="3"/>
      <c r="D545" s="3"/>
      <c r="P545" s="3"/>
      <c r="Q545" s="3"/>
    </row>
    <row r="546" spans="3:17" x14ac:dyDescent="0.55000000000000004">
      <c r="C546" s="3"/>
      <c r="D546" s="3"/>
      <c r="P546" s="3"/>
      <c r="Q546" s="3"/>
    </row>
    <row r="547" spans="3:17" x14ac:dyDescent="0.55000000000000004">
      <c r="C547" s="3"/>
      <c r="D547" s="3"/>
      <c r="P547" s="3"/>
      <c r="Q547" s="3"/>
    </row>
    <row r="548" spans="3:17" x14ac:dyDescent="0.55000000000000004">
      <c r="C548" s="3"/>
      <c r="D548" s="3"/>
      <c r="P548" s="3"/>
      <c r="Q548" s="3"/>
    </row>
    <row r="549" spans="3:17" x14ac:dyDescent="0.55000000000000004">
      <c r="C549" s="3"/>
      <c r="D549" s="3"/>
      <c r="P549" s="3"/>
      <c r="Q549" s="3"/>
    </row>
    <row r="550" spans="3:17" x14ac:dyDescent="0.55000000000000004">
      <c r="C550" s="3"/>
      <c r="D550" s="3"/>
      <c r="P550" s="3"/>
      <c r="Q550" s="3"/>
    </row>
    <row r="551" spans="3:17" x14ac:dyDescent="0.55000000000000004">
      <c r="C551" s="3"/>
      <c r="D551" s="3"/>
      <c r="P551" s="3"/>
      <c r="Q551" s="3"/>
    </row>
    <row r="552" spans="3:17" x14ac:dyDescent="0.55000000000000004">
      <c r="C552" s="3"/>
      <c r="D552" s="3"/>
      <c r="P552" s="3"/>
      <c r="Q552" s="3"/>
    </row>
    <row r="553" spans="3:17" x14ac:dyDescent="0.55000000000000004">
      <c r="C553" s="3"/>
      <c r="D553" s="3"/>
      <c r="P553" s="3"/>
      <c r="Q553" s="3"/>
    </row>
    <row r="554" spans="3:17" x14ac:dyDescent="0.55000000000000004">
      <c r="C554" s="3"/>
      <c r="D554" s="3"/>
      <c r="P554" s="3"/>
      <c r="Q554" s="3"/>
    </row>
    <row r="555" spans="3:17" x14ac:dyDescent="0.55000000000000004">
      <c r="C555" s="3"/>
      <c r="D555" s="3"/>
      <c r="P555" s="3"/>
      <c r="Q555" s="3"/>
    </row>
    <row r="556" spans="3:17" x14ac:dyDescent="0.55000000000000004">
      <c r="C556" s="3"/>
      <c r="D556" s="3"/>
      <c r="P556" s="3"/>
      <c r="Q556" s="3"/>
    </row>
    <row r="557" spans="3:17" x14ac:dyDescent="0.55000000000000004">
      <c r="C557" s="3"/>
      <c r="D557" s="3"/>
      <c r="P557" s="3"/>
      <c r="Q557" s="3"/>
    </row>
    <row r="558" spans="3:17" x14ac:dyDescent="0.55000000000000004">
      <c r="C558" s="3"/>
      <c r="D558" s="3"/>
      <c r="P558" s="3"/>
      <c r="Q558" s="3"/>
    </row>
    <row r="559" spans="3:17" x14ac:dyDescent="0.55000000000000004">
      <c r="C559" s="3"/>
      <c r="D559" s="3"/>
      <c r="P559" s="3"/>
      <c r="Q559" s="3"/>
    </row>
    <row r="560" spans="3:17" x14ac:dyDescent="0.55000000000000004">
      <c r="C560" s="3"/>
      <c r="D560" s="3"/>
      <c r="P560" s="3"/>
      <c r="Q560" s="3"/>
    </row>
    <row r="561" spans="3:17" x14ac:dyDescent="0.55000000000000004">
      <c r="C561" s="3"/>
      <c r="D561" s="3"/>
      <c r="P561" s="3"/>
      <c r="Q561" s="3"/>
    </row>
    <row r="562" spans="3:17" x14ac:dyDescent="0.55000000000000004">
      <c r="C562" s="3"/>
      <c r="D562" s="3"/>
      <c r="P562" s="3"/>
      <c r="Q562" s="3"/>
    </row>
    <row r="563" spans="3:17" x14ac:dyDescent="0.55000000000000004">
      <c r="C563" s="3"/>
      <c r="D563" s="3"/>
      <c r="P563" s="3"/>
      <c r="Q563" s="3"/>
    </row>
    <row r="564" spans="3:17" x14ac:dyDescent="0.55000000000000004">
      <c r="C564" s="3"/>
      <c r="D564" s="3"/>
      <c r="P564" s="3"/>
      <c r="Q564" s="3"/>
    </row>
    <row r="565" spans="3:17" x14ac:dyDescent="0.55000000000000004">
      <c r="C565" s="3"/>
      <c r="D565" s="3"/>
      <c r="P565" s="3"/>
      <c r="Q565" s="3"/>
    </row>
    <row r="566" spans="3:17" x14ac:dyDescent="0.55000000000000004">
      <c r="C566" s="3"/>
      <c r="D566" s="3"/>
      <c r="P566" s="3"/>
      <c r="Q566" s="3"/>
    </row>
    <row r="567" spans="3:17" x14ac:dyDescent="0.55000000000000004">
      <c r="C567" s="3"/>
      <c r="D567" s="3"/>
      <c r="P567" s="3"/>
      <c r="Q567" s="3"/>
    </row>
    <row r="568" spans="3:17" x14ac:dyDescent="0.55000000000000004">
      <c r="C568" s="3"/>
      <c r="D568" s="3"/>
      <c r="P568" s="3"/>
      <c r="Q568" s="3"/>
    </row>
    <row r="569" spans="3:17" x14ac:dyDescent="0.55000000000000004">
      <c r="C569" s="3"/>
      <c r="D569" s="3"/>
      <c r="P569" s="3"/>
      <c r="Q569" s="3"/>
    </row>
    <row r="570" spans="3:17" x14ac:dyDescent="0.55000000000000004">
      <c r="C570" s="3"/>
      <c r="D570" s="3"/>
      <c r="P570" s="3"/>
      <c r="Q570" s="3"/>
    </row>
    <row r="571" spans="3:17" x14ac:dyDescent="0.55000000000000004">
      <c r="C571" s="3"/>
      <c r="D571" s="3"/>
      <c r="P571" s="3"/>
      <c r="Q571" s="3"/>
    </row>
    <row r="572" spans="3:17" x14ac:dyDescent="0.55000000000000004">
      <c r="C572" s="3"/>
      <c r="D572" s="3"/>
      <c r="P572" s="3"/>
      <c r="Q572" s="3"/>
    </row>
    <row r="573" spans="3:17" x14ac:dyDescent="0.55000000000000004">
      <c r="C573" s="3"/>
      <c r="D573" s="3"/>
      <c r="P573" s="3"/>
      <c r="Q573" s="3"/>
    </row>
    <row r="574" spans="3:17" x14ac:dyDescent="0.55000000000000004">
      <c r="C574" s="3"/>
      <c r="D574" s="3"/>
      <c r="P574" s="3"/>
      <c r="Q574" s="3"/>
    </row>
    <row r="575" spans="3:17" x14ac:dyDescent="0.55000000000000004">
      <c r="C575" s="3"/>
      <c r="D575" s="3"/>
      <c r="P575" s="3"/>
      <c r="Q575" s="3"/>
    </row>
    <row r="576" spans="3:17" x14ac:dyDescent="0.55000000000000004">
      <c r="C576" s="3"/>
      <c r="D576" s="3"/>
      <c r="P576" s="3"/>
      <c r="Q576" s="3"/>
    </row>
    <row r="577" spans="3:17" x14ac:dyDescent="0.55000000000000004">
      <c r="C577" s="3"/>
      <c r="D577" s="3"/>
      <c r="P577" s="3"/>
      <c r="Q577" s="3"/>
    </row>
    <row r="578" spans="3:17" x14ac:dyDescent="0.55000000000000004">
      <c r="C578" s="3"/>
      <c r="D578" s="3"/>
      <c r="P578" s="3"/>
      <c r="Q578" s="3"/>
    </row>
    <row r="579" spans="3:17" x14ac:dyDescent="0.55000000000000004">
      <c r="C579" s="3"/>
      <c r="D579" s="3"/>
      <c r="P579" s="3"/>
      <c r="Q579" s="3"/>
    </row>
    <row r="580" spans="3:17" x14ac:dyDescent="0.55000000000000004">
      <c r="C580" s="3"/>
      <c r="D580" s="3"/>
      <c r="P580" s="3"/>
      <c r="Q580" s="3"/>
    </row>
    <row r="581" spans="3:17" x14ac:dyDescent="0.55000000000000004">
      <c r="C581" s="3"/>
      <c r="D581" s="3"/>
      <c r="P581" s="3"/>
      <c r="Q581" s="3"/>
    </row>
    <row r="582" spans="3:17" x14ac:dyDescent="0.55000000000000004">
      <c r="C582" s="3"/>
      <c r="D582" s="3"/>
      <c r="P582" s="3"/>
      <c r="Q582" s="3"/>
    </row>
    <row r="583" spans="3:17" x14ac:dyDescent="0.55000000000000004">
      <c r="C583" s="3"/>
      <c r="D583" s="3"/>
      <c r="P583" s="3"/>
      <c r="Q583" s="3"/>
    </row>
    <row r="584" spans="3:17" x14ac:dyDescent="0.55000000000000004">
      <c r="C584" s="3"/>
      <c r="D584" s="3"/>
      <c r="P584" s="3"/>
      <c r="Q584" s="3"/>
    </row>
    <row r="585" spans="3:17" x14ac:dyDescent="0.55000000000000004">
      <c r="C585" s="3"/>
      <c r="D585" s="3"/>
      <c r="P585" s="3"/>
      <c r="Q585" s="3"/>
    </row>
    <row r="586" spans="3:17" x14ac:dyDescent="0.55000000000000004">
      <c r="C586" s="3"/>
      <c r="D586" s="3"/>
      <c r="P586" s="3"/>
      <c r="Q586" s="3"/>
    </row>
    <row r="587" spans="3:17" x14ac:dyDescent="0.55000000000000004">
      <c r="C587" s="3"/>
      <c r="D587" s="3"/>
      <c r="P587" s="3"/>
      <c r="Q587" s="3"/>
    </row>
    <row r="588" spans="3:17" x14ac:dyDescent="0.55000000000000004">
      <c r="C588" s="3"/>
      <c r="D588" s="3"/>
      <c r="P588" s="3"/>
      <c r="Q588" s="3"/>
    </row>
    <row r="589" spans="3:17" x14ac:dyDescent="0.55000000000000004">
      <c r="C589" s="3"/>
      <c r="D589" s="3"/>
      <c r="P589" s="3"/>
      <c r="Q589" s="3"/>
    </row>
    <row r="590" spans="3:17" x14ac:dyDescent="0.55000000000000004">
      <c r="C590" s="3"/>
      <c r="D590" s="3"/>
      <c r="P590" s="3"/>
      <c r="Q590" s="3"/>
    </row>
    <row r="591" spans="3:17" x14ac:dyDescent="0.55000000000000004">
      <c r="C591" s="3"/>
      <c r="D591" s="3"/>
      <c r="P591" s="3"/>
      <c r="Q591" s="3"/>
    </row>
    <row r="592" spans="3:17" x14ac:dyDescent="0.55000000000000004">
      <c r="C592" s="3"/>
      <c r="D592" s="3"/>
      <c r="P592" s="3"/>
      <c r="Q592" s="3"/>
    </row>
    <row r="593" spans="3:17" x14ac:dyDescent="0.55000000000000004">
      <c r="C593" s="3"/>
      <c r="D593" s="3"/>
      <c r="P593" s="3"/>
      <c r="Q593" s="3"/>
    </row>
    <row r="594" spans="3:17" x14ac:dyDescent="0.55000000000000004">
      <c r="C594" s="3"/>
      <c r="D594" s="3"/>
      <c r="P594" s="3"/>
      <c r="Q594" s="3"/>
    </row>
    <row r="595" spans="3:17" x14ac:dyDescent="0.55000000000000004">
      <c r="C595" s="3"/>
      <c r="D595" s="3"/>
      <c r="P595" s="3"/>
      <c r="Q595" s="3"/>
    </row>
    <row r="596" spans="3:17" x14ac:dyDescent="0.55000000000000004">
      <c r="C596" s="3"/>
      <c r="D596" s="3"/>
      <c r="P596" s="3"/>
      <c r="Q596" s="3"/>
    </row>
    <row r="597" spans="3:17" x14ac:dyDescent="0.55000000000000004">
      <c r="C597" s="3"/>
      <c r="D597" s="3"/>
      <c r="P597" s="3"/>
      <c r="Q597" s="3"/>
    </row>
    <row r="598" spans="3:17" x14ac:dyDescent="0.55000000000000004">
      <c r="C598" s="3"/>
      <c r="D598" s="3"/>
      <c r="P598" s="3"/>
      <c r="Q598" s="3"/>
    </row>
    <row r="599" spans="3:17" x14ac:dyDescent="0.55000000000000004">
      <c r="C599" s="3"/>
      <c r="D599" s="3"/>
      <c r="P599" s="3"/>
      <c r="Q599" s="3"/>
    </row>
    <row r="600" spans="3:17" x14ac:dyDescent="0.55000000000000004">
      <c r="C600" s="3"/>
      <c r="D600" s="3"/>
      <c r="P600" s="3"/>
      <c r="Q600" s="3"/>
    </row>
    <row r="601" spans="3:17" x14ac:dyDescent="0.55000000000000004">
      <c r="C601" s="3"/>
      <c r="D601" s="3"/>
      <c r="P601" s="3"/>
      <c r="Q601" s="3"/>
    </row>
    <row r="602" spans="3:17" x14ac:dyDescent="0.55000000000000004">
      <c r="C602" s="3"/>
      <c r="D602" s="3"/>
      <c r="P602" s="3"/>
      <c r="Q602" s="3"/>
    </row>
    <row r="603" spans="3:17" x14ac:dyDescent="0.55000000000000004">
      <c r="C603" s="3"/>
      <c r="D603" s="3"/>
      <c r="P603" s="3"/>
      <c r="Q603" s="3"/>
    </row>
    <row r="604" spans="3:17" x14ac:dyDescent="0.55000000000000004">
      <c r="C604" s="3"/>
      <c r="D604" s="3"/>
      <c r="P604" s="3"/>
      <c r="Q604" s="3"/>
    </row>
    <row r="605" spans="3:17" x14ac:dyDescent="0.55000000000000004">
      <c r="C605" s="3"/>
      <c r="D605" s="3"/>
      <c r="P605" s="3"/>
      <c r="Q605" s="3"/>
    </row>
    <row r="606" spans="3:17" x14ac:dyDescent="0.55000000000000004">
      <c r="C606" s="3"/>
      <c r="D606" s="3"/>
      <c r="P606" s="3"/>
      <c r="Q606" s="3"/>
    </row>
    <row r="607" spans="3:17" x14ac:dyDescent="0.55000000000000004">
      <c r="C607" s="3"/>
      <c r="D607" s="3"/>
      <c r="P607" s="3"/>
      <c r="Q607" s="3"/>
    </row>
    <row r="608" spans="3:17" x14ac:dyDescent="0.55000000000000004">
      <c r="C608" s="3"/>
      <c r="D608" s="3"/>
      <c r="P608" s="3"/>
      <c r="Q608" s="3"/>
    </row>
    <row r="609" spans="3:17" x14ac:dyDescent="0.55000000000000004">
      <c r="C609" s="3"/>
      <c r="D609" s="3"/>
      <c r="P609" s="3"/>
      <c r="Q609" s="3"/>
    </row>
    <row r="610" spans="3:17" x14ac:dyDescent="0.55000000000000004">
      <c r="C610" s="3"/>
      <c r="D610" s="3"/>
      <c r="P610" s="3"/>
      <c r="Q610" s="3"/>
    </row>
    <row r="611" spans="3:17" x14ac:dyDescent="0.55000000000000004">
      <c r="C611" s="3"/>
      <c r="D611" s="3"/>
      <c r="P611" s="3"/>
      <c r="Q611" s="3"/>
    </row>
    <row r="612" spans="3:17" x14ac:dyDescent="0.55000000000000004">
      <c r="C612" s="3"/>
      <c r="D612" s="3"/>
      <c r="P612" s="3"/>
      <c r="Q612" s="3"/>
    </row>
    <row r="613" spans="3:17" x14ac:dyDescent="0.55000000000000004">
      <c r="C613" s="3"/>
      <c r="D613" s="3"/>
      <c r="P613" s="3"/>
      <c r="Q613" s="3"/>
    </row>
    <row r="614" spans="3:17" x14ac:dyDescent="0.55000000000000004">
      <c r="C614" s="3"/>
      <c r="D614" s="3"/>
      <c r="P614" s="3"/>
      <c r="Q614" s="3"/>
    </row>
    <row r="615" spans="3:17" x14ac:dyDescent="0.55000000000000004">
      <c r="C615" s="3"/>
      <c r="D615" s="3"/>
      <c r="P615" s="3"/>
      <c r="Q615" s="3"/>
    </row>
    <row r="616" spans="3:17" x14ac:dyDescent="0.55000000000000004">
      <c r="C616" s="3"/>
      <c r="D616" s="3"/>
      <c r="P616" s="3"/>
      <c r="Q616" s="3"/>
    </row>
    <row r="617" spans="3:17" x14ac:dyDescent="0.55000000000000004">
      <c r="C617" s="3"/>
      <c r="D617" s="3"/>
      <c r="P617" s="3"/>
      <c r="Q617" s="3"/>
    </row>
    <row r="618" spans="3:17" x14ac:dyDescent="0.55000000000000004">
      <c r="C618" s="3"/>
      <c r="D618" s="3"/>
      <c r="P618" s="3"/>
      <c r="Q618" s="3"/>
    </row>
    <row r="619" spans="3:17" x14ac:dyDescent="0.55000000000000004">
      <c r="C619" s="3"/>
      <c r="D619" s="3"/>
      <c r="P619" s="3"/>
      <c r="Q619" s="3"/>
    </row>
    <row r="620" spans="3:17" x14ac:dyDescent="0.55000000000000004">
      <c r="C620" s="3"/>
      <c r="D620" s="3"/>
      <c r="P620" s="3"/>
      <c r="Q620" s="3"/>
    </row>
    <row r="621" spans="3:17" x14ac:dyDescent="0.55000000000000004">
      <c r="C621" s="3"/>
      <c r="D621" s="3"/>
      <c r="P621" s="3"/>
      <c r="Q621" s="3"/>
    </row>
    <row r="622" spans="3:17" x14ac:dyDescent="0.55000000000000004">
      <c r="C622" s="3"/>
      <c r="D622" s="3"/>
      <c r="P622" s="3"/>
      <c r="Q622" s="3"/>
    </row>
    <row r="623" spans="3:17" x14ac:dyDescent="0.55000000000000004">
      <c r="C623" s="3"/>
      <c r="D623" s="3"/>
      <c r="P623" s="3"/>
      <c r="Q623" s="3"/>
    </row>
    <row r="624" spans="3:17" x14ac:dyDescent="0.55000000000000004">
      <c r="C624" s="3"/>
      <c r="D624" s="3"/>
      <c r="P624" s="3"/>
      <c r="Q624" s="3"/>
    </row>
    <row r="625" spans="3:17" x14ac:dyDescent="0.55000000000000004">
      <c r="C625" s="3"/>
      <c r="D625" s="3"/>
      <c r="P625" s="3"/>
      <c r="Q625" s="3"/>
    </row>
    <row r="626" spans="3:17" x14ac:dyDescent="0.55000000000000004">
      <c r="C626" s="3"/>
      <c r="D626" s="3"/>
      <c r="P626" s="3"/>
      <c r="Q626" s="3"/>
    </row>
    <row r="627" spans="3:17" x14ac:dyDescent="0.55000000000000004">
      <c r="C627" s="3"/>
      <c r="D627" s="3"/>
      <c r="P627" s="3"/>
      <c r="Q627" s="3"/>
    </row>
    <row r="628" spans="3:17" x14ac:dyDescent="0.55000000000000004">
      <c r="C628" s="3"/>
      <c r="D628" s="3"/>
      <c r="P628" s="3"/>
      <c r="Q628" s="3"/>
    </row>
    <row r="629" spans="3:17" x14ac:dyDescent="0.55000000000000004">
      <c r="C629" s="3"/>
      <c r="D629" s="3"/>
      <c r="P629" s="3"/>
      <c r="Q629" s="3"/>
    </row>
    <row r="630" spans="3:17" x14ac:dyDescent="0.55000000000000004">
      <c r="C630" s="3"/>
      <c r="D630" s="3"/>
      <c r="P630" s="3"/>
      <c r="Q630" s="3"/>
    </row>
    <row r="631" spans="3:17" x14ac:dyDescent="0.55000000000000004">
      <c r="C631" s="3"/>
      <c r="D631" s="3"/>
      <c r="P631" s="3"/>
      <c r="Q631" s="3"/>
    </row>
    <row r="632" spans="3:17" x14ac:dyDescent="0.55000000000000004">
      <c r="C632" s="3"/>
      <c r="D632" s="3"/>
      <c r="P632" s="3"/>
      <c r="Q632" s="3"/>
    </row>
    <row r="633" spans="3:17" x14ac:dyDescent="0.55000000000000004">
      <c r="C633" s="3"/>
      <c r="D633" s="3"/>
      <c r="P633" s="3"/>
      <c r="Q633" s="3"/>
    </row>
    <row r="634" spans="3:17" x14ac:dyDescent="0.55000000000000004">
      <c r="C634" s="3"/>
      <c r="D634" s="3"/>
      <c r="P634" s="3"/>
      <c r="Q634" s="3"/>
    </row>
    <row r="635" spans="3:17" x14ac:dyDescent="0.55000000000000004">
      <c r="C635" s="3"/>
      <c r="D635" s="3"/>
      <c r="P635" s="3"/>
      <c r="Q635" s="3"/>
    </row>
    <row r="636" spans="3:17" x14ac:dyDescent="0.55000000000000004">
      <c r="C636" s="3"/>
      <c r="D636" s="3"/>
      <c r="P636" s="3"/>
      <c r="Q636" s="3"/>
    </row>
    <row r="637" spans="3:17" x14ac:dyDescent="0.55000000000000004">
      <c r="C637" s="3"/>
      <c r="D637" s="3"/>
      <c r="P637" s="3"/>
      <c r="Q637" s="3"/>
    </row>
    <row r="638" spans="3:17" x14ac:dyDescent="0.55000000000000004">
      <c r="C638" s="3"/>
      <c r="D638" s="3"/>
      <c r="P638" s="3"/>
      <c r="Q638" s="3"/>
    </row>
    <row r="639" spans="3:17" x14ac:dyDescent="0.55000000000000004">
      <c r="C639" s="3"/>
      <c r="D639" s="3"/>
      <c r="P639" s="3"/>
      <c r="Q639" s="3"/>
    </row>
    <row r="640" spans="3:17" x14ac:dyDescent="0.55000000000000004">
      <c r="C640" s="3"/>
      <c r="D640" s="3"/>
      <c r="P640" s="3"/>
      <c r="Q640" s="3"/>
    </row>
    <row r="641" spans="3:17" x14ac:dyDescent="0.55000000000000004">
      <c r="C641" s="3"/>
      <c r="D641" s="3"/>
      <c r="P641" s="3"/>
      <c r="Q641" s="3"/>
    </row>
    <row r="642" spans="3:17" x14ac:dyDescent="0.55000000000000004">
      <c r="C642" s="3"/>
      <c r="D642" s="3"/>
      <c r="P642" s="3"/>
      <c r="Q642" s="3"/>
    </row>
    <row r="643" spans="3:17" x14ac:dyDescent="0.55000000000000004">
      <c r="C643" s="3"/>
      <c r="D643" s="3"/>
      <c r="P643" s="3"/>
      <c r="Q643" s="3"/>
    </row>
    <row r="644" spans="3:17" x14ac:dyDescent="0.55000000000000004">
      <c r="C644" s="3"/>
      <c r="D644" s="3"/>
      <c r="P644" s="3"/>
      <c r="Q644" s="3"/>
    </row>
    <row r="645" spans="3:17" x14ac:dyDescent="0.55000000000000004">
      <c r="C645" s="3"/>
      <c r="D645" s="3"/>
      <c r="P645" s="3"/>
      <c r="Q645" s="3"/>
    </row>
    <row r="646" spans="3:17" x14ac:dyDescent="0.55000000000000004">
      <c r="C646" s="3"/>
      <c r="D646" s="3"/>
      <c r="P646" s="3"/>
      <c r="Q646" s="3"/>
    </row>
    <row r="647" spans="3:17" x14ac:dyDescent="0.55000000000000004">
      <c r="C647" s="3"/>
      <c r="D647" s="3"/>
      <c r="P647" s="3"/>
      <c r="Q647" s="3"/>
    </row>
    <row r="648" spans="3:17" x14ac:dyDescent="0.55000000000000004">
      <c r="C648" s="3"/>
      <c r="D648" s="3"/>
      <c r="P648" s="3"/>
      <c r="Q648" s="3"/>
    </row>
    <row r="649" spans="3:17" x14ac:dyDescent="0.55000000000000004">
      <c r="C649" s="3"/>
      <c r="D649" s="3"/>
      <c r="P649" s="3"/>
      <c r="Q649" s="3"/>
    </row>
    <row r="650" spans="3:17" x14ac:dyDescent="0.55000000000000004">
      <c r="C650" s="3"/>
      <c r="D650" s="3"/>
      <c r="P650" s="3"/>
      <c r="Q650" s="3"/>
    </row>
    <row r="651" spans="3:17" x14ac:dyDescent="0.55000000000000004">
      <c r="C651" s="3"/>
      <c r="D651" s="3"/>
      <c r="P651" s="3"/>
      <c r="Q651" s="3"/>
    </row>
    <row r="652" spans="3:17" x14ac:dyDescent="0.55000000000000004">
      <c r="C652" s="3"/>
      <c r="D652" s="3"/>
      <c r="P652" s="3"/>
      <c r="Q652" s="3"/>
    </row>
    <row r="653" spans="3:17" x14ac:dyDescent="0.55000000000000004">
      <c r="C653" s="3"/>
      <c r="D653" s="3"/>
      <c r="P653" s="3"/>
      <c r="Q653" s="3"/>
    </row>
    <row r="654" spans="3:17" x14ac:dyDescent="0.55000000000000004">
      <c r="C654" s="3"/>
      <c r="D654" s="3"/>
      <c r="P654" s="3"/>
      <c r="Q654" s="3"/>
    </row>
    <row r="655" spans="3:17" x14ac:dyDescent="0.55000000000000004">
      <c r="C655" s="3"/>
      <c r="D655" s="3"/>
      <c r="P655" s="3"/>
      <c r="Q655" s="3"/>
    </row>
    <row r="656" spans="3:17" x14ac:dyDescent="0.55000000000000004">
      <c r="C656" s="3"/>
      <c r="D656" s="3"/>
      <c r="P656" s="3"/>
      <c r="Q656" s="3"/>
    </row>
    <row r="657" spans="3:17" x14ac:dyDescent="0.55000000000000004">
      <c r="C657" s="3"/>
      <c r="D657" s="3"/>
      <c r="P657" s="3"/>
      <c r="Q657" s="3"/>
    </row>
    <row r="658" spans="3:17" x14ac:dyDescent="0.55000000000000004">
      <c r="C658" s="3"/>
      <c r="D658" s="3"/>
      <c r="P658" s="3"/>
      <c r="Q658" s="3"/>
    </row>
    <row r="659" spans="3:17" x14ac:dyDescent="0.55000000000000004">
      <c r="C659" s="3"/>
      <c r="D659" s="3"/>
      <c r="P659" s="3"/>
      <c r="Q659" s="3"/>
    </row>
    <row r="660" spans="3:17" x14ac:dyDescent="0.55000000000000004">
      <c r="C660" s="3"/>
      <c r="D660" s="3"/>
      <c r="P660" s="3"/>
      <c r="Q660" s="3"/>
    </row>
    <row r="661" spans="3:17" x14ac:dyDescent="0.55000000000000004">
      <c r="C661" s="3"/>
      <c r="D661" s="3"/>
      <c r="P661" s="3"/>
      <c r="Q661" s="3"/>
    </row>
    <row r="662" spans="3:17" x14ac:dyDescent="0.55000000000000004">
      <c r="C662" s="3"/>
      <c r="D662" s="3"/>
      <c r="P662" s="3"/>
      <c r="Q662" s="3"/>
    </row>
    <row r="663" spans="3:17" x14ac:dyDescent="0.55000000000000004">
      <c r="C663" s="3"/>
      <c r="D663" s="3"/>
      <c r="P663" s="3"/>
      <c r="Q663" s="3"/>
    </row>
    <row r="664" spans="3:17" x14ac:dyDescent="0.55000000000000004">
      <c r="C664" s="3"/>
      <c r="D664" s="3"/>
      <c r="P664" s="3"/>
      <c r="Q664" s="3"/>
    </row>
    <row r="665" spans="3:17" x14ac:dyDescent="0.55000000000000004">
      <c r="C665" s="3"/>
      <c r="D665" s="3"/>
      <c r="P665" s="3"/>
      <c r="Q665" s="3"/>
    </row>
    <row r="666" spans="3:17" x14ac:dyDescent="0.55000000000000004">
      <c r="C666" s="3"/>
      <c r="D666" s="3"/>
      <c r="P666" s="3"/>
      <c r="Q666" s="3"/>
    </row>
    <row r="667" spans="3:17" x14ac:dyDescent="0.55000000000000004">
      <c r="C667" s="3"/>
      <c r="D667" s="3"/>
      <c r="P667" s="3"/>
      <c r="Q667" s="3"/>
    </row>
    <row r="668" spans="3:17" x14ac:dyDescent="0.55000000000000004">
      <c r="C668" s="3"/>
      <c r="D668" s="3"/>
      <c r="P668" s="3"/>
      <c r="Q668" s="3"/>
    </row>
    <row r="669" spans="3:17" x14ac:dyDescent="0.55000000000000004">
      <c r="C669" s="3"/>
      <c r="D669" s="3"/>
      <c r="P669" s="3"/>
      <c r="Q669" s="3"/>
    </row>
    <row r="670" spans="3:17" x14ac:dyDescent="0.55000000000000004">
      <c r="C670" s="3"/>
      <c r="D670" s="3"/>
      <c r="P670" s="3"/>
      <c r="Q670" s="3"/>
    </row>
    <row r="671" spans="3:17" x14ac:dyDescent="0.55000000000000004">
      <c r="C671" s="3"/>
      <c r="D671" s="3"/>
      <c r="P671" s="3"/>
      <c r="Q671" s="3"/>
    </row>
    <row r="672" spans="3:17" x14ac:dyDescent="0.55000000000000004">
      <c r="C672" s="3"/>
      <c r="D672" s="3"/>
      <c r="P672" s="3"/>
      <c r="Q672" s="3"/>
    </row>
    <row r="673" spans="3:17" x14ac:dyDescent="0.55000000000000004">
      <c r="C673" s="3"/>
      <c r="D673" s="3"/>
      <c r="P673" s="3"/>
      <c r="Q673" s="3"/>
    </row>
    <row r="674" spans="3:17" x14ac:dyDescent="0.55000000000000004">
      <c r="C674" s="3"/>
      <c r="D674" s="3"/>
      <c r="P674" s="3"/>
      <c r="Q674" s="3"/>
    </row>
    <row r="675" spans="3:17" x14ac:dyDescent="0.55000000000000004">
      <c r="C675" s="3"/>
      <c r="D675" s="3"/>
      <c r="P675" s="3"/>
      <c r="Q675" s="3"/>
    </row>
    <row r="676" spans="3:17" x14ac:dyDescent="0.55000000000000004">
      <c r="C676" s="3"/>
      <c r="D676" s="3"/>
      <c r="P676" s="3"/>
      <c r="Q676" s="3"/>
    </row>
    <row r="677" spans="3:17" x14ac:dyDescent="0.55000000000000004">
      <c r="C677" s="3"/>
      <c r="D677" s="3"/>
      <c r="P677" s="3"/>
      <c r="Q677" s="3"/>
    </row>
    <row r="678" spans="3:17" x14ac:dyDescent="0.55000000000000004">
      <c r="C678" s="3"/>
      <c r="D678" s="3"/>
      <c r="P678" s="3"/>
      <c r="Q678" s="3"/>
    </row>
    <row r="679" spans="3:17" x14ac:dyDescent="0.55000000000000004">
      <c r="C679" s="3"/>
      <c r="D679" s="3"/>
      <c r="P679" s="3"/>
      <c r="Q679" s="3"/>
    </row>
    <row r="680" spans="3:17" x14ac:dyDescent="0.55000000000000004">
      <c r="C680" s="3"/>
      <c r="D680" s="3"/>
      <c r="P680" s="3"/>
      <c r="Q680" s="3"/>
    </row>
    <row r="681" spans="3:17" x14ac:dyDescent="0.55000000000000004">
      <c r="C681" s="3"/>
      <c r="D681" s="3"/>
      <c r="P681" s="3"/>
      <c r="Q681" s="3"/>
    </row>
    <row r="682" spans="3:17" x14ac:dyDescent="0.55000000000000004">
      <c r="C682" s="3"/>
      <c r="D682" s="3"/>
      <c r="P682" s="3"/>
      <c r="Q682" s="3"/>
    </row>
    <row r="683" spans="3:17" x14ac:dyDescent="0.55000000000000004">
      <c r="C683" s="3"/>
      <c r="D683" s="3"/>
      <c r="P683" s="3"/>
      <c r="Q683" s="3"/>
    </row>
    <row r="684" spans="3:17" x14ac:dyDescent="0.55000000000000004">
      <c r="C684" s="3"/>
      <c r="D684" s="3"/>
      <c r="P684" s="3"/>
      <c r="Q684" s="3"/>
    </row>
    <row r="685" spans="3:17" x14ac:dyDescent="0.55000000000000004">
      <c r="C685" s="3"/>
      <c r="D685" s="3"/>
      <c r="P685" s="3"/>
      <c r="Q685" s="3"/>
    </row>
    <row r="686" spans="3:17" x14ac:dyDescent="0.55000000000000004">
      <c r="C686" s="3"/>
      <c r="D686" s="3"/>
      <c r="P686" s="3"/>
      <c r="Q686" s="3"/>
    </row>
    <row r="687" spans="3:17" x14ac:dyDescent="0.55000000000000004">
      <c r="C687" s="3"/>
      <c r="D687" s="3"/>
      <c r="P687" s="3"/>
      <c r="Q687" s="3"/>
    </row>
    <row r="688" spans="3:17" x14ac:dyDescent="0.55000000000000004">
      <c r="C688" s="3"/>
      <c r="D688" s="3"/>
      <c r="P688" s="3"/>
      <c r="Q688" s="3"/>
    </row>
    <row r="689" spans="3:17" x14ac:dyDescent="0.55000000000000004">
      <c r="C689" s="3"/>
      <c r="D689" s="3"/>
      <c r="P689" s="3"/>
      <c r="Q689" s="3"/>
    </row>
    <row r="690" spans="3:17" x14ac:dyDescent="0.55000000000000004">
      <c r="C690" s="3"/>
      <c r="D690" s="3"/>
      <c r="P690" s="3"/>
      <c r="Q690" s="3"/>
    </row>
    <row r="691" spans="3:17" x14ac:dyDescent="0.55000000000000004">
      <c r="C691" s="3"/>
      <c r="D691" s="3"/>
      <c r="P691" s="3"/>
      <c r="Q691" s="3"/>
    </row>
    <row r="692" spans="3:17" x14ac:dyDescent="0.55000000000000004">
      <c r="C692" s="3"/>
      <c r="D692" s="3"/>
      <c r="P692" s="3"/>
      <c r="Q692" s="3"/>
    </row>
    <row r="693" spans="3:17" x14ac:dyDescent="0.55000000000000004">
      <c r="C693" s="3"/>
      <c r="D693" s="3"/>
      <c r="P693" s="3"/>
      <c r="Q693" s="3"/>
    </row>
    <row r="694" spans="3:17" x14ac:dyDescent="0.55000000000000004">
      <c r="C694" s="3"/>
      <c r="D694" s="3"/>
      <c r="P694" s="3"/>
      <c r="Q694" s="3"/>
    </row>
    <row r="695" spans="3:17" x14ac:dyDescent="0.55000000000000004">
      <c r="C695" s="3"/>
      <c r="D695" s="3"/>
      <c r="P695" s="3"/>
      <c r="Q695" s="3"/>
    </row>
    <row r="696" spans="3:17" x14ac:dyDescent="0.55000000000000004">
      <c r="C696" s="3"/>
      <c r="D696" s="3"/>
      <c r="P696" s="3"/>
      <c r="Q696" s="3"/>
    </row>
    <row r="697" spans="3:17" x14ac:dyDescent="0.55000000000000004">
      <c r="C697" s="3"/>
      <c r="D697" s="3"/>
      <c r="P697" s="3"/>
      <c r="Q697" s="3"/>
    </row>
    <row r="698" spans="3:17" x14ac:dyDescent="0.55000000000000004">
      <c r="C698" s="3"/>
      <c r="D698" s="3"/>
      <c r="P698" s="3"/>
      <c r="Q698" s="3"/>
    </row>
    <row r="699" spans="3:17" x14ac:dyDescent="0.55000000000000004">
      <c r="C699" s="3"/>
      <c r="D699" s="3"/>
      <c r="P699" s="3"/>
      <c r="Q699" s="3"/>
    </row>
    <row r="700" spans="3:17" x14ac:dyDescent="0.55000000000000004">
      <c r="C700" s="3"/>
      <c r="D700" s="3"/>
      <c r="P700" s="3"/>
      <c r="Q700" s="3"/>
    </row>
    <row r="701" spans="3:17" x14ac:dyDescent="0.55000000000000004">
      <c r="C701" s="3"/>
      <c r="D701" s="3"/>
      <c r="P701" s="3"/>
      <c r="Q701" s="3"/>
    </row>
    <row r="702" spans="3:17" x14ac:dyDescent="0.55000000000000004">
      <c r="C702" s="3"/>
      <c r="D702" s="3"/>
      <c r="P702" s="3"/>
      <c r="Q702" s="3"/>
    </row>
    <row r="703" spans="3:17" x14ac:dyDescent="0.55000000000000004">
      <c r="C703" s="3"/>
      <c r="D703" s="3"/>
      <c r="P703" s="3"/>
      <c r="Q703" s="3"/>
    </row>
    <row r="704" spans="3:17" x14ac:dyDescent="0.55000000000000004">
      <c r="C704" s="3"/>
      <c r="D704" s="3"/>
      <c r="P704" s="3"/>
      <c r="Q704" s="3"/>
    </row>
    <row r="705" spans="3:17" x14ac:dyDescent="0.55000000000000004">
      <c r="C705" s="3"/>
      <c r="D705" s="3"/>
      <c r="P705" s="3"/>
      <c r="Q705" s="3"/>
    </row>
    <row r="706" spans="3:17" x14ac:dyDescent="0.55000000000000004">
      <c r="C706" s="3"/>
      <c r="D706" s="3"/>
      <c r="P706" s="3"/>
      <c r="Q706" s="3"/>
    </row>
    <row r="707" spans="3:17" x14ac:dyDescent="0.55000000000000004">
      <c r="C707" s="3"/>
      <c r="D707" s="3"/>
      <c r="P707" s="3"/>
      <c r="Q707" s="3"/>
    </row>
    <row r="708" spans="3:17" x14ac:dyDescent="0.55000000000000004">
      <c r="C708" s="3"/>
      <c r="D708" s="3"/>
      <c r="P708" s="3"/>
      <c r="Q708" s="3"/>
    </row>
    <row r="709" spans="3:17" x14ac:dyDescent="0.55000000000000004">
      <c r="C709" s="3"/>
      <c r="D709" s="3"/>
      <c r="P709" s="3"/>
      <c r="Q709" s="3"/>
    </row>
    <row r="710" spans="3:17" x14ac:dyDescent="0.55000000000000004">
      <c r="C710" s="3"/>
      <c r="D710" s="3"/>
      <c r="P710" s="3"/>
      <c r="Q710" s="3"/>
    </row>
    <row r="711" spans="3:17" x14ac:dyDescent="0.55000000000000004">
      <c r="C711" s="3"/>
      <c r="D711" s="3"/>
      <c r="P711" s="3"/>
      <c r="Q711" s="3"/>
    </row>
    <row r="712" spans="3:17" x14ac:dyDescent="0.55000000000000004">
      <c r="C712" s="3"/>
      <c r="D712" s="3"/>
      <c r="P712" s="3"/>
      <c r="Q712" s="3"/>
    </row>
    <row r="713" spans="3:17" x14ac:dyDescent="0.55000000000000004">
      <c r="C713" s="3"/>
      <c r="D713" s="3"/>
      <c r="P713" s="3"/>
      <c r="Q713" s="3"/>
    </row>
    <row r="714" spans="3:17" x14ac:dyDescent="0.55000000000000004">
      <c r="C714" s="3"/>
      <c r="D714" s="3"/>
      <c r="P714" s="3"/>
      <c r="Q714" s="3"/>
    </row>
    <row r="715" spans="3:17" x14ac:dyDescent="0.55000000000000004">
      <c r="C715" s="3"/>
      <c r="D715" s="3"/>
      <c r="P715" s="3"/>
      <c r="Q715" s="3"/>
    </row>
    <row r="716" spans="3:17" x14ac:dyDescent="0.55000000000000004">
      <c r="C716" s="3"/>
      <c r="D716" s="3"/>
      <c r="P716" s="3"/>
      <c r="Q716" s="3"/>
    </row>
    <row r="717" spans="3:17" x14ac:dyDescent="0.55000000000000004">
      <c r="C717" s="3"/>
      <c r="D717" s="3"/>
      <c r="P717" s="3"/>
      <c r="Q717" s="3"/>
    </row>
    <row r="718" spans="3:17" x14ac:dyDescent="0.55000000000000004">
      <c r="C718" s="3"/>
      <c r="D718" s="3"/>
      <c r="P718" s="3"/>
      <c r="Q718" s="3"/>
    </row>
    <row r="719" spans="3:17" x14ac:dyDescent="0.55000000000000004">
      <c r="C719" s="3"/>
      <c r="D719" s="3"/>
      <c r="P719" s="3"/>
      <c r="Q719" s="3"/>
    </row>
    <row r="720" spans="3:17" x14ac:dyDescent="0.55000000000000004">
      <c r="C720" s="3"/>
      <c r="D720" s="3"/>
      <c r="P720" s="3"/>
      <c r="Q720" s="3"/>
    </row>
    <row r="721" spans="3:17" x14ac:dyDescent="0.55000000000000004">
      <c r="C721" s="3"/>
      <c r="D721" s="3"/>
      <c r="P721" s="3"/>
      <c r="Q721" s="3"/>
    </row>
    <row r="722" spans="3:17" x14ac:dyDescent="0.55000000000000004">
      <c r="C722" s="3"/>
      <c r="D722" s="3"/>
      <c r="P722" s="3"/>
      <c r="Q722" s="3"/>
    </row>
    <row r="723" spans="3:17" x14ac:dyDescent="0.55000000000000004">
      <c r="C723" s="3"/>
      <c r="D723" s="3"/>
      <c r="P723" s="3"/>
      <c r="Q723" s="3"/>
    </row>
    <row r="724" spans="3:17" x14ac:dyDescent="0.55000000000000004">
      <c r="C724" s="3"/>
      <c r="D724" s="3"/>
      <c r="P724" s="3"/>
      <c r="Q724" s="3"/>
    </row>
    <row r="725" spans="3:17" x14ac:dyDescent="0.55000000000000004">
      <c r="C725" s="3"/>
      <c r="D725" s="3"/>
      <c r="P725" s="3"/>
      <c r="Q725" s="3"/>
    </row>
    <row r="726" spans="3:17" x14ac:dyDescent="0.55000000000000004">
      <c r="C726" s="3"/>
      <c r="D726" s="3"/>
      <c r="P726" s="3"/>
      <c r="Q726" s="3"/>
    </row>
    <row r="727" spans="3:17" x14ac:dyDescent="0.55000000000000004">
      <c r="C727" s="3"/>
      <c r="D727" s="3"/>
      <c r="P727" s="3"/>
      <c r="Q727" s="3"/>
    </row>
    <row r="728" spans="3:17" x14ac:dyDescent="0.55000000000000004">
      <c r="C728" s="3"/>
      <c r="D728" s="3"/>
      <c r="P728" s="3"/>
      <c r="Q728" s="3"/>
    </row>
    <row r="729" spans="3:17" x14ac:dyDescent="0.55000000000000004">
      <c r="C729" s="3"/>
      <c r="D729" s="3"/>
      <c r="P729" s="3"/>
      <c r="Q729" s="3"/>
    </row>
    <row r="730" spans="3:17" x14ac:dyDescent="0.55000000000000004">
      <c r="C730" s="3"/>
      <c r="D730" s="3"/>
      <c r="P730" s="3"/>
      <c r="Q730" s="3"/>
    </row>
    <row r="731" spans="3:17" x14ac:dyDescent="0.55000000000000004">
      <c r="C731" s="3"/>
      <c r="D731" s="3"/>
      <c r="P731" s="3"/>
      <c r="Q731" s="3"/>
    </row>
    <row r="732" spans="3:17" x14ac:dyDescent="0.55000000000000004">
      <c r="C732" s="3"/>
      <c r="D732" s="3"/>
      <c r="P732" s="3"/>
      <c r="Q732" s="3"/>
    </row>
    <row r="733" spans="3:17" x14ac:dyDescent="0.55000000000000004">
      <c r="C733" s="3"/>
      <c r="D733" s="3"/>
      <c r="P733" s="3"/>
      <c r="Q733" s="3"/>
    </row>
    <row r="734" spans="3:17" x14ac:dyDescent="0.55000000000000004">
      <c r="C734" s="3"/>
      <c r="D734" s="3"/>
      <c r="P734" s="3"/>
      <c r="Q734" s="3"/>
    </row>
    <row r="735" spans="3:17" x14ac:dyDescent="0.55000000000000004">
      <c r="C735" s="3"/>
      <c r="D735" s="3"/>
      <c r="P735" s="3"/>
      <c r="Q735" s="3"/>
    </row>
    <row r="736" spans="3:17" x14ac:dyDescent="0.55000000000000004">
      <c r="C736" s="3"/>
      <c r="D736" s="3"/>
      <c r="P736" s="3"/>
      <c r="Q736" s="3"/>
    </row>
    <row r="737" spans="3:17" x14ac:dyDescent="0.55000000000000004">
      <c r="C737" s="3"/>
      <c r="D737" s="3"/>
      <c r="P737" s="3"/>
      <c r="Q737" s="3"/>
    </row>
    <row r="738" spans="3:17" x14ac:dyDescent="0.55000000000000004">
      <c r="C738" s="3"/>
      <c r="D738" s="3"/>
      <c r="P738" s="3"/>
      <c r="Q738" s="3"/>
    </row>
    <row r="739" spans="3:17" x14ac:dyDescent="0.55000000000000004">
      <c r="C739" s="3"/>
      <c r="D739" s="3"/>
      <c r="P739" s="3"/>
      <c r="Q739" s="3"/>
    </row>
    <row r="740" spans="3:17" x14ac:dyDescent="0.55000000000000004">
      <c r="C740" s="3"/>
      <c r="D740" s="3"/>
      <c r="P740" s="3"/>
      <c r="Q740" s="3"/>
    </row>
    <row r="741" spans="3:17" x14ac:dyDescent="0.55000000000000004">
      <c r="C741" s="3"/>
      <c r="D741" s="3"/>
      <c r="P741" s="3"/>
      <c r="Q741" s="3"/>
    </row>
    <row r="742" spans="3:17" x14ac:dyDescent="0.55000000000000004">
      <c r="C742" s="3"/>
      <c r="D742" s="3"/>
      <c r="P742" s="3"/>
      <c r="Q742" s="3"/>
    </row>
    <row r="743" spans="3:17" x14ac:dyDescent="0.55000000000000004">
      <c r="C743" s="3"/>
      <c r="D743" s="3"/>
      <c r="P743" s="3"/>
      <c r="Q743" s="3"/>
    </row>
    <row r="744" spans="3:17" x14ac:dyDescent="0.55000000000000004">
      <c r="C744" s="3"/>
      <c r="D744" s="3"/>
      <c r="P744" s="3"/>
      <c r="Q744" s="3"/>
    </row>
    <row r="745" spans="3:17" x14ac:dyDescent="0.55000000000000004">
      <c r="C745" s="3"/>
      <c r="D745" s="3"/>
      <c r="P745" s="3"/>
      <c r="Q745" s="3"/>
    </row>
    <row r="746" spans="3:17" x14ac:dyDescent="0.55000000000000004">
      <c r="C746" s="3"/>
      <c r="D746" s="3"/>
      <c r="P746" s="3"/>
      <c r="Q746" s="3"/>
    </row>
    <row r="747" spans="3:17" x14ac:dyDescent="0.55000000000000004">
      <c r="C747" s="3"/>
      <c r="D747" s="3"/>
      <c r="P747" s="3"/>
      <c r="Q747" s="3"/>
    </row>
    <row r="748" spans="3:17" x14ac:dyDescent="0.55000000000000004">
      <c r="C748" s="3"/>
      <c r="D748" s="3"/>
      <c r="P748" s="3"/>
      <c r="Q748" s="3"/>
    </row>
    <row r="749" spans="3:17" x14ac:dyDescent="0.55000000000000004">
      <c r="C749" s="3"/>
      <c r="D749" s="3"/>
      <c r="P749" s="3"/>
      <c r="Q749" s="3"/>
    </row>
    <row r="750" spans="3:17" x14ac:dyDescent="0.55000000000000004">
      <c r="C750" s="3"/>
      <c r="D750" s="3"/>
      <c r="P750" s="3"/>
      <c r="Q750" s="3"/>
    </row>
    <row r="751" spans="3:17" x14ac:dyDescent="0.55000000000000004">
      <c r="C751" s="3"/>
      <c r="D751" s="3"/>
      <c r="P751" s="3"/>
      <c r="Q751" s="3"/>
    </row>
    <row r="752" spans="3:17" x14ac:dyDescent="0.55000000000000004">
      <c r="C752" s="3"/>
      <c r="D752" s="3"/>
      <c r="P752" s="3"/>
      <c r="Q752" s="3"/>
    </row>
    <row r="753" spans="3:17" x14ac:dyDescent="0.55000000000000004">
      <c r="C753" s="3"/>
      <c r="D753" s="3"/>
      <c r="P753" s="3"/>
      <c r="Q753" s="3"/>
    </row>
    <row r="754" spans="3:17" x14ac:dyDescent="0.55000000000000004">
      <c r="C754" s="3"/>
      <c r="D754" s="3"/>
      <c r="P754" s="3"/>
      <c r="Q754" s="3"/>
    </row>
    <row r="755" spans="3:17" x14ac:dyDescent="0.55000000000000004">
      <c r="C755" s="3"/>
      <c r="D755" s="3"/>
      <c r="P755" s="3"/>
      <c r="Q755" s="3"/>
    </row>
    <row r="756" spans="3:17" x14ac:dyDescent="0.55000000000000004">
      <c r="C756" s="3"/>
      <c r="D756" s="3"/>
      <c r="P756" s="3"/>
      <c r="Q756" s="3"/>
    </row>
    <row r="757" spans="3:17" x14ac:dyDescent="0.55000000000000004">
      <c r="C757" s="3"/>
      <c r="D757" s="3"/>
      <c r="P757" s="3"/>
      <c r="Q757" s="3"/>
    </row>
    <row r="758" spans="3:17" x14ac:dyDescent="0.55000000000000004">
      <c r="C758" s="3"/>
      <c r="D758" s="3"/>
      <c r="P758" s="3"/>
      <c r="Q758" s="3"/>
    </row>
    <row r="759" spans="3:17" x14ac:dyDescent="0.55000000000000004">
      <c r="C759" s="3"/>
      <c r="D759" s="3"/>
      <c r="P759" s="3"/>
      <c r="Q759" s="3"/>
    </row>
    <row r="760" spans="3:17" x14ac:dyDescent="0.55000000000000004">
      <c r="C760" s="3"/>
      <c r="D760" s="3"/>
      <c r="P760" s="3"/>
      <c r="Q760" s="3"/>
    </row>
    <row r="761" spans="3:17" x14ac:dyDescent="0.55000000000000004">
      <c r="C761" s="3"/>
      <c r="D761" s="3"/>
      <c r="P761" s="3"/>
      <c r="Q761" s="3"/>
    </row>
    <row r="762" spans="3:17" x14ac:dyDescent="0.55000000000000004">
      <c r="C762" s="3"/>
      <c r="D762" s="3"/>
      <c r="P762" s="3"/>
      <c r="Q762" s="3"/>
    </row>
    <row r="763" spans="3:17" x14ac:dyDescent="0.55000000000000004">
      <c r="C763" s="3"/>
      <c r="D763" s="3"/>
      <c r="P763" s="3"/>
      <c r="Q763" s="3"/>
    </row>
    <row r="764" spans="3:17" x14ac:dyDescent="0.55000000000000004">
      <c r="C764" s="3"/>
      <c r="D764" s="3"/>
      <c r="P764" s="3"/>
      <c r="Q764" s="3"/>
    </row>
    <row r="765" spans="3:17" x14ac:dyDescent="0.55000000000000004">
      <c r="C765" s="3"/>
      <c r="D765" s="3"/>
      <c r="P765" s="3"/>
      <c r="Q765" s="3"/>
    </row>
    <row r="766" spans="3:17" x14ac:dyDescent="0.55000000000000004">
      <c r="C766" s="3"/>
      <c r="D766" s="3"/>
      <c r="P766" s="3"/>
      <c r="Q766" s="3"/>
    </row>
    <row r="767" spans="3:17" x14ac:dyDescent="0.55000000000000004">
      <c r="C767" s="3"/>
      <c r="D767" s="3"/>
      <c r="P767" s="3"/>
      <c r="Q767" s="3"/>
    </row>
    <row r="768" spans="3:17" x14ac:dyDescent="0.55000000000000004">
      <c r="C768" s="3"/>
      <c r="D768" s="3"/>
      <c r="P768" s="3"/>
      <c r="Q768" s="3"/>
    </row>
    <row r="769" spans="3:17" x14ac:dyDescent="0.55000000000000004">
      <c r="C769" s="3"/>
      <c r="D769" s="3"/>
      <c r="P769" s="3"/>
      <c r="Q769" s="3"/>
    </row>
    <row r="770" spans="3:17" x14ac:dyDescent="0.55000000000000004">
      <c r="C770" s="3"/>
      <c r="D770" s="3"/>
      <c r="P770" s="3"/>
      <c r="Q770" s="3"/>
    </row>
    <row r="771" spans="3:17" x14ac:dyDescent="0.55000000000000004">
      <c r="C771" s="3"/>
      <c r="D771" s="3"/>
      <c r="P771" s="3"/>
      <c r="Q771" s="3"/>
    </row>
    <row r="772" spans="3:17" x14ac:dyDescent="0.55000000000000004">
      <c r="C772" s="3"/>
      <c r="D772" s="3"/>
      <c r="P772" s="3"/>
      <c r="Q772" s="3"/>
    </row>
    <row r="773" spans="3:17" x14ac:dyDescent="0.55000000000000004">
      <c r="C773" s="3"/>
      <c r="D773" s="3"/>
      <c r="P773" s="3"/>
      <c r="Q773" s="3"/>
    </row>
    <row r="774" spans="3:17" x14ac:dyDescent="0.55000000000000004">
      <c r="C774" s="3"/>
      <c r="D774" s="3"/>
      <c r="P774" s="3"/>
      <c r="Q774" s="3"/>
    </row>
    <row r="775" spans="3:17" x14ac:dyDescent="0.55000000000000004">
      <c r="C775" s="3"/>
      <c r="D775" s="3"/>
      <c r="P775" s="3"/>
      <c r="Q775" s="3"/>
    </row>
    <row r="776" spans="3:17" x14ac:dyDescent="0.55000000000000004">
      <c r="C776" s="3"/>
      <c r="D776" s="3"/>
      <c r="P776" s="3"/>
      <c r="Q776" s="3"/>
    </row>
    <row r="777" spans="3:17" x14ac:dyDescent="0.55000000000000004">
      <c r="C777" s="3"/>
      <c r="D777" s="3"/>
      <c r="P777" s="3"/>
      <c r="Q777" s="3"/>
    </row>
    <row r="778" spans="3:17" x14ac:dyDescent="0.55000000000000004">
      <c r="C778" s="3"/>
      <c r="D778" s="3"/>
      <c r="P778" s="3"/>
      <c r="Q778" s="3"/>
    </row>
    <row r="779" spans="3:17" x14ac:dyDescent="0.55000000000000004">
      <c r="C779" s="3"/>
      <c r="D779" s="3"/>
      <c r="P779" s="3"/>
      <c r="Q779" s="3"/>
    </row>
    <row r="780" spans="3:17" x14ac:dyDescent="0.55000000000000004">
      <c r="C780" s="3"/>
      <c r="D780" s="3"/>
      <c r="P780" s="3"/>
      <c r="Q780" s="3"/>
    </row>
    <row r="781" spans="3:17" x14ac:dyDescent="0.55000000000000004">
      <c r="C781" s="3"/>
      <c r="D781" s="3"/>
      <c r="P781" s="3"/>
      <c r="Q781" s="3"/>
    </row>
    <row r="782" spans="3:17" x14ac:dyDescent="0.55000000000000004">
      <c r="C782" s="3"/>
      <c r="D782" s="3"/>
      <c r="P782" s="3"/>
      <c r="Q782" s="3"/>
    </row>
    <row r="783" spans="3:17" x14ac:dyDescent="0.55000000000000004">
      <c r="C783" s="3"/>
      <c r="D783" s="3"/>
      <c r="P783" s="3"/>
      <c r="Q783" s="3"/>
    </row>
    <row r="784" spans="3:17" x14ac:dyDescent="0.55000000000000004">
      <c r="C784" s="3"/>
      <c r="D784" s="3"/>
      <c r="P784" s="3"/>
      <c r="Q784" s="3"/>
    </row>
    <row r="785" spans="3:17" x14ac:dyDescent="0.55000000000000004">
      <c r="C785" s="3"/>
      <c r="D785" s="3"/>
      <c r="P785" s="3"/>
      <c r="Q785" s="3"/>
    </row>
    <row r="786" spans="3:17" x14ac:dyDescent="0.55000000000000004">
      <c r="C786" s="3"/>
      <c r="D786" s="3"/>
      <c r="P786" s="3"/>
      <c r="Q786" s="3"/>
    </row>
    <row r="787" spans="3:17" x14ac:dyDescent="0.55000000000000004">
      <c r="C787" s="3"/>
      <c r="D787" s="3"/>
      <c r="P787" s="3"/>
      <c r="Q787" s="3"/>
    </row>
    <row r="788" spans="3:17" x14ac:dyDescent="0.55000000000000004">
      <c r="C788" s="3"/>
      <c r="D788" s="3"/>
      <c r="P788" s="3"/>
      <c r="Q788" s="3"/>
    </row>
    <row r="789" spans="3:17" x14ac:dyDescent="0.55000000000000004">
      <c r="C789" s="3"/>
      <c r="D789" s="3"/>
      <c r="P789" s="3"/>
      <c r="Q789" s="3"/>
    </row>
    <row r="790" spans="3:17" x14ac:dyDescent="0.55000000000000004">
      <c r="C790" s="3"/>
      <c r="D790" s="3"/>
      <c r="P790" s="3"/>
      <c r="Q790" s="3"/>
    </row>
    <row r="791" spans="3:17" x14ac:dyDescent="0.55000000000000004">
      <c r="C791" s="3"/>
      <c r="D791" s="3"/>
      <c r="P791" s="3"/>
      <c r="Q791" s="3"/>
    </row>
    <row r="792" spans="3:17" x14ac:dyDescent="0.55000000000000004">
      <c r="C792" s="3"/>
      <c r="D792" s="3"/>
      <c r="P792" s="3"/>
      <c r="Q792" s="3"/>
    </row>
    <row r="793" spans="3:17" x14ac:dyDescent="0.55000000000000004">
      <c r="C793" s="3"/>
      <c r="D793" s="3"/>
      <c r="P793" s="3"/>
      <c r="Q793" s="3"/>
    </row>
    <row r="794" spans="3:17" x14ac:dyDescent="0.55000000000000004">
      <c r="C794" s="3"/>
      <c r="D794" s="3"/>
      <c r="P794" s="3"/>
      <c r="Q794" s="3"/>
    </row>
    <row r="795" spans="3:17" x14ac:dyDescent="0.55000000000000004">
      <c r="C795" s="3"/>
      <c r="D795" s="3"/>
      <c r="P795" s="3"/>
      <c r="Q795" s="3"/>
    </row>
    <row r="796" spans="3:17" x14ac:dyDescent="0.55000000000000004">
      <c r="C796" s="3"/>
      <c r="D796" s="3"/>
      <c r="P796" s="3"/>
      <c r="Q796" s="3"/>
    </row>
    <row r="797" spans="3:17" x14ac:dyDescent="0.55000000000000004">
      <c r="C797" s="3"/>
      <c r="D797" s="3"/>
      <c r="P797" s="3"/>
      <c r="Q797" s="3"/>
    </row>
    <row r="798" spans="3:17" x14ac:dyDescent="0.55000000000000004">
      <c r="C798" s="3"/>
      <c r="D798" s="3"/>
      <c r="P798" s="3"/>
      <c r="Q798" s="3"/>
    </row>
    <row r="799" spans="3:17" x14ac:dyDescent="0.55000000000000004">
      <c r="C799" s="3"/>
      <c r="D799" s="3"/>
      <c r="P799" s="3"/>
      <c r="Q799" s="3"/>
    </row>
    <row r="800" spans="3:17" x14ac:dyDescent="0.55000000000000004">
      <c r="C800" s="3"/>
      <c r="D800" s="3"/>
      <c r="P800" s="3"/>
      <c r="Q800" s="3"/>
    </row>
    <row r="801" spans="3:17" x14ac:dyDescent="0.55000000000000004">
      <c r="C801" s="3"/>
      <c r="D801" s="3"/>
      <c r="P801" s="3"/>
      <c r="Q801" s="3"/>
    </row>
    <row r="802" spans="3:17" x14ac:dyDescent="0.55000000000000004">
      <c r="C802" s="3"/>
      <c r="D802" s="3"/>
      <c r="P802" s="3"/>
      <c r="Q802" s="3"/>
    </row>
    <row r="803" spans="3:17" x14ac:dyDescent="0.55000000000000004">
      <c r="C803" s="3"/>
      <c r="D803" s="3"/>
      <c r="P803" s="3"/>
      <c r="Q803" s="3"/>
    </row>
    <row r="804" spans="3:17" x14ac:dyDescent="0.55000000000000004">
      <c r="C804" s="3"/>
      <c r="D804" s="3"/>
      <c r="P804" s="3"/>
      <c r="Q804" s="3"/>
    </row>
    <row r="805" spans="3:17" x14ac:dyDescent="0.55000000000000004">
      <c r="C805" s="3"/>
      <c r="D805" s="3"/>
      <c r="P805" s="3"/>
      <c r="Q805" s="3"/>
    </row>
    <row r="806" spans="3:17" x14ac:dyDescent="0.55000000000000004">
      <c r="C806" s="3"/>
      <c r="D806" s="3"/>
      <c r="P806" s="3"/>
      <c r="Q806" s="3"/>
    </row>
    <row r="807" spans="3:17" x14ac:dyDescent="0.55000000000000004">
      <c r="C807" s="3"/>
      <c r="D807" s="3"/>
      <c r="P807" s="3"/>
      <c r="Q807" s="3"/>
    </row>
    <row r="808" spans="3:17" x14ac:dyDescent="0.55000000000000004">
      <c r="C808" s="3"/>
      <c r="D808" s="3"/>
      <c r="P808" s="3"/>
      <c r="Q808" s="3"/>
    </row>
    <row r="809" spans="3:17" x14ac:dyDescent="0.55000000000000004">
      <c r="C809" s="3"/>
      <c r="D809" s="3"/>
      <c r="P809" s="3"/>
      <c r="Q809" s="3"/>
    </row>
    <row r="810" spans="3:17" x14ac:dyDescent="0.55000000000000004">
      <c r="C810" s="3"/>
      <c r="D810" s="3"/>
      <c r="P810" s="3"/>
      <c r="Q810" s="3"/>
    </row>
    <row r="811" spans="3:17" x14ac:dyDescent="0.55000000000000004">
      <c r="C811" s="3"/>
      <c r="D811" s="3"/>
      <c r="P811" s="3"/>
      <c r="Q811" s="3"/>
    </row>
    <row r="812" spans="3:17" x14ac:dyDescent="0.55000000000000004">
      <c r="C812" s="3"/>
      <c r="D812" s="3"/>
      <c r="P812" s="3"/>
      <c r="Q812" s="3"/>
    </row>
    <row r="813" spans="3:17" x14ac:dyDescent="0.55000000000000004">
      <c r="C813" s="3"/>
      <c r="D813" s="3"/>
      <c r="P813" s="3"/>
      <c r="Q813" s="3"/>
    </row>
    <row r="814" spans="3:17" x14ac:dyDescent="0.55000000000000004">
      <c r="C814" s="3"/>
      <c r="D814" s="3"/>
      <c r="P814" s="3"/>
      <c r="Q814" s="3"/>
    </row>
    <row r="815" spans="3:17" x14ac:dyDescent="0.55000000000000004">
      <c r="C815" s="3"/>
      <c r="D815" s="3"/>
      <c r="P815" s="3"/>
      <c r="Q815" s="3"/>
    </row>
    <row r="816" spans="3:17" x14ac:dyDescent="0.55000000000000004">
      <c r="C816" s="3"/>
      <c r="D816" s="3"/>
      <c r="P816" s="3"/>
      <c r="Q816" s="3"/>
    </row>
    <row r="817" spans="3:17" x14ac:dyDescent="0.55000000000000004">
      <c r="C817" s="3"/>
      <c r="D817" s="3"/>
      <c r="P817" s="3"/>
      <c r="Q817" s="3"/>
    </row>
    <row r="818" spans="3:17" x14ac:dyDescent="0.55000000000000004">
      <c r="C818" s="3"/>
      <c r="D818" s="3"/>
      <c r="P818" s="3"/>
      <c r="Q818" s="3"/>
    </row>
    <row r="819" spans="3:17" x14ac:dyDescent="0.55000000000000004">
      <c r="C819" s="3"/>
      <c r="D819" s="3"/>
      <c r="P819" s="3"/>
      <c r="Q819" s="3"/>
    </row>
    <row r="820" spans="3:17" x14ac:dyDescent="0.55000000000000004">
      <c r="C820" s="3"/>
      <c r="D820" s="3"/>
      <c r="P820" s="3"/>
      <c r="Q820" s="3"/>
    </row>
    <row r="821" spans="3:17" x14ac:dyDescent="0.55000000000000004">
      <c r="C821" s="3"/>
      <c r="D821" s="3"/>
      <c r="P821" s="3"/>
      <c r="Q821" s="3"/>
    </row>
    <row r="822" spans="3:17" x14ac:dyDescent="0.55000000000000004">
      <c r="C822" s="3"/>
      <c r="D822" s="3"/>
      <c r="P822" s="3"/>
      <c r="Q822" s="3"/>
    </row>
    <row r="823" spans="3:17" x14ac:dyDescent="0.55000000000000004">
      <c r="C823" s="3"/>
      <c r="D823" s="3"/>
      <c r="P823" s="3"/>
      <c r="Q823" s="3"/>
    </row>
    <row r="824" spans="3:17" x14ac:dyDescent="0.55000000000000004">
      <c r="C824" s="3"/>
      <c r="D824" s="3"/>
      <c r="P824" s="3"/>
      <c r="Q824" s="3"/>
    </row>
    <row r="825" spans="3:17" x14ac:dyDescent="0.55000000000000004">
      <c r="C825" s="3"/>
      <c r="D825" s="3"/>
      <c r="P825" s="3"/>
      <c r="Q825" s="3"/>
    </row>
    <row r="826" spans="3:17" x14ac:dyDescent="0.55000000000000004">
      <c r="C826" s="3"/>
      <c r="D826" s="3"/>
      <c r="P826" s="3"/>
      <c r="Q826" s="3"/>
    </row>
    <row r="827" spans="3:17" x14ac:dyDescent="0.55000000000000004">
      <c r="C827" s="3"/>
      <c r="D827" s="3"/>
      <c r="P827" s="3"/>
      <c r="Q827" s="3"/>
    </row>
    <row r="828" spans="3:17" x14ac:dyDescent="0.55000000000000004">
      <c r="C828" s="3"/>
      <c r="D828" s="3"/>
      <c r="P828" s="3"/>
      <c r="Q828" s="3"/>
    </row>
    <row r="829" spans="3:17" x14ac:dyDescent="0.55000000000000004">
      <c r="C829" s="3"/>
      <c r="D829" s="3"/>
      <c r="P829" s="3"/>
      <c r="Q829" s="3"/>
    </row>
    <row r="830" spans="3:17" x14ac:dyDescent="0.55000000000000004">
      <c r="C830" s="3"/>
      <c r="D830" s="3"/>
      <c r="P830" s="3"/>
      <c r="Q830" s="3"/>
    </row>
    <row r="831" spans="3:17" x14ac:dyDescent="0.55000000000000004">
      <c r="C831" s="3"/>
      <c r="D831" s="3"/>
      <c r="P831" s="3"/>
      <c r="Q831" s="3"/>
    </row>
    <row r="832" spans="3:17" x14ac:dyDescent="0.55000000000000004">
      <c r="C832" s="3"/>
      <c r="D832" s="3"/>
      <c r="P832" s="3"/>
      <c r="Q832" s="3"/>
    </row>
    <row r="833" spans="3:17" x14ac:dyDescent="0.55000000000000004">
      <c r="C833" s="3"/>
      <c r="D833" s="3"/>
      <c r="P833" s="3"/>
      <c r="Q833" s="3"/>
    </row>
    <row r="834" spans="3:17" x14ac:dyDescent="0.55000000000000004">
      <c r="C834" s="3"/>
      <c r="D834" s="3"/>
      <c r="P834" s="3"/>
      <c r="Q834" s="3"/>
    </row>
    <row r="835" spans="3:17" x14ac:dyDescent="0.55000000000000004">
      <c r="C835" s="3"/>
      <c r="D835" s="3"/>
      <c r="P835" s="3"/>
      <c r="Q835" s="3"/>
    </row>
    <row r="836" spans="3:17" x14ac:dyDescent="0.55000000000000004">
      <c r="C836" s="3"/>
      <c r="D836" s="3"/>
      <c r="P836" s="3"/>
      <c r="Q836" s="3"/>
    </row>
    <row r="837" spans="3:17" x14ac:dyDescent="0.55000000000000004">
      <c r="C837" s="3"/>
      <c r="D837" s="3"/>
      <c r="P837" s="3"/>
      <c r="Q837" s="3"/>
    </row>
    <row r="838" spans="3:17" x14ac:dyDescent="0.55000000000000004">
      <c r="C838" s="3"/>
      <c r="D838" s="3"/>
      <c r="P838" s="3"/>
      <c r="Q838" s="3"/>
    </row>
    <row r="839" spans="3:17" x14ac:dyDescent="0.55000000000000004">
      <c r="C839" s="3"/>
      <c r="D839" s="3"/>
      <c r="P839" s="3"/>
      <c r="Q839" s="3"/>
    </row>
    <row r="840" spans="3:17" x14ac:dyDescent="0.55000000000000004">
      <c r="C840" s="3"/>
      <c r="D840" s="3"/>
      <c r="P840" s="3"/>
      <c r="Q840" s="3"/>
    </row>
    <row r="841" spans="3:17" x14ac:dyDescent="0.55000000000000004">
      <c r="C841" s="3"/>
      <c r="D841" s="3"/>
      <c r="P841" s="3"/>
      <c r="Q841" s="3"/>
    </row>
    <row r="842" spans="3:17" x14ac:dyDescent="0.55000000000000004">
      <c r="C842" s="3"/>
      <c r="D842" s="3"/>
      <c r="P842" s="3"/>
      <c r="Q842" s="3"/>
    </row>
    <row r="843" spans="3:17" x14ac:dyDescent="0.55000000000000004">
      <c r="C843" s="3"/>
      <c r="D843" s="3"/>
      <c r="P843" s="3"/>
      <c r="Q843" s="3"/>
    </row>
    <row r="844" spans="3:17" x14ac:dyDescent="0.55000000000000004">
      <c r="C844" s="3"/>
      <c r="D844" s="3"/>
    </row>
  </sheetData>
  <dataConsolidate/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बाराखडी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Kaustubh Page</dc:creator>
  <cp:lastModifiedBy>Kaustubh Page</cp:lastModifiedBy>
  <dcterms:created xsi:type="dcterms:W3CDTF">2018-06-28T15:07:52Z</dcterms:created>
  <dcterms:modified xsi:type="dcterms:W3CDTF">2018-06-28T15:08:21Z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cd2378-9ac9-4661-aeec-8595c675dc5b_Enabled">
    <vt:lpwstr>True</vt:lpwstr>
  </property>
  <property fmtid="{D5CDD505-2E9C-101B-9397-08002B2CF9AE}" pid="3" name="MSIP_Label_29cd2378-9ac9-4661-aeec-8595c675dc5b_SiteId">
    <vt:lpwstr>067e9632-ea4c-4ed9-9e6d-e294956e284b</vt:lpwstr>
  </property>
  <property fmtid="{D5CDD505-2E9C-101B-9397-08002B2CF9AE}" pid="4" name="MSIP_Label_29cd2378-9ac9-4661-aeec-8595c675dc5b_Ref">
    <vt:lpwstr>https://api.informationprotection.azure.com/api/067e9632-ea4c-4ed9-9e6d-e294956e284b</vt:lpwstr>
  </property>
  <property fmtid="{D5CDD505-2E9C-101B-9397-08002B2CF9AE}" pid="5" name="MSIP_Label_29cd2378-9ac9-4661-aeec-8595c675dc5b_Owner">
    <vt:lpwstr>Kaustubh.Page@bentley.com</vt:lpwstr>
  </property>
  <property fmtid="{D5CDD505-2E9C-101B-9397-08002B2CF9AE}" pid="6" name="MSIP_Label_29cd2378-9ac9-4661-aeec-8595c675dc5b_SetDate">
    <vt:lpwstr>2018-06-28T20:38:06.5806375+05:30</vt:lpwstr>
  </property>
  <property fmtid="{D5CDD505-2E9C-101B-9397-08002B2CF9AE}" pid="7" name="MSIP_Label_29cd2378-9ac9-4661-aeec-8595c675dc5b_Name">
    <vt:lpwstr>General</vt:lpwstr>
  </property>
  <property fmtid="{D5CDD505-2E9C-101B-9397-08002B2CF9AE}" pid="8" name="MSIP_Label_29cd2378-9ac9-4661-aeec-8595c675dc5b_Application">
    <vt:lpwstr>Microsoft Azure Information Protection</vt:lpwstr>
  </property>
  <property fmtid="{D5CDD505-2E9C-101B-9397-08002B2CF9AE}" pid="9" name="MSIP_Label_29cd2378-9ac9-4661-aeec-8595c675dc5b_Extended_MSFT_Method">
    <vt:lpwstr>Automatic</vt:lpwstr>
  </property>
  <property fmtid="{D5CDD505-2E9C-101B-9397-08002B2CF9AE}" pid="10" name="Sensitivity">
    <vt:lpwstr>General</vt:lpwstr>
  </property>
</Properties>
</file>