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F924B9A7-D632-4436-B156-B7808B297AE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lance Sheet" sheetId="1" r:id="rId1"/>
    <sheet name="Income Statement" sheetId="2" r:id="rId2"/>
    <sheet name="Retained Earning" sheetId="3" r:id="rId3"/>
    <sheet name="Cash Flow Stateme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B10" i="2"/>
  <c r="B12" i="2" s="1"/>
  <c r="B14" i="2" s="1"/>
  <c r="C5" i="2"/>
  <c r="C10" i="2" s="1"/>
  <c r="C12" i="2" s="1"/>
  <c r="C14" i="2" s="1"/>
  <c r="C15" i="2" s="1"/>
  <c r="C16" i="2" s="1"/>
  <c r="C3" i="3" s="1"/>
  <c r="D5" i="2"/>
  <c r="D10" i="2" s="1"/>
  <c r="D12" i="2" s="1"/>
  <c r="D14" i="2" s="1"/>
  <c r="E5" i="2"/>
  <c r="E10" i="2" s="1"/>
  <c r="E12" i="2" s="1"/>
  <c r="E14" i="2" s="1"/>
  <c r="E15" i="2" s="1"/>
  <c r="F5" i="2"/>
  <c r="F10" i="2" s="1"/>
  <c r="F12" i="2" s="1"/>
  <c r="F14" i="2" s="1"/>
  <c r="F15" i="2" s="1"/>
  <c r="B5" i="2"/>
  <c r="E20" i="1"/>
  <c r="E17" i="1"/>
  <c r="D9" i="1"/>
  <c r="D3" i="1"/>
  <c r="E3" i="1"/>
  <c r="F3" i="1"/>
  <c r="C9" i="1"/>
  <c r="E9" i="1"/>
  <c r="F9" i="1"/>
  <c r="B9" i="1"/>
  <c r="B3" i="1"/>
  <c r="C25" i="1"/>
  <c r="D25" i="1"/>
  <c r="E25" i="1"/>
  <c r="F25" i="1"/>
  <c r="C20" i="1"/>
  <c r="D20" i="1"/>
  <c r="F20" i="1"/>
  <c r="C17" i="1"/>
  <c r="D17" i="1"/>
  <c r="F17" i="1"/>
  <c r="B25" i="1"/>
  <c r="B20" i="1"/>
  <c r="B17" i="1"/>
  <c r="B15" i="2" l="1"/>
  <c r="B16" i="2" s="1"/>
  <c r="B3" i="3" s="1"/>
  <c r="B6" i="3" s="1"/>
  <c r="C2" i="3" s="1"/>
  <c r="C6" i="3" s="1"/>
  <c r="D2" i="3" s="1"/>
  <c r="D6" i="3" s="1"/>
  <c r="E2" i="3" s="1"/>
  <c r="E6" i="3" s="1"/>
  <c r="F2" i="3" s="1"/>
  <c r="F6" i="3" s="1"/>
  <c r="D15" i="2"/>
  <c r="D16" i="2" s="1"/>
  <c r="D3" i="3" s="1"/>
  <c r="F16" i="2"/>
  <c r="F3" i="3" s="1"/>
  <c r="E16" i="2"/>
  <c r="E3" i="3" s="1"/>
  <c r="E16" i="1"/>
  <c r="E15" i="1" s="1"/>
  <c r="F16" i="1"/>
  <c r="F15" i="1" s="1"/>
  <c r="D16" i="1"/>
  <c r="D15" i="1" s="1"/>
  <c r="C16" i="1"/>
  <c r="C15" i="1" s="1"/>
  <c r="F2" i="1"/>
  <c r="E2" i="1"/>
  <c r="C2" i="1"/>
  <c r="D2" i="1"/>
  <c r="B2" i="1"/>
  <c r="B16" i="1"/>
  <c r="B15" i="1" s="1"/>
  <c r="E30" i="1" l="1"/>
  <c r="F30" i="1"/>
  <c r="D30" i="1"/>
  <c r="C30" i="1"/>
  <c r="B30" i="1"/>
</calcChain>
</file>

<file path=xl/sharedStrings.xml><?xml version="1.0" encoding="utf-8"?>
<sst xmlns="http://schemas.openxmlformats.org/spreadsheetml/2006/main" count="66" uniqueCount="56">
  <si>
    <t>Assets</t>
  </si>
  <si>
    <t>Fixed Assets</t>
  </si>
  <si>
    <t>Land</t>
  </si>
  <si>
    <t>Buildings</t>
  </si>
  <si>
    <t>Plant and Machineries</t>
  </si>
  <si>
    <t>Furniture</t>
  </si>
  <si>
    <t>Vehicles</t>
  </si>
  <si>
    <t>Current Assets</t>
  </si>
  <si>
    <t>Account Receivable</t>
  </si>
  <si>
    <t>Prepaid Expenses</t>
  </si>
  <si>
    <t>Inventory/Stock</t>
  </si>
  <si>
    <t>Advance paid to suppliers</t>
  </si>
  <si>
    <t>Petty Cash</t>
  </si>
  <si>
    <t>Total Liabilities and Owner's equity</t>
  </si>
  <si>
    <t>Liabilities</t>
  </si>
  <si>
    <t>Long-term Liabilities</t>
  </si>
  <si>
    <t>Long Term Bank Lone</t>
  </si>
  <si>
    <t>Bonds/Debenture</t>
  </si>
  <si>
    <t>Current Liabilities</t>
  </si>
  <si>
    <t>Trade payable</t>
  </si>
  <si>
    <t>Other Payable</t>
  </si>
  <si>
    <t>Short Term Bank Lone</t>
  </si>
  <si>
    <t>Advance Received from Customer</t>
  </si>
  <si>
    <t>Owner's Equity</t>
  </si>
  <si>
    <t>Capital</t>
  </si>
  <si>
    <t>Retained Earnings</t>
  </si>
  <si>
    <t>Director's/Proprietor's Lone</t>
  </si>
  <si>
    <t>Check</t>
  </si>
  <si>
    <t>Income</t>
  </si>
  <si>
    <t>Sales Revenue</t>
  </si>
  <si>
    <t>Less:Cost of Goods Sold</t>
  </si>
  <si>
    <t>Operating Profit</t>
  </si>
  <si>
    <t>Add: Other Income</t>
  </si>
  <si>
    <t>Less:Administrative Expences</t>
  </si>
  <si>
    <t>Add/Less:Gain/Loss on Sale of Asset</t>
  </si>
  <si>
    <t>Add/Less:Gain/Loss on Sale of Investment</t>
  </si>
  <si>
    <t>Profit Before Interest,Tax and Depreciation</t>
  </si>
  <si>
    <t>Depreciation</t>
  </si>
  <si>
    <t>Profit Before Interest and Tax</t>
  </si>
  <si>
    <t>Interest Expenses</t>
  </si>
  <si>
    <t>Profit Before Tax</t>
  </si>
  <si>
    <t>Tax Expenses</t>
  </si>
  <si>
    <t>Net Profit</t>
  </si>
  <si>
    <t>Begining Retained Earning</t>
  </si>
  <si>
    <t>Add: Net Income for the year</t>
  </si>
  <si>
    <t>Less: Divident</t>
  </si>
  <si>
    <t>Less:Drawings</t>
  </si>
  <si>
    <t>Closing Retained Earning</t>
  </si>
  <si>
    <t xml:space="preserve">CFOA </t>
  </si>
  <si>
    <t>CFIA</t>
  </si>
  <si>
    <t>CFFA</t>
  </si>
  <si>
    <t>Year 1</t>
  </si>
  <si>
    <t>Year 2</t>
  </si>
  <si>
    <t>Year 3</t>
  </si>
  <si>
    <t>Year 4</t>
  </si>
  <si>
    <t>Year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</si>
</sst>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opLeftCell="A13" workbookViewId="0">
      <selection activeCell="B26" sqref="B26"/>
    </sheetView>
  </sheetViews>
  <sheetFormatPr defaultRowHeight="14.4" x14ac:dyDescent="0.3"/>
  <cols>
    <col min="1" max="1" width="29.77734375" bestFit="1" customWidth="1"/>
  </cols>
  <sheetData>
    <row r="1" spans="1:6" x14ac:dyDescent="0.3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</row>
    <row r="2" spans="1:6" x14ac:dyDescent="0.3">
      <c r="A2" s="1" t="s">
        <v>0</v>
      </c>
      <c r="B2">
        <f>B3+B9</f>
        <v>499000</v>
      </c>
      <c r="C2" s="3">
        <f t="shared" ref="C2:F2" si="0">C3+C9</f>
        <v>510000</v>
      </c>
      <c r="D2" s="3">
        <f t="shared" si="0"/>
        <v>720000</v>
      </c>
      <c r="E2" s="3">
        <f t="shared" si="0"/>
        <v>1350000</v>
      </c>
      <c r="F2" s="3">
        <f t="shared" si="0"/>
        <v>1200000</v>
      </c>
    </row>
    <row r="3" spans="1:6" x14ac:dyDescent="0.3">
      <c r="A3" s="1" t="s">
        <v>1</v>
      </c>
      <c r="B3">
        <f>B4+B5+B6+B7+B8</f>
        <v>410000</v>
      </c>
      <c r="C3" s="3">
        <f t="shared" ref="C3:F3" si="1">C4+C5+C6+C7+C8</f>
        <v>175000</v>
      </c>
      <c r="D3" s="3">
        <f t="shared" si="1"/>
        <v>220000</v>
      </c>
      <c r="E3" s="3">
        <f t="shared" si="1"/>
        <v>500000</v>
      </c>
      <c r="F3" s="3">
        <f t="shared" si="1"/>
        <v>244000</v>
      </c>
    </row>
    <row r="4" spans="1:6" x14ac:dyDescent="0.3">
      <c r="A4" t="s">
        <v>2</v>
      </c>
      <c r="B4">
        <v>250000</v>
      </c>
      <c r="C4">
        <v>0</v>
      </c>
      <c r="D4">
        <v>50000</v>
      </c>
      <c r="E4">
        <v>250000</v>
      </c>
      <c r="F4">
        <v>50000</v>
      </c>
    </row>
    <row r="5" spans="1:6" x14ac:dyDescent="0.3">
      <c r="A5" t="s">
        <v>3</v>
      </c>
      <c r="B5">
        <v>10000</v>
      </c>
      <c r="C5">
        <v>100000</v>
      </c>
      <c r="D5">
        <v>10000</v>
      </c>
      <c r="E5">
        <v>50000</v>
      </c>
      <c r="F5">
        <v>100000</v>
      </c>
    </row>
    <row r="6" spans="1:6" x14ac:dyDescent="0.3">
      <c r="A6" t="s">
        <v>4</v>
      </c>
      <c r="B6">
        <v>0</v>
      </c>
      <c r="C6">
        <v>15000</v>
      </c>
      <c r="D6">
        <v>100000</v>
      </c>
      <c r="E6">
        <v>50000</v>
      </c>
      <c r="F6">
        <v>50000</v>
      </c>
    </row>
    <row r="7" spans="1:6" x14ac:dyDescent="0.3">
      <c r="A7" t="s">
        <v>5</v>
      </c>
      <c r="B7">
        <v>50000</v>
      </c>
      <c r="C7">
        <v>50000</v>
      </c>
      <c r="D7">
        <v>40000</v>
      </c>
      <c r="E7">
        <v>50000</v>
      </c>
      <c r="F7">
        <v>30000</v>
      </c>
    </row>
    <row r="8" spans="1:6" x14ac:dyDescent="0.3">
      <c r="A8" t="s">
        <v>6</v>
      </c>
      <c r="B8">
        <v>100000</v>
      </c>
      <c r="C8">
        <v>10000</v>
      </c>
      <c r="D8">
        <v>20000</v>
      </c>
      <c r="E8">
        <v>100000</v>
      </c>
      <c r="F8">
        <v>14000</v>
      </c>
    </row>
    <row r="9" spans="1:6" x14ac:dyDescent="0.3">
      <c r="A9" s="1" t="s">
        <v>7</v>
      </c>
      <c r="B9">
        <f>B10+B11+B12+B13+B14</f>
        <v>89000</v>
      </c>
      <c r="C9" s="3">
        <f t="shared" ref="C9:F9" si="2">C10+C11+C12+C13+C14</f>
        <v>335000</v>
      </c>
      <c r="D9" s="3">
        <f>D10+D11+D12+D13+D14</f>
        <v>500000</v>
      </c>
      <c r="E9" s="3">
        <f t="shared" si="2"/>
        <v>850000</v>
      </c>
      <c r="F9" s="3">
        <f t="shared" si="2"/>
        <v>956000</v>
      </c>
    </row>
    <row r="10" spans="1:6" x14ac:dyDescent="0.3">
      <c r="A10" t="s">
        <v>8</v>
      </c>
      <c r="B10">
        <v>50000</v>
      </c>
      <c r="C10">
        <v>150000</v>
      </c>
      <c r="D10">
        <v>120000</v>
      </c>
      <c r="E10">
        <v>30000</v>
      </c>
      <c r="F10">
        <v>500000</v>
      </c>
    </row>
    <row r="11" spans="1:6" x14ac:dyDescent="0.3">
      <c r="A11" t="s">
        <v>9</v>
      </c>
      <c r="B11">
        <v>20000</v>
      </c>
      <c r="C11">
        <v>50000</v>
      </c>
      <c r="D11">
        <v>200000</v>
      </c>
      <c r="E11">
        <v>300000</v>
      </c>
      <c r="F11">
        <v>300000</v>
      </c>
    </row>
    <row r="12" spans="1:6" x14ac:dyDescent="0.3">
      <c r="A12" t="s">
        <v>10</v>
      </c>
      <c r="B12">
        <v>9000</v>
      </c>
      <c r="C12">
        <v>100000</v>
      </c>
      <c r="D12">
        <v>20000</v>
      </c>
      <c r="E12">
        <v>400000</v>
      </c>
      <c r="F12">
        <v>100000</v>
      </c>
    </row>
    <row r="13" spans="1:6" x14ac:dyDescent="0.3">
      <c r="A13" t="s">
        <v>11</v>
      </c>
      <c r="B13">
        <v>0</v>
      </c>
      <c r="C13">
        <v>15000</v>
      </c>
      <c r="D13">
        <v>120000</v>
      </c>
      <c r="E13">
        <v>100000</v>
      </c>
      <c r="F13">
        <v>40000</v>
      </c>
    </row>
    <row r="14" spans="1:6" x14ac:dyDescent="0.3">
      <c r="A14" t="s">
        <v>12</v>
      </c>
      <c r="B14">
        <v>10000</v>
      </c>
      <c r="C14">
        <v>20000</v>
      </c>
      <c r="D14">
        <v>40000</v>
      </c>
      <c r="E14">
        <v>20000</v>
      </c>
      <c r="F14">
        <v>16000</v>
      </c>
    </row>
    <row r="15" spans="1:6" x14ac:dyDescent="0.3">
      <c r="A15" s="1" t="s">
        <v>13</v>
      </c>
      <c r="B15">
        <f>B16+B25</f>
        <v>526000</v>
      </c>
      <c r="C15" s="3">
        <f t="shared" ref="C15:F15" si="3">C16+C25</f>
        <v>472700</v>
      </c>
      <c r="D15" s="3">
        <f t="shared" si="3"/>
        <v>431000</v>
      </c>
      <c r="E15" s="3">
        <f t="shared" si="3"/>
        <v>880000</v>
      </c>
      <c r="F15" s="3">
        <f t="shared" si="3"/>
        <v>435000</v>
      </c>
    </row>
    <row r="16" spans="1:6" x14ac:dyDescent="0.3">
      <c r="A16" s="1" t="s">
        <v>14</v>
      </c>
      <c r="B16">
        <f>B17+B20</f>
        <v>176000</v>
      </c>
      <c r="C16" s="3">
        <f t="shared" ref="C16:F16" si="4">C17+C20</f>
        <v>250000</v>
      </c>
      <c r="D16" s="3">
        <f t="shared" si="4"/>
        <v>400000</v>
      </c>
      <c r="E16" s="3">
        <f t="shared" si="4"/>
        <v>460000</v>
      </c>
      <c r="F16" s="3">
        <f t="shared" si="4"/>
        <v>355000</v>
      </c>
    </row>
    <row r="17" spans="1:6" x14ac:dyDescent="0.3">
      <c r="A17" s="1" t="s">
        <v>15</v>
      </c>
      <c r="B17">
        <f>B18+B19</f>
        <v>16000</v>
      </c>
      <c r="C17" s="3">
        <f t="shared" ref="C17:F17" si="5">C18+C19</f>
        <v>60000</v>
      </c>
      <c r="D17" s="3">
        <f t="shared" si="5"/>
        <v>150000</v>
      </c>
      <c r="E17" s="3">
        <f>E18+E19</f>
        <v>110000</v>
      </c>
      <c r="F17" s="3">
        <f t="shared" si="5"/>
        <v>200000</v>
      </c>
    </row>
    <row r="18" spans="1:6" x14ac:dyDescent="0.3">
      <c r="A18" s="2" t="s">
        <v>16</v>
      </c>
      <c r="B18">
        <v>15000</v>
      </c>
      <c r="C18">
        <v>50000</v>
      </c>
      <c r="D18">
        <v>50000</v>
      </c>
      <c r="E18">
        <v>100000</v>
      </c>
      <c r="F18">
        <v>100000</v>
      </c>
    </row>
    <row r="19" spans="1:6" x14ac:dyDescent="0.3">
      <c r="A19" s="2" t="s">
        <v>17</v>
      </c>
      <c r="B19">
        <v>1000</v>
      </c>
      <c r="C19">
        <v>10000</v>
      </c>
      <c r="D19">
        <v>100000</v>
      </c>
      <c r="E19">
        <v>10000</v>
      </c>
      <c r="F19">
        <v>100000</v>
      </c>
    </row>
    <row r="20" spans="1:6" x14ac:dyDescent="0.3">
      <c r="A20" s="1" t="s">
        <v>18</v>
      </c>
      <c r="B20">
        <f>B21+B22+B23+B24</f>
        <v>160000</v>
      </c>
      <c r="C20" s="3">
        <f t="shared" ref="C20:F20" si="6">C21+C22+C23+C24</f>
        <v>190000</v>
      </c>
      <c r="D20" s="3">
        <f t="shared" si="6"/>
        <v>250000</v>
      </c>
      <c r="E20" s="3">
        <f>E21+E22+E23+E24</f>
        <v>350000</v>
      </c>
      <c r="F20" s="3">
        <f t="shared" si="6"/>
        <v>155000</v>
      </c>
    </row>
    <row r="21" spans="1:6" x14ac:dyDescent="0.3">
      <c r="A21" s="2" t="s">
        <v>19</v>
      </c>
      <c r="B21">
        <v>50000</v>
      </c>
      <c r="C21">
        <v>40000</v>
      </c>
      <c r="D21">
        <v>70000</v>
      </c>
      <c r="E21">
        <v>100000</v>
      </c>
      <c r="F21">
        <v>25000</v>
      </c>
    </row>
    <row r="22" spans="1:6" x14ac:dyDescent="0.3">
      <c r="A22" s="2" t="s">
        <v>20</v>
      </c>
      <c r="B22">
        <v>10000</v>
      </c>
      <c r="C22">
        <v>20000</v>
      </c>
      <c r="D22">
        <v>50000</v>
      </c>
      <c r="E22">
        <v>100000</v>
      </c>
      <c r="F22">
        <v>100000</v>
      </c>
    </row>
    <row r="23" spans="1:6" x14ac:dyDescent="0.3">
      <c r="A23" s="2" t="s">
        <v>21</v>
      </c>
      <c r="B23">
        <v>90000</v>
      </c>
      <c r="C23">
        <v>100000</v>
      </c>
      <c r="D23">
        <v>30000</v>
      </c>
      <c r="E23">
        <v>50000</v>
      </c>
      <c r="F23">
        <v>20000</v>
      </c>
    </row>
    <row r="24" spans="1:6" x14ac:dyDescent="0.3">
      <c r="A24" s="2" t="s">
        <v>22</v>
      </c>
      <c r="B24">
        <v>10000</v>
      </c>
      <c r="C24">
        <v>30000</v>
      </c>
      <c r="D24">
        <v>100000</v>
      </c>
      <c r="E24">
        <v>100000</v>
      </c>
      <c r="F24">
        <v>10000</v>
      </c>
    </row>
    <row r="25" spans="1:6" x14ac:dyDescent="0.3">
      <c r="A25" s="1" t="s">
        <v>23</v>
      </c>
      <c r="B25">
        <f>B26+B27+B28</f>
        <v>350000</v>
      </c>
      <c r="C25" s="3">
        <f t="shared" ref="C25:F25" si="7">C26+C27+C28</f>
        <v>222700</v>
      </c>
      <c r="D25" s="3">
        <f t="shared" si="7"/>
        <v>31000</v>
      </c>
      <c r="E25" s="3">
        <f t="shared" si="7"/>
        <v>420000</v>
      </c>
      <c r="F25" s="3">
        <f t="shared" si="7"/>
        <v>80000</v>
      </c>
    </row>
    <row r="26" spans="1:6" x14ac:dyDescent="0.3">
      <c r="A26" s="2" t="s">
        <v>24</v>
      </c>
      <c r="B26">
        <v>100000</v>
      </c>
      <c r="C26">
        <v>200000</v>
      </c>
      <c r="D26">
        <v>10000</v>
      </c>
      <c r="E26">
        <v>400000</v>
      </c>
      <c r="F26">
        <v>50000</v>
      </c>
    </row>
    <row r="27" spans="1:6" x14ac:dyDescent="0.3">
      <c r="A27" s="2" t="s">
        <v>25</v>
      </c>
      <c r="B27">
        <v>150000</v>
      </c>
      <c r="C27">
        <v>2700</v>
      </c>
      <c r="D27">
        <v>1000</v>
      </c>
      <c r="E27">
        <v>10000</v>
      </c>
      <c r="F27">
        <v>10000</v>
      </c>
    </row>
    <row r="28" spans="1:6" x14ac:dyDescent="0.3">
      <c r="A28" s="2" t="s">
        <v>26</v>
      </c>
      <c r="B28">
        <v>100000</v>
      </c>
      <c r="C28">
        <v>20000</v>
      </c>
      <c r="D28">
        <v>20000</v>
      </c>
      <c r="E28">
        <v>10000</v>
      </c>
      <c r="F28">
        <v>20000</v>
      </c>
    </row>
    <row r="30" spans="1:6" x14ac:dyDescent="0.3">
      <c r="A30" t="s">
        <v>27</v>
      </c>
      <c r="B30">
        <f>B2-B15</f>
        <v>-27000</v>
      </c>
      <c r="C30" s="3">
        <f t="shared" ref="C30:F30" si="8">C2-C15</f>
        <v>37300</v>
      </c>
      <c r="D30" s="3">
        <f t="shared" si="8"/>
        <v>289000</v>
      </c>
      <c r="E30" s="3">
        <f t="shared" si="8"/>
        <v>470000</v>
      </c>
      <c r="F30" s="3">
        <f t="shared" si="8"/>
        <v>765000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B9" sqref="B9"/>
    </sheetView>
  </sheetViews>
  <sheetFormatPr defaultRowHeight="14.4" x14ac:dyDescent="0.3"/>
  <cols>
    <col min="1" max="1" width="37.44140625" bestFit="1" customWidth="1"/>
  </cols>
  <sheetData>
    <row r="1" spans="1:6" x14ac:dyDescent="0.3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</row>
    <row r="2" spans="1:6" x14ac:dyDescent="0.3">
      <c r="A2" s="1" t="s">
        <v>28</v>
      </c>
    </row>
    <row r="3" spans="1:6" x14ac:dyDescent="0.3">
      <c r="A3" t="s">
        <v>29</v>
      </c>
      <c r="B3">
        <v>500000</v>
      </c>
      <c r="C3">
        <v>400000</v>
      </c>
      <c r="D3">
        <v>350000</v>
      </c>
      <c r="E3">
        <v>340000</v>
      </c>
      <c r="F3">
        <v>600000</v>
      </c>
    </row>
    <row r="4" spans="1:6" x14ac:dyDescent="0.3">
      <c r="A4" t="s">
        <v>30</v>
      </c>
      <c r="B4">
        <v>200000</v>
      </c>
      <c r="C4">
        <v>100000</v>
      </c>
      <c r="D4">
        <v>40000</v>
      </c>
      <c r="E4">
        <v>20000</v>
      </c>
      <c r="F4">
        <v>100000</v>
      </c>
    </row>
    <row r="5" spans="1:6" x14ac:dyDescent="0.3">
      <c r="A5" s="1" t="s">
        <v>31</v>
      </c>
      <c r="B5">
        <f>B3-B4</f>
        <v>300000</v>
      </c>
      <c r="C5" s="3">
        <f t="shared" ref="C5:F5" si="0">C3-C4</f>
        <v>300000</v>
      </c>
      <c r="D5" s="3">
        <f t="shared" si="0"/>
        <v>310000</v>
      </c>
      <c r="E5" s="3">
        <f t="shared" si="0"/>
        <v>320000</v>
      </c>
      <c r="F5" s="3">
        <f t="shared" si="0"/>
        <v>500000</v>
      </c>
    </row>
    <row r="6" spans="1:6" x14ac:dyDescent="0.3">
      <c r="A6" t="s">
        <v>32</v>
      </c>
      <c r="B6">
        <v>50000</v>
      </c>
      <c r="C6">
        <v>20000</v>
      </c>
      <c r="D6">
        <v>40000</v>
      </c>
      <c r="E6">
        <v>100000</v>
      </c>
      <c r="F6">
        <v>30000</v>
      </c>
    </row>
    <row r="7" spans="1:6" x14ac:dyDescent="0.3">
      <c r="A7" t="s">
        <v>33</v>
      </c>
      <c r="B7">
        <v>100000</v>
      </c>
      <c r="C7">
        <v>50000</v>
      </c>
      <c r="D7">
        <v>80000</v>
      </c>
      <c r="E7">
        <v>90000</v>
      </c>
      <c r="F7">
        <v>85000</v>
      </c>
    </row>
    <row r="8" spans="1:6" x14ac:dyDescent="0.3">
      <c r="A8" t="s">
        <v>34</v>
      </c>
      <c r="B8">
        <v>2000</v>
      </c>
      <c r="C8">
        <v>20000</v>
      </c>
      <c r="D8">
        <v>30000</v>
      </c>
      <c r="E8">
        <v>8000</v>
      </c>
      <c r="F8">
        <v>25000</v>
      </c>
    </row>
    <row r="9" spans="1:6" x14ac:dyDescent="0.3">
      <c r="A9" t="s">
        <v>35</v>
      </c>
      <c r="B9">
        <v>0</v>
      </c>
      <c r="C9">
        <v>10000</v>
      </c>
      <c r="D9">
        <v>6000</v>
      </c>
      <c r="E9">
        <v>10000</v>
      </c>
      <c r="F9">
        <v>16000</v>
      </c>
    </row>
    <row r="10" spans="1:6" x14ac:dyDescent="0.3">
      <c r="A10" s="1" t="s">
        <v>36</v>
      </c>
      <c r="B10">
        <f>B5+B6-B7+B8+B9</f>
        <v>252000</v>
      </c>
      <c r="C10" s="3">
        <f t="shared" ref="C10:F10" si="1">C5+C6-C7+C8+C9</f>
        <v>300000</v>
      </c>
      <c r="D10" s="3">
        <f t="shared" si="1"/>
        <v>306000</v>
      </c>
      <c r="E10" s="3">
        <f t="shared" si="1"/>
        <v>348000</v>
      </c>
      <c r="F10" s="3">
        <f t="shared" si="1"/>
        <v>486000</v>
      </c>
    </row>
    <row r="11" spans="1:6" x14ac:dyDescent="0.3">
      <c r="A11" t="s">
        <v>37</v>
      </c>
      <c r="B11">
        <v>10000</v>
      </c>
      <c r="C11">
        <v>20000</v>
      </c>
      <c r="D11">
        <v>12000</v>
      </c>
      <c r="E11">
        <v>30000</v>
      </c>
      <c r="F11">
        <v>28000</v>
      </c>
    </row>
    <row r="12" spans="1:6" x14ac:dyDescent="0.3">
      <c r="A12" s="1" t="s">
        <v>38</v>
      </c>
      <c r="B12">
        <f>B10-B11</f>
        <v>242000</v>
      </c>
      <c r="C12" s="3">
        <f t="shared" ref="C12:F12" si="2">C10-C11</f>
        <v>280000</v>
      </c>
      <c r="D12" s="3">
        <f t="shared" si="2"/>
        <v>294000</v>
      </c>
      <c r="E12" s="3">
        <f t="shared" si="2"/>
        <v>318000</v>
      </c>
      <c r="F12" s="3">
        <f t="shared" si="2"/>
        <v>458000</v>
      </c>
    </row>
    <row r="13" spans="1:6" x14ac:dyDescent="0.3">
      <c r="A13" t="s">
        <v>39</v>
      </c>
      <c r="B13">
        <v>20000</v>
      </c>
      <c r="C13">
        <v>50000</v>
      </c>
      <c r="D13">
        <v>30000</v>
      </c>
      <c r="E13">
        <v>20000</v>
      </c>
      <c r="F13">
        <v>10000</v>
      </c>
    </row>
    <row r="14" spans="1:6" x14ac:dyDescent="0.3">
      <c r="A14" s="1" t="s">
        <v>40</v>
      </c>
      <c r="B14">
        <f>B12-B13</f>
        <v>222000</v>
      </c>
      <c r="C14" s="3">
        <f t="shared" ref="C14:F14" si="3">C12-C13</f>
        <v>230000</v>
      </c>
      <c r="D14" s="3">
        <f t="shared" si="3"/>
        <v>264000</v>
      </c>
      <c r="E14" s="3">
        <f t="shared" si="3"/>
        <v>298000</v>
      </c>
      <c r="F14" s="3">
        <f t="shared" si="3"/>
        <v>448000</v>
      </c>
    </row>
    <row r="15" spans="1:6" x14ac:dyDescent="0.3">
      <c r="A15" t="s">
        <v>41</v>
      </c>
      <c r="B15">
        <f>B14*0.25</f>
        <v>55500</v>
      </c>
      <c r="C15" s="3">
        <f t="shared" ref="C15:F15" si="4">C14*0.25</f>
        <v>57500</v>
      </c>
      <c r="D15" s="3">
        <f t="shared" si="4"/>
        <v>66000</v>
      </c>
      <c r="E15" s="3">
        <f t="shared" si="4"/>
        <v>74500</v>
      </c>
      <c r="F15" s="3">
        <f t="shared" si="4"/>
        <v>112000</v>
      </c>
    </row>
    <row r="16" spans="1:6" x14ac:dyDescent="0.3">
      <c r="A16" s="2" t="s">
        <v>42</v>
      </c>
      <c r="B16">
        <f>B14-B15</f>
        <v>166500</v>
      </c>
      <c r="C16" s="3">
        <f t="shared" ref="C16:F16" si="5">C14-C15</f>
        <v>172500</v>
      </c>
      <c r="D16" s="3">
        <f t="shared" si="5"/>
        <v>198000</v>
      </c>
      <c r="E16" s="3">
        <f t="shared" si="5"/>
        <v>223500</v>
      </c>
      <c r="F16" s="3">
        <f t="shared" si="5"/>
        <v>336000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E10" sqref="E10"/>
    </sheetView>
  </sheetViews>
  <sheetFormatPr defaultRowHeight="14.4" x14ac:dyDescent="0.3"/>
  <cols>
    <col min="1" max="1" width="25" bestFit="1" customWidth="1"/>
  </cols>
  <sheetData>
    <row r="1" spans="1:6" x14ac:dyDescent="0.3"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</row>
    <row r="2" spans="1:6" x14ac:dyDescent="0.3">
      <c r="A2" s="1" t="s">
        <v>43</v>
      </c>
      <c r="C2">
        <f>B6</f>
        <v>151500</v>
      </c>
      <c r="D2" s="3">
        <f t="shared" ref="D2:F2" si="0">C6</f>
        <v>294000</v>
      </c>
      <c r="E2" s="3">
        <f t="shared" si="0"/>
        <v>322000</v>
      </c>
      <c r="F2" s="3">
        <f t="shared" si="0"/>
        <v>420500</v>
      </c>
    </row>
    <row r="3" spans="1:6" x14ac:dyDescent="0.3">
      <c r="A3" t="s">
        <v>44</v>
      </c>
      <c r="B3">
        <f>'Income Statement'!B16</f>
        <v>166500</v>
      </c>
      <c r="C3" s="3">
        <f>'Income Statement'!C16</f>
        <v>172500</v>
      </c>
      <c r="D3" s="3">
        <f>'Income Statement'!D16</f>
        <v>198000</v>
      </c>
      <c r="E3" s="3">
        <f>'Income Statement'!E16</f>
        <v>223500</v>
      </c>
      <c r="F3" s="3">
        <f>'Income Statement'!F16</f>
        <v>336000</v>
      </c>
    </row>
    <row r="4" spans="1:6" x14ac:dyDescent="0.3">
      <c r="A4" t="s">
        <v>45</v>
      </c>
      <c r="B4">
        <v>15000</v>
      </c>
      <c r="C4">
        <v>20000</v>
      </c>
      <c r="D4">
        <v>160000</v>
      </c>
      <c r="E4">
        <v>120000</v>
      </c>
      <c r="F4">
        <v>300000</v>
      </c>
    </row>
    <row r="5" spans="1:6" x14ac:dyDescent="0.3">
      <c r="A5" t="s">
        <v>46</v>
      </c>
      <c r="B5">
        <v>0</v>
      </c>
      <c r="C5">
        <v>10000</v>
      </c>
      <c r="D5">
        <v>10000</v>
      </c>
      <c r="E5">
        <v>5000</v>
      </c>
      <c r="F5">
        <v>25000</v>
      </c>
    </row>
    <row r="6" spans="1:6" x14ac:dyDescent="0.3">
      <c r="A6" s="1" t="s">
        <v>47</v>
      </c>
      <c r="B6">
        <f>B2+B3-B4-B5</f>
        <v>151500</v>
      </c>
      <c r="C6" s="3">
        <f t="shared" ref="C6:F6" si="1">C2+C3-C4-C5</f>
        <v>294000</v>
      </c>
      <c r="D6" s="3">
        <f t="shared" si="1"/>
        <v>322000</v>
      </c>
      <c r="E6" s="3">
        <f t="shared" si="1"/>
        <v>420500</v>
      </c>
      <c r="F6" s="3">
        <f t="shared" si="1"/>
        <v>431500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"/>
  <sheetViews>
    <sheetView workbookViewId="0">
      <selection activeCell="C8" sqref="C8"/>
    </sheetView>
  </sheetViews>
  <sheetFormatPr defaultRowHeight="14.4" x14ac:dyDescent="0.3"/>
  <sheetData>
    <row r="1" spans="1:3" x14ac:dyDescent="0.3">
      <c r="A1" t="s">
        <v>48</v>
      </c>
      <c r="B1" t="s">
        <v>49</v>
      </c>
      <c r="C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Balance Sheet</vt:lpstr>
      <vt:lpstr>Income Statement</vt:lpstr>
      <vt:lpstr>Retained Earning</vt:lpstr>
      <vt:lpstr>Cash Flow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2022-06-26T16:09:28Z</dcterms:created>
  <dcterms:modified xsi:type="dcterms:W3CDTF">2022-06-27T01:49:06Z</dcterms:modified>
</cp:coreProperties>
</file>