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visualization by Anudip\"/>
    </mc:Choice>
  </mc:AlternateContent>
  <xr:revisionPtr revIDLastSave="0" documentId="13_ncr:1_{3116D23C-5BBC-4DFB-A23C-AF5AF7D94AB0}" xr6:coauthVersionLast="47" xr6:coauthVersionMax="47" xr10:uidLastSave="{00000000-0000-0000-0000-000000000000}"/>
  <bookViews>
    <workbookView xWindow="-120" yWindow="-120" windowWidth="20730" windowHeight="11760" activeTab="2" xr2:uid="{0EADCA0B-3570-4258-BAC2-CA7CB7C64020}"/>
  </bookViews>
  <sheets>
    <sheet name="student-data" sheetId="1" r:id="rId1"/>
    <sheet name="Class-information" sheetId="2" r:id="rId2"/>
    <sheet name="Report-car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11" i="3"/>
  <c r="G6" i="3"/>
  <c r="G7" i="3"/>
  <c r="G8" i="3"/>
  <c r="G9" i="3"/>
  <c r="G10" i="3"/>
  <c r="G2" i="3"/>
  <c r="K10" i="1"/>
  <c r="K7" i="1"/>
  <c r="K8" i="1"/>
  <c r="K4" i="1"/>
  <c r="K3" i="1"/>
  <c r="K2" i="1"/>
  <c r="K5" i="1"/>
  <c r="K6" i="1"/>
  <c r="K9" i="1"/>
  <c r="K11" i="1"/>
  <c r="J3" i="1"/>
  <c r="J4" i="1"/>
  <c r="J5" i="1"/>
  <c r="J6" i="1"/>
  <c r="J7" i="1"/>
  <c r="J8" i="1"/>
  <c r="J9" i="1"/>
  <c r="J10" i="1"/>
  <c r="J11" i="1"/>
  <c r="L3" i="1"/>
  <c r="L4" i="1"/>
  <c r="L5" i="1"/>
  <c r="L6" i="1"/>
  <c r="L7" i="1"/>
  <c r="L8" i="1"/>
  <c r="L9" i="1"/>
  <c r="L10" i="1"/>
  <c r="L11" i="1"/>
  <c r="L2" i="1"/>
  <c r="J2" i="1"/>
  <c r="F3" i="1"/>
  <c r="F4" i="1"/>
  <c r="F5" i="1"/>
  <c r="F6" i="1"/>
  <c r="F7" i="1"/>
  <c r="F8" i="1"/>
  <c r="F9" i="1"/>
  <c r="F10" i="1"/>
  <c r="F11" i="1"/>
  <c r="F2" i="1"/>
  <c r="H3" i="1"/>
  <c r="H4" i="1"/>
  <c r="H5" i="1"/>
  <c r="H6" i="1"/>
  <c r="H7" i="1"/>
  <c r="H8" i="1"/>
  <c r="H9" i="1"/>
  <c r="H10" i="1"/>
  <c r="H11" i="1"/>
  <c r="I3" i="1"/>
  <c r="I4" i="1"/>
  <c r="I5" i="1"/>
  <c r="I6" i="1"/>
  <c r="I7" i="1"/>
  <c r="I8" i="1"/>
  <c r="I9" i="1"/>
  <c r="I10" i="1"/>
  <c r="I11" i="1"/>
  <c r="I2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<sst xmlns="http://schemas.openxmlformats.org/spreadsheetml/2006/main" count="82" uniqueCount="42">
  <si>
    <t>Student id</t>
  </si>
  <si>
    <t>Age</t>
  </si>
  <si>
    <t>RollNo.</t>
  </si>
  <si>
    <t>Hindi</t>
  </si>
  <si>
    <t>std101</t>
  </si>
  <si>
    <t>Joseph Little</t>
  </si>
  <si>
    <t>10th</t>
  </si>
  <si>
    <t>std102</t>
  </si>
  <si>
    <t>Jennifer Jordan</t>
  </si>
  <si>
    <t>11th</t>
  </si>
  <si>
    <t>std103</t>
  </si>
  <si>
    <t>Mark Gomez</t>
  </si>
  <si>
    <t>std104</t>
  </si>
  <si>
    <t>Thomas Keith</t>
  </si>
  <si>
    <t>std105</t>
  </si>
  <si>
    <t>Derrick Ray</t>
  </si>
  <si>
    <t>8th</t>
  </si>
  <si>
    <t>std106</t>
  </si>
  <si>
    <t>Anthony Martinez</t>
  </si>
  <si>
    <t>std107</t>
  </si>
  <si>
    <t>Stephanie Murphy</t>
  </si>
  <si>
    <t>std108</t>
  </si>
  <si>
    <t>Courtney Newman</t>
  </si>
  <si>
    <t>std109</t>
  </si>
  <si>
    <t>Tanya Rodriguez</t>
  </si>
  <si>
    <t>std110</t>
  </si>
  <si>
    <t>Jeffery Foster</t>
  </si>
  <si>
    <t>Standard</t>
  </si>
  <si>
    <t>Roll No.</t>
  </si>
  <si>
    <t>hindi</t>
  </si>
  <si>
    <t>english</t>
  </si>
  <si>
    <t>maths</t>
  </si>
  <si>
    <t>science</t>
  </si>
  <si>
    <t>total</t>
  </si>
  <si>
    <t>English</t>
  </si>
  <si>
    <t>Status</t>
  </si>
  <si>
    <t>Grade</t>
  </si>
  <si>
    <t>Maths</t>
  </si>
  <si>
    <t>Science</t>
  </si>
  <si>
    <t>Total</t>
  </si>
  <si>
    <t>Student Name</t>
  </si>
  <si>
    <t>pass in Hindi and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</si>
</sst>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1" fillId="0" borderId="0" xfId="0" applyFont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D514-5A29-4EB3-86E7-912C222244AB}">
  <dimension ref="A1:L14"/>
  <sheetViews>
    <sheetView zoomScale="115" zoomScaleNormal="115" workbookViewId="0">
      <selection activeCell="M1" sqref="M1"/>
    </sheetView>
  </sheetViews>
  <sheetFormatPr defaultRowHeight="15" x14ac:dyDescent="0.25"/>
  <cols>
    <col min="1" max="1" width="12.5703125" customWidth="1"/>
    <col min="2" max="2" width="18.85546875" customWidth="1"/>
    <col min="3" max="3" width="13.42578125" customWidth="1"/>
    <col min="4" max="4" width="13.140625" customWidth="1"/>
    <col min="9" max="9" width="10.5703125" customWidth="1"/>
    <col min="10" max="10" width="12.5703125" customWidth="1"/>
    <col min="11" max="11" width="14.5703125" customWidth="1"/>
  </cols>
  <sheetData>
    <row r="1" spans="1:12" ht="15.75" thickBot="1" x14ac:dyDescent="0.3">
      <c r="A1" s="1" t="s">
        <v>0</v>
      </c>
      <c r="B1" s="1" t="s">
        <v>40</v>
      </c>
      <c r="C1" s="1" t="s">
        <v>1</v>
      </c>
      <c r="D1" s="1" t="s">
        <v>27</v>
      </c>
      <c r="E1" s="1" t="s">
        <v>2</v>
      </c>
      <c r="F1" s="1" t="s">
        <v>3</v>
      </c>
      <c r="G1" s="5" t="s">
        <v>34</v>
      </c>
      <c r="H1" s="1" t="s">
        <v>37</v>
      </c>
      <c r="I1" s="1" t="s">
        <v>38</v>
      </c>
      <c r="J1" s="1" t="s">
        <v>39</v>
      </c>
      <c r="K1" s="5" t="s">
        <v>35</v>
      </c>
      <c r="L1" s="5" t="s">
        <v>36</v>
      </c>
    </row>
    <row r="2" spans="1:12" ht="15.75" thickBot="1" x14ac:dyDescent="0.3">
      <c r="A2" s="2" t="s">
        <v>4</v>
      </c>
      <c r="B2" s="3" t="s">
        <v>5</v>
      </c>
      <c r="C2" s="4">
        <v>14</v>
      </c>
      <c r="D2" s="2" t="s">
        <v>6</v>
      </c>
      <c r="E2" s="4">
        <v>110</v>
      </c>
      <c r="F2" s="4">
        <f>INDEX('Report-card'!$B$1:$B$11,MATCH('student-data'!A2,'Report-card'!$A$1:$A$11,0))</f>
        <v>37</v>
      </c>
      <c r="G2">
        <f>VLOOKUP(A2,'Report-card'!A1:$F$11,3,)</f>
        <v>49</v>
      </c>
      <c r="H2">
        <f>VLOOKUP(A2,'Report-card'!$A$1:$F$11,4,)</f>
        <v>45</v>
      </c>
      <c r="I2">
        <f>VLOOKUP(A2,'Report-card'!$A$1:$F$11,5,)</f>
        <v>56</v>
      </c>
      <c r="J2" s="8">
        <f>VLOOKUP(A2,'Report-card'!$A$1:$F$11,6,)</f>
        <v>187</v>
      </c>
      <c r="K2" s="10" t="str">
        <f>IF(J2 &gt; 250,"Pass","Fail")</f>
        <v>Fail</v>
      </c>
      <c r="L2" t="str">
        <f>_xlfn.IFS(J2&gt;=300,"A",J2&gt;=250,"B+",J2&gt;=200,"B",J2&lt;200,"C")</f>
        <v>C</v>
      </c>
    </row>
    <row r="3" spans="1:12" ht="15.75" thickBot="1" x14ac:dyDescent="0.3">
      <c r="A3" s="2" t="s">
        <v>7</v>
      </c>
      <c r="B3" s="3" t="s">
        <v>8</v>
      </c>
      <c r="C3" s="4">
        <v>14</v>
      </c>
      <c r="D3" s="2" t="s">
        <v>9</v>
      </c>
      <c r="E3" s="4">
        <v>156</v>
      </c>
      <c r="F3" s="4">
        <f>INDEX('Report-card'!$B$1:$B$11,MATCH('student-data'!A3,'Report-card'!$A$1:$A$11,0))</f>
        <v>49</v>
      </c>
      <c r="G3">
        <f>VLOOKUP(A3,'Report-card'!A2:$F$11,3,)</f>
        <v>92</v>
      </c>
      <c r="H3">
        <f>VLOOKUP(A3,'Report-card'!$A$1:$F$11,4,)</f>
        <v>97</v>
      </c>
      <c r="I3">
        <f>VLOOKUP(A3,'Report-card'!$A$1:$F$11,5,)</f>
        <v>95</v>
      </c>
      <c r="J3" s="8">
        <f>VLOOKUP(A3,'Report-card'!$A$1:$F$11,6,)</f>
        <v>333</v>
      </c>
      <c r="K3" s="9" t="str">
        <f>IF(J3 &gt; 250,"Pass","Fail")</f>
        <v>Pass</v>
      </c>
      <c r="L3" t="str">
        <f t="shared" ref="L3:L11" si="0">_xlfn.IFS(J3&gt;=300,"A",J3&gt;=250,"B+",J3&gt;=200,"B",J3&lt;200,"C")</f>
        <v>A</v>
      </c>
    </row>
    <row r="4" spans="1:12" ht="15.75" thickBot="1" x14ac:dyDescent="0.3">
      <c r="A4" s="2" t="s">
        <v>10</v>
      </c>
      <c r="B4" s="3" t="s">
        <v>11</v>
      </c>
      <c r="C4" s="4">
        <v>15</v>
      </c>
      <c r="D4" s="2" t="s">
        <v>6</v>
      </c>
      <c r="E4" s="4">
        <v>247</v>
      </c>
      <c r="F4" s="4">
        <f>INDEX('Report-card'!$B$1:$B$11,MATCH('student-data'!A4,'Report-card'!$A$1:$A$11,0))</f>
        <v>41</v>
      </c>
      <c r="G4">
        <f>VLOOKUP(A4,'Report-card'!A3:$F$11,3,)</f>
        <v>96</v>
      </c>
      <c r="H4">
        <f>VLOOKUP(A4,'Report-card'!$A$1:$F$11,4,)</f>
        <v>93</v>
      </c>
      <c r="I4">
        <f>VLOOKUP(A4,'Report-card'!$A$1:$F$11,5,)</f>
        <v>31</v>
      </c>
      <c r="J4" s="8">
        <f>VLOOKUP(A4,'Report-card'!$A$1:$F$11,6,)</f>
        <v>261</v>
      </c>
      <c r="K4" s="9" t="str">
        <f>IF(J4 &gt; 250,"Pass","Fail")</f>
        <v>Pass</v>
      </c>
      <c r="L4" t="str">
        <f t="shared" si="0"/>
        <v>B+</v>
      </c>
    </row>
    <row r="5" spans="1:12" ht="15.75" thickBot="1" x14ac:dyDescent="0.3">
      <c r="A5" s="2" t="s">
        <v>12</v>
      </c>
      <c r="B5" s="3" t="s">
        <v>13</v>
      </c>
      <c r="C5" s="4">
        <v>15</v>
      </c>
      <c r="D5" s="2" t="s">
        <v>9</v>
      </c>
      <c r="E5" s="4">
        <v>164</v>
      </c>
      <c r="F5" s="4">
        <f>INDEX('Report-card'!$B$1:$B$11,MATCH('student-data'!A5,'Report-card'!$A$1:$A$11,0))</f>
        <v>87</v>
      </c>
      <c r="G5">
        <f>VLOOKUP(A5,'Report-card'!A4:$F$11,3,)</f>
        <v>33</v>
      </c>
      <c r="H5">
        <f>VLOOKUP(A5,'Report-card'!$A$1:$F$11,4,)</f>
        <v>48</v>
      </c>
      <c r="I5">
        <f>VLOOKUP(A5,'Report-card'!$A$1:$F$11,5,)</f>
        <v>61</v>
      </c>
      <c r="J5" s="8">
        <f>VLOOKUP(A5,'Report-card'!$A$1:$F$11,6,)</f>
        <v>229</v>
      </c>
      <c r="K5" s="10" t="str">
        <f t="shared" ref="K3:K11" si="1">IF(J5 &gt; 250,"Pass","Fail")</f>
        <v>Fail</v>
      </c>
      <c r="L5" t="str">
        <f t="shared" si="0"/>
        <v>B</v>
      </c>
    </row>
    <row r="6" spans="1:12" ht="15.75" thickBot="1" x14ac:dyDescent="0.3">
      <c r="A6" s="2" t="s">
        <v>14</v>
      </c>
      <c r="B6" s="3" t="s">
        <v>15</v>
      </c>
      <c r="C6" s="4">
        <v>14</v>
      </c>
      <c r="D6" s="2" t="s">
        <v>16</v>
      </c>
      <c r="E6" s="4">
        <v>196</v>
      </c>
      <c r="F6" s="4">
        <f>INDEX('Report-card'!$B$1:$B$11,MATCH('student-data'!A6,'Report-card'!$A$1:$A$11,0))</f>
        <v>78</v>
      </c>
      <c r="G6">
        <f>VLOOKUP(A6,'Report-card'!A5:$F$11,3,)</f>
        <v>93</v>
      </c>
      <c r="H6">
        <f>VLOOKUP(A6,'Report-card'!$A$1:$F$11,4,)</f>
        <v>65</v>
      </c>
      <c r="I6">
        <f>VLOOKUP(A6,'Report-card'!$A$1:$F$11,5,)</f>
        <v>54</v>
      </c>
      <c r="J6" s="8">
        <f>VLOOKUP(A6,'Report-card'!$A$1:$F$11,6,)</f>
        <v>290</v>
      </c>
      <c r="K6" s="9" t="str">
        <f t="shared" si="1"/>
        <v>Pass</v>
      </c>
      <c r="L6" t="str">
        <f t="shared" si="0"/>
        <v>B+</v>
      </c>
    </row>
    <row r="7" spans="1:12" ht="15.75" thickBot="1" x14ac:dyDescent="0.3">
      <c r="A7" s="2" t="s">
        <v>17</v>
      </c>
      <c r="B7" s="3" t="s">
        <v>18</v>
      </c>
      <c r="C7" s="4">
        <v>12</v>
      </c>
      <c r="D7" s="2" t="s">
        <v>6</v>
      </c>
      <c r="E7" s="4">
        <v>115</v>
      </c>
      <c r="F7" s="4">
        <f>INDEX('Report-card'!$B$1:$B$11,MATCH('student-data'!A7,'Report-card'!$A$1:$A$11,0))</f>
        <v>40</v>
      </c>
      <c r="G7">
        <f>VLOOKUP(A7,'Report-card'!A6:$F$11,3,)</f>
        <v>84</v>
      </c>
      <c r="H7">
        <f>VLOOKUP(A7,'Report-card'!$A$1:$F$11,4,)</f>
        <v>44</v>
      </c>
      <c r="I7">
        <f>VLOOKUP(A7,'Report-card'!$A$1:$F$11,5,)</f>
        <v>91</v>
      </c>
      <c r="J7" s="8">
        <f>VLOOKUP(A7,'Report-card'!$A$1:$F$11,6,)</f>
        <v>259</v>
      </c>
      <c r="K7" s="9" t="str">
        <f t="shared" si="1"/>
        <v>Pass</v>
      </c>
      <c r="L7" t="str">
        <f t="shared" si="0"/>
        <v>B+</v>
      </c>
    </row>
    <row r="8" spans="1:12" ht="15.75" thickBot="1" x14ac:dyDescent="0.3">
      <c r="A8" s="2" t="s">
        <v>19</v>
      </c>
      <c r="B8" s="3" t="s">
        <v>20</v>
      </c>
      <c r="C8" s="4">
        <v>12</v>
      </c>
      <c r="D8" s="2" t="s">
        <v>9</v>
      </c>
      <c r="E8" s="4">
        <v>244</v>
      </c>
      <c r="F8" s="4">
        <f>INDEX('Report-card'!$B$1:$B$11,MATCH('student-data'!A8,'Report-card'!$A$1:$A$11,0))</f>
        <v>72</v>
      </c>
      <c r="G8">
        <f>VLOOKUP(A8,'Report-card'!A7:$F$11,3,)</f>
        <v>81</v>
      </c>
      <c r="H8">
        <f>VLOOKUP(A8,'Report-card'!$A$1:$F$11,4,)</f>
        <v>91</v>
      </c>
      <c r="I8">
        <f>VLOOKUP(A8,'Report-card'!$A$1:$F$11,5,)</f>
        <v>58</v>
      </c>
      <c r="J8" s="8">
        <f>VLOOKUP(A8,'Report-card'!$A$1:$F$11,6,)</f>
        <v>302</v>
      </c>
      <c r="K8" s="9" t="str">
        <f t="shared" si="1"/>
        <v>Pass</v>
      </c>
      <c r="L8" t="str">
        <f t="shared" si="0"/>
        <v>A</v>
      </c>
    </row>
    <row r="9" spans="1:12" ht="15.75" thickBot="1" x14ac:dyDescent="0.3">
      <c r="A9" s="2" t="s">
        <v>21</v>
      </c>
      <c r="B9" s="3" t="s">
        <v>22</v>
      </c>
      <c r="C9" s="4">
        <v>12</v>
      </c>
      <c r="D9" s="2" t="s">
        <v>9</v>
      </c>
      <c r="E9" s="4">
        <v>213</v>
      </c>
      <c r="F9" s="4">
        <f>INDEX('Report-card'!$B$1:$B$11,MATCH('student-data'!A9,'Report-card'!$A$1:$A$11,0))</f>
        <v>34</v>
      </c>
      <c r="G9">
        <f>VLOOKUP(A9,'Report-card'!A8:$F$11,3,)</f>
        <v>34</v>
      </c>
      <c r="H9">
        <f>VLOOKUP(A9,'Report-card'!$A$1:$F$11,4,)</f>
        <v>73</v>
      </c>
      <c r="I9">
        <f>VLOOKUP(A9,'Report-card'!$A$1:$F$11,5,)</f>
        <v>58</v>
      </c>
      <c r="J9" s="8">
        <f>VLOOKUP(A9,'Report-card'!$A$1:$F$11,6,)</f>
        <v>199</v>
      </c>
      <c r="K9" s="10" t="str">
        <f t="shared" si="1"/>
        <v>Fail</v>
      </c>
      <c r="L9" t="str">
        <f t="shared" si="0"/>
        <v>C</v>
      </c>
    </row>
    <row r="10" spans="1:12" ht="15.75" thickBot="1" x14ac:dyDescent="0.3">
      <c r="A10" s="2" t="s">
        <v>23</v>
      </c>
      <c r="B10" s="3" t="s">
        <v>24</v>
      </c>
      <c r="C10" s="4">
        <v>12</v>
      </c>
      <c r="D10" s="2" t="s">
        <v>9</v>
      </c>
      <c r="E10" s="4">
        <v>217</v>
      </c>
      <c r="F10" s="4">
        <f>INDEX('Report-card'!$B$1:$B$11,MATCH('student-data'!A10,'Report-card'!$A$1:$A$11,0))</f>
        <v>32</v>
      </c>
      <c r="G10">
        <f>VLOOKUP(A10,'Report-card'!A9:$F$11,3,)</f>
        <v>80</v>
      </c>
      <c r="H10">
        <f>VLOOKUP(A10,'Report-card'!$A$1:$F$11,4,)</f>
        <v>35</v>
      </c>
      <c r="I10">
        <f>VLOOKUP(A10,'Report-card'!$A$1:$F$11,5,)</f>
        <v>70</v>
      </c>
      <c r="J10" s="8">
        <f>VLOOKUP(A10,'Report-card'!$A$1:$F$11,6,)</f>
        <v>217</v>
      </c>
      <c r="K10" s="10" t="str">
        <f t="shared" si="1"/>
        <v>Fail</v>
      </c>
      <c r="L10" t="str">
        <f t="shared" si="0"/>
        <v>B</v>
      </c>
    </row>
    <row r="11" spans="1:12" ht="15.75" thickBot="1" x14ac:dyDescent="0.3">
      <c r="A11" s="2" t="s">
        <v>25</v>
      </c>
      <c r="B11" s="3" t="s">
        <v>26</v>
      </c>
      <c r="C11" s="4">
        <v>12</v>
      </c>
      <c r="D11" s="2" t="s">
        <v>6</v>
      </c>
      <c r="E11" s="4">
        <v>201</v>
      </c>
      <c r="F11" s="4">
        <f>INDEX('Report-card'!$B$1:$B$11,MATCH('student-data'!A11,'Report-card'!$A$1:$A$11,0))</f>
        <v>74</v>
      </c>
      <c r="G11">
        <f>VLOOKUP(A11,'Report-card'!A10:$F$11,3,)</f>
        <v>89</v>
      </c>
      <c r="H11">
        <f>VLOOKUP(A11,'Report-card'!$A$1:$F$11,4,)</f>
        <v>68</v>
      </c>
      <c r="I11">
        <f>VLOOKUP(A11,'Report-card'!$A$1:$F$11,5,)</f>
        <v>53</v>
      </c>
      <c r="J11" s="8">
        <f>VLOOKUP(A11,'Report-card'!$A$1:$F$11,6,)</f>
        <v>284</v>
      </c>
      <c r="K11" s="9" t="str">
        <f t="shared" si="1"/>
        <v>Pass</v>
      </c>
      <c r="L11" t="str">
        <f t="shared" si="0"/>
        <v>B+</v>
      </c>
    </row>
    <row r="14" spans="1:12" x14ac:dyDescent="0.25">
      <c r="A14" s="7"/>
    </row>
  </sheetData>
  <conditionalFormatting sqref="L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max"/>
        <color rgb="FF63BE7B"/>
        <color rgb="FFFCFCFF"/>
      </colorScale>
    </cfRule>
  </conditionalFormatting>
  <conditionalFormatting sqref="K3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4C75-DC5E-4A13-ACB9-83C9201E7C1A}">
  <dimension ref="A1:C11"/>
  <sheetViews>
    <sheetView workbookViewId="0">
      <selection sqref="A1:C11"/>
    </sheetView>
  </sheetViews>
  <sheetFormatPr defaultRowHeight="15" x14ac:dyDescent="0.25"/>
  <cols>
    <col min="1" max="1" width="12.85546875" customWidth="1"/>
    <col min="2" max="2" width="14.28515625" customWidth="1"/>
    <col min="3" max="3" width="14.42578125" customWidth="1"/>
  </cols>
  <sheetData>
    <row r="1" spans="1:3" ht="15.75" thickBot="1" x14ac:dyDescent="0.3">
      <c r="A1" s="1" t="s">
        <v>0</v>
      </c>
      <c r="B1" s="1" t="s">
        <v>27</v>
      </c>
      <c r="C1" s="1" t="s">
        <v>28</v>
      </c>
    </row>
    <row r="2" spans="1:3" ht="15.75" thickBot="1" x14ac:dyDescent="0.3">
      <c r="A2" s="2" t="s">
        <v>4</v>
      </c>
      <c r="B2" s="2" t="s">
        <v>6</v>
      </c>
      <c r="C2" s="4">
        <v>110</v>
      </c>
    </row>
    <row r="3" spans="1:3" ht="15.75" thickBot="1" x14ac:dyDescent="0.3">
      <c r="A3" s="2" t="s">
        <v>7</v>
      </c>
      <c r="B3" s="2" t="s">
        <v>9</v>
      </c>
      <c r="C3" s="4">
        <v>156</v>
      </c>
    </row>
    <row r="4" spans="1:3" ht="15.75" thickBot="1" x14ac:dyDescent="0.3">
      <c r="A4" s="2" t="s">
        <v>10</v>
      </c>
      <c r="B4" s="2" t="s">
        <v>6</v>
      </c>
      <c r="C4" s="4">
        <v>247</v>
      </c>
    </row>
    <row r="5" spans="1:3" ht="15.75" thickBot="1" x14ac:dyDescent="0.3">
      <c r="A5" s="2" t="s">
        <v>12</v>
      </c>
      <c r="B5" s="2" t="s">
        <v>9</v>
      </c>
      <c r="C5" s="4">
        <v>164</v>
      </c>
    </row>
    <row r="6" spans="1:3" ht="15.75" thickBot="1" x14ac:dyDescent="0.3">
      <c r="A6" s="2" t="s">
        <v>14</v>
      </c>
      <c r="B6" s="2" t="s">
        <v>16</v>
      </c>
      <c r="C6" s="4">
        <v>196</v>
      </c>
    </row>
    <row r="7" spans="1:3" ht="15.75" thickBot="1" x14ac:dyDescent="0.3">
      <c r="A7" s="2" t="s">
        <v>17</v>
      </c>
      <c r="B7" s="2" t="s">
        <v>6</v>
      </c>
      <c r="C7" s="4">
        <v>115</v>
      </c>
    </row>
    <row r="8" spans="1:3" ht="15.75" thickBot="1" x14ac:dyDescent="0.3">
      <c r="A8" s="2" t="s">
        <v>19</v>
      </c>
      <c r="B8" s="2" t="s">
        <v>9</v>
      </c>
      <c r="C8" s="4">
        <v>244</v>
      </c>
    </row>
    <row r="9" spans="1:3" ht="15.75" thickBot="1" x14ac:dyDescent="0.3">
      <c r="A9" s="2" t="s">
        <v>21</v>
      </c>
      <c r="B9" s="2" t="s">
        <v>9</v>
      </c>
      <c r="C9" s="4">
        <v>213</v>
      </c>
    </row>
    <row r="10" spans="1:3" ht="15.75" thickBot="1" x14ac:dyDescent="0.3">
      <c r="A10" s="2" t="s">
        <v>23</v>
      </c>
      <c r="B10" s="2" t="s">
        <v>9</v>
      </c>
      <c r="C10" s="4">
        <v>217</v>
      </c>
    </row>
    <row r="11" spans="1:3" ht="15.75" thickBot="1" x14ac:dyDescent="0.3">
      <c r="A11" s="2" t="s">
        <v>25</v>
      </c>
      <c r="B11" s="2" t="s">
        <v>6</v>
      </c>
      <c r="C11" s="4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2C91-C192-4BD7-90B3-7380B81E9A79}">
  <dimension ref="A1:G11"/>
  <sheetViews>
    <sheetView tabSelected="1" zoomScaleNormal="100" workbookViewId="0">
      <selection activeCell="J11" sqref="J11"/>
    </sheetView>
  </sheetViews>
  <sheetFormatPr defaultRowHeight="15" x14ac:dyDescent="0.25"/>
  <cols>
    <col min="1" max="1" width="14.140625" customWidth="1"/>
    <col min="2" max="2" width="12.28515625" customWidth="1"/>
    <col min="5" max="5" width="12.5703125" customWidth="1"/>
    <col min="6" max="6" width="13.7109375" customWidth="1"/>
    <col min="7" max="7" width="25.85546875" customWidth="1"/>
  </cols>
  <sheetData>
    <row r="1" spans="1:7" ht="52.5" thickBot="1" x14ac:dyDescent="0.3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5" t="s">
        <v>41</v>
      </c>
    </row>
    <row r="2" spans="1:7" ht="15.75" thickBot="1" x14ac:dyDescent="0.3">
      <c r="A2" s="2" t="s">
        <v>4</v>
      </c>
      <c r="B2" s="4">
        <v>37</v>
      </c>
      <c r="C2" s="4">
        <v>49</v>
      </c>
      <c r="D2" s="4">
        <v>45</v>
      </c>
      <c r="E2" s="4">
        <v>56</v>
      </c>
      <c r="F2" s="6">
        <v>187</v>
      </c>
      <c r="G2" s="10" t="str">
        <f>IF(AND(B2&gt;=50,C2&gt;=50),"Pass","Fail")</f>
        <v>Fail</v>
      </c>
    </row>
    <row r="3" spans="1:7" ht="15.75" thickBot="1" x14ac:dyDescent="0.3">
      <c r="A3" s="2" t="s">
        <v>7</v>
      </c>
      <c r="B3" s="4">
        <v>49</v>
      </c>
      <c r="C3" s="4">
        <v>92</v>
      </c>
      <c r="D3" s="4">
        <v>97</v>
      </c>
      <c r="E3" s="4">
        <v>95</v>
      </c>
      <c r="F3" s="6">
        <v>333</v>
      </c>
      <c r="G3" s="10" t="str">
        <f t="shared" ref="G3:G5" si="0">IF(AND(B3&gt;=50,C3&gt;=50),"Pass","Fail")</f>
        <v>Fail</v>
      </c>
    </row>
    <row r="4" spans="1:7" ht="15.75" thickBot="1" x14ac:dyDescent="0.3">
      <c r="A4" s="2" t="s">
        <v>10</v>
      </c>
      <c r="B4" s="4">
        <v>41</v>
      </c>
      <c r="C4" s="4">
        <v>96</v>
      </c>
      <c r="D4" s="4">
        <v>93</v>
      </c>
      <c r="E4" s="4">
        <v>31</v>
      </c>
      <c r="F4" s="6">
        <v>261</v>
      </c>
      <c r="G4" s="10" t="str">
        <f t="shared" si="0"/>
        <v>Fail</v>
      </c>
    </row>
    <row r="5" spans="1:7" ht="15.75" thickBot="1" x14ac:dyDescent="0.3">
      <c r="A5" s="2" t="s">
        <v>12</v>
      </c>
      <c r="B5" s="4">
        <v>87</v>
      </c>
      <c r="C5" s="4">
        <v>33</v>
      </c>
      <c r="D5" s="4">
        <v>48</v>
      </c>
      <c r="E5" s="4">
        <v>61</v>
      </c>
      <c r="F5" s="6">
        <v>229</v>
      </c>
      <c r="G5" s="10" t="str">
        <f t="shared" si="0"/>
        <v>Fail</v>
      </c>
    </row>
    <row r="6" spans="1:7" ht="15.75" thickBot="1" x14ac:dyDescent="0.3">
      <c r="A6" s="2" t="s">
        <v>14</v>
      </c>
      <c r="B6" s="4">
        <v>78</v>
      </c>
      <c r="C6" s="4">
        <v>93</v>
      </c>
      <c r="D6" s="4">
        <v>65</v>
      </c>
      <c r="E6" s="4">
        <v>54</v>
      </c>
      <c r="F6" s="6">
        <v>290</v>
      </c>
      <c r="G6" s="9" t="str">
        <f t="shared" ref="G3:G10" si="1">IF(AND(B6&gt;=50,C6&gt;=50),"Pass","Fail")</f>
        <v>Pass</v>
      </c>
    </row>
    <row r="7" spans="1:7" ht="15.75" thickBot="1" x14ac:dyDescent="0.3">
      <c r="A7" s="2" t="s">
        <v>17</v>
      </c>
      <c r="B7" s="4">
        <v>40</v>
      </c>
      <c r="C7" s="4">
        <v>84</v>
      </c>
      <c r="D7" s="4">
        <v>44</v>
      </c>
      <c r="E7" s="4">
        <v>91</v>
      </c>
      <c r="F7" s="6">
        <v>259</v>
      </c>
      <c r="G7" s="10" t="str">
        <f t="shared" si="1"/>
        <v>Fail</v>
      </c>
    </row>
    <row r="8" spans="1:7" ht="15.75" thickBot="1" x14ac:dyDescent="0.3">
      <c r="A8" s="2" t="s">
        <v>19</v>
      </c>
      <c r="B8" s="4">
        <v>72</v>
      </c>
      <c r="C8" s="4">
        <v>81</v>
      </c>
      <c r="D8" s="4">
        <v>91</v>
      </c>
      <c r="E8" s="4">
        <v>58</v>
      </c>
      <c r="F8" s="6">
        <v>302</v>
      </c>
      <c r="G8" s="9" t="str">
        <f t="shared" si="1"/>
        <v>Pass</v>
      </c>
    </row>
    <row r="9" spans="1:7" ht="15.75" thickBot="1" x14ac:dyDescent="0.3">
      <c r="A9" s="2" t="s">
        <v>21</v>
      </c>
      <c r="B9" s="4">
        <v>34</v>
      </c>
      <c r="C9" s="4">
        <v>34</v>
      </c>
      <c r="D9" s="4">
        <v>73</v>
      </c>
      <c r="E9" s="4">
        <v>58</v>
      </c>
      <c r="F9" s="6">
        <v>199</v>
      </c>
      <c r="G9" s="10" t="str">
        <f t="shared" si="1"/>
        <v>Fail</v>
      </c>
    </row>
    <row r="10" spans="1:7" ht="15.75" thickBot="1" x14ac:dyDescent="0.3">
      <c r="A10" s="2" t="s">
        <v>23</v>
      </c>
      <c r="B10" s="4">
        <v>32</v>
      </c>
      <c r="C10" s="4">
        <v>80</v>
      </c>
      <c r="D10" s="4">
        <v>35</v>
      </c>
      <c r="E10" s="4">
        <v>70</v>
      </c>
      <c r="F10" s="6">
        <v>217</v>
      </c>
      <c r="G10" s="10" t="str">
        <f t="shared" si="1"/>
        <v>Fail</v>
      </c>
    </row>
    <row r="11" spans="1:7" ht="15.75" thickBot="1" x14ac:dyDescent="0.3">
      <c r="A11" s="2" t="s">
        <v>25</v>
      </c>
      <c r="B11" s="4">
        <v>74</v>
      </c>
      <c r="C11" s="4">
        <v>89</v>
      </c>
      <c r="D11" s="4">
        <v>68</v>
      </c>
      <c r="E11" s="4">
        <v>53</v>
      </c>
      <c r="F11" s="6">
        <v>284</v>
      </c>
      <c r="G11" s="9" t="str">
        <f>IF(AND(B11&gt;=50,C11&gt;=50),"Pass","Fail")</f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student-data</vt:lpstr>
      <vt:lpstr>Class-information</vt:lpstr>
      <vt:lpstr>Report-card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chamyal</dc:creator>
  <cp:lastModifiedBy>Kaushal chamyal</cp:lastModifiedBy>
  <dcterms:created xsi:type="dcterms:W3CDTF">2024-07-17T05:23:51Z</dcterms:created>
  <dcterms:modified xsi:type="dcterms:W3CDTF">2024-07-17T06:56:48Z</dcterms:modified>
</cp:coreProperties>
</file>